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FBB9B54-AC15-488A-A1A4-06E7F51CBFC6}" xr6:coauthVersionLast="47" xr6:coauthVersionMax="47" xr10:uidLastSave="{00000000-0000-0000-0000-000000000000}"/>
  <bookViews>
    <workbookView xWindow="43080" yWindow="-120" windowWidth="38640" windowHeight="21240" activeTab="4" xr2:uid="{00000000-000D-0000-FFFF-FFFF00000000}"/>
  </bookViews>
  <sheets>
    <sheet name="Information" sheetId="24" r:id="rId1"/>
    <sheet name="Skritt pas-de-deux" sheetId="25" r:id="rId2"/>
    <sheet name="Pas-de-Deux Häst" sheetId="26" r:id="rId3"/>
    <sheet name="Pas-de-Deux tekn" sheetId="20" r:id="rId4"/>
    <sheet name="Pas-de-Deux art" sheetId="21" r:id="rId5"/>
  </sheets>
  <externalReferences>
    <externalReference r:id="rId6"/>
    <externalReference r:id="rId7"/>
  </externalReferences>
  <definedNames>
    <definedName name="Antal_tävlingsdagar" localSheetId="2">[1]Information!$H$5</definedName>
    <definedName name="Antal_tävlingsdagar">[2]Information!$H$5</definedName>
    <definedName name="armnr" localSheetId="2">'Pas-de-Deux Häst'!$L$6</definedName>
    <definedName name="bord" localSheetId="4">'Pas-de-Deux art'!$L$3</definedName>
    <definedName name="bord" localSheetId="2">'Pas-de-Deux Häst'!$L$2</definedName>
    <definedName name="bord" localSheetId="3">'Pas-de-Deux tekn'!$L$3</definedName>
    <definedName name="bord" localSheetId="1">'Skritt pas-de-deux'!$L$3</definedName>
    <definedName name="datum" localSheetId="4">'Pas-de-Deux art'!$C$4</definedName>
    <definedName name="datum" localSheetId="2">'Pas-de-Deux Häst'!$C$3</definedName>
    <definedName name="datum" localSheetId="3">'Pas-de-Deux tekn'!$C$4</definedName>
    <definedName name="datum" localSheetId="1">'Skritt pas-de-deux'!$C$4</definedName>
    <definedName name="domare" localSheetId="4">'Pas-de-Deux art'!$C$27</definedName>
    <definedName name="domare" localSheetId="2">'Pas-de-Deux Häst'!$C$34</definedName>
    <definedName name="domare" localSheetId="3">'Pas-de-Deux tekn'!$C$36</definedName>
    <definedName name="domare" localSheetId="1">'Skritt pas-de-deux'!$C$40</definedName>
    <definedName name="firstvaulter" localSheetId="4">'Pas-de-Deux art'!$J$7</definedName>
    <definedName name="firstvaulter" localSheetId="2">'Pas-de-Deux Häst'!$J$7</definedName>
    <definedName name="firstvaulter" localSheetId="3">'Pas-de-Deux tekn'!$J$7</definedName>
    <definedName name="firstvaulter" localSheetId="1">'Skritt pas-de-deux'!$I$7</definedName>
    <definedName name="header" localSheetId="4">'Pas-de-Deux art'!$A$2</definedName>
    <definedName name="header" localSheetId="2">'Pas-de-Deux Häst'!$A$1</definedName>
    <definedName name="header" localSheetId="3">'Pas-de-Deux tekn'!$A$2</definedName>
    <definedName name="header" localSheetId="1">'Skritt pas-de-deux'!$A$2</definedName>
    <definedName name="id" localSheetId="4">'Pas-de-Deux art'!$U$1</definedName>
    <definedName name="id" localSheetId="2">'Pas-de-Deux Häst'!$U$1</definedName>
    <definedName name="id" localSheetId="3">'Pas-de-Deux tekn'!$U$1</definedName>
    <definedName name="id" localSheetId="1">'Skritt pas-de-deux'!$U$1</definedName>
    <definedName name="klass" localSheetId="4">'Pas-de-Deux art'!$L$4</definedName>
    <definedName name="klass" localSheetId="2">'Pas-de-Deux Häst'!$L$3</definedName>
    <definedName name="klass" localSheetId="3">'Pas-de-Deux tekn'!$L$4</definedName>
    <definedName name="klass" localSheetId="1">'Skritt pas-de-deux'!$L$4</definedName>
    <definedName name="moment" localSheetId="4">'Pas-de-Deux art'!$L$5</definedName>
    <definedName name="moment" localSheetId="2">'Pas-de-Deux Häst'!$L$4</definedName>
    <definedName name="moment" localSheetId="3">'Pas-de-Deux tekn'!$L$5</definedName>
    <definedName name="moment" localSheetId="1">'Skritt pas-de-deux'!$L$5</definedName>
    <definedName name="result" localSheetId="4">'Pas-de-Deux art'!$L$21</definedName>
    <definedName name="result" localSheetId="2">'Pas-de-Deux Häst'!$K$29</definedName>
    <definedName name="result" localSheetId="3">'Pas-de-Deux tekn'!$L$32</definedName>
    <definedName name="result" localSheetId="1">'Skritt pas-de-deux'!$L$33</definedName>
    <definedName name="_xlnm.Print_Area" localSheetId="4">'Pas-de-Deux art'!$A$1:$M$32</definedName>
    <definedName name="_xlnm.Print_Area" localSheetId="2">'Pas-de-Deux Häst'!$A$1:$L$34</definedName>
    <definedName name="_xlnm.Print_Area" localSheetId="3">'Pas-de-Deux tekn'!$A$1:$L$47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20" l="1"/>
  <c r="E19" i="20"/>
  <c r="E20" i="20"/>
  <c r="K12" i="20"/>
  <c r="E26" i="20"/>
  <c r="K18" i="26" l="1"/>
  <c r="L21" i="21"/>
  <c r="L16" i="21"/>
  <c r="L15" i="21"/>
  <c r="L14" i="21"/>
  <c r="L13" i="21"/>
  <c r="L12" i="21"/>
  <c r="K28" i="20" l="1"/>
  <c r="K27" i="26" l="1"/>
  <c r="L26" i="26" s="1"/>
  <c r="K25" i="26"/>
  <c r="L18" i="26" s="1"/>
  <c r="K12" i="26"/>
  <c r="L12" i="26" s="1"/>
  <c r="K29" i="26" l="1"/>
  <c r="H19" i="20"/>
  <c r="H20" i="20" s="1"/>
  <c r="H18" i="20"/>
  <c r="L13" i="25" l="1"/>
  <c r="L16" i="25"/>
  <c r="L17" i="25"/>
  <c r="L27" i="25"/>
  <c r="L28" i="25"/>
  <c r="L29" i="25"/>
  <c r="L30" i="25"/>
  <c r="L19" i="25" l="1"/>
  <c r="I31" i="25" s="1"/>
  <c r="L31" i="25" s="1"/>
  <c r="L32" i="25" s="1"/>
  <c r="L33" i="25" s="1"/>
  <c r="E21" i="20"/>
  <c r="L12" i="20" s="1"/>
  <c r="H26" i="20" l="1"/>
  <c r="I26" i="20" s="1"/>
  <c r="K26" i="20" s="1"/>
  <c r="K30" i="20" s="1"/>
  <c r="K19" i="20"/>
  <c r="K18" i="20"/>
  <c r="L17" i="21" l="1"/>
  <c r="K22" i="20"/>
  <c r="L32" i="20" s="1"/>
</calcChain>
</file>

<file path=xl/sharedStrings.xml><?xml version="1.0" encoding="utf-8"?>
<sst xmlns="http://schemas.openxmlformats.org/spreadsheetml/2006/main" count="312" uniqueCount="151">
  <si>
    <t>Nation:</t>
  </si>
  <si>
    <t>A2
25%</t>
  </si>
  <si>
    <t>Hästpoäng</t>
  </si>
  <si>
    <t>Klass nr</t>
  </si>
  <si>
    <t>Moment</t>
  </si>
  <si>
    <t>Datum:</t>
  </si>
  <si>
    <t>Tävlingsplats:</t>
  </si>
  <si>
    <t>Voltigör 1)</t>
  </si>
  <si>
    <t>Voltigör 2)</t>
  </si>
  <si>
    <t>Klubb:</t>
  </si>
  <si>
    <t>Häst:</t>
  </si>
  <si>
    <t>Linförare:</t>
  </si>
  <si>
    <t>Kommentarer</t>
  </si>
  <si>
    <t>Poäng 0 till 10</t>
  </si>
  <si>
    <t>Gångart</t>
  </si>
  <si>
    <t>Rytm</t>
  </si>
  <si>
    <t>Kontakt</t>
  </si>
  <si>
    <t xml:space="preserve">Lätt och stadig kontakt med bettet, nosen framför lodplan,
bärighet med nacken som högsta punkt
</t>
  </si>
  <si>
    <t>Framåtbjudning</t>
  </si>
  <si>
    <t>Regelbundenhet</t>
  </si>
  <si>
    <t>Longering</t>
  </si>
  <si>
    <t xml:space="preserve">Korrekta hjälper,
Lämplig piskhantering,
sträckt lina, kontakt med hästen,
linförarens position och hållning
</t>
  </si>
  <si>
    <t>Domare:</t>
  </si>
  <si>
    <t>Signatur:</t>
  </si>
  <si>
    <t>Avdrag för fall</t>
  </si>
  <si>
    <t xml:space="preserve">Pas-de-Deux </t>
  </si>
  <si>
    <t>Teknisk bedömning</t>
  </si>
  <si>
    <t>Anteckningar</t>
  </si>
  <si>
    <t>Svårighetsgrad</t>
  </si>
  <si>
    <t>Utförande</t>
  </si>
  <si>
    <t>Avdrag</t>
  </si>
  <si>
    <t>Total avdrag</t>
  </si>
  <si>
    <t>Poäng utförande</t>
  </si>
  <si>
    <t>Teknisk poäng</t>
  </si>
  <si>
    <t>S-övningar</t>
  </si>
  <si>
    <t>M-övningar</t>
  </si>
  <si>
    <t>L-övningar</t>
  </si>
  <si>
    <t>Poäng</t>
  </si>
  <si>
    <t>Poäng svårighetsgrad</t>
  </si>
  <si>
    <t>Antal övningar</t>
  </si>
  <si>
    <t>Artistisk bedömning</t>
  </si>
  <si>
    <t>Poäng
0 till 10</t>
  </si>
  <si>
    <t>Artistisk poäng</t>
  </si>
  <si>
    <t>Start nr</t>
  </si>
  <si>
    <t>Bord</t>
  </si>
  <si>
    <t xml:space="preserve">Avdrag för fall </t>
  </si>
  <si>
    <t xml:space="preserve"> / antal övn.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</si>
  <si>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</si>
  <si>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</si>
  <si>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</si>
  <si>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</si>
  <si>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</si>
  <si>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</si>
  <si>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</si>
  <si>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</si>
  <si>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</si>
  <si>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Tvådagarstävling 4 domare</t>
  </si>
  <si>
    <t>Pas-de-deux häst</t>
  </si>
  <si>
    <t>Pas-de-deux tekn</t>
  </si>
  <si>
    <t>Pas-de-deux art</t>
  </si>
  <si>
    <t>Pas-de-deux</t>
  </si>
  <si>
    <t>Max. 13 övningar räknas</t>
  </si>
  <si>
    <t>Pas de deux</t>
  </si>
  <si>
    <t>Total</t>
  </si>
  <si>
    <t>Küromgång</t>
  </si>
  <si>
    <t>häst x 1</t>
  </si>
  <si>
    <t xml:space="preserve">Tekniskt </t>
  </si>
  <si>
    <t xml:space="preserve"> Artistiskt</t>
  </si>
  <si>
    <t>B</t>
  </si>
  <si>
    <t xml:space="preserve">  (A+B+C+D)/4</t>
  </si>
  <si>
    <t>Om en runda, enligt ovan, annars (omg 1+ omg 2)/2</t>
  </si>
  <si>
    <t>Information</t>
  </si>
  <si>
    <t>Överst finns tabeller över vilka protokoll som ska användas av respektive domare. Längre ner finns en tabell hur poängen ska beräknas om man har tre domare.</t>
  </si>
  <si>
    <t>Om 3 domare används, beräknas poängen enligt följande tabell</t>
  </si>
  <si>
    <t xml:space="preserve">Domarrotation </t>
  </si>
  <si>
    <t>A</t>
  </si>
  <si>
    <t>C</t>
  </si>
  <si>
    <t>D</t>
  </si>
  <si>
    <t>kür</t>
  </si>
  <si>
    <t>Domare 4</t>
  </si>
  <si>
    <t>Domare 2</t>
  </si>
  <si>
    <t>Domare 1</t>
  </si>
  <si>
    <t>Domare 3</t>
  </si>
  <si>
    <t>Häst</t>
  </si>
  <si>
    <t>4 domare</t>
  </si>
  <si>
    <t>Endagars</t>
  </si>
  <si>
    <t>Tvådagars</t>
  </si>
  <si>
    <t>3 domare</t>
  </si>
  <si>
    <t>Tekniskt</t>
  </si>
  <si>
    <t>Artistiskt</t>
  </si>
  <si>
    <t>Det finns även en tabell för domarrotation</t>
  </si>
  <si>
    <t>/ 10 = Total Kür:</t>
  </si>
  <si>
    <t>Total:</t>
  </si>
  <si>
    <t>x2,5</t>
  </si>
  <si>
    <t>Häst(automatiskt från ovan angivna poäng):</t>
  </si>
  <si>
    <t>x2</t>
  </si>
  <si>
    <t>Utstrålning, karisma, utnyttjande av musiken:</t>
  </si>
  <si>
    <t>Hänsyn till hästen:</t>
  </si>
  <si>
    <t>x1,5</t>
  </si>
  <si>
    <t>Spänning och sträckning:</t>
  </si>
  <si>
    <t>Balans:</t>
  </si>
  <si>
    <t>Kür</t>
  </si>
  <si>
    <t>medhjälpare till hästen, -2</t>
  </si>
  <si>
    <t>Uppmärksam och följsam. Voltens rundhet.</t>
  </si>
  <si>
    <t>Lydighet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</si>
  <si>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</si>
  <si>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Framåtbjudning, driver bakifrån,
energisk</t>
  </si>
  <si>
    <t>Gångartskvalitet</t>
  </si>
  <si>
    <t>2)</t>
  </si>
  <si>
    <t>1)</t>
  </si>
  <si>
    <t>Lag:</t>
  </si>
  <si>
    <t>Voltigör:</t>
  </si>
  <si>
    <t>Skritt pas-de-deux</t>
  </si>
  <si>
    <t>Omg 1</t>
  </si>
  <si>
    <t xml:space="preserve">I skritt bedöms alla delar av varje domare. </t>
  </si>
  <si>
    <t xml:space="preserve">Tabell för vilka protokoll som ska användas vid svår klass pas de deux </t>
  </si>
  <si>
    <t xml:space="preserve">Protokollen i denna fil tillhör skrittklass pas-de-deux samt svår klass pas-de-deux. </t>
  </si>
  <si>
    <t>Pas-de-deux svår klass</t>
  </si>
  <si>
    <t>Pas-de-deux skritt</t>
  </si>
  <si>
    <t xml:space="preserve">Gulmarkerade celler i protokollen markerar vilka celler som ska fyllas i. </t>
  </si>
  <si>
    <t>Protokollen uppdaterades senast 2019-03-28.</t>
  </si>
  <si>
    <t xml:space="preserve">Galoppkvalitet samt nivå av genomarbetad häst </t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</si>
  <si>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</si>
  <si>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</si>
  <si>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</si>
  <si>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</si>
  <si>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</si>
  <si>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</si>
  <si>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</si>
  <si>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t>Avdrag:</t>
  </si>
  <si>
    <t>A3
15%</t>
  </si>
  <si>
    <t>Signatur</t>
  </si>
  <si>
    <t>HÄNSYN TILL HÄSTEN</t>
  </si>
  <si>
    <r>
      <rPr>
        <b/>
        <sz val="9"/>
        <color indexed="8"/>
        <rFont val="Arial"/>
        <family val="2"/>
      </rPr>
      <t>Hänsyn till hästen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Urval av element och sekvenser i harmoni med hästen, baserat på vikt, sammansättning och balans.
• Övningar som inte överbelastar hästen.
</t>
    </r>
  </si>
  <si>
    <t>CoH
20%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</si>
  <si>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Urval av kombinationer.
• Urval av övningar, positioner och övergångar från olika strukturgrupper.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</si>
  <si>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Mjuka övergångar och rörelser som visar flyt, kontroll och sammanhållning.
•  Element, sekvenser, övergångar, positioner, riktningar och kombinationer av övningar som uppvisar komplexitet och rörelsefrihet.
•  Undviker tom häst.</t>
    </r>
  </si>
  <si>
    <r>
      <rPr>
        <b/>
        <sz val="9"/>
        <color indexed="8"/>
        <rFont val="Arial"/>
        <family val="2"/>
      </rPr>
      <t>Tolkning av musiken/kroppsspråk/uttrycksfullhet.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t>
    </r>
  </si>
  <si>
    <t>C1
20%</t>
  </si>
  <si>
    <t>C2
10%</t>
  </si>
  <si>
    <t>C3
25%</t>
  </si>
  <si>
    <t>C4
25%</t>
  </si>
  <si>
    <t>Vilja/lydnad</t>
  </si>
  <si>
    <t>Balanserat tempo</t>
  </si>
  <si>
    <t>Håller voltspåret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</si>
  <si>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 Nosen i linje eller något framför vertikallinjen.
</t>
    </r>
    <r>
      <rPr>
        <b/>
        <sz val="9"/>
        <color rgb="FF000000"/>
        <rFont val="Arial"/>
        <family val="2"/>
      </rPr>
      <t>•	Schvung: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med hela kroppen.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
</t>
    </r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</si>
  <si>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(framåt/bakåt):</t>
    </r>
    <r>
      <rPr>
        <sz val="9"/>
        <rFont val="Arial"/>
        <family val="2"/>
      </rPr>
      <t xml:space="preserve"> Konstant korrekt tempo (tempo och energi utan att öka eller minska).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 Konstant volt med min 15 m diameter utan att falla in eller utåt.  </t>
    </r>
  </si>
  <si>
    <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t>
  </si>
  <si>
    <t>STRUKTUR</t>
  </si>
  <si>
    <t>KOREOGRAFI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</si>
  <si>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övningarna dels i relation till hästen men också riktningen av övningen.
• Balanserad användning av utrymme; användning av alla delar av hästens rygg och hals inklusive studs.
• Någorlunda jämn fördelning av roller och konstnärligt engagemang.</t>
    </r>
    <r>
      <rPr>
        <sz val="8"/>
        <color indexed="8"/>
        <rFont val="Symbol"/>
        <family val="1"/>
        <charset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</si>
</sst>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_k_r_-;\-* #,##0.00\ _k_r_-;_-* &quot;-&quot;??\ _k_r_-;_-@_-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35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trike/>
      <sz val="10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Cambria"/>
      <family val="1"/>
    </font>
    <font>
      <sz val="9"/>
      <name val="Arial"/>
      <family val="2"/>
    </font>
    <font>
      <sz val="7"/>
      <color indexed="8"/>
      <name val="Arial"/>
      <family val="2"/>
      <charset val="204"/>
    </font>
    <font>
      <b/>
      <sz val="8"/>
      <name val="Arial"/>
      <family val="2"/>
    </font>
    <font>
      <b/>
      <sz val="14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10"/>
      <color rgb="FF000000"/>
      <name val="Arial"/>
      <family val="2"/>
    </font>
    <font>
      <sz val="8"/>
      <color indexed="8"/>
      <name val="Symbol"/>
      <family val="2"/>
      <charset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</cellStyleXfs>
  <cellXfs count="346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1" xfId="0" applyFont="1" applyBorder="1"/>
    <xf numFmtId="0" fontId="2" fillId="0" borderId="2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9" fontId="12" fillId="0" borderId="0" xfId="0" applyNumberFormat="1" applyFont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wrapText="1"/>
    </xf>
    <xf numFmtId="0" fontId="2" fillId="0" borderId="11" xfId="0" applyFont="1" applyBorder="1" applyAlignment="1">
      <alignment vertical="center"/>
    </xf>
    <xf numFmtId="166" fontId="6" fillId="0" borderId="23" xfId="0" applyNumberFormat="1" applyFont="1" applyBorder="1" applyAlignment="1">
      <alignment horizontal="center" vertical="center"/>
    </xf>
    <xf numFmtId="166" fontId="3" fillId="0" borderId="26" xfId="1" applyNumberFormat="1" applyFont="1" applyBorder="1" applyAlignment="1">
      <alignment horizontal="center" vertical="center" wrapText="1"/>
    </xf>
    <xf numFmtId="166" fontId="3" fillId="0" borderId="27" xfId="1" applyNumberFormat="1" applyFont="1" applyBorder="1" applyAlignment="1">
      <alignment horizontal="center" vertical="center" wrapText="1"/>
    </xf>
    <xf numFmtId="166" fontId="3" fillId="0" borderId="28" xfId="1" applyNumberFormat="1" applyFont="1" applyBorder="1" applyAlignment="1">
      <alignment horizontal="center" vertical="center" wrapText="1"/>
    </xf>
    <xf numFmtId="166" fontId="3" fillId="0" borderId="29" xfId="1" applyNumberFormat="1" applyFont="1" applyBorder="1" applyAlignment="1">
      <alignment horizontal="center" vertical="center" wrapText="1"/>
    </xf>
    <xf numFmtId="166" fontId="2" fillId="0" borderId="31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2" fillId="0" borderId="1" xfId="3" applyFont="1" applyBorder="1"/>
    <xf numFmtId="0" fontId="2" fillId="3" borderId="0" xfId="0" applyFont="1" applyFill="1"/>
    <xf numFmtId="0" fontId="2" fillId="0" borderId="15" xfId="0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2" fillId="0" borderId="13" xfId="0" applyFont="1" applyBorder="1"/>
    <xf numFmtId="0" fontId="3" fillId="0" borderId="12" xfId="0" applyFont="1" applyBorder="1" applyAlignment="1">
      <alignment horizontal="center" vertical="center"/>
    </xf>
    <xf numFmtId="0" fontId="2" fillId="0" borderId="39" xfId="0" applyFont="1" applyBorder="1"/>
    <xf numFmtId="0" fontId="2" fillId="0" borderId="0" xfId="3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3" applyFont="1" applyBorder="1" applyAlignment="1">
      <alignment horizontal="left"/>
    </xf>
    <xf numFmtId="0" fontId="2" fillId="0" borderId="7" xfId="0" applyFont="1" applyBorder="1"/>
    <xf numFmtId="0" fontId="2" fillId="0" borderId="1" xfId="0" applyFont="1" applyBorder="1" applyAlignment="1">
      <alignment horizontal="left"/>
    </xf>
    <xf numFmtId="166" fontId="2" fillId="0" borderId="10" xfId="1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0" fontId="3" fillId="0" borderId="0" xfId="0" applyFont="1"/>
    <xf numFmtId="43" fontId="2" fillId="0" borderId="0" xfId="1" applyFont="1"/>
    <xf numFmtId="168" fontId="2" fillId="0" borderId="0" xfId="1" applyNumberFormat="1" applyFont="1"/>
    <xf numFmtId="1" fontId="2" fillId="0" borderId="10" xfId="1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right" vertical="center"/>
    </xf>
    <xf numFmtId="43" fontId="2" fillId="0" borderId="0" xfId="1" applyFont="1" applyAlignment="1">
      <alignment vertical="center"/>
    </xf>
    <xf numFmtId="0" fontId="2" fillId="0" borderId="2" xfId="0" applyFont="1" applyBorder="1" applyAlignment="1">
      <alignment horizontal="left" vertical="center"/>
    </xf>
    <xf numFmtId="43" fontId="2" fillId="0" borderId="2" xfId="1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6" fontId="3" fillId="0" borderId="23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169" fontId="2" fillId="0" borderId="10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3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3" borderId="15" xfId="0" applyFont="1" applyFill="1" applyBorder="1"/>
    <xf numFmtId="0" fontId="2" fillId="3" borderId="11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right"/>
    </xf>
    <xf numFmtId="165" fontId="3" fillId="3" borderId="11" xfId="0" applyNumberFormat="1" applyFont="1" applyFill="1" applyBorder="1" applyAlignment="1">
      <alignment horizontal="center"/>
    </xf>
    <xf numFmtId="0" fontId="2" fillId="0" borderId="40" xfId="0" applyFont="1" applyBorder="1"/>
    <xf numFmtId="0" fontId="17" fillId="0" borderId="0" xfId="4" applyFont="1"/>
    <xf numFmtId="0" fontId="5" fillId="0" borderId="0" xfId="4"/>
    <xf numFmtId="0" fontId="8" fillId="0" borderId="0" xfId="4" applyFont="1"/>
    <xf numFmtId="0" fontId="18" fillId="0" borderId="0" xfId="4" applyFont="1"/>
    <xf numFmtId="0" fontId="0" fillId="0" borderId="10" xfId="0" applyBorder="1"/>
    <xf numFmtId="0" fontId="5" fillId="0" borderId="10" xfId="0" applyFont="1" applyBorder="1" applyAlignment="1">
      <alignment wrapText="1"/>
    </xf>
    <xf numFmtId="0" fontId="19" fillId="0" borderId="0" xfId="4" applyFont="1"/>
    <xf numFmtId="0" fontId="8" fillId="0" borderId="10" xfId="0" applyFont="1" applyBorder="1"/>
    <xf numFmtId="0" fontId="8" fillId="0" borderId="0" xfId="0" applyFont="1"/>
    <xf numFmtId="0" fontId="20" fillId="0" borderId="0" xfId="4" applyFont="1"/>
    <xf numFmtId="0" fontId="21" fillId="0" borderId="0" xfId="4" applyFont="1"/>
    <xf numFmtId="0" fontId="20" fillId="0" borderId="41" xfId="0" applyFont="1" applyBorder="1"/>
    <xf numFmtId="0" fontId="21" fillId="0" borderId="41" xfId="0" applyFont="1" applyBorder="1"/>
    <xf numFmtId="0" fontId="0" fillId="0" borderId="41" xfId="0" applyBorder="1"/>
    <xf numFmtId="0" fontId="0" fillId="0" borderId="42" xfId="0" applyBorder="1"/>
    <xf numFmtId="0" fontId="5" fillId="0" borderId="41" xfId="0" applyFont="1" applyBorder="1"/>
    <xf numFmtId="14" fontId="2" fillId="0" borderId="1" xfId="0" applyNumberFormat="1" applyFont="1" applyBorder="1" applyAlignment="1">
      <alignment horizontal="center"/>
    </xf>
    <xf numFmtId="0" fontId="2" fillId="4" borderId="2" xfId="0" applyFont="1" applyFill="1" applyBorder="1"/>
    <xf numFmtId="166" fontId="2" fillId="4" borderId="10" xfId="1" applyNumberFormat="1" applyFont="1" applyFill="1" applyBorder="1" applyAlignment="1">
      <alignment horizontal="center" vertical="center"/>
    </xf>
    <xf numFmtId="169" fontId="3" fillId="4" borderId="22" xfId="1" applyNumberFormat="1" applyFont="1" applyFill="1" applyBorder="1" applyAlignment="1">
      <alignment horizontal="center" vertical="center"/>
    </xf>
    <xf numFmtId="169" fontId="3" fillId="4" borderId="25" xfId="1" applyNumberFormat="1" applyFont="1" applyFill="1" applyBorder="1" applyAlignment="1">
      <alignment horizontal="center" vertical="center"/>
    </xf>
    <xf numFmtId="0" fontId="2" fillId="0" borderId="0" xfId="6" applyFont="1"/>
    <xf numFmtId="0" fontId="2" fillId="0" borderId="43" xfId="6" applyFont="1" applyBorder="1"/>
    <xf numFmtId="165" fontId="3" fillId="0" borderId="0" xfId="6" applyNumberFormat="1" applyFont="1" applyAlignment="1">
      <alignment horizontal="center"/>
    </xf>
    <xf numFmtId="0" fontId="2" fillId="0" borderId="0" xfId="6" applyFont="1" applyAlignment="1">
      <alignment horizontal="right"/>
    </xf>
    <xf numFmtId="0" fontId="22" fillId="0" borderId="0" xfId="6" applyFont="1" applyAlignment="1">
      <alignment horizontal="right"/>
    </xf>
    <xf numFmtId="0" fontId="22" fillId="0" borderId="0" xfId="6" applyFont="1"/>
    <xf numFmtId="0" fontId="3" fillId="0" borderId="0" xfId="6" applyFont="1" applyAlignment="1">
      <alignment horizontal="left"/>
    </xf>
    <xf numFmtId="0" fontId="2" fillId="0" borderId="1" xfId="6" applyFont="1" applyBorder="1"/>
    <xf numFmtId="0" fontId="2" fillId="0" borderId="1" xfId="6" applyFont="1" applyBorder="1" applyAlignment="1">
      <alignment horizontal="left"/>
    </xf>
    <xf numFmtId="166" fontId="3" fillId="0" borderId="0" xfId="7" applyNumberFormat="1" applyFont="1" applyAlignment="1">
      <alignment horizontal="center" vertical="center"/>
    </xf>
    <xf numFmtId="0" fontId="6" fillId="0" borderId="0" xfId="6" applyFont="1" applyAlignment="1">
      <alignment vertical="center"/>
    </xf>
    <xf numFmtId="166" fontId="3" fillId="0" borderId="12" xfId="7" applyNumberFormat="1" applyFont="1" applyBorder="1" applyAlignment="1">
      <alignment horizontal="center" vertical="center"/>
    </xf>
    <xf numFmtId="166" fontId="2" fillId="0" borderId="10" xfId="6" applyNumberFormat="1" applyFont="1" applyBorder="1" applyAlignment="1">
      <alignment horizontal="center" vertical="center"/>
    </xf>
    <xf numFmtId="166" fontId="2" fillId="0" borderId="0" xfId="6" applyNumberFormat="1" applyFont="1" applyAlignment="1">
      <alignment horizontal="center" vertical="center"/>
    </xf>
    <xf numFmtId="43" fontId="2" fillId="0" borderId="0" xfId="7" applyNumberFormat="1" applyFont="1"/>
    <xf numFmtId="0" fontId="2" fillId="0" borderId="0" xfId="6" applyFont="1" applyAlignment="1">
      <alignment horizontal="left"/>
    </xf>
    <xf numFmtId="0" fontId="2" fillId="0" borderId="10" xfId="6" applyFont="1" applyBorder="1" applyAlignment="1">
      <alignment horizontal="center" vertical="center"/>
    </xf>
    <xf numFmtId="168" fontId="2" fillId="0" borderId="10" xfId="7" applyNumberFormat="1" applyFont="1" applyBorder="1" applyAlignment="1">
      <alignment horizontal="center" vertical="center"/>
    </xf>
    <xf numFmtId="0" fontId="6" fillId="0" borderId="0" xfId="6" applyFont="1"/>
    <xf numFmtId="166" fontId="2" fillId="0" borderId="31" xfId="6" applyNumberFormat="1" applyFont="1" applyBorder="1" applyAlignment="1">
      <alignment horizontal="center" vertical="center"/>
    </xf>
    <xf numFmtId="166" fontId="2" fillId="0" borderId="31" xfId="7" applyNumberFormat="1" applyFont="1" applyBorder="1" applyAlignment="1">
      <alignment horizontal="center" vertical="center" wrapText="1"/>
    </xf>
    <xf numFmtId="169" fontId="3" fillId="0" borderId="10" xfId="7" applyNumberFormat="1" applyFont="1" applyBorder="1" applyAlignment="1" applyProtection="1">
      <alignment horizontal="center" vertical="center"/>
      <protection locked="0"/>
    </xf>
    <xf numFmtId="0" fontId="23" fillId="0" borderId="10" xfId="3" applyFont="1" applyBorder="1" applyAlignment="1">
      <alignment horizontal="center" vertical="center" wrapText="1"/>
    </xf>
    <xf numFmtId="166" fontId="2" fillId="0" borderId="10" xfId="7" applyNumberFormat="1" applyFont="1" applyBorder="1" applyAlignment="1">
      <alignment horizontal="center" vertical="center" wrapText="1"/>
    </xf>
    <xf numFmtId="169" fontId="3" fillId="4" borderId="10" xfId="7" applyNumberFormat="1" applyFont="1" applyFill="1" applyBorder="1" applyAlignment="1" applyProtection="1">
      <alignment horizontal="center" vertical="center"/>
      <protection locked="0"/>
    </xf>
    <xf numFmtId="9" fontId="24" fillId="0" borderId="10" xfId="3" applyNumberFormat="1" applyFont="1" applyBorder="1" applyAlignment="1">
      <alignment horizontal="center" vertical="center" wrapText="1"/>
    </xf>
    <xf numFmtId="0" fontId="6" fillId="0" borderId="0" xfId="3" applyFont="1" applyAlignment="1">
      <alignment vertical="center"/>
    </xf>
    <xf numFmtId="0" fontId="2" fillId="0" borderId="2" xfId="6" applyFont="1" applyBorder="1"/>
    <xf numFmtId="0" fontId="3" fillId="0" borderId="12" xfId="6" applyFont="1" applyBorder="1" applyAlignment="1">
      <alignment horizontal="center" vertical="center"/>
    </xf>
    <xf numFmtId="0" fontId="2" fillId="0" borderId="39" xfId="6" applyFont="1" applyBorder="1"/>
    <xf numFmtId="0" fontId="6" fillId="0" borderId="13" xfId="6" applyFont="1" applyBorder="1" applyAlignment="1">
      <alignment horizontal="left" vertical="center"/>
    </xf>
    <xf numFmtId="0" fontId="3" fillId="0" borderId="14" xfId="6" applyFont="1" applyBorder="1" applyAlignment="1">
      <alignment horizontal="center" vertical="center"/>
    </xf>
    <xf numFmtId="0" fontId="2" fillId="0" borderId="13" xfId="6" applyFont="1" applyBorder="1"/>
    <xf numFmtId="0" fontId="5" fillId="0" borderId="10" xfId="4" applyBorder="1" applyAlignment="1">
      <alignment wrapText="1"/>
    </xf>
    <xf numFmtId="0" fontId="5" fillId="0" borderId="0" xfId="4" applyAlignment="1">
      <alignment wrapText="1"/>
    </xf>
    <xf numFmtId="0" fontId="5" fillId="0" borderId="6" xfId="4" applyBorder="1" applyAlignment="1">
      <alignment wrapText="1"/>
    </xf>
    <xf numFmtId="0" fontId="5" fillId="0" borderId="24" xfId="4" applyBorder="1" applyAlignment="1">
      <alignment wrapText="1"/>
    </xf>
    <xf numFmtId="0" fontId="29" fillId="0" borderId="0" xfId="4" applyFont="1"/>
    <xf numFmtId="0" fontId="5" fillId="0" borderId="0" xfId="9"/>
    <xf numFmtId="14" fontId="2" fillId="0" borderId="0" xfId="6" applyNumberFormat="1" applyFont="1"/>
    <xf numFmtId="0" fontId="6" fillId="0" borderId="0" xfId="4" applyFont="1"/>
    <xf numFmtId="0" fontId="30" fillId="0" borderId="0" xfId="3" applyFont="1"/>
    <xf numFmtId="0" fontId="3" fillId="0" borderId="14" xfId="4" applyFont="1" applyBorder="1" applyAlignment="1">
      <alignment horizontal="center" vertical="center"/>
    </xf>
    <xf numFmtId="0" fontId="6" fillId="0" borderId="13" xfId="4" applyFont="1" applyBorder="1" applyAlignment="1">
      <alignment horizontal="left" vertical="center"/>
    </xf>
    <xf numFmtId="0" fontId="2" fillId="0" borderId="13" xfId="4" applyFont="1" applyBorder="1"/>
    <xf numFmtId="0" fontId="3" fillId="0" borderId="12" xfId="4" applyFont="1" applyBorder="1" applyAlignment="1">
      <alignment horizontal="center" vertical="center"/>
    </xf>
    <xf numFmtId="0" fontId="3" fillId="0" borderId="12" xfId="4" applyFont="1" applyBorder="1" applyAlignment="1" applyProtection="1">
      <alignment horizontal="center" vertical="center"/>
      <protection locked="0"/>
    </xf>
    <xf numFmtId="0" fontId="2" fillId="0" borderId="1" xfId="4" applyFont="1" applyBorder="1"/>
    <xf numFmtId="0" fontId="2" fillId="0" borderId="1" xfId="4" applyFont="1" applyBorder="1" applyAlignment="1" applyProtection="1">
      <alignment horizontal="center"/>
      <protection locked="0"/>
    </xf>
    <xf numFmtId="0" fontId="2" fillId="0" borderId="2" xfId="4" applyFont="1" applyBorder="1"/>
    <xf numFmtId="0" fontId="2" fillId="0" borderId="39" xfId="4" applyFont="1" applyBorder="1"/>
    <xf numFmtId="0" fontId="2" fillId="0" borderId="0" xfId="4" applyFont="1"/>
    <xf numFmtId="0" fontId="2" fillId="0" borderId="2" xfId="4" applyFont="1" applyBorder="1" applyProtection="1">
      <protection locked="0"/>
    </xf>
    <xf numFmtId="0" fontId="2" fillId="0" borderId="0" xfId="4" applyFont="1" applyProtection="1">
      <protection locked="0"/>
    </xf>
    <xf numFmtId="0" fontId="2" fillId="0" borderId="2" xfId="4" applyFont="1" applyBorder="1" applyAlignment="1" applyProtection="1">
      <alignment horizontal="center"/>
      <protection locked="0"/>
    </xf>
    <xf numFmtId="0" fontId="2" fillId="0" borderId="0" xfId="4" applyFont="1" applyAlignment="1">
      <alignment horizontal="center"/>
    </xf>
    <xf numFmtId="169" fontId="5" fillId="4" borderId="51" xfId="3" applyNumberFormat="1" applyFill="1" applyBorder="1" applyAlignment="1" applyProtection="1">
      <alignment horizontal="center" vertical="center"/>
      <protection locked="0"/>
    </xf>
    <xf numFmtId="169" fontId="32" fillId="4" borderId="51" xfId="3" applyNumberFormat="1" applyFont="1" applyFill="1" applyBorder="1" applyAlignment="1" applyProtection="1">
      <alignment horizontal="center" vertical="center" wrapText="1"/>
      <protection locked="0"/>
    </xf>
    <xf numFmtId="169" fontId="32" fillId="4" borderId="14" xfId="3" applyNumberFormat="1" applyFont="1" applyFill="1" applyBorder="1" applyAlignment="1" applyProtection="1">
      <alignment horizontal="center" vertical="center" wrapText="1"/>
      <protection locked="0"/>
    </xf>
    <xf numFmtId="0" fontId="26" fillId="0" borderId="52" xfId="3" applyFont="1" applyBorder="1" applyAlignment="1">
      <alignment vertical="center" wrapText="1"/>
    </xf>
    <xf numFmtId="0" fontId="26" fillId="4" borderId="51" xfId="3" applyFont="1" applyFill="1" applyBorder="1" applyAlignment="1" applyProtection="1">
      <alignment horizontal="center" vertical="center" wrapText="1"/>
      <protection locked="0"/>
    </xf>
    <xf numFmtId="169" fontId="3" fillId="3" borderId="51" xfId="1" applyNumberFormat="1" applyFont="1" applyFill="1" applyBorder="1" applyAlignment="1">
      <alignment vertical="center"/>
    </xf>
    <xf numFmtId="0" fontId="5" fillId="0" borderId="52" xfId="3" applyBorder="1" applyAlignment="1">
      <alignment vertical="center"/>
    </xf>
    <xf numFmtId="0" fontId="5" fillId="0" borderId="0" xfId="3"/>
    <xf numFmtId="167" fontId="2" fillId="0" borderId="1" xfId="1" applyNumberFormat="1" applyFont="1" applyBorder="1"/>
    <xf numFmtId="166" fontId="6" fillId="0" borderId="0" xfId="3" applyNumberFormat="1" applyFont="1" applyAlignment="1">
      <alignment horizontal="center" vertical="center"/>
    </xf>
    <xf numFmtId="166" fontId="2" fillId="3" borderId="10" xfId="1" applyNumberFormat="1" applyFont="1" applyFill="1" applyBorder="1" applyAlignment="1">
      <alignment horizontal="center" vertical="center"/>
    </xf>
    <xf numFmtId="0" fontId="8" fillId="0" borderId="56" xfId="4" applyFont="1" applyBorder="1" applyAlignment="1">
      <alignment horizontal="center" vertical="center" textRotation="90" wrapText="1"/>
    </xf>
    <xf numFmtId="0" fontId="14" fillId="0" borderId="16" xfId="3" applyFont="1" applyBorder="1" applyAlignment="1">
      <alignment horizontal="center" vertical="center" wrapText="1"/>
    </xf>
    <xf numFmtId="169" fontId="3" fillId="4" borderId="22" xfId="1" applyNumberFormat="1" applyFont="1" applyFill="1" applyBorder="1" applyAlignment="1" applyProtection="1">
      <alignment horizontal="center" vertical="center"/>
      <protection locked="0"/>
    </xf>
    <xf numFmtId="166" fontId="3" fillId="0" borderId="26" xfId="1" applyNumberFormat="1" applyFont="1" applyFill="1" applyBorder="1" applyAlignment="1" applyProtection="1">
      <alignment horizontal="center" vertical="center" wrapText="1"/>
    </xf>
    <xf numFmtId="0" fontId="8" fillId="3" borderId="53" xfId="3" applyFont="1" applyFill="1" applyBorder="1" applyAlignment="1" applyProtection="1">
      <alignment horizontal="center" vertical="center" wrapText="1"/>
      <protection locked="0"/>
    </xf>
    <xf numFmtId="0" fontId="8" fillId="3" borderId="39" xfId="3" applyFont="1" applyFill="1" applyBorder="1" applyAlignment="1" applyProtection="1">
      <alignment horizontal="center" vertical="center" wrapText="1"/>
      <protection locked="0"/>
    </xf>
    <xf numFmtId="0" fontId="8" fillId="3" borderId="39" xfId="3" quotePrefix="1" applyFont="1" applyFill="1" applyBorder="1" applyAlignment="1" applyProtection="1">
      <alignment horizontal="center" vertical="center" wrapText="1"/>
      <protection locked="0"/>
    </xf>
    <xf numFmtId="0" fontId="8" fillId="3" borderId="54" xfId="3" applyFont="1" applyFill="1" applyBorder="1" applyAlignment="1" applyProtection="1">
      <alignment horizontal="center" vertical="center" wrapText="1"/>
      <protection locked="0"/>
    </xf>
    <xf numFmtId="169" fontId="3" fillId="3" borderId="0" xfId="1" applyNumberFormat="1" applyFont="1" applyFill="1" applyBorder="1" applyAlignment="1" applyProtection="1">
      <alignment horizontal="center" vertical="center"/>
      <protection locked="0"/>
    </xf>
    <xf numFmtId="169" fontId="2" fillId="4" borderId="24" xfId="1" applyNumberFormat="1" applyFont="1" applyFill="1" applyBorder="1" applyAlignment="1" applyProtection="1">
      <alignment vertical="center"/>
      <protection locked="0"/>
    </xf>
    <xf numFmtId="165" fontId="2" fillId="0" borderId="5" xfId="0" applyNumberFormat="1" applyFont="1" applyBorder="1" applyAlignment="1">
      <alignment horizontal="center"/>
    </xf>
    <xf numFmtId="0" fontId="12" fillId="0" borderId="51" xfId="3" applyFont="1" applyBorder="1" applyAlignment="1">
      <alignment horizontal="center" wrapText="1"/>
    </xf>
    <xf numFmtId="0" fontId="12" fillId="0" borderId="51" xfId="4" applyFont="1" applyBorder="1" applyAlignment="1">
      <alignment horizontal="center" wrapText="1"/>
    </xf>
    <xf numFmtId="0" fontId="16" fillId="0" borderId="51" xfId="3" applyFont="1" applyBorder="1" applyAlignment="1">
      <alignment horizontal="center" wrapText="1"/>
    </xf>
    <xf numFmtId="0" fontId="12" fillId="0" borderId="14" xfId="4" applyFont="1" applyBorder="1" applyAlignment="1">
      <alignment horizontal="center" wrapText="1"/>
    </xf>
    <xf numFmtId="0" fontId="2" fillId="0" borderId="1" xfId="6" applyFont="1" applyBorder="1" applyAlignment="1">
      <alignment horizontal="center"/>
    </xf>
    <xf numFmtId="0" fontId="2" fillId="0" borderId="2" xfId="6" applyFont="1" applyBorder="1" applyAlignment="1">
      <alignment horizontal="center"/>
    </xf>
    <xf numFmtId="0" fontId="2" fillId="0" borderId="0" xfId="6" applyFont="1" applyAlignment="1">
      <alignment horizontal="left"/>
    </xf>
    <xf numFmtId="0" fontId="2" fillId="0" borderId="0" xfId="6" applyFont="1"/>
    <xf numFmtId="0" fontId="2" fillId="0" borderId="1" xfId="6" applyFont="1" applyBorder="1" applyAlignment="1">
      <alignment horizontal="left"/>
    </xf>
    <xf numFmtId="0" fontId="2" fillId="0" borderId="1" xfId="6" applyFont="1" applyBorder="1"/>
    <xf numFmtId="0" fontId="2" fillId="0" borderId="2" xfId="6" applyFont="1" applyBorder="1" applyAlignment="1">
      <alignment horizontal="left"/>
    </xf>
    <xf numFmtId="0" fontId="2" fillId="0" borderId="2" xfId="6" applyFont="1" applyBorder="1"/>
    <xf numFmtId="0" fontId="23" fillId="0" borderId="32" xfId="3" applyFont="1" applyBorder="1" applyAlignment="1">
      <alignment horizontal="center" vertical="center" textRotation="90" wrapText="1"/>
    </xf>
    <xf numFmtId="0" fontId="23" fillId="0" borderId="24" xfId="3" applyFont="1" applyBorder="1" applyAlignment="1">
      <alignment horizontal="center" vertical="center" textRotation="90" wrapText="1"/>
    </xf>
    <xf numFmtId="0" fontId="23" fillId="0" borderId="31" xfId="3" applyFont="1" applyBorder="1" applyAlignment="1">
      <alignment horizontal="center" vertical="center" textRotation="90" wrapText="1"/>
    </xf>
    <xf numFmtId="0" fontId="24" fillId="0" borderId="10" xfId="3" applyFont="1" applyBorder="1" applyAlignment="1">
      <alignment horizontal="left" vertical="center" wrapText="1"/>
    </xf>
    <xf numFmtId="0" fontId="24" fillId="0" borderId="32" xfId="3" applyFont="1" applyBorder="1" applyAlignment="1">
      <alignment horizontal="left" vertical="center" wrapText="1"/>
    </xf>
    <xf numFmtId="0" fontId="27" fillId="0" borderId="15" xfId="3" applyFont="1" applyBorder="1" applyAlignment="1">
      <alignment horizontal="left" vertical="justify" wrapText="1"/>
    </xf>
    <xf numFmtId="0" fontId="27" fillId="0" borderId="11" xfId="3" applyFont="1" applyBorder="1" applyAlignment="1">
      <alignment horizontal="left" vertical="justify" wrapText="1"/>
    </xf>
    <xf numFmtId="0" fontId="27" fillId="0" borderId="15" xfId="3" applyFont="1" applyBorder="1" applyAlignment="1">
      <alignment horizontal="center" vertical="center" wrapText="1"/>
    </xf>
    <xf numFmtId="0" fontId="27" fillId="0" borderId="11" xfId="3" applyFont="1" applyBorder="1" applyAlignment="1">
      <alignment horizontal="center" vertical="center" wrapText="1"/>
    </xf>
    <xf numFmtId="0" fontId="4" fillId="0" borderId="3" xfId="3" applyFont="1" applyBorder="1" applyAlignment="1">
      <alignment horizontal="center"/>
    </xf>
    <xf numFmtId="0" fontId="4" fillId="0" borderId="5" xfId="3" applyFont="1" applyBorder="1" applyAlignment="1">
      <alignment horizontal="center"/>
    </xf>
    <xf numFmtId="0" fontId="4" fillId="0" borderId="3" xfId="3" applyFont="1" applyBorder="1" applyAlignment="1">
      <alignment horizontal="center" wrapText="1"/>
    </xf>
    <xf numFmtId="0" fontId="4" fillId="0" borderId="4" xfId="3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169" fontId="3" fillId="4" borderId="32" xfId="8" applyNumberFormat="1" applyFont="1" applyFill="1" applyBorder="1" applyAlignment="1">
      <alignment horizontal="center" vertical="center"/>
    </xf>
    <xf numFmtId="169" fontId="3" fillId="4" borderId="24" xfId="8" applyNumberFormat="1" applyFont="1" applyFill="1" applyBorder="1" applyAlignment="1">
      <alignment horizontal="center" vertical="center"/>
    </xf>
    <xf numFmtId="169" fontId="3" fillId="4" borderId="38" xfId="8" applyNumberFormat="1" applyFont="1" applyFill="1" applyBorder="1" applyAlignment="1">
      <alignment horizontal="center" vertical="center"/>
    </xf>
    <xf numFmtId="166" fontId="2" fillId="0" borderId="10" xfId="7" applyNumberFormat="1" applyFont="1" applyBorder="1" applyAlignment="1">
      <alignment horizontal="center" vertical="center" wrapText="1"/>
    </xf>
    <xf numFmtId="166" fontId="2" fillId="0" borderId="32" xfId="7" applyNumberFormat="1" applyFont="1" applyBorder="1" applyAlignment="1">
      <alignment horizontal="center" vertical="center" wrapText="1"/>
    </xf>
    <xf numFmtId="0" fontId="15" fillId="0" borderId="15" xfId="3" applyFont="1" applyBorder="1" applyAlignment="1">
      <alignment horizontal="left" vertical="justify" wrapText="1"/>
    </xf>
    <xf numFmtId="0" fontId="15" fillId="0" borderId="2" xfId="3" applyFont="1" applyBorder="1" applyAlignment="1">
      <alignment horizontal="left" vertical="justify" wrapText="1"/>
    </xf>
    <xf numFmtId="0" fontId="25" fillId="0" borderId="15" xfId="3" applyFont="1" applyBorder="1" applyAlignment="1">
      <alignment horizontal="center" vertical="center" wrapText="1"/>
    </xf>
    <xf numFmtId="0" fontId="25" fillId="0" borderId="11" xfId="3" applyFont="1" applyBorder="1" applyAlignment="1">
      <alignment horizontal="center" vertical="center" wrapText="1"/>
    </xf>
    <xf numFmtId="0" fontId="15" fillId="0" borderId="15" xfId="3" applyFont="1" applyBorder="1" applyAlignment="1">
      <alignment horizontal="left" vertical="center" wrapText="1"/>
    </xf>
    <xf numFmtId="0" fontId="15" fillId="0" borderId="2" xfId="3" applyFont="1" applyBorder="1" applyAlignment="1">
      <alignment horizontal="left" vertical="center" wrapText="1"/>
    </xf>
    <xf numFmtId="0" fontId="25" fillId="0" borderId="3" xfId="3" applyFont="1" applyBorder="1" applyAlignment="1">
      <alignment horizontal="center" vertical="center" wrapText="1"/>
    </xf>
    <xf numFmtId="0" fontId="25" fillId="0" borderId="5" xfId="3" applyFont="1" applyBorder="1" applyAlignment="1">
      <alignment horizontal="center" vertical="center" wrapText="1"/>
    </xf>
    <xf numFmtId="9" fontId="24" fillId="0" borderId="10" xfId="3" applyNumberFormat="1" applyFont="1" applyBorder="1" applyAlignment="1">
      <alignment horizontal="center" vertical="center" wrapText="1"/>
    </xf>
    <xf numFmtId="0" fontId="24" fillId="0" borderId="10" xfId="3" applyFont="1" applyBorder="1" applyAlignment="1">
      <alignment horizontal="center" vertical="center" wrapText="1"/>
    </xf>
    <xf numFmtId="0" fontId="24" fillId="0" borderId="32" xfId="3" applyFont="1" applyBorder="1" applyAlignment="1">
      <alignment horizontal="center" vertical="center" wrapText="1"/>
    </xf>
    <xf numFmtId="0" fontId="26" fillId="0" borderId="15" xfId="3" applyFont="1" applyBorder="1" applyAlignment="1">
      <alignment horizontal="left" vertical="center" wrapText="1"/>
    </xf>
    <xf numFmtId="0" fontId="26" fillId="0" borderId="2" xfId="3" applyFont="1" applyBorder="1" applyAlignment="1">
      <alignment horizontal="left" vertical="center" wrapText="1"/>
    </xf>
    <xf numFmtId="0" fontId="26" fillId="0" borderId="11" xfId="3" applyFont="1" applyBorder="1" applyAlignment="1">
      <alignment horizontal="left" vertical="center" wrapText="1"/>
    </xf>
    <xf numFmtId="0" fontId="27" fillId="0" borderId="15" xfId="3" applyFont="1" applyBorder="1" applyAlignment="1">
      <alignment horizontal="left" vertical="center" wrapText="1"/>
    </xf>
    <xf numFmtId="0" fontId="27" fillId="0" borderId="2" xfId="3" applyFont="1" applyBorder="1" applyAlignment="1">
      <alignment horizontal="left" vertical="center" wrapText="1"/>
    </xf>
    <xf numFmtId="0" fontId="26" fillId="0" borderId="15" xfId="3" applyFont="1" applyBorder="1" applyAlignment="1">
      <alignment horizontal="left" vertical="center"/>
    </xf>
    <xf numFmtId="0" fontId="26" fillId="0" borderId="2" xfId="3" applyFont="1" applyBorder="1" applyAlignment="1">
      <alignment horizontal="left" vertical="center"/>
    </xf>
    <xf numFmtId="0" fontId="26" fillId="0" borderId="11" xfId="3" applyFont="1" applyBorder="1" applyAlignment="1">
      <alignment horizontal="left" vertical="center"/>
    </xf>
    <xf numFmtId="0" fontId="15" fillId="0" borderId="18" xfId="3" applyFont="1" applyBorder="1" applyAlignment="1">
      <alignment horizontal="left" vertical="justify" wrapText="1"/>
    </xf>
    <xf numFmtId="0" fontId="15" fillId="0" borderId="33" xfId="3" applyFont="1" applyBorder="1" applyAlignment="1">
      <alignment horizontal="left" vertical="justify" wrapText="1"/>
    </xf>
    <xf numFmtId="0" fontId="5" fillId="0" borderId="8" xfId="3" applyBorder="1" applyAlignment="1">
      <alignment horizontal="left" vertical="center"/>
    </xf>
    <xf numFmtId="0" fontId="5" fillId="0" borderId="1" xfId="3" applyBorder="1" applyAlignment="1">
      <alignment horizontal="left" vertical="center"/>
    </xf>
    <xf numFmtId="0" fontId="5" fillId="0" borderId="9" xfId="3" applyBorder="1" applyAlignment="1">
      <alignment horizontal="left" vertical="center"/>
    </xf>
    <xf numFmtId="0" fontId="2" fillId="0" borderId="3" xfId="6" applyFont="1" applyBorder="1" applyAlignment="1">
      <alignment horizontal="left" vertical="top"/>
    </xf>
    <xf numFmtId="0" fontId="2" fillId="0" borderId="4" xfId="6" applyFont="1" applyBorder="1" applyAlignment="1">
      <alignment horizontal="left" vertical="top"/>
    </xf>
    <xf numFmtId="0" fontId="2" fillId="0" borderId="5" xfId="6" applyFont="1" applyBorder="1" applyAlignment="1">
      <alignment horizontal="left" vertical="top"/>
    </xf>
    <xf numFmtId="0" fontId="2" fillId="0" borderId="6" xfId="6" applyFont="1" applyBorder="1" applyAlignment="1">
      <alignment horizontal="left" vertical="top"/>
    </xf>
    <xf numFmtId="0" fontId="2" fillId="0" borderId="0" xfId="6" applyFont="1" applyAlignment="1">
      <alignment horizontal="left" vertical="top"/>
    </xf>
    <xf numFmtId="0" fontId="2" fillId="0" borderId="7" xfId="6" applyFont="1" applyBorder="1" applyAlignment="1">
      <alignment horizontal="left" vertical="top"/>
    </xf>
    <xf numFmtId="0" fontId="2" fillId="0" borderId="8" xfId="6" applyFont="1" applyBorder="1" applyAlignment="1">
      <alignment horizontal="left" vertical="top"/>
    </xf>
    <xf numFmtId="0" fontId="2" fillId="0" borderId="1" xfId="6" applyFont="1" applyBorder="1" applyAlignment="1">
      <alignment horizontal="left" vertical="top"/>
    </xf>
    <xf numFmtId="0" fontId="2" fillId="0" borderId="9" xfId="6" applyFont="1" applyBorder="1" applyAlignment="1">
      <alignment horizontal="left" vertical="top"/>
    </xf>
    <xf numFmtId="0" fontId="7" fillId="0" borderId="10" xfId="6" applyFont="1" applyBorder="1" applyAlignment="1">
      <alignment vertical="center"/>
    </xf>
    <xf numFmtId="169" fontId="2" fillId="4" borderId="10" xfId="6" applyNumberFormat="1" applyFont="1" applyFill="1" applyBorder="1" applyAlignment="1" applyProtection="1">
      <alignment horizontal="center" vertical="center"/>
      <protection locked="0"/>
    </xf>
    <xf numFmtId="0" fontId="6" fillId="0" borderId="14" xfId="6" applyFont="1" applyBorder="1" applyAlignment="1">
      <alignment vertical="center"/>
    </xf>
    <xf numFmtId="0" fontId="6" fillId="0" borderId="13" xfId="6" applyFont="1" applyBorder="1" applyAlignment="1">
      <alignment vertical="center"/>
    </xf>
    <xf numFmtId="0" fontId="6" fillId="0" borderId="12" xfId="6" applyFont="1" applyBorder="1" applyAlignment="1">
      <alignment vertical="center"/>
    </xf>
    <xf numFmtId="169" fontId="2" fillId="0" borderId="10" xfId="6" applyNumberFormat="1" applyFont="1" applyBorder="1" applyAlignment="1">
      <alignment horizontal="center" vertical="center"/>
    </xf>
    <xf numFmtId="9" fontId="28" fillId="0" borderId="8" xfId="3" applyNumberFormat="1" applyFont="1" applyBorder="1" applyAlignment="1">
      <alignment horizontal="center" vertical="center" wrapText="1"/>
    </xf>
    <xf numFmtId="0" fontId="34" fillId="0" borderId="9" xfId="3" applyFont="1" applyBorder="1" applyAlignment="1">
      <alignment horizontal="center" vertical="center" wrapText="1"/>
    </xf>
    <xf numFmtId="9" fontId="28" fillId="0" borderId="1" xfId="3" applyNumberFormat="1" applyFont="1" applyBorder="1" applyAlignment="1">
      <alignment horizontal="center" vertical="center" wrapText="1"/>
    </xf>
    <xf numFmtId="0" fontId="26" fillId="0" borderId="65" xfId="3" applyFont="1" applyBorder="1" applyAlignment="1">
      <alignment horizontal="center" vertical="center" wrapText="1"/>
    </xf>
    <xf numFmtId="0" fontId="8" fillId="4" borderId="53" xfId="3" applyFont="1" applyFill="1" applyBorder="1" applyAlignment="1" applyProtection="1">
      <alignment horizontal="center" vertical="center" wrapText="1"/>
      <protection locked="0"/>
    </xf>
    <xf numFmtId="0" fontId="8" fillId="4" borderId="39" xfId="3" applyFont="1" applyFill="1" applyBorder="1" applyAlignment="1" applyProtection="1">
      <alignment horizontal="center" vertical="center" wrapText="1"/>
      <protection locked="0"/>
    </xf>
    <xf numFmtId="0" fontId="8" fillId="4" borderId="18" xfId="3" quotePrefix="1" applyFont="1" applyFill="1" applyBorder="1" applyAlignment="1" applyProtection="1">
      <alignment horizontal="center" vertical="center" wrapText="1"/>
      <protection locked="0"/>
    </xf>
    <xf numFmtId="0" fontId="8" fillId="4" borderId="61" xfId="3" quotePrefix="1" applyFont="1" applyFill="1" applyBorder="1" applyAlignment="1" applyProtection="1">
      <alignment horizontal="center" vertical="center" wrapText="1"/>
      <protection locked="0"/>
    </xf>
    <xf numFmtId="0" fontId="8" fillId="4" borderId="54" xfId="3" applyFont="1" applyFill="1" applyBorder="1" applyAlignment="1" applyProtection="1">
      <alignment horizontal="center" vertical="center" wrapText="1"/>
      <protection locked="0"/>
    </xf>
    <xf numFmtId="166" fontId="6" fillId="0" borderId="14" xfId="3" applyNumberFormat="1" applyFont="1" applyBorder="1" applyAlignment="1">
      <alignment horizontal="center" vertical="center"/>
    </xf>
    <xf numFmtId="166" fontId="6" fillId="0" borderId="12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 textRotation="90" wrapText="1"/>
    </xf>
    <xf numFmtId="0" fontId="8" fillId="0" borderId="57" xfId="3" applyFont="1" applyBorder="1" applyAlignment="1">
      <alignment horizontal="center" vertical="center" textRotation="90" wrapText="1"/>
    </xf>
    <xf numFmtId="0" fontId="8" fillId="0" borderId="30" xfId="3" applyFont="1" applyBorder="1" applyAlignment="1">
      <alignment horizontal="center" vertical="center" textRotation="90" wrapText="1"/>
    </xf>
    <xf numFmtId="0" fontId="26" fillId="0" borderId="40" xfId="3" applyFont="1" applyBorder="1" applyAlignment="1">
      <alignment horizontal="left" vertical="center" wrapText="1" indent="1"/>
    </xf>
    <xf numFmtId="0" fontId="26" fillId="0" borderId="0" xfId="3" applyFont="1" applyAlignment="1">
      <alignment horizontal="left" vertical="center" wrapText="1" indent="1"/>
    </xf>
    <xf numFmtId="0" fontId="26" fillId="0" borderId="44" xfId="3" applyFont="1" applyBorder="1" applyAlignment="1">
      <alignment horizontal="center" vertical="center" wrapText="1"/>
    </xf>
    <xf numFmtId="0" fontId="26" fillId="0" borderId="45" xfId="3" applyFont="1" applyBorder="1" applyAlignment="1">
      <alignment horizontal="center" vertical="center" wrapText="1"/>
    </xf>
    <xf numFmtId="0" fontId="26" fillId="0" borderId="47" xfId="3" applyFont="1" applyBorder="1" applyAlignment="1">
      <alignment horizontal="center" vertical="center" wrapText="1"/>
    </xf>
    <xf numFmtId="0" fontId="26" fillId="0" borderId="48" xfId="3" applyFont="1" applyBorder="1" applyAlignment="1">
      <alignment horizontal="center" vertical="center" wrapText="1"/>
    </xf>
    <xf numFmtId="0" fontId="26" fillId="0" borderId="53" xfId="3" applyFont="1" applyBorder="1" applyAlignment="1">
      <alignment horizontal="center" vertical="center" wrapText="1"/>
    </xf>
    <xf numFmtId="0" fontId="26" fillId="0" borderId="54" xfId="3" applyFont="1" applyBorder="1" applyAlignment="1">
      <alignment horizontal="center" vertical="center" wrapText="1"/>
    </xf>
    <xf numFmtId="0" fontId="14" fillId="0" borderId="44" xfId="3" applyFont="1" applyBorder="1" applyAlignment="1">
      <alignment horizontal="center" vertical="center" wrapText="1"/>
    </xf>
    <xf numFmtId="0" fontId="14" fillId="0" borderId="47" xfId="3" applyFont="1" applyBorder="1" applyAlignment="1">
      <alignment horizontal="center" vertical="center" wrapText="1"/>
    </xf>
    <xf numFmtId="0" fontId="14" fillId="0" borderId="53" xfId="3" applyFont="1" applyBorder="1" applyAlignment="1">
      <alignment horizontal="center" vertical="center" wrapText="1"/>
    </xf>
    <xf numFmtId="166" fontId="3" fillId="0" borderId="45" xfId="1" applyNumberFormat="1" applyFont="1" applyBorder="1" applyAlignment="1">
      <alignment horizontal="center" vertical="center" wrapText="1"/>
    </xf>
    <xf numFmtId="166" fontId="3" fillId="0" borderId="48" xfId="1" applyNumberFormat="1" applyFont="1" applyBorder="1" applyAlignment="1">
      <alignment horizontal="center" vertical="center" wrapText="1"/>
    </xf>
    <xf numFmtId="166" fontId="3" fillId="0" borderId="54" xfId="1" applyNumberFormat="1" applyFont="1" applyBorder="1" applyAlignment="1">
      <alignment horizontal="center" vertical="center" wrapText="1"/>
    </xf>
    <xf numFmtId="0" fontId="12" fillId="0" borderId="40" xfId="3" applyFont="1" applyBorder="1" applyAlignment="1">
      <alignment horizontal="left" vertical="center" wrapText="1" indent="1"/>
    </xf>
    <xf numFmtId="0" fontId="12" fillId="0" borderId="45" xfId="3" applyFont="1" applyBorder="1" applyAlignment="1">
      <alignment horizontal="left" vertical="center" wrapText="1" indent="1"/>
    </xf>
    <xf numFmtId="0" fontId="15" fillId="0" borderId="44" xfId="3" applyFont="1" applyBorder="1" applyAlignment="1">
      <alignment horizontal="center" vertical="center" wrapText="1"/>
    </xf>
    <xf numFmtId="0" fontId="15" fillId="0" borderId="45" xfId="3" applyFont="1" applyBorder="1" applyAlignment="1">
      <alignment horizontal="center" vertical="center" wrapText="1"/>
    </xf>
    <xf numFmtId="0" fontId="15" fillId="0" borderId="53" xfId="3" applyFont="1" applyBorder="1" applyAlignment="1">
      <alignment horizontal="center" vertical="center" wrapText="1"/>
    </xf>
    <xf numFmtId="0" fontId="15" fillId="0" borderId="54" xfId="3" applyFont="1" applyBorder="1" applyAlignment="1">
      <alignment horizontal="center" vertical="center" wrapText="1"/>
    </xf>
    <xf numFmtId="0" fontId="14" fillId="0" borderId="7" xfId="3" applyFont="1" applyBorder="1" applyAlignment="1">
      <alignment horizontal="center" vertical="center" wrapText="1"/>
    </xf>
    <xf numFmtId="0" fontId="14" fillId="0" borderId="39" xfId="3" applyFont="1" applyBorder="1" applyAlignment="1">
      <alignment horizontal="center" vertical="center" wrapText="1"/>
    </xf>
    <xf numFmtId="166" fontId="3" fillId="0" borderId="49" xfId="1" applyNumberFormat="1" applyFont="1" applyBorder="1" applyAlignment="1">
      <alignment horizontal="center" vertical="center" wrapText="1"/>
    </xf>
    <xf numFmtId="0" fontId="28" fillId="0" borderId="62" xfId="3" applyFont="1" applyBorder="1" applyAlignment="1">
      <alignment horizontal="center" vertical="center" wrapText="1"/>
    </xf>
    <xf numFmtId="0" fontId="34" fillId="0" borderId="4" xfId="3" applyFont="1" applyBorder="1" applyAlignment="1">
      <alignment horizontal="center" vertical="center" wrapText="1"/>
    </xf>
    <xf numFmtId="0" fontId="28" fillId="0" borderId="3" xfId="3" applyFont="1" applyBorder="1" applyAlignment="1">
      <alignment horizontal="center" vertical="center" wrapText="1"/>
    </xf>
    <xf numFmtId="0" fontId="34" fillId="0" borderId="5" xfId="3" applyFont="1" applyBorder="1" applyAlignment="1">
      <alignment horizontal="center" vertical="center" wrapText="1"/>
    </xf>
    <xf numFmtId="0" fontId="28" fillId="0" borderId="4" xfId="3" applyFont="1" applyBorder="1" applyAlignment="1">
      <alignment horizontal="center" vertical="center" wrapText="1"/>
    </xf>
    <xf numFmtId="0" fontId="26" fillId="0" borderId="63" xfId="3" applyFont="1" applyBorder="1" applyAlignment="1">
      <alignment horizontal="center" vertical="center" wrapText="1"/>
    </xf>
    <xf numFmtId="9" fontId="28" fillId="0" borderId="64" xfId="3" applyNumberFormat="1" applyFont="1" applyBorder="1" applyAlignment="1">
      <alignment horizontal="center" vertical="center" wrapText="1"/>
    </xf>
    <xf numFmtId="0" fontId="34" fillId="0" borderId="1" xfId="3" applyFont="1" applyBorder="1" applyAlignment="1">
      <alignment horizontal="center" vertical="center" wrapText="1"/>
    </xf>
    <xf numFmtId="169" fontId="2" fillId="3" borderId="28" xfId="1" applyNumberFormat="1" applyFont="1" applyFill="1" applyBorder="1" applyAlignment="1" applyProtection="1">
      <alignment horizontal="center" vertical="center"/>
      <protection locked="0"/>
    </xf>
    <xf numFmtId="169" fontId="2" fillId="3" borderId="57" xfId="1" applyNumberFormat="1" applyFont="1" applyFill="1" applyBorder="1" applyAlignment="1" applyProtection="1">
      <alignment horizontal="center" vertical="center"/>
      <protection locked="0"/>
    </xf>
    <xf numFmtId="169" fontId="2" fillId="3" borderId="30" xfId="1" applyNumberFormat="1" applyFont="1" applyFill="1" applyBorder="1" applyAlignment="1" applyProtection="1">
      <alignment horizontal="center" vertical="center"/>
      <protection locked="0"/>
    </xf>
    <xf numFmtId="0" fontId="31" fillId="0" borderId="44" xfId="3" applyFont="1" applyBorder="1" applyAlignment="1">
      <alignment horizontal="center" vertical="center"/>
    </xf>
    <xf numFmtId="0" fontId="31" fillId="0" borderId="45" xfId="3" applyFont="1" applyBorder="1" applyAlignment="1">
      <alignment horizontal="center" vertical="center"/>
    </xf>
    <xf numFmtId="0" fontId="31" fillId="0" borderId="35" xfId="3" applyFont="1" applyBorder="1" applyAlignment="1">
      <alignment horizontal="center" vertical="center" wrapText="1"/>
    </xf>
    <xf numFmtId="0" fontId="31" fillId="0" borderId="16" xfId="3" applyFont="1" applyBorder="1" applyAlignment="1">
      <alignment horizontal="center" vertical="center" wrapText="1"/>
    </xf>
    <xf numFmtId="0" fontId="31" fillId="0" borderId="22" xfId="3" applyFont="1" applyBorder="1" applyAlignment="1">
      <alignment horizontal="center" vertical="center" wrapText="1"/>
    </xf>
    <xf numFmtId="0" fontId="8" fillId="0" borderId="35" xfId="3" applyFont="1" applyBorder="1" applyAlignment="1">
      <alignment horizontal="center" vertical="center" textRotation="90" wrapText="1"/>
    </xf>
    <xf numFmtId="0" fontId="8" fillId="0" borderId="37" xfId="3" applyFont="1" applyBorder="1" applyAlignment="1">
      <alignment horizontal="center" vertical="center" textRotation="90" wrapText="1"/>
    </xf>
    <xf numFmtId="0" fontId="8" fillId="0" borderId="50" xfId="3" applyFont="1" applyBorder="1" applyAlignment="1">
      <alignment horizontal="center" vertical="center" textRotation="90" wrapText="1"/>
    </xf>
    <xf numFmtId="0" fontId="8" fillId="0" borderId="52" xfId="3" applyFont="1" applyBorder="1" applyAlignment="1">
      <alignment horizontal="center" vertical="center" textRotation="90" wrapText="1"/>
    </xf>
    <xf numFmtId="0" fontId="14" fillId="0" borderId="20" xfId="3" applyFont="1" applyBorder="1" applyAlignment="1">
      <alignment horizontal="left" vertical="top" wrapText="1" indent="1"/>
    </xf>
    <xf numFmtId="0" fontId="14" fillId="0" borderId="40" xfId="3" applyFont="1" applyBorder="1" applyAlignment="1">
      <alignment horizontal="left" vertical="top" wrapText="1" indent="1"/>
    </xf>
    <xf numFmtId="0" fontId="14" fillId="0" borderId="6" xfId="3" applyFont="1" applyBorder="1" applyAlignment="1">
      <alignment horizontal="left" vertical="top" wrapText="1" indent="1"/>
    </xf>
    <xf numFmtId="0" fontId="14" fillId="0" borderId="0" xfId="3" applyFont="1" applyAlignment="1">
      <alignment horizontal="left" vertical="top" wrapText="1" indent="1"/>
    </xf>
    <xf numFmtId="0" fontId="16" fillId="0" borderId="44" xfId="3" applyFont="1" applyBorder="1" applyAlignment="1">
      <alignment vertical="center" wrapText="1"/>
    </xf>
    <xf numFmtId="0" fontId="16" fillId="0" borderId="45" xfId="3" applyFont="1" applyBorder="1" applyAlignment="1">
      <alignment vertical="center" wrapText="1"/>
    </xf>
    <xf numFmtId="0" fontId="16" fillId="0" borderId="47" xfId="3" applyFont="1" applyBorder="1" applyAlignment="1">
      <alignment vertical="center" wrapText="1"/>
    </xf>
    <xf numFmtId="0" fontId="16" fillId="0" borderId="48" xfId="3" applyFont="1" applyBorder="1" applyAlignment="1">
      <alignment vertical="center" wrapText="1"/>
    </xf>
    <xf numFmtId="0" fontId="16" fillId="0" borderId="53" xfId="3" applyFont="1" applyBorder="1" applyAlignment="1">
      <alignment vertical="center" wrapText="1"/>
    </xf>
    <xf numFmtId="0" fontId="16" fillId="0" borderId="54" xfId="3" applyFont="1" applyBorder="1" applyAlignment="1">
      <alignment vertical="center" wrapText="1"/>
    </xf>
    <xf numFmtId="0" fontId="14" fillId="0" borderId="21" xfId="3" applyFont="1" applyBorder="1" applyAlignment="1">
      <alignment horizontal="center" vertical="center" wrapText="1"/>
    </xf>
    <xf numFmtId="0" fontId="14" fillId="0" borderId="19" xfId="3" applyFont="1" applyBorder="1" applyAlignment="1">
      <alignment horizontal="center" vertical="center" wrapText="1"/>
    </xf>
    <xf numFmtId="166" fontId="2" fillId="3" borderId="34" xfId="1" applyNumberFormat="1" applyFont="1" applyFill="1" applyBorder="1" applyAlignment="1">
      <alignment horizontal="center" vertical="center"/>
    </xf>
    <xf numFmtId="166" fontId="2" fillId="3" borderId="24" xfId="1" applyNumberFormat="1" applyFont="1" applyFill="1" applyBorder="1" applyAlignment="1">
      <alignment horizontal="center" vertical="center"/>
    </xf>
    <xf numFmtId="166" fontId="2" fillId="3" borderId="38" xfId="1" applyNumberFormat="1" applyFont="1" applyFill="1" applyBorder="1" applyAlignment="1">
      <alignment horizontal="center" vertical="center"/>
    </xf>
    <xf numFmtId="166" fontId="3" fillId="0" borderId="46" xfId="1" applyNumberFormat="1" applyFont="1" applyBorder="1" applyAlignment="1">
      <alignment horizontal="center" vertical="center" wrapText="1"/>
    </xf>
    <xf numFmtId="166" fontId="3" fillId="0" borderId="55" xfId="1" applyNumberFormat="1" applyFont="1" applyBorder="1" applyAlignment="1">
      <alignment horizontal="center" vertical="center" wrapText="1"/>
    </xf>
    <xf numFmtId="0" fontId="2" fillId="0" borderId="2" xfId="4" applyFont="1" applyBorder="1" applyAlignment="1" applyProtection="1">
      <alignment horizontal="left"/>
      <protection locked="0"/>
    </xf>
    <xf numFmtId="14" fontId="2" fillId="0" borderId="1" xfId="4" applyNumberFormat="1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2" xfId="0" applyFont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2" fillId="0" borderId="1" xfId="0" applyFont="1" applyBorder="1" applyAlignment="1">
      <alignment horizontal="left"/>
    </xf>
    <xf numFmtId="0" fontId="11" fillId="0" borderId="15" xfId="4" applyFont="1" applyBorder="1" applyAlignment="1">
      <alignment horizontal="left" vertical="justify" wrapText="1"/>
    </xf>
    <xf numFmtId="0" fontId="11" fillId="0" borderId="2" xfId="4" applyFont="1" applyBorder="1" applyAlignment="1">
      <alignment horizontal="left" vertical="justify" wrapText="1"/>
    </xf>
    <xf numFmtId="0" fontId="11" fillId="0" borderId="11" xfId="4" applyFont="1" applyBorder="1" applyAlignment="1">
      <alignment horizontal="left" vertical="justify" wrapText="1"/>
    </xf>
    <xf numFmtId="0" fontId="8" fillId="0" borderId="35" xfId="0" applyFont="1" applyBorder="1" applyAlignment="1">
      <alignment horizontal="center" vertical="center" textRotation="90" wrapText="1"/>
    </xf>
    <xf numFmtId="0" fontId="8" fillId="0" borderId="36" xfId="0" applyFont="1" applyBorder="1" applyAlignment="1">
      <alignment horizontal="center" vertical="center" textRotation="90" wrapText="1"/>
    </xf>
    <xf numFmtId="0" fontId="8" fillId="0" borderId="37" xfId="0" applyFont="1" applyBorder="1" applyAlignment="1">
      <alignment horizontal="center" vertical="center" textRotation="90" wrapText="1"/>
    </xf>
    <xf numFmtId="0" fontId="9" fillId="0" borderId="58" xfId="4" applyFont="1" applyBorder="1" applyAlignment="1">
      <alignment horizontal="left" vertical="justify" wrapText="1"/>
    </xf>
    <xf numFmtId="0" fontId="9" fillId="0" borderId="59" xfId="4" applyFont="1" applyBorder="1" applyAlignment="1">
      <alignment horizontal="left" vertical="justify" wrapText="1"/>
    </xf>
    <xf numFmtId="0" fontId="9" fillId="0" borderId="60" xfId="4" applyFont="1" applyBorder="1" applyAlignment="1">
      <alignment horizontal="left" vertical="justify" wrapText="1"/>
    </xf>
    <xf numFmtId="0" fontId="33" fillId="0" borderId="18" xfId="4" applyFont="1" applyBorder="1" applyAlignment="1">
      <alignment horizontal="left" vertical="justify" wrapText="1"/>
    </xf>
    <xf numFmtId="0" fontId="33" fillId="0" borderId="33" xfId="4" applyFont="1" applyBorder="1" applyAlignment="1">
      <alignment horizontal="left" vertical="justify" wrapText="1"/>
    </xf>
    <xf numFmtId="0" fontId="33" fillId="0" borderId="61" xfId="4" applyFont="1" applyBorder="1" applyAlignment="1">
      <alignment horizontal="left" vertical="justify" wrapText="1"/>
    </xf>
    <xf numFmtId="0" fontId="11" fillId="0" borderId="58" xfId="4" applyFont="1" applyBorder="1" applyAlignment="1">
      <alignment horizontal="left" vertical="justify" wrapText="1"/>
    </xf>
    <xf numFmtId="0" fontId="11" fillId="0" borderId="59" xfId="4" applyFont="1" applyBorder="1" applyAlignment="1">
      <alignment horizontal="left" vertical="justify" wrapText="1"/>
    </xf>
    <xf numFmtId="0" fontId="11" fillId="0" borderId="60" xfId="4" applyFont="1" applyBorder="1" applyAlignment="1">
      <alignment horizontal="left" vertical="justify" wrapText="1"/>
    </xf>
  </cellXfs>
  <cellStyles count="10">
    <cellStyle name="Dezimal 2" xfId="2" xr:uid="{00000000-0005-0000-0000-000000000000}"/>
    <cellStyle name="Dezimal 2 2" xfId="5" xr:uid="{00000000-0005-0000-0000-000001000000}"/>
    <cellStyle name="Normal" xfId="0" builtinId="0"/>
    <cellStyle name="Normal 2" xfId="4" xr:uid="{00000000-0005-0000-0000-000003000000}"/>
    <cellStyle name="Normal 3" xfId="9" xr:uid="{00000000-0005-0000-0000-000004000000}"/>
    <cellStyle name="Normal 4" xfId="6" xr:uid="{00000000-0005-0000-0000-000005000000}"/>
    <cellStyle name="Standard 2" xfId="3" xr:uid="{00000000-0005-0000-0000-000006000000}"/>
    <cellStyle name="Tusental" xfId="1" builtinId="3"/>
    <cellStyle name="Tusental 2" xfId="8" xr:uid="{00000000-0005-0000-0000-000008000000}"/>
    <cellStyle name="Tusental 3" xfId="7" xr:uid="{00000000-0005-0000-0000-000009000000}"/>
  </cellStyles>
  <dxfs count="3">
    <dxf>
      <fill>
        <patternFill>
          <bgColor rgb="FFFFFFCC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"/>
  <sheetViews>
    <sheetView workbookViewId="0">
      <selection activeCell="A2" sqref="A2"/>
    </sheetView>
  </sheetViews>
  <sheetFormatPr defaultColWidth="9.1328125" defaultRowHeight="12.75" x14ac:dyDescent="0.35"/>
  <cols>
    <col min="1" max="1" width="21.59765625" style="77" customWidth="1"/>
    <col min="2" max="18" width="15.73046875" style="77" customWidth="1"/>
    <col min="19" max="16384" width="9.1328125" style="77"/>
  </cols>
  <sheetData>
    <row r="1" spans="1:5" ht="24.75" customHeight="1" x14ac:dyDescent="0.6">
      <c r="A1" s="82" t="s">
        <v>71</v>
      </c>
    </row>
    <row r="2" spans="1:5" ht="20.100000000000001" customHeight="1" x14ac:dyDescent="0.4">
      <c r="A2" s="77" t="s">
        <v>116</v>
      </c>
      <c r="C2" s="78"/>
      <c r="D2" s="78"/>
      <c r="E2" s="78"/>
    </row>
    <row r="3" spans="1:5" ht="17.25" customHeight="1" x14ac:dyDescent="0.35">
      <c r="A3" s="77" t="s">
        <v>120</v>
      </c>
    </row>
    <row r="4" spans="1:5" s="135" customFormat="1" ht="18.75" customHeight="1" x14ac:dyDescent="0.35">
      <c r="A4" s="135" t="s">
        <v>119</v>
      </c>
    </row>
    <row r="6" spans="1:5" ht="20.100000000000001" customHeight="1" x14ac:dyDescent="0.4">
      <c r="C6" s="78"/>
      <c r="D6" s="78"/>
      <c r="E6" s="78"/>
    </row>
    <row r="7" spans="1:5" ht="15" x14ac:dyDescent="0.4">
      <c r="A7" s="86" t="s">
        <v>114</v>
      </c>
    </row>
    <row r="8" spans="1:5" ht="15" x14ac:dyDescent="0.4">
      <c r="A8" s="85"/>
    </row>
    <row r="9" spans="1:5" s="76" customFormat="1" ht="17.25" x14ac:dyDescent="0.45">
      <c r="A9" s="77"/>
      <c r="B9" s="78" t="s">
        <v>113</v>
      </c>
    </row>
    <row r="10" spans="1:5" x14ac:dyDescent="0.35">
      <c r="A10" s="77" t="s">
        <v>118</v>
      </c>
      <c r="B10" s="130" t="s">
        <v>112</v>
      </c>
    </row>
    <row r="11" spans="1:5" x14ac:dyDescent="0.35">
      <c r="B11" s="131"/>
    </row>
    <row r="15" spans="1:5" s="78" customFormat="1" ht="17.649999999999999" x14ac:dyDescent="0.5">
      <c r="A15" s="134" t="s">
        <v>115</v>
      </c>
      <c r="B15" s="76"/>
    </row>
    <row r="16" spans="1:5" x14ac:dyDescent="0.35">
      <c r="A16" s="77" t="s">
        <v>72</v>
      </c>
    </row>
    <row r="17" spans="1:9" x14ac:dyDescent="0.35">
      <c r="A17" s="77" t="s">
        <v>90</v>
      </c>
    </row>
    <row r="19" spans="1:9" s="78" customFormat="1" ht="13.15" x14ac:dyDescent="0.4">
      <c r="A19" s="78" t="s">
        <v>47</v>
      </c>
    </row>
    <row r="20" spans="1:9" ht="19.5" customHeight="1" x14ac:dyDescent="0.35">
      <c r="B20" s="79" t="s">
        <v>48</v>
      </c>
    </row>
    <row r="21" spans="1:9" ht="20.100000000000001" customHeight="1" x14ac:dyDescent="0.4">
      <c r="B21" s="78" t="s">
        <v>50</v>
      </c>
      <c r="C21" s="78" t="s">
        <v>51</v>
      </c>
      <c r="D21" s="78" t="s">
        <v>52</v>
      </c>
      <c r="E21" s="78"/>
    </row>
    <row r="22" spans="1:9" ht="24.95" customHeight="1" x14ac:dyDescent="0.35">
      <c r="A22" s="77" t="s">
        <v>117</v>
      </c>
      <c r="B22" s="130" t="s">
        <v>57</v>
      </c>
      <c r="C22" s="130" t="s">
        <v>58</v>
      </c>
      <c r="D22" s="130" t="s">
        <v>59</v>
      </c>
      <c r="E22" s="132"/>
    </row>
    <row r="23" spans="1:9" ht="24.95" customHeight="1" x14ac:dyDescent="0.35">
      <c r="B23" s="131"/>
      <c r="C23" s="131"/>
      <c r="D23" s="131"/>
      <c r="E23" s="131"/>
    </row>
    <row r="25" spans="1:9" s="78" customFormat="1" ht="13.15" x14ac:dyDescent="0.4">
      <c r="A25" s="78" t="s">
        <v>53</v>
      </c>
    </row>
    <row r="26" spans="1:9" ht="20.100000000000001" customHeight="1" x14ac:dyDescent="0.35">
      <c r="B26" s="79" t="s">
        <v>48</v>
      </c>
      <c r="F26" s="79"/>
    </row>
    <row r="27" spans="1:9" ht="20.100000000000001" customHeight="1" x14ac:dyDescent="0.4">
      <c r="B27" s="78" t="s">
        <v>50</v>
      </c>
      <c r="C27" s="78" t="s">
        <v>51</v>
      </c>
      <c r="D27" s="78" t="s">
        <v>52</v>
      </c>
      <c r="E27" s="78" t="s">
        <v>54</v>
      </c>
      <c r="F27" s="78"/>
      <c r="G27" s="78"/>
      <c r="H27" s="78"/>
      <c r="I27" s="78"/>
    </row>
    <row r="28" spans="1:9" ht="24.95" customHeight="1" x14ac:dyDescent="0.35">
      <c r="A28" s="77" t="s">
        <v>117</v>
      </c>
      <c r="B28" s="130" t="s">
        <v>57</v>
      </c>
      <c r="C28" s="130" t="s">
        <v>58</v>
      </c>
      <c r="D28" s="130" t="s">
        <v>59</v>
      </c>
      <c r="E28" s="130" t="s">
        <v>58</v>
      </c>
      <c r="F28" s="132"/>
      <c r="G28" s="131"/>
      <c r="H28" s="131"/>
      <c r="I28" s="131"/>
    </row>
    <row r="29" spans="1:9" x14ac:dyDescent="0.35">
      <c r="B29" s="131"/>
      <c r="C29" s="131"/>
      <c r="D29" s="131"/>
      <c r="E29" s="131"/>
    </row>
    <row r="30" spans="1:9" x14ac:dyDescent="0.35">
      <c r="B30" s="131"/>
      <c r="C30" s="131"/>
      <c r="D30" s="131"/>
      <c r="E30" s="131"/>
    </row>
    <row r="31" spans="1:9" x14ac:dyDescent="0.35">
      <c r="B31" s="131"/>
      <c r="C31" s="131"/>
      <c r="D31" s="131"/>
      <c r="E31" s="131"/>
    </row>
    <row r="32" spans="1:9" ht="13.15" x14ac:dyDescent="0.4">
      <c r="A32" s="78" t="s">
        <v>55</v>
      </c>
    </row>
    <row r="34" spans="1:13" ht="19.5" customHeight="1" x14ac:dyDescent="0.35">
      <c r="B34" s="79" t="s">
        <v>48</v>
      </c>
      <c r="F34" s="79" t="s">
        <v>49</v>
      </c>
    </row>
    <row r="35" spans="1:13" ht="20.100000000000001" customHeight="1" x14ac:dyDescent="0.4">
      <c r="B35" s="78" t="s">
        <v>50</v>
      </c>
      <c r="C35" s="78" t="s">
        <v>51</v>
      </c>
      <c r="D35" s="78" t="s">
        <v>52</v>
      </c>
      <c r="E35" s="78"/>
      <c r="F35" s="78" t="s">
        <v>50</v>
      </c>
      <c r="G35" s="78" t="s">
        <v>51</v>
      </c>
      <c r="H35" s="78" t="s">
        <v>52</v>
      </c>
    </row>
    <row r="36" spans="1:13" ht="24.95" customHeight="1" x14ac:dyDescent="0.35">
      <c r="A36" s="77" t="s">
        <v>117</v>
      </c>
      <c r="B36" s="130" t="s">
        <v>57</v>
      </c>
      <c r="C36" s="130" t="s">
        <v>58</v>
      </c>
      <c r="D36" s="130" t="s">
        <v>59</v>
      </c>
      <c r="E36" s="133"/>
      <c r="F36" s="130" t="s">
        <v>57</v>
      </c>
      <c r="G36" s="130" t="s">
        <v>58</v>
      </c>
      <c r="H36" s="130" t="s">
        <v>59</v>
      </c>
    </row>
    <row r="37" spans="1:13" ht="24.95" customHeight="1" x14ac:dyDescent="0.35">
      <c r="B37" s="131"/>
      <c r="C37" s="131"/>
      <c r="D37" s="131"/>
      <c r="E37" s="131"/>
      <c r="F37" s="131"/>
      <c r="G37" s="131"/>
      <c r="H37" s="131"/>
    </row>
    <row r="39" spans="1:13" ht="13.15" x14ac:dyDescent="0.4">
      <c r="A39" s="78" t="s">
        <v>56</v>
      </c>
    </row>
    <row r="41" spans="1:13" ht="20.100000000000001" customHeight="1" x14ac:dyDescent="0.35">
      <c r="B41" s="79" t="s">
        <v>48</v>
      </c>
      <c r="F41" s="79" t="s">
        <v>49</v>
      </c>
      <c r="J41" s="79"/>
    </row>
    <row r="42" spans="1:13" ht="20.100000000000001" customHeight="1" x14ac:dyDescent="0.4">
      <c r="B42" s="78" t="s">
        <v>50</v>
      </c>
      <c r="C42" s="78" t="s">
        <v>51</v>
      </c>
      <c r="D42" s="78" t="s">
        <v>52</v>
      </c>
      <c r="E42" s="78" t="s">
        <v>54</v>
      </c>
      <c r="F42" s="78" t="s">
        <v>50</v>
      </c>
      <c r="G42" s="78" t="s">
        <v>51</v>
      </c>
      <c r="H42" s="78" t="s">
        <v>52</v>
      </c>
      <c r="I42" s="78" t="s">
        <v>54</v>
      </c>
      <c r="J42" s="78"/>
      <c r="K42" s="78"/>
      <c r="L42" s="78"/>
      <c r="M42" s="78"/>
    </row>
    <row r="43" spans="1:13" ht="24.95" customHeight="1" x14ac:dyDescent="0.35">
      <c r="A43" s="77" t="s">
        <v>117</v>
      </c>
      <c r="B43" s="130" t="s">
        <v>57</v>
      </c>
      <c r="C43" s="130" t="s">
        <v>58</v>
      </c>
      <c r="D43" s="130" t="s">
        <v>59</v>
      </c>
      <c r="E43" s="130" t="s">
        <v>58</v>
      </c>
      <c r="F43" s="130" t="s">
        <v>57</v>
      </c>
      <c r="G43" s="130" t="s">
        <v>58</v>
      </c>
      <c r="H43" s="130" t="s">
        <v>59</v>
      </c>
      <c r="I43" s="130" t="s">
        <v>58</v>
      </c>
    </row>
    <row r="46" spans="1:13" ht="17.25" x14ac:dyDescent="0.45">
      <c r="A46" s="76" t="s">
        <v>73</v>
      </c>
    </row>
    <row r="47" spans="1:13" s="84" customFormat="1" ht="13.15" x14ac:dyDescent="0.4">
      <c r="A47" s="83" t="s">
        <v>62</v>
      </c>
      <c r="B47" s="83" t="s">
        <v>50</v>
      </c>
      <c r="C47" s="83" t="s">
        <v>51</v>
      </c>
      <c r="D47" s="83" t="s">
        <v>52</v>
      </c>
      <c r="E47" s="83" t="s">
        <v>54</v>
      </c>
      <c r="F47" s="83" t="s">
        <v>63</v>
      </c>
    </row>
    <row r="48" spans="1:13" customFormat="1" x14ac:dyDescent="0.35">
      <c r="A48" s="80" t="s">
        <v>64</v>
      </c>
      <c r="B48" s="80" t="s">
        <v>65</v>
      </c>
      <c r="C48" s="80" t="s">
        <v>66</v>
      </c>
      <c r="D48" s="80" t="s">
        <v>67</v>
      </c>
      <c r="E48" s="80" t="s">
        <v>68</v>
      </c>
      <c r="F48" s="80" t="s">
        <v>69</v>
      </c>
    </row>
    <row r="49" spans="1:6" customFormat="1" ht="56.25" customHeight="1" x14ac:dyDescent="0.35">
      <c r="A49" s="80"/>
      <c r="B49" s="80"/>
      <c r="C49" s="80"/>
      <c r="D49" s="80"/>
      <c r="E49" s="80"/>
      <c r="F49" s="81" t="s">
        <v>70</v>
      </c>
    </row>
    <row r="52" spans="1:6" s="76" customFormat="1" ht="17.25" x14ac:dyDescent="0.45">
      <c r="A52" s="76" t="s">
        <v>74</v>
      </c>
    </row>
    <row r="53" spans="1:6" s="78" customFormat="1" ht="15" x14ac:dyDescent="0.4">
      <c r="A53" s="85" t="s">
        <v>87</v>
      </c>
    </row>
    <row r="54" spans="1:6" customFormat="1" ht="15" x14ac:dyDescent="0.4">
      <c r="A54" s="87" t="s">
        <v>85</v>
      </c>
      <c r="B54" s="88" t="s">
        <v>75</v>
      </c>
      <c r="C54" s="88" t="s">
        <v>68</v>
      </c>
      <c r="D54" s="88" t="s">
        <v>76</v>
      </c>
      <c r="E54" s="88" t="s">
        <v>77</v>
      </c>
    </row>
    <row r="55" spans="1:6" customFormat="1" x14ac:dyDescent="0.35">
      <c r="A55" s="89" t="s">
        <v>78</v>
      </c>
      <c r="B55" s="89" t="s">
        <v>81</v>
      </c>
      <c r="C55" s="89" t="s">
        <v>80</v>
      </c>
      <c r="D55" s="89" t="s">
        <v>82</v>
      </c>
      <c r="E55" s="89" t="s">
        <v>79</v>
      </c>
    </row>
    <row r="56" spans="1:6" customFormat="1" x14ac:dyDescent="0.35">
      <c r="A56" s="89"/>
      <c r="B56" s="89" t="s">
        <v>83</v>
      </c>
      <c r="C56" s="91" t="s">
        <v>88</v>
      </c>
      <c r="D56" s="91" t="s">
        <v>89</v>
      </c>
      <c r="E56" s="89" t="s">
        <v>68</v>
      </c>
    </row>
    <row r="57" spans="1:6" customFormat="1" x14ac:dyDescent="0.35">
      <c r="A57" s="90"/>
      <c r="B57" s="90"/>
      <c r="C57" s="90"/>
      <c r="D57" s="90"/>
      <c r="E57" s="90"/>
    </row>
    <row r="58" spans="1:6" customFormat="1" ht="15" x14ac:dyDescent="0.4">
      <c r="A58" s="87" t="s">
        <v>86</v>
      </c>
      <c r="B58" s="88" t="s">
        <v>75</v>
      </c>
      <c r="C58" s="88" t="s">
        <v>68</v>
      </c>
      <c r="D58" s="88" t="s">
        <v>76</v>
      </c>
      <c r="E58" s="88" t="s">
        <v>77</v>
      </c>
    </row>
    <row r="59" spans="1:6" customFormat="1" x14ac:dyDescent="0.35">
      <c r="A59" s="89" t="s">
        <v>78</v>
      </c>
      <c r="B59" s="89" t="s">
        <v>81</v>
      </c>
      <c r="C59" s="89" t="s">
        <v>80</v>
      </c>
      <c r="D59" s="89" t="s">
        <v>82</v>
      </c>
      <c r="E59" s="89" t="s">
        <v>79</v>
      </c>
    </row>
    <row r="60" spans="1:6" customFormat="1" x14ac:dyDescent="0.35">
      <c r="A60" s="89"/>
      <c r="B60" s="89" t="s">
        <v>83</v>
      </c>
      <c r="C60" s="91" t="s">
        <v>88</v>
      </c>
      <c r="D60" s="91" t="s">
        <v>89</v>
      </c>
      <c r="E60" s="89" t="s">
        <v>68</v>
      </c>
    </row>
    <row r="61" spans="1:6" customFormat="1" x14ac:dyDescent="0.35">
      <c r="A61" s="89" t="s">
        <v>78</v>
      </c>
      <c r="B61" s="89" t="s">
        <v>80</v>
      </c>
      <c r="C61" s="89" t="s">
        <v>82</v>
      </c>
      <c r="D61" s="89" t="s">
        <v>81</v>
      </c>
      <c r="E61" s="89" t="s">
        <v>79</v>
      </c>
    </row>
    <row r="62" spans="1:6" customFormat="1" x14ac:dyDescent="0.35">
      <c r="A62" s="89"/>
      <c r="B62" s="89" t="s">
        <v>83</v>
      </c>
      <c r="C62" s="91" t="s">
        <v>88</v>
      </c>
      <c r="D62" s="91" t="s">
        <v>89</v>
      </c>
      <c r="E62" s="89" t="s">
        <v>68</v>
      </c>
    </row>
    <row r="65" spans="1:5" s="86" customFormat="1" ht="15" x14ac:dyDescent="0.4">
      <c r="A65" s="85" t="s">
        <v>84</v>
      </c>
    </row>
    <row r="66" spans="1:5" customFormat="1" ht="15" x14ac:dyDescent="0.4">
      <c r="A66" s="87" t="s">
        <v>85</v>
      </c>
      <c r="B66" s="88" t="s">
        <v>75</v>
      </c>
      <c r="C66" s="88" t="s">
        <v>68</v>
      </c>
      <c r="D66" s="88" t="s">
        <v>76</v>
      </c>
      <c r="E66" s="88" t="s">
        <v>77</v>
      </c>
    </row>
    <row r="67" spans="1:5" customFormat="1" x14ac:dyDescent="0.35">
      <c r="A67" s="89" t="s">
        <v>78</v>
      </c>
      <c r="B67" s="89" t="s">
        <v>79</v>
      </c>
      <c r="C67" s="89" t="s">
        <v>80</v>
      </c>
      <c r="D67" s="89" t="s">
        <v>81</v>
      </c>
      <c r="E67" s="89" t="s">
        <v>82</v>
      </c>
    </row>
    <row r="68" spans="1:5" customFormat="1" x14ac:dyDescent="0.35">
      <c r="A68" s="89"/>
      <c r="B68" s="89" t="s">
        <v>83</v>
      </c>
      <c r="C68" s="91" t="s">
        <v>88</v>
      </c>
      <c r="D68" s="91" t="s">
        <v>89</v>
      </c>
      <c r="E68" s="91" t="s">
        <v>88</v>
      </c>
    </row>
    <row r="70" spans="1:5" customFormat="1" ht="15" x14ac:dyDescent="0.4">
      <c r="A70" s="87" t="s">
        <v>86</v>
      </c>
      <c r="B70" s="88" t="s">
        <v>75</v>
      </c>
      <c r="C70" s="88" t="s">
        <v>68</v>
      </c>
      <c r="D70" s="88" t="s">
        <v>76</v>
      </c>
      <c r="E70" s="88" t="s">
        <v>77</v>
      </c>
    </row>
    <row r="71" spans="1:5" customFormat="1" x14ac:dyDescent="0.35">
      <c r="A71" s="89" t="s">
        <v>78</v>
      </c>
      <c r="B71" s="89" t="s">
        <v>79</v>
      </c>
      <c r="C71" s="89" t="s">
        <v>80</v>
      </c>
      <c r="D71" s="89" t="s">
        <v>81</v>
      </c>
      <c r="E71" s="89" t="s">
        <v>82</v>
      </c>
    </row>
    <row r="72" spans="1:5" customFormat="1" x14ac:dyDescent="0.35">
      <c r="A72" s="89"/>
      <c r="B72" s="89" t="s">
        <v>83</v>
      </c>
      <c r="C72" s="91" t="s">
        <v>88</v>
      </c>
      <c r="D72" s="91" t="s">
        <v>89</v>
      </c>
      <c r="E72" s="91" t="s">
        <v>88</v>
      </c>
    </row>
    <row r="73" spans="1:5" customFormat="1" x14ac:dyDescent="0.35">
      <c r="A73" s="89" t="s">
        <v>78</v>
      </c>
      <c r="B73" s="89" t="s">
        <v>82</v>
      </c>
      <c r="C73" s="89" t="s">
        <v>81</v>
      </c>
      <c r="D73" s="89" t="s">
        <v>80</v>
      </c>
      <c r="E73" s="89" t="s">
        <v>79</v>
      </c>
    </row>
    <row r="74" spans="1:5" customFormat="1" x14ac:dyDescent="0.35">
      <c r="A74" s="89"/>
      <c r="B74" s="89" t="s">
        <v>83</v>
      </c>
      <c r="C74" s="91" t="s">
        <v>88</v>
      </c>
      <c r="D74" s="91" t="s">
        <v>89</v>
      </c>
      <c r="E74" s="91" t="s">
        <v>88</v>
      </c>
    </row>
  </sheetData>
  <pageMargins left="0.7" right="0.7" top="0.75" bottom="0.75" header="0.3" footer="0.3"/>
  <pageSetup paperSize="9" orientation="portrait" r:id="rId1"/>
  <headerFooter>
    <oddHeader>&amp;L&amp;G&amp;C&amp;"Verdana,Normal"&amp;12PROTOKOLL FÖR SKRITT PAS-DE-DEUX</oddHeader>
    <oddFooter>&amp;R2019-04-07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3"/>
  <sheetViews>
    <sheetView showZeros="0" view="pageLayout" topLeftCell="A4" zoomScaleNormal="100" workbookViewId="0">
      <selection activeCell="K13" sqref="K13:K15"/>
    </sheetView>
  </sheetViews>
  <sheetFormatPr defaultColWidth="9.1328125" defaultRowHeight="12.4" x14ac:dyDescent="0.3"/>
  <cols>
    <col min="1" max="1" width="8.265625" style="97" customWidth="1"/>
    <col min="2" max="3" width="9.1328125" style="97"/>
    <col min="4" max="4" width="2.73046875" style="97" customWidth="1"/>
    <col min="5" max="6" width="7.265625" style="97" customWidth="1"/>
    <col min="7" max="7" width="6.86328125" style="97" customWidth="1"/>
    <col min="8" max="8" width="6.59765625" style="97" customWidth="1"/>
    <col min="9" max="9" width="6.1328125" style="97" customWidth="1"/>
    <col min="10" max="11" width="7.265625" style="97" customWidth="1"/>
    <col min="12" max="12" width="8.73046875" style="97" customWidth="1"/>
    <col min="13" max="13" width="7.265625" style="97" customWidth="1"/>
    <col min="14" max="16384" width="9.1328125" style="97"/>
  </cols>
  <sheetData>
    <row r="1" spans="1:12" ht="6" customHeight="1" thickBot="1" x14ac:dyDescent="0.35"/>
    <row r="2" spans="1:12" ht="24" customHeight="1" thickBot="1" x14ac:dyDescent="0.4">
      <c r="A2" s="115" t="s">
        <v>60</v>
      </c>
      <c r="H2" s="128"/>
      <c r="I2" s="127" t="s">
        <v>43</v>
      </c>
      <c r="J2" s="129"/>
      <c r="K2" s="125"/>
      <c r="L2" s="125"/>
    </row>
    <row r="3" spans="1:12" ht="24" customHeight="1" thickBot="1" x14ac:dyDescent="0.35">
      <c r="A3" s="107" t="s">
        <v>101</v>
      </c>
      <c r="H3" s="128"/>
      <c r="I3" s="127" t="s">
        <v>44</v>
      </c>
      <c r="J3" s="129"/>
      <c r="K3" s="125"/>
      <c r="L3" s="125"/>
    </row>
    <row r="4" spans="1:12" ht="24" customHeight="1" thickBot="1" x14ac:dyDescent="0.35">
      <c r="A4" s="104" t="s">
        <v>5</v>
      </c>
      <c r="B4" s="104"/>
      <c r="C4" s="179"/>
      <c r="D4" s="179"/>
      <c r="E4" s="179"/>
      <c r="F4" s="179"/>
      <c r="H4" s="128"/>
      <c r="I4" s="127" t="s">
        <v>3</v>
      </c>
      <c r="J4" s="129"/>
      <c r="K4" s="125"/>
      <c r="L4" s="125"/>
    </row>
    <row r="5" spans="1:12" ht="24" customHeight="1" thickBot="1" x14ac:dyDescent="0.35">
      <c r="A5" s="124" t="s">
        <v>6</v>
      </c>
      <c r="B5" s="124"/>
      <c r="C5" s="180"/>
      <c r="D5" s="180"/>
      <c r="E5" s="180"/>
      <c r="F5" s="180"/>
      <c r="H5" s="128"/>
      <c r="I5" s="127" t="s">
        <v>4</v>
      </c>
      <c r="J5" s="126"/>
      <c r="K5" s="125"/>
      <c r="L5" s="125"/>
    </row>
    <row r="6" spans="1:12" ht="19.5" customHeight="1" x14ac:dyDescent="0.3">
      <c r="A6" s="97" t="s">
        <v>9</v>
      </c>
      <c r="H6" s="97" t="s">
        <v>111</v>
      </c>
    </row>
    <row r="7" spans="1:12" ht="17.100000000000001" customHeight="1" x14ac:dyDescent="0.3">
      <c r="A7" s="124" t="s">
        <v>110</v>
      </c>
      <c r="B7" s="124"/>
      <c r="C7" s="180"/>
      <c r="D7" s="180"/>
      <c r="E7" s="180"/>
      <c r="F7" s="180"/>
      <c r="H7" s="104" t="s">
        <v>109</v>
      </c>
      <c r="I7" s="183"/>
      <c r="J7" s="184"/>
      <c r="K7" s="184"/>
      <c r="L7" s="184"/>
    </row>
    <row r="8" spans="1:12" ht="17.100000000000001" customHeight="1" x14ac:dyDescent="0.3">
      <c r="A8" s="104" t="s">
        <v>0</v>
      </c>
      <c r="B8" s="104"/>
      <c r="C8" s="179"/>
      <c r="D8" s="179"/>
      <c r="E8" s="179"/>
      <c r="F8" s="179"/>
      <c r="H8" s="124" t="s">
        <v>108</v>
      </c>
      <c r="I8" s="185"/>
      <c r="J8" s="186"/>
      <c r="K8" s="186"/>
      <c r="L8" s="186"/>
    </row>
    <row r="9" spans="1:12" ht="17.100000000000001" customHeight="1" x14ac:dyDescent="0.3">
      <c r="A9" s="124" t="s">
        <v>10</v>
      </c>
      <c r="B9" s="124"/>
      <c r="C9" s="180"/>
      <c r="D9" s="180"/>
      <c r="E9" s="180"/>
      <c r="F9" s="180"/>
      <c r="I9" s="181"/>
      <c r="J9" s="182"/>
      <c r="K9" s="182"/>
      <c r="L9" s="182"/>
    </row>
    <row r="10" spans="1:12" ht="17.100000000000001" customHeight="1" x14ac:dyDescent="0.3">
      <c r="A10" s="124" t="s">
        <v>11</v>
      </c>
      <c r="B10" s="124"/>
      <c r="C10" s="180"/>
      <c r="D10" s="180"/>
      <c r="E10" s="180"/>
      <c r="F10" s="180"/>
      <c r="I10" s="181"/>
      <c r="J10" s="182"/>
      <c r="K10" s="182"/>
      <c r="L10" s="182"/>
    </row>
    <row r="11" spans="1:12" ht="17.100000000000001" customHeight="1" x14ac:dyDescent="0.3">
      <c r="I11" s="181"/>
      <c r="J11" s="182"/>
      <c r="K11" s="182"/>
      <c r="L11" s="182"/>
    </row>
    <row r="12" spans="1:12" ht="13.9" x14ac:dyDescent="0.3">
      <c r="A12" s="123" t="s">
        <v>83</v>
      </c>
      <c r="B12" s="33"/>
      <c r="C12" s="33"/>
      <c r="D12" s="33"/>
      <c r="E12" s="33"/>
      <c r="F12" s="33"/>
      <c r="G12" s="33"/>
      <c r="H12" s="196" t="s">
        <v>12</v>
      </c>
      <c r="I12" s="197"/>
      <c r="J12" s="198" t="s">
        <v>13</v>
      </c>
      <c r="K12" s="199"/>
      <c r="L12" s="200"/>
    </row>
    <row r="13" spans="1:12" x14ac:dyDescent="0.3">
      <c r="A13" s="187" t="s">
        <v>107</v>
      </c>
      <c r="B13" s="190" t="s">
        <v>14</v>
      </c>
      <c r="C13" s="190" t="s">
        <v>15</v>
      </c>
      <c r="D13" s="190"/>
      <c r="E13" s="190"/>
      <c r="F13" s="192" t="s">
        <v>19</v>
      </c>
      <c r="G13" s="193"/>
      <c r="H13" s="194"/>
      <c r="I13" s="195"/>
      <c r="J13" s="214">
        <v>0.2</v>
      </c>
      <c r="K13" s="201"/>
      <c r="L13" s="204">
        <f>K13*0.2</f>
        <v>0</v>
      </c>
    </row>
    <row r="14" spans="1:12" ht="46.5" customHeight="1" x14ac:dyDescent="0.3">
      <c r="A14" s="188"/>
      <c r="B14" s="190"/>
      <c r="C14" s="190" t="s">
        <v>16</v>
      </c>
      <c r="D14" s="190"/>
      <c r="E14" s="190"/>
      <c r="F14" s="206" t="s">
        <v>17</v>
      </c>
      <c r="G14" s="207"/>
      <c r="H14" s="208"/>
      <c r="I14" s="209"/>
      <c r="J14" s="215"/>
      <c r="K14" s="202"/>
      <c r="L14" s="204"/>
    </row>
    <row r="15" spans="1:12" ht="40.5" customHeight="1" thickBot="1" x14ac:dyDescent="0.35">
      <c r="A15" s="189"/>
      <c r="B15" s="191"/>
      <c r="C15" s="191" t="s">
        <v>18</v>
      </c>
      <c r="D15" s="191"/>
      <c r="E15" s="191"/>
      <c r="F15" s="210" t="s">
        <v>106</v>
      </c>
      <c r="G15" s="211"/>
      <c r="H15" s="212"/>
      <c r="I15" s="213"/>
      <c r="J15" s="216"/>
      <c r="K15" s="203"/>
      <c r="L15" s="205"/>
    </row>
    <row r="16" spans="1:12" ht="27.75" customHeight="1" x14ac:dyDescent="0.3">
      <c r="A16" s="187" t="s">
        <v>105</v>
      </c>
      <c r="B16" s="217" t="s">
        <v>104</v>
      </c>
      <c r="C16" s="218"/>
      <c r="D16" s="218"/>
      <c r="E16" s="219"/>
      <c r="F16" s="220" t="s">
        <v>103</v>
      </c>
      <c r="G16" s="221"/>
      <c r="H16" s="208"/>
      <c r="I16" s="209"/>
      <c r="J16" s="122">
        <v>0.4</v>
      </c>
      <c r="K16" s="121"/>
      <c r="L16" s="120">
        <f>K16*0.4</f>
        <v>0</v>
      </c>
    </row>
    <row r="17" spans="1:12" ht="54.75" customHeight="1" thickBot="1" x14ac:dyDescent="0.35">
      <c r="A17" s="189"/>
      <c r="B17" s="222" t="s">
        <v>20</v>
      </c>
      <c r="C17" s="223"/>
      <c r="D17" s="223"/>
      <c r="E17" s="224"/>
      <c r="F17" s="225" t="s">
        <v>21</v>
      </c>
      <c r="G17" s="226"/>
      <c r="H17" s="208"/>
      <c r="I17" s="209"/>
      <c r="J17" s="122">
        <v>0.4</v>
      </c>
      <c r="K17" s="121"/>
      <c r="L17" s="120">
        <f>K17*0.4</f>
        <v>0</v>
      </c>
    </row>
    <row r="18" spans="1:12" ht="13.15" x14ac:dyDescent="0.3">
      <c r="A18" s="119" t="s">
        <v>30</v>
      </c>
      <c r="B18" s="227" t="s">
        <v>102</v>
      </c>
      <c r="C18" s="228"/>
      <c r="D18" s="228"/>
      <c r="E18" s="228"/>
      <c r="F18" s="228"/>
      <c r="G18" s="228"/>
      <c r="H18" s="228"/>
      <c r="I18" s="228"/>
      <c r="J18" s="229"/>
      <c r="K18" s="118"/>
      <c r="L18" s="117"/>
    </row>
    <row r="19" spans="1:12" ht="12.75" customHeight="1" x14ac:dyDescent="0.3">
      <c r="H19" s="112"/>
      <c r="I19" s="112"/>
      <c r="L19" s="116">
        <f>(L13+L16+L17)-L18</f>
        <v>0</v>
      </c>
    </row>
    <row r="20" spans="1:12" ht="12.75" customHeight="1" x14ac:dyDescent="0.35">
      <c r="A20" s="115" t="s">
        <v>101</v>
      </c>
    </row>
    <row r="21" spans="1:12" ht="12.75" customHeight="1" x14ac:dyDescent="0.3">
      <c r="A21" s="230" t="s">
        <v>27</v>
      </c>
      <c r="B21" s="231"/>
      <c r="C21" s="231"/>
      <c r="D21" s="231"/>
      <c r="E21" s="231"/>
      <c r="F21" s="231"/>
      <c r="G21" s="231"/>
      <c r="H21" s="231"/>
      <c r="I21" s="231"/>
      <c r="J21" s="231"/>
      <c r="K21" s="231"/>
      <c r="L21" s="232"/>
    </row>
    <row r="22" spans="1:12" x14ac:dyDescent="0.3">
      <c r="A22" s="233"/>
      <c r="B22" s="234"/>
      <c r="C22" s="234"/>
      <c r="D22" s="234"/>
      <c r="E22" s="234"/>
      <c r="F22" s="234"/>
      <c r="G22" s="234"/>
      <c r="H22" s="234"/>
      <c r="I22" s="234"/>
      <c r="J22" s="234"/>
      <c r="K22" s="234"/>
      <c r="L22" s="235"/>
    </row>
    <row r="23" spans="1:12" x14ac:dyDescent="0.3">
      <c r="A23" s="233"/>
      <c r="B23" s="234"/>
      <c r="C23" s="234"/>
      <c r="D23" s="234"/>
      <c r="E23" s="234"/>
      <c r="F23" s="234"/>
      <c r="G23" s="234"/>
      <c r="H23" s="234"/>
      <c r="I23" s="234"/>
      <c r="J23" s="234"/>
      <c r="K23" s="234"/>
      <c r="L23" s="235"/>
    </row>
    <row r="24" spans="1:12" ht="9" customHeight="1" x14ac:dyDescent="0.3">
      <c r="A24" s="233"/>
      <c r="B24" s="234"/>
      <c r="C24" s="234"/>
      <c r="D24" s="234"/>
      <c r="E24" s="234"/>
      <c r="F24" s="234"/>
      <c r="G24" s="234"/>
      <c r="H24" s="234"/>
      <c r="I24" s="234"/>
      <c r="J24" s="234"/>
      <c r="K24" s="234"/>
      <c r="L24" s="235"/>
    </row>
    <row r="25" spans="1:12" x14ac:dyDescent="0.3">
      <c r="A25" s="236"/>
      <c r="B25" s="237"/>
      <c r="C25" s="237"/>
      <c r="D25" s="237"/>
      <c r="E25" s="237"/>
      <c r="F25" s="237"/>
      <c r="G25" s="237"/>
      <c r="H25" s="237"/>
      <c r="I25" s="237"/>
      <c r="J25" s="237"/>
      <c r="K25" s="237"/>
      <c r="L25" s="238"/>
    </row>
    <row r="27" spans="1:12" ht="13.5" x14ac:dyDescent="0.3">
      <c r="A27" s="239" t="s">
        <v>100</v>
      </c>
      <c r="B27" s="239"/>
      <c r="C27" s="239"/>
      <c r="D27" s="239"/>
      <c r="E27" s="239"/>
      <c r="F27" s="239"/>
      <c r="G27" s="239"/>
      <c r="H27" s="239"/>
      <c r="I27" s="240"/>
      <c r="J27" s="240"/>
      <c r="K27" s="114" t="s">
        <v>98</v>
      </c>
      <c r="L27" s="109">
        <f>I27*1.5</f>
        <v>0</v>
      </c>
    </row>
    <row r="28" spans="1:12" ht="12" customHeight="1" x14ac:dyDescent="0.3">
      <c r="A28" s="239" t="s">
        <v>99</v>
      </c>
      <c r="B28" s="239"/>
      <c r="C28" s="239"/>
      <c r="D28" s="239"/>
      <c r="E28" s="239"/>
      <c r="F28" s="239"/>
      <c r="G28" s="239"/>
      <c r="H28" s="239"/>
      <c r="I28" s="240"/>
      <c r="J28" s="240"/>
      <c r="K28" s="113" t="s">
        <v>98</v>
      </c>
      <c r="L28" s="109">
        <f>I28*1.5</f>
        <v>0</v>
      </c>
    </row>
    <row r="29" spans="1:12" ht="13.5" customHeight="1" x14ac:dyDescent="0.3">
      <c r="A29" s="239" t="s">
        <v>97</v>
      </c>
      <c r="B29" s="239"/>
      <c r="C29" s="239"/>
      <c r="D29" s="239"/>
      <c r="E29" s="239"/>
      <c r="F29" s="239"/>
      <c r="G29" s="239"/>
      <c r="H29" s="239"/>
      <c r="I29" s="240"/>
      <c r="J29" s="240"/>
      <c r="K29" s="113" t="s">
        <v>93</v>
      </c>
      <c r="L29" s="109">
        <f>I29*2.5</f>
        <v>0</v>
      </c>
    </row>
    <row r="30" spans="1:12" ht="13.5" x14ac:dyDescent="0.3">
      <c r="A30" s="239" t="s">
        <v>96</v>
      </c>
      <c r="B30" s="239"/>
      <c r="C30" s="239"/>
      <c r="D30" s="239"/>
      <c r="E30" s="239"/>
      <c r="F30" s="239"/>
      <c r="G30" s="239"/>
      <c r="H30" s="239"/>
      <c r="I30" s="240"/>
      <c r="J30" s="240"/>
      <c r="K30" s="113" t="s">
        <v>95</v>
      </c>
      <c r="L30" s="109">
        <f>I30*2</f>
        <v>0</v>
      </c>
    </row>
    <row r="31" spans="1:12" ht="13.5" x14ac:dyDescent="0.3">
      <c r="A31" s="239" t="s">
        <v>94</v>
      </c>
      <c r="B31" s="239"/>
      <c r="C31" s="239"/>
      <c r="D31" s="239"/>
      <c r="E31" s="239"/>
      <c r="F31" s="239"/>
      <c r="G31" s="239"/>
      <c r="H31" s="239"/>
      <c r="I31" s="244">
        <f>L19</f>
        <v>0</v>
      </c>
      <c r="J31" s="244"/>
      <c r="K31" s="113" t="s">
        <v>93</v>
      </c>
      <c r="L31" s="109">
        <f>I31*2.5</f>
        <v>0</v>
      </c>
    </row>
    <row r="32" spans="1:12" ht="13.9" thickBot="1" x14ac:dyDescent="0.35">
      <c r="F32" s="107"/>
      <c r="I32" s="112"/>
      <c r="J32" s="111"/>
      <c r="K32" s="110" t="s">
        <v>92</v>
      </c>
      <c r="L32" s="109">
        <f>(L27+L28+L29+L30+L31)</f>
        <v>0</v>
      </c>
    </row>
    <row r="33" spans="1:12" ht="13.9" thickBot="1" x14ac:dyDescent="0.35">
      <c r="F33" s="241" t="s">
        <v>91</v>
      </c>
      <c r="G33" s="242"/>
      <c r="H33" s="242"/>
      <c r="I33" s="242"/>
      <c r="J33" s="242"/>
      <c r="K33" s="243"/>
      <c r="L33" s="108">
        <f>L32/10</f>
        <v>0</v>
      </c>
    </row>
    <row r="34" spans="1:12" ht="13.5" x14ac:dyDescent="0.3">
      <c r="F34" s="107"/>
      <c r="G34" s="107"/>
      <c r="H34" s="107"/>
      <c r="I34" s="107"/>
      <c r="J34" s="107"/>
      <c r="K34" s="107"/>
      <c r="L34" s="106"/>
    </row>
    <row r="35" spans="1:12" ht="13.5" x14ac:dyDescent="0.3">
      <c r="F35" s="107"/>
      <c r="G35" s="107"/>
      <c r="H35" s="107"/>
      <c r="I35" s="107"/>
      <c r="J35" s="107"/>
      <c r="K35" s="107"/>
      <c r="L35" s="106"/>
    </row>
    <row r="36" spans="1:12" ht="13.5" x14ac:dyDescent="0.3">
      <c r="F36" s="107"/>
      <c r="G36" s="107"/>
      <c r="H36" s="107"/>
      <c r="I36" s="107"/>
      <c r="J36" s="107"/>
      <c r="K36" s="107"/>
      <c r="L36" s="106"/>
    </row>
    <row r="37" spans="1:12" ht="13.5" x14ac:dyDescent="0.3">
      <c r="F37" s="107"/>
      <c r="G37" s="107"/>
      <c r="H37" s="107"/>
      <c r="I37" s="107"/>
      <c r="J37" s="107"/>
      <c r="K37" s="107"/>
      <c r="L37" s="106"/>
    </row>
    <row r="38" spans="1:12" x14ac:dyDescent="0.3">
      <c r="F38" s="103"/>
      <c r="H38" s="102"/>
      <c r="I38" s="102"/>
      <c r="J38" s="101"/>
      <c r="K38" s="100"/>
      <c r="L38" s="99"/>
    </row>
    <row r="40" spans="1:12" x14ac:dyDescent="0.3">
      <c r="A40" s="104" t="s">
        <v>22</v>
      </c>
      <c r="B40" s="105"/>
      <c r="C40" s="105"/>
      <c r="D40" s="105"/>
      <c r="E40" s="105"/>
      <c r="F40" s="103"/>
      <c r="H40" s="104" t="s">
        <v>23</v>
      </c>
      <c r="I40" s="104"/>
      <c r="J40" s="104"/>
      <c r="K40" s="104"/>
      <c r="L40" s="104"/>
    </row>
    <row r="41" spans="1:12" x14ac:dyDescent="0.3">
      <c r="F41" s="103"/>
      <c r="H41" s="102"/>
      <c r="I41" s="102"/>
      <c r="J41" s="101"/>
      <c r="K41" s="100"/>
      <c r="L41" s="99"/>
    </row>
    <row r="42" spans="1:12" x14ac:dyDescent="0.3">
      <c r="A42" s="98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</row>
    <row r="43" spans="1:12" x14ac:dyDescent="0.3">
      <c r="K43" s="136"/>
    </row>
  </sheetData>
  <mergeCells count="47">
    <mergeCell ref="F33:K33"/>
    <mergeCell ref="A29:H29"/>
    <mergeCell ref="I29:J29"/>
    <mergeCell ref="A30:H30"/>
    <mergeCell ref="I30:J30"/>
    <mergeCell ref="A31:H31"/>
    <mergeCell ref="I31:J31"/>
    <mergeCell ref="B18:J18"/>
    <mergeCell ref="A21:L25"/>
    <mergeCell ref="A27:H27"/>
    <mergeCell ref="I27:J27"/>
    <mergeCell ref="A28:H28"/>
    <mergeCell ref="I28:J28"/>
    <mergeCell ref="A16:A17"/>
    <mergeCell ref="B16:E16"/>
    <mergeCell ref="F16:G16"/>
    <mergeCell ref="H16:I16"/>
    <mergeCell ref="B17:E17"/>
    <mergeCell ref="F17:G17"/>
    <mergeCell ref="H17:I17"/>
    <mergeCell ref="K13:K15"/>
    <mergeCell ref="L13:L15"/>
    <mergeCell ref="C14:E14"/>
    <mergeCell ref="F14:G14"/>
    <mergeCell ref="H14:I14"/>
    <mergeCell ref="C15:E15"/>
    <mergeCell ref="F15:G15"/>
    <mergeCell ref="H15:I15"/>
    <mergeCell ref="J13:J15"/>
    <mergeCell ref="C10:F10"/>
    <mergeCell ref="I10:L10"/>
    <mergeCell ref="I11:L11"/>
    <mergeCell ref="H12:I12"/>
    <mergeCell ref="J12:L12"/>
    <mergeCell ref="A13:A15"/>
    <mergeCell ref="B13:B15"/>
    <mergeCell ref="C13:E13"/>
    <mergeCell ref="F13:G13"/>
    <mergeCell ref="H13:I13"/>
    <mergeCell ref="C4:F4"/>
    <mergeCell ref="C9:F9"/>
    <mergeCell ref="I9:L9"/>
    <mergeCell ref="C5:F5"/>
    <mergeCell ref="C7:F7"/>
    <mergeCell ref="I7:L7"/>
    <mergeCell ref="C8:F8"/>
    <mergeCell ref="I8:L8"/>
  </mergeCells>
  <conditionalFormatting sqref="K13:K18 L13:L37 I27:J31">
    <cfRule type="cellIs" dxfId="2" priority="2" operator="notBetween">
      <formula>0</formula>
      <formula>10</formula>
    </cfRule>
  </conditionalFormatting>
  <conditionalFormatting sqref="L13:L37 I31:J31">
    <cfRule type="cellIs" dxfId="1" priority="3" operator="equal">
      <formula>0</formula>
    </cfRule>
  </conditionalFormatting>
  <conditionalFormatting sqref="L1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 PAS-DE-DEUX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8B3A-4F4B-46F1-B501-B5A4FA0A27FE}">
  <sheetPr>
    <pageSetUpPr fitToPage="1"/>
  </sheetPr>
  <dimension ref="A1:L34"/>
  <sheetViews>
    <sheetView showZeros="0" view="pageLayout" topLeftCell="A2" zoomScaleNormal="100" workbookViewId="0">
      <selection activeCell="L12" sqref="L12:L17"/>
    </sheetView>
  </sheetViews>
  <sheetFormatPr defaultColWidth="9.19921875" defaultRowHeight="12.4" x14ac:dyDescent="0.3"/>
  <cols>
    <col min="1" max="1" width="5.73046875" style="33" customWidth="1"/>
    <col min="2" max="2" width="10.73046875" style="33" customWidth="1"/>
    <col min="3" max="3" width="10.46484375" style="33" customWidth="1"/>
    <col min="4" max="4" width="10.19921875" style="33" customWidth="1"/>
    <col min="5" max="5" width="10" style="33" customWidth="1"/>
    <col min="6" max="6" width="10.265625" style="33" customWidth="1"/>
    <col min="7" max="7" width="10.53125" style="33" customWidth="1"/>
    <col min="8" max="8" width="7" style="33" customWidth="1"/>
    <col min="9" max="9" width="7.46484375" style="33" customWidth="1"/>
    <col min="10" max="10" width="5.73046875" style="33" customWidth="1"/>
    <col min="11" max="11" width="7.19921875" style="46" customWidth="1"/>
    <col min="12" max="12" width="8.73046875" style="33" customWidth="1"/>
    <col min="13" max="13" width="7.265625" style="33" customWidth="1"/>
    <col min="14" max="16384" width="9.19921875" style="33"/>
  </cols>
  <sheetData>
    <row r="1" spans="1:12" ht="22.5" customHeight="1" thickBot="1" x14ac:dyDescent="0.4">
      <c r="A1" s="137" t="s">
        <v>25</v>
      </c>
      <c r="F1" s="138"/>
      <c r="H1" s="139"/>
      <c r="I1" s="140" t="s">
        <v>43</v>
      </c>
      <c r="J1" s="141"/>
      <c r="K1" s="142"/>
      <c r="L1" s="143"/>
    </row>
    <row r="2" spans="1:12" ht="24" customHeight="1" thickBot="1" x14ac:dyDescent="0.35">
      <c r="A2" s="123" t="s">
        <v>2</v>
      </c>
      <c r="H2" s="139"/>
      <c r="I2" s="140" t="s">
        <v>44</v>
      </c>
      <c r="J2" s="141"/>
      <c r="K2" s="142"/>
      <c r="L2" s="143"/>
    </row>
    <row r="3" spans="1:12" ht="24" customHeight="1" thickBot="1" x14ac:dyDescent="0.35">
      <c r="A3" s="144" t="s">
        <v>5</v>
      </c>
      <c r="B3" s="144"/>
      <c r="C3" s="320"/>
      <c r="D3" s="320"/>
      <c r="E3" s="145"/>
      <c r="F3" s="145"/>
      <c r="H3" s="139"/>
      <c r="I3" s="140" t="s">
        <v>3</v>
      </c>
      <c r="J3" s="141"/>
      <c r="K3" s="142"/>
      <c r="L3" s="143"/>
    </row>
    <row r="4" spans="1:12" ht="24" customHeight="1" thickBot="1" x14ac:dyDescent="0.35">
      <c r="A4" s="146" t="s">
        <v>6</v>
      </c>
      <c r="B4" s="146"/>
      <c r="C4" s="319"/>
      <c r="D4" s="319"/>
      <c r="E4" s="319"/>
      <c r="F4" s="319"/>
      <c r="H4" s="139"/>
      <c r="I4" s="140" t="s">
        <v>4</v>
      </c>
      <c r="J4" s="147"/>
      <c r="K4" s="142"/>
      <c r="L4" s="143"/>
    </row>
    <row r="5" spans="1:12" s="148" customFormat="1" ht="15.75" customHeight="1" x14ac:dyDescent="0.3">
      <c r="A5" s="146" t="s">
        <v>111</v>
      </c>
      <c r="B5" s="146"/>
      <c r="C5" s="319"/>
      <c r="D5" s="319"/>
      <c r="E5" s="319"/>
      <c r="F5" s="319"/>
      <c r="K5" s="46"/>
    </row>
    <row r="6" spans="1:12" s="148" customFormat="1" ht="17.2" customHeight="1" x14ac:dyDescent="0.3">
      <c r="A6" s="146" t="s">
        <v>9</v>
      </c>
      <c r="B6" s="146"/>
      <c r="C6" s="149"/>
      <c r="D6" s="149"/>
      <c r="E6" s="149"/>
      <c r="F6" s="149"/>
    </row>
    <row r="7" spans="1:12" s="148" customFormat="1" ht="17.2" customHeight="1" x14ac:dyDescent="0.3">
      <c r="A7" s="144" t="s">
        <v>0</v>
      </c>
      <c r="B7" s="144"/>
      <c r="C7" s="319"/>
      <c r="D7" s="319"/>
      <c r="E7" s="319"/>
      <c r="F7" s="319"/>
      <c r="H7" s="144" t="s">
        <v>7</v>
      </c>
      <c r="I7" s="144"/>
      <c r="J7" s="145"/>
      <c r="K7" s="145"/>
      <c r="L7" s="150"/>
    </row>
    <row r="8" spans="1:12" s="148" customFormat="1" ht="17.2" customHeight="1" x14ac:dyDescent="0.3">
      <c r="A8" s="146" t="s">
        <v>10</v>
      </c>
      <c r="B8" s="146"/>
      <c r="C8" s="319"/>
      <c r="D8" s="319"/>
      <c r="E8" s="319"/>
      <c r="F8" s="319"/>
      <c r="H8" s="146" t="s">
        <v>8</v>
      </c>
      <c r="I8" s="146"/>
      <c r="J8" s="151"/>
      <c r="K8" s="151"/>
      <c r="L8" s="150"/>
    </row>
    <row r="9" spans="1:12" s="148" customFormat="1" ht="17.2" customHeight="1" x14ac:dyDescent="0.3">
      <c r="A9" s="146" t="s">
        <v>11</v>
      </c>
      <c r="B9" s="146"/>
      <c r="C9" s="319"/>
      <c r="D9" s="319"/>
      <c r="E9" s="319"/>
      <c r="F9" s="319"/>
      <c r="K9" s="46"/>
    </row>
    <row r="10" spans="1:12" s="148" customFormat="1" ht="17.2" customHeight="1" thickBot="1" x14ac:dyDescent="0.35">
      <c r="C10" s="152"/>
      <c r="D10" s="152"/>
      <c r="E10" s="152"/>
      <c r="F10" s="152"/>
      <c r="K10" s="46"/>
    </row>
    <row r="11" spans="1:12" s="148" customFormat="1" ht="17.2" customHeight="1" thickBot="1" x14ac:dyDescent="0.35">
      <c r="C11" s="152"/>
      <c r="D11" s="152"/>
      <c r="E11" s="152"/>
      <c r="F11" s="152"/>
      <c r="H11" s="293" t="s">
        <v>12</v>
      </c>
      <c r="I11" s="294"/>
      <c r="J11" s="295" t="s">
        <v>13</v>
      </c>
      <c r="K11" s="296"/>
      <c r="L11" s="297"/>
    </row>
    <row r="12" spans="1:12" ht="34.5" customHeight="1" x14ac:dyDescent="0.3">
      <c r="A12" s="298" t="s">
        <v>121</v>
      </c>
      <c r="B12" s="302" t="s">
        <v>145</v>
      </c>
      <c r="C12" s="303"/>
      <c r="D12" s="303"/>
      <c r="E12" s="303"/>
      <c r="F12" s="303"/>
      <c r="G12" s="303"/>
      <c r="H12" s="306"/>
      <c r="I12" s="307"/>
      <c r="J12" s="312" t="s">
        <v>122</v>
      </c>
      <c r="K12" s="314">
        <f>SUM(B17:G17)/6</f>
        <v>0</v>
      </c>
      <c r="L12" s="317">
        <f>ROUND(K12*0.6,3)</f>
        <v>0</v>
      </c>
    </row>
    <row r="13" spans="1:12" ht="31.5" customHeight="1" x14ac:dyDescent="0.3">
      <c r="A13" s="299"/>
      <c r="B13" s="304"/>
      <c r="C13" s="305"/>
      <c r="D13" s="305"/>
      <c r="E13" s="305"/>
      <c r="F13" s="305"/>
      <c r="G13" s="305"/>
      <c r="H13" s="308"/>
      <c r="I13" s="309"/>
      <c r="J13" s="279"/>
      <c r="K13" s="315"/>
      <c r="L13" s="281"/>
    </row>
    <row r="14" spans="1:12" ht="38.25" customHeight="1" x14ac:dyDescent="0.3">
      <c r="A14" s="299"/>
      <c r="B14" s="304"/>
      <c r="C14" s="305"/>
      <c r="D14" s="305"/>
      <c r="E14" s="305"/>
      <c r="F14" s="305"/>
      <c r="G14" s="305"/>
      <c r="H14" s="308"/>
      <c r="I14" s="309"/>
      <c r="J14" s="279"/>
      <c r="K14" s="315"/>
      <c r="L14" s="281"/>
    </row>
    <row r="15" spans="1:12" ht="81.75" customHeight="1" thickBot="1" x14ac:dyDescent="0.35">
      <c r="A15" s="299"/>
      <c r="B15" s="304"/>
      <c r="C15" s="305"/>
      <c r="D15" s="305"/>
      <c r="E15" s="305"/>
      <c r="F15" s="305"/>
      <c r="G15" s="305"/>
      <c r="H15" s="308"/>
      <c r="I15" s="309"/>
      <c r="J15" s="279"/>
      <c r="K15" s="315"/>
      <c r="L15" s="281"/>
    </row>
    <row r="16" spans="1:12" ht="29" customHeight="1" thickBot="1" x14ac:dyDescent="0.4">
      <c r="A16" s="300"/>
      <c r="B16" s="175" t="s">
        <v>123</v>
      </c>
      <c r="C16" s="176" t="s">
        <v>124</v>
      </c>
      <c r="D16" s="177" t="s">
        <v>125</v>
      </c>
      <c r="E16" s="176" t="s">
        <v>126</v>
      </c>
      <c r="F16" s="176" t="s">
        <v>127</v>
      </c>
      <c r="G16" s="178" t="s">
        <v>128</v>
      </c>
      <c r="H16" s="308"/>
      <c r="I16" s="309"/>
      <c r="J16" s="279"/>
      <c r="K16" s="315"/>
      <c r="L16" s="281"/>
    </row>
    <row r="17" spans="1:12" ht="30" customHeight="1" thickBot="1" x14ac:dyDescent="0.35">
      <c r="A17" s="301"/>
      <c r="B17" s="153"/>
      <c r="C17" s="154"/>
      <c r="D17" s="154"/>
      <c r="E17" s="154"/>
      <c r="F17" s="154"/>
      <c r="G17" s="155"/>
      <c r="H17" s="310"/>
      <c r="I17" s="311"/>
      <c r="J17" s="313"/>
      <c r="K17" s="316"/>
      <c r="L17" s="318"/>
    </row>
    <row r="18" spans="1:12" ht="47.25" customHeight="1" x14ac:dyDescent="0.3">
      <c r="A18" s="256"/>
      <c r="B18" s="259" t="s">
        <v>146</v>
      </c>
      <c r="C18" s="259"/>
      <c r="D18" s="259"/>
      <c r="E18" s="259"/>
      <c r="F18" s="259"/>
      <c r="G18" s="259"/>
      <c r="H18" s="261"/>
      <c r="I18" s="262"/>
      <c r="J18" s="267" t="s">
        <v>1</v>
      </c>
      <c r="K18" s="290">
        <f>SUMPRODUCT(B23:G23,B22:G22)</f>
        <v>0</v>
      </c>
      <c r="L18" s="270">
        <f>IF((K18-K25)&gt;=0,(ROUND((K18-K25)*0.25,3)),0.00000000001)</f>
        <v>0</v>
      </c>
    </row>
    <row r="19" spans="1:12" ht="18.75" customHeight="1" x14ac:dyDescent="0.3">
      <c r="A19" s="257"/>
      <c r="B19" s="260"/>
      <c r="C19" s="260"/>
      <c r="D19" s="260"/>
      <c r="E19" s="260"/>
      <c r="F19" s="260"/>
      <c r="G19" s="260"/>
      <c r="H19" s="263"/>
      <c r="I19" s="264"/>
      <c r="J19" s="268"/>
      <c r="K19" s="291"/>
      <c r="L19" s="271"/>
    </row>
    <row r="20" spans="1:12" ht="13.5" customHeight="1" x14ac:dyDescent="0.3">
      <c r="A20" s="257"/>
      <c r="B20" s="260"/>
      <c r="C20" s="260"/>
      <c r="D20" s="260"/>
      <c r="E20" s="260"/>
      <c r="F20" s="260"/>
      <c r="G20" s="260"/>
      <c r="H20" s="263"/>
      <c r="I20" s="264"/>
      <c r="J20" s="268"/>
      <c r="K20" s="291"/>
      <c r="L20" s="271"/>
    </row>
    <row r="21" spans="1:12" ht="13.5" customHeight="1" x14ac:dyDescent="0.3">
      <c r="A21" s="257"/>
      <c r="B21" s="282" t="s">
        <v>142</v>
      </c>
      <c r="C21" s="283"/>
      <c r="D21" s="284" t="s">
        <v>143</v>
      </c>
      <c r="E21" s="285"/>
      <c r="F21" s="286" t="s">
        <v>144</v>
      </c>
      <c r="G21" s="287"/>
      <c r="H21" s="263"/>
      <c r="I21" s="264"/>
      <c r="J21" s="268"/>
      <c r="K21" s="291"/>
      <c r="L21" s="271"/>
    </row>
    <row r="22" spans="1:12" ht="13.5" customHeight="1" x14ac:dyDescent="0.3">
      <c r="A22" s="257"/>
      <c r="B22" s="288">
        <v>0.5</v>
      </c>
      <c r="C22" s="289"/>
      <c r="D22" s="245">
        <v>0.25</v>
      </c>
      <c r="E22" s="246"/>
      <c r="F22" s="247">
        <v>0.25</v>
      </c>
      <c r="G22" s="248"/>
      <c r="H22" s="263"/>
      <c r="I22" s="264"/>
      <c r="J22" s="268"/>
      <c r="K22" s="291"/>
      <c r="L22" s="271"/>
    </row>
    <row r="23" spans="1:12" ht="27" customHeight="1" thickBot="1" x14ac:dyDescent="0.35">
      <c r="A23" s="257"/>
      <c r="B23" s="249"/>
      <c r="C23" s="250"/>
      <c r="D23" s="251"/>
      <c r="E23" s="252"/>
      <c r="F23" s="250"/>
      <c r="G23" s="253"/>
      <c r="H23" s="263"/>
      <c r="I23" s="264"/>
      <c r="J23" s="268"/>
      <c r="K23" s="292"/>
      <c r="L23" s="271"/>
    </row>
    <row r="24" spans="1:12" ht="6" customHeight="1" thickBot="1" x14ac:dyDescent="0.35">
      <c r="A24" s="257"/>
      <c r="B24" s="168"/>
      <c r="C24" s="169"/>
      <c r="D24" s="170"/>
      <c r="E24" s="170"/>
      <c r="F24" s="169"/>
      <c r="G24" s="171"/>
      <c r="H24" s="263"/>
      <c r="I24" s="264"/>
      <c r="J24" s="268"/>
      <c r="K24" s="172"/>
      <c r="L24" s="271"/>
    </row>
    <row r="25" spans="1:12" ht="28.25" customHeight="1" thickBot="1" x14ac:dyDescent="0.35">
      <c r="A25" s="258"/>
      <c r="B25" s="156" t="s">
        <v>129</v>
      </c>
      <c r="C25" s="157">
        <v>0</v>
      </c>
      <c r="D25" s="157">
        <v>0</v>
      </c>
      <c r="E25" s="157">
        <v>0</v>
      </c>
      <c r="F25" s="157">
        <v>0</v>
      </c>
      <c r="G25" s="157"/>
      <c r="H25" s="265"/>
      <c r="I25" s="266"/>
      <c r="J25" s="269"/>
      <c r="K25" s="158">
        <f>SUM(C25:G25)</f>
        <v>0</v>
      </c>
      <c r="L25" s="272"/>
    </row>
    <row r="26" spans="1:12" ht="114.4" customHeight="1" thickBot="1" x14ac:dyDescent="0.35">
      <c r="A26" s="256" t="s">
        <v>20</v>
      </c>
      <c r="B26" s="259" t="s">
        <v>147</v>
      </c>
      <c r="C26" s="273"/>
      <c r="D26" s="273"/>
      <c r="E26" s="273"/>
      <c r="F26" s="273"/>
      <c r="G26" s="274"/>
      <c r="H26" s="275"/>
      <c r="I26" s="276"/>
      <c r="J26" s="279" t="s">
        <v>130</v>
      </c>
      <c r="K26" s="173"/>
      <c r="L26" s="281">
        <f>IF((K26-K27)&gt;=0, ROUND((K26-K27)*0.15,3),0.000000001)</f>
        <v>0</v>
      </c>
    </row>
    <row r="27" spans="1:12" ht="28.25" customHeight="1" thickBot="1" x14ac:dyDescent="0.35">
      <c r="A27" s="258"/>
      <c r="B27" s="159" t="s">
        <v>129</v>
      </c>
      <c r="C27" s="157">
        <v>0</v>
      </c>
      <c r="D27" s="157">
        <v>0</v>
      </c>
      <c r="E27" s="157">
        <v>0</v>
      </c>
      <c r="F27" s="157">
        <v>0</v>
      </c>
      <c r="G27" s="157"/>
      <c r="H27" s="277"/>
      <c r="I27" s="278"/>
      <c r="J27" s="280"/>
      <c r="K27" s="158">
        <f>SUM(C27:G27)</f>
        <v>0</v>
      </c>
      <c r="L27" s="272"/>
    </row>
    <row r="28" spans="1:12" ht="13.15" thickBot="1" x14ac:dyDescent="0.4">
      <c r="A28" s="160"/>
      <c r="B28" s="160"/>
      <c r="C28" s="160"/>
      <c r="D28" s="160"/>
      <c r="E28" s="160"/>
      <c r="F28" s="160"/>
      <c r="G28" s="160"/>
      <c r="H28" s="160"/>
    </row>
    <row r="29" spans="1:12" ht="32.25" customHeight="1" thickBot="1" x14ac:dyDescent="0.35">
      <c r="I29" s="23" t="s">
        <v>2</v>
      </c>
      <c r="J29" s="24"/>
      <c r="K29" s="254">
        <f>SUM(L12:L26)</f>
        <v>0</v>
      </c>
      <c r="L29" s="255"/>
    </row>
    <row r="30" spans="1:12" ht="30" customHeight="1" x14ac:dyDescent="0.3">
      <c r="I30" s="123"/>
      <c r="J30" s="123"/>
      <c r="K30" s="162"/>
      <c r="L30" s="162"/>
    </row>
    <row r="31" spans="1:12" ht="12.75" customHeight="1" x14ac:dyDescent="0.3"/>
    <row r="32" spans="1:12" ht="12.75" customHeight="1" x14ac:dyDescent="0.3"/>
    <row r="33" spans="1:12" ht="12.75" customHeight="1" x14ac:dyDescent="0.3"/>
    <row r="34" spans="1:12" ht="12.75" customHeight="1" x14ac:dyDescent="0.3">
      <c r="A34" s="25" t="s">
        <v>22</v>
      </c>
      <c r="B34" s="36"/>
      <c r="C34" s="36"/>
      <c r="D34" s="36"/>
      <c r="E34" s="36"/>
      <c r="H34" s="25" t="s">
        <v>131</v>
      </c>
      <c r="I34" s="25"/>
      <c r="J34" s="25"/>
      <c r="K34" s="161"/>
      <c r="L34" s="25"/>
    </row>
  </sheetData>
  <sheetProtection selectLockedCells="1"/>
  <mergeCells count="35">
    <mergeCell ref="C9:F9"/>
    <mergeCell ref="C3:D3"/>
    <mergeCell ref="C4:F4"/>
    <mergeCell ref="C5:F5"/>
    <mergeCell ref="C7:F7"/>
    <mergeCell ref="C8:F8"/>
    <mergeCell ref="H11:I11"/>
    <mergeCell ref="J11:L11"/>
    <mergeCell ref="A12:A17"/>
    <mergeCell ref="B12:G15"/>
    <mergeCell ref="H12:I17"/>
    <mergeCell ref="J12:J17"/>
    <mergeCell ref="K12:K17"/>
    <mergeCell ref="L12:L17"/>
    <mergeCell ref="K29:L29"/>
    <mergeCell ref="A18:A25"/>
    <mergeCell ref="B18:G20"/>
    <mergeCell ref="H18:I25"/>
    <mergeCell ref="J18:J25"/>
    <mergeCell ref="L18:L25"/>
    <mergeCell ref="A26:A27"/>
    <mergeCell ref="B26:G26"/>
    <mergeCell ref="H26:I27"/>
    <mergeCell ref="J26:J27"/>
    <mergeCell ref="L26:L27"/>
    <mergeCell ref="B21:C21"/>
    <mergeCell ref="D21:E21"/>
    <mergeCell ref="F21:G21"/>
    <mergeCell ref="B22:C22"/>
    <mergeCell ref="K18:K23"/>
    <mergeCell ref="D22:E22"/>
    <mergeCell ref="F22:G22"/>
    <mergeCell ref="B23:C23"/>
    <mergeCell ref="D23:E23"/>
    <mergeCell ref="F23:G23"/>
  </mergeCells>
  <pageMargins left="0.78740157480314965" right="0.15748031496062992" top="0.98425196850393704" bottom="0.39370078740157483" header="0.43307086614173229" footer="0.19685039370078741"/>
  <pageSetup paperSize="9" scale="85" orientation="portrait" r:id="rId1"/>
  <headerFooter alignWithMargins="0">
    <oddHeader>&amp;L&amp;G&amp;C&amp;"Verdana,Normal"&amp;12PROTOKOLL FÖR PAS-DE-DEUX</oddHeader>
    <oddFooter>&amp;R2025-03-16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36"/>
  <sheetViews>
    <sheetView showZeros="0" view="pageLayout" topLeftCell="A2" zoomScaleNormal="100" workbookViewId="0">
      <selection activeCell="A13" sqref="A13:L14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1.33203125" style="1" customWidth="1"/>
    <col min="5" max="7" width="7.265625" style="1" customWidth="1"/>
    <col min="8" max="8" width="7" style="1" customWidth="1"/>
    <col min="9" max="9" width="7.265625" style="1" customWidth="1"/>
    <col min="10" max="10" width="7.464843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5" t="s">
        <v>25</v>
      </c>
      <c r="H2" s="28"/>
      <c r="I2" s="29" t="s">
        <v>43</v>
      </c>
      <c r="J2" s="30"/>
      <c r="K2" s="31"/>
      <c r="L2" s="31"/>
    </row>
    <row r="3" spans="1:13" ht="24" customHeight="1" thickBot="1" x14ac:dyDescent="0.35">
      <c r="A3" s="6" t="s">
        <v>26</v>
      </c>
      <c r="H3" s="28"/>
      <c r="I3" s="29" t="s">
        <v>44</v>
      </c>
      <c r="J3" s="30"/>
      <c r="K3" s="31"/>
      <c r="L3" s="31"/>
    </row>
    <row r="4" spans="1:13" ht="24" customHeight="1" thickBot="1" x14ac:dyDescent="0.35">
      <c r="A4" s="3" t="s">
        <v>5</v>
      </c>
      <c r="B4" s="3"/>
      <c r="C4" s="92"/>
      <c r="D4" s="34"/>
      <c r="E4" s="34"/>
      <c r="F4" s="34"/>
      <c r="H4" s="28"/>
      <c r="I4" s="29" t="s">
        <v>3</v>
      </c>
      <c r="J4" s="30"/>
      <c r="K4" s="31"/>
      <c r="L4" s="31"/>
    </row>
    <row r="5" spans="1:13" ht="24" customHeight="1" thickBot="1" x14ac:dyDescent="0.35">
      <c r="A5" s="4" t="s">
        <v>6</v>
      </c>
      <c r="B5" s="4"/>
      <c r="C5" s="327"/>
      <c r="D5" s="327"/>
      <c r="E5" s="327"/>
      <c r="F5" s="327"/>
      <c r="H5" s="28"/>
      <c r="I5" s="29" t="s">
        <v>4</v>
      </c>
      <c r="J5" s="32"/>
      <c r="K5" s="31"/>
      <c r="L5" s="31"/>
    </row>
    <row r="6" spans="1:13" ht="19.5" hidden="1" customHeight="1" x14ac:dyDescent="0.3">
      <c r="H6" s="75"/>
      <c r="I6" s="75"/>
    </row>
    <row r="7" spans="1:13" ht="17.100000000000001" customHeight="1" x14ac:dyDescent="0.3">
      <c r="A7" s="3" t="s">
        <v>9</v>
      </c>
      <c r="B7" s="3"/>
      <c r="C7" s="38"/>
      <c r="D7" s="34"/>
      <c r="E7" s="34"/>
      <c r="F7" s="34"/>
      <c r="H7" s="3" t="s">
        <v>7</v>
      </c>
      <c r="I7" s="3"/>
      <c r="J7" s="34"/>
      <c r="K7" s="34"/>
      <c r="L7" s="34"/>
      <c r="M7" s="67"/>
    </row>
    <row r="8" spans="1:13" ht="17.100000000000001" customHeight="1" x14ac:dyDescent="0.3">
      <c r="A8" s="3" t="s">
        <v>0</v>
      </c>
      <c r="B8" s="3"/>
      <c r="C8" s="330"/>
      <c r="D8" s="330"/>
      <c r="E8" s="330"/>
      <c r="F8" s="330"/>
      <c r="H8" s="4" t="s">
        <v>8</v>
      </c>
      <c r="I8" s="4"/>
      <c r="J8" s="35"/>
      <c r="K8" s="35"/>
      <c r="L8" s="35"/>
      <c r="M8" s="67"/>
    </row>
    <row r="9" spans="1:13" ht="17.100000000000001" customHeight="1" x14ac:dyDescent="0.3">
      <c r="A9" s="4" t="s">
        <v>10</v>
      </c>
      <c r="B9" s="4"/>
      <c r="C9" s="327"/>
      <c r="D9" s="327"/>
      <c r="E9" s="327"/>
      <c r="F9" s="327"/>
      <c r="H9" s="26"/>
      <c r="I9" s="328"/>
      <c r="J9" s="329"/>
      <c r="K9" s="329"/>
      <c r="L9" s="329"/>
    </row>
    <row r="10" spans="1:13" ht="17.100000000000001" customHeight="1" x14ac:dyDescent="0.3">
      <c r="A10" s="4" t="s">
        <v>11</v>
      </c>
      <c r="B10" s="4"/>
      <c r="C10" s="327"/>
      <c r="D10" s="327"/>
      <c r="E10" s="327"/>
      <c r="F10" s="327"/>
      <c r="H10" s="26"/>
      <c r="I10" s="328"/>
      <c r="J10" s="329"/>
      <c r="K10" s="329"/>
      <c r="L10" s="329"/>
    </row>
    <row r="11" spans="1:13" ht="9" customHeight="1" x14ac:dyDescent="0.3"/>
    <row r="12" spans="1:13" ht="17.100000000000001" customHeight="1" x14ac:dyDescent="0.3">
      <c r="A12" s="42" t="s">
        <v>27</v>
      </c>
      <c r="B12" s="43"/>
      <c r="C12" s="43"/>
      <c r="D12" s="43"/>
      <c r="E12" s="43"/>
      <c r="F12" s="43"/>
      <c r="G12" s="43"/>
      <c r="H12" s="43"/>
      <c r="I12" s="43"/>
      <c r="J12" s="43"/>
      <c r="K12" s="44">
        <f>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L12" s="174">
        <f>E21</f>
        <v>0</v>
      </c>
    </row>
    <row r="13" spans="1:13" ht="18" customHeight="1" x14ac:dyDescent="0.3">
      <c r="A13" s="321"/>
      <c r="B13" s="322"/>
      <c r="C13" s="322"/>
      <c r="D13" s="322"/>
      <c r="E13" s="322"/>
      <c r="F13" s="322"/>
      <c r="G13" s="322"/>
      <c r="H13" s="322"/>
      <c r="I13" s="322"/>
      <c r="J13" s="322"/>
      <c r="K13" s="322"/>
      <c r="L13" s="323"/>
    </row>
    <row r="14" spans="1:13" ht="39" customHeight="1" x14ac:dyDescent="0.3">
      <c r="A14" s="324"/>
      <c r="B14" s="325"/>
      <c r="C14" s="325"/>
      <c r="D14" s="325"/>
      <c r="E14" s="325"/>
      <c r="F14" s="325"/>
      <c r="G14" s="325"/>
      <c r="H14" s="325"/>
      <c r="I14" s="325"/>
      <c r="J14" s="325"/>
      <c r="K14" s="325"/>
      <c r="L14" s="326"/>
    </row>
    <row r="15" spans="1:13" ht="18" customHeight="1" x14ac:dyDescent="0.3">
      <c r="A15" s="70" t="s">
        <v>24</v>
      </c>
      <c r="B15" s="71"/>
      <c r="C15" s="4"/>
      <c r="D15" s="72"/>
      <c r="E15" s="94"/>
      <c r="F15" s="94"/>
      <c r="G15" s="94"/>
      <c r="H15" s="94"/>
      <c r="I15" s="94"/>
      <c r="J15" s="94"/>
      <c r="K15" s="73"/>
      <c r="L15" s="74"/>
    </row>
    <row r="16" spans="1:13" ht="19.5" customHeight="1" x14ac:dyDescent="0.35">
      <c r="A16" s="5" t="s">
        <v>28</v>
      </c>
    </row>
    <row r="17" spans="1:12" ht="15" customHeight="1" x14ac:dyDescent="0.3">
      <c r="G17" s="37"/>
      <c r="H17" s="59" t="s">
        <v>61</v>
      </c>
      <c r="I17" s="45"/>
      <c r="K17" s="60" t="s">
        <v>37</v>
      </c>
    </row>
    <row r="18" spans="1:12" ht="15" customHeight="1" x14ac:dyDescent="0.3">
      <c r="B18" s="61" t="s">
        <v>34</v>
      </c>
      <c r="C18" s="27"/>
      <c r="D18" s="15"/>
      <c r="E18" s="93">
        <f>LEN(A$13)-LEN(SUBSTITUTE(A$13,"D",""))+LEN(A$13)-LEN(SUBSTITUTE(A$13,"S",""))</f>
        <v>0</v>
      </c>
      <c r="F18" s="62">
        <v>0.8</v>
      </c>
      <c r="G18" s="63"/>
      <c r="H18" s="4">
        <f>IF(E18&gt;12,13,E18)</f>
        <v>0</v>
      </c>
      <c r="I18" s="64"/>
      <c r="J18" s="65"/>
      <c r="K18" s="39">
        <f>F18*H18</f>
        <v>0</v>
      </c>
    </row>
    <row r="19" spans="1:12" ht="15" customHeight="1" x14ac:dyDescent="0.3">
      <c r="B19" s="61" t="s">
        <v>35</v>
      </c>
      <c r="C19" s="27"/>
      <c r="D19" s="15"/>
      <c r="E19" s="93">
        <f>LEN(A$13)-LEN(SUBSTITUTE(A$13,"M",""))</f>
        <v>0</v>
      </c>
      <c r="F19" s="62">
        <v>0.4</v>
      </c>
      <c r="G19" s="63"/>
      <c r="H19" s="4">
        <f>IF(SUM(E18:E19)&gt;12,13-H18,E19)</f>
        <v>0</v>
      </c>
      <c r="I19" s="64"/>
      <c r="J19" s="65"/>
      <c r="K19" s="39">
        <f>F19*H19</f>
        <v>0</v>
      </c>
    </row>
    <row r="20" spans="1:12" ht="15" customHeight="1" x14ac:dyDescent="0.3">
      <c r="B20" s="61" t="s">
        <v>36</v>
      </c>
      <c r="C20" s="27"/>
      <c r="D20" s="15"/>
      <c r="E20" s="93">
        <f>LEN(A$13)-LEN(SUBSTITUTE(A$13,"E",""))+LEN(A$13)-LEN(SUBSTITUTE(A$13,"L",""))</f>
        <v>0</v>
      </c>
      <c r="F20" s="62">
        <v>0</v>
      </c>
      <c r="G20" s="63"/>
      <c r="H20" s="4">
        <f>IF(SUM(E18:E20)&gt;12,IF(13-SUM(H18:H19)&gt;0,13-SUM(H18:H19),0),E20)</f>
        <v>0</v>
      </c>
      <c r="I20" s="64"/>
      <c r="J20" s="65"/>
      <c r="K20" s="39">
        <v>0</v>
      </c>
    </row>
    <row r="21" spans="1:12" ht="12.75" thickBot="1" x14ac:dyDescent="0.35">
      <c r="B21" s="27" t="s">
        <v>39</v>
      </c>
      <c r="C21" s="9"/>
      <c r="D21" s="9"/>
      <c r="E21" s="40">
        <f>SUM(E18:E20)</f>
        <v>0</v>
      </c>
      <c r="F21" s="65"/>
      <c r="G21" s="65"/>
      <c r="H21" s="65"/>
      <c r="I21" s="65"/>
      <c r="J21" s="65"/>
      <c r="K21" s="65"/>
    </row>
    <row r="22" spans="1:12" ht="21" customHeight="1" thickBot="1" x14ac:dyDescent="0.4">
      <c r="G22" s="55" t="s">
        <v>38</v>
      </c>
      <c r="H22" s="30"/>
      <c r="I22" s="30"/>
      <c r="J22" s="66"/>
      <c r="K22" s="57">
        <f>IF(SUM(K18:K21)&gt;10,10,SUM(K18:K21))</f>
        <v>0</v>
      </c>
      <c r="L22" s="58">
        <v>0.3</v>
      </c>
    </row>
    <row r="23" spans="1:12" ht="23.25" customHeight="1" x14ac:dyDescent="0.3">
      <c r="A23" s="6" t="s">
        <v>29</v>
      </c>
    </row>
    <row r="24" spans="1:12" x14ac:dyDescent="0.3">
      <c r="B24" s="47" t="s">
        <v>30</v>
      </c>
    </row>
    <row r="25" spans="1:12" ht="8.25" customHeight="1" x14ac:dyDescent="0.3">
      <c r="H25" s="46"/>
      <c r="I25" s="41"/>
      <c r="J25" s="48"/>
      <c r="K25" s="49"/>
    </row>
    <row r="26" spans="1:12" ht="15" customHeight="1" x14ac:dyDescent="0.3">
      <c r="B26" s="27" t="s">
        <v>31</v>
      </c>
      <c r="C26" s="9"/>
      <c r="D26" s="15"/>
      <c r="E26" s="93">
        <f>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27" t="s">
        <v>46</v>
      </c>
      <c r="G26" s="15"/>
      <c r="H26" s="50">
        <f>E21</f>
        <v>0</v>
      </c>
      <c r="I26" s="51">
        <f>IFERROR(E26/H26,10)</f>
        <v>10</v>
      </c>
      <c r="J26" s="52"/>
      <c r="K26" s="39">
        <f>10-I26</f>
        <v>0</v>
      </c>
    </row>
    <row r="27" spans="1:12" x14ac:dyDescent="0.3">
      <c r="B27" s="65"/>
      <c r="C27" s="65"/>
      <c r="D27" s="65"/>
      <c r="E27" s="65"/>
      <c r="F27" s="65"/>
      <c r="G27" s="65"/>
      <c r="H27" s="65"/>
      <c r="I27" s="45"/>
      <c r="J27" s="52"/>
      <c r="K27" s="65"/>
    </row>
    <row r="28" spans="1:12" ht="15" customHeight="1" x14ac:dyDescent="0.3">
      <c r="B28" s="65"/>
      <c r="C28" s="65"/>
      <c r="D28" s="27" t="s">
        <v>45</v>
      </c>
      <c r="E28" s="4"/>
      <c r="F28" s="4"/>
      <c r="G28" s="9"/>
      <c r="H28" s="9"/>
      <c r="I28" s="53"/>
      <c r="J28" s="54"/>
      <c r="K28" s="163">
        <f>SUM(E15:J15)</f>
        <v>0</v>
      </c>
    </row>
    <row r="29" spans="1:12" ht="7.5" customHeight="1" thickBot="1" x14ac:dyDescent="0.35">
      <c r="L29" s="46"/>
    </row>
    <row r="30" spans="1:12" ht="20.25" customHeight="1" thickBot="1" x14ac:dyDescent="0.35">
      <c r="G30" s="55" t="s">
        <v>32</v>
      </c>
      <c r="H30" s="30"/>
      <c r="I30" s="30"/>
      <c r="J30" s="56"/>
      <c r="K30" s="57">
        <f>K26-K28</f>
        <v>0</v>
      </c>
      <c r="L30" s="58">
        <v>0.7</v>
      </c>
    </row>
    <row r="31" spans="1:12" ht="11.25" customHeight="1" thickBot="1" x14ac:dyDescent="0.35"/>
    <row r="32" spans="1:12" ht="20.25" customHeight="1" thickBot="1" x14ac:dyDescent="0.35">
      <c r="I32" s="7" t="s">
        <v>33</v>
      </c>
      <c r="J32" s="8"/>
      <c r="K32" s="8"/>
      <c r="L32" s="16">
        <f>ROUND(K22*0.3 + K30*0.7,3)</f>
        <v>0</v>
      </c>
    </row>
    <row r="36" spans="1:12" x14ac:dyDescent="0.3">
      <c r="A36" s="3" t="s">
        <v>22</v>
      </c>
      <c r="B36" s="38"/>
      <c r="C36" s="38"/>
      <c r="D36" s="38"/>
      <c r="E36" s="38"/>
      <c r="H36" s="3" t="s">
        <v>23</v>
      </c>
      <c r="I36" s="3"/>
      <c r="J36" s="3"/>
      <c r="K36" s="3"/>
      <c r="L36" s="3"/>
    </row>
  </sheetData>
  <mergeCells count="7">
    <mergeCell ref="A13:L14"/>
    <mergeCell ref="C5:F5"/>
    <mergeCell ref="I9:L9"/>
    <mergeCell ref="I10:L10"/>
    <mergeCell ref="C9:F9"/>
    <mergeCell ref="C8:F8"/>
    <mergeCell ref="C10:F10"/>
  </mergeCells>
  <pageMargins left="0.7" right="0.7" top="0.75" bottom="0.75" header="0.3" footer="0.3"/>
  <pageSetup paperSize="9" scale="95" orientation="portrait" r:id="rId1"/>
  <headerFooter>
    <oddHeader>&amp;L&amp;G&amp;C&amp;"Verdana,Normal"&amp;12PROTOKOLL FÖR PAS-DE-DEUX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27"/>
  <sheetViews>
    <sheetView showZeros="0" tabSelected="1" view="pageLayout" zoomScaleNormal="100" zoomScaleSheetLayoutView="100" workbookViewId="0">
      <selection activeCell="K12" sqref="K1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5.464843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5" t="s">
        <v>25</v>
      </c>
      <c r="H2" s="28"/>
      <c r="I2" s="29" t="s">
        <v>43</v>
      </c>
      <c r="J2" s="30"/>
      <c r="K2" s="31"/>
      <c r="L2" s="31"/>
      <c r="M2" s="2"/>
    </row>
    <row r="3" spans="1:13" ht="24" customHeight="1" thickBot="1" x14ac:dyDescent="0.35">
      <c r="A3" s="6" t="s">
        <v>40</v>
      </c>
      <c r="H3" s="28"/>
      <c r="I3" s="29" t="s">
        <v>44</v>
      </c>
      <c r="J3" s="30"/>
      <c r="K3" s="31"/>
      <c r="L3" s="31"/>
    </row>
    <row r="4" spans="1:13" ht="24" customHeight="1" thickBot="1" x14ac:dyDescent="0.35">
      <c r="A4" s="3" t="s">
        <v>5</v>
      </c>
      <c r="B4" s="3"/>
      <c r="C4" s="92"/>
      <c r="D4" s="34"/>
      <c r="E4" s="34"/>
      <c r="F4" s="34"/>
      <c r="H4" s="28"/>
      <c r="I4" s="29" t="s">
        <v>3</v>
      </c>
      <c r="J4" s="30"/>
      <c r="K4" s="31"/>
      <c r="L4" s="31"/>
    </row>
    <row r="5" spans="1:13" ht="24" customHeight="1" thickBot="1" x14ac:dyDescent="0.35">
      <c r="A5" s="4" t="s">
        <v>6</v>
      </c>
      <c r="B5" s="4"/>
      <c r="C5" s="327"/>
      <c r="D5" s="327"/>
      <c r="E5" s="327"/>
      <c r="F5" s="327"/>
      <c r="H5" s="28"/>
      <c r="I5" s="29" t="s">
        <v>4</v>
      </c>
      <c r="J5" s="32"/>
      <c r="K5" s="31"/>
      <c r="L5" s="31"/>
    </row>
    <row r="6" spans="1:13" ht="1.5" customHeight="1" x14ac:dyDescent="0.3">
      <c r="C6" s="41"/>
      <c r="D6" s="41"/>
      <c r="E6" s="41"/>
      <c r="F6" s="41"/>
      <c r="H6" s="68"/>
      <c r="I6" s="69"/>
      <c r="K6" s="68"/>
      <c r="L6" s="68"/>
    </row>
    <row r="7" spans="1:13" ht="17.100000000000001" customHeight="1" x14ac:dyDescent="0.3">
      <c r="A7" s="3" t="s">
        <v>9</v>
      </c>
      <c r="B7" s="3"/>
      <c r="C7" s="38"/>
      <c r="D7" s="38"/>
      <c r="E7" s="38"/>
      <c r="F7" s="38"/>
      <c r="H7" s="3" t="s">
        <v>7</v>
      </c>
      <c r="I7" s="3"/>
      <c r="J7" s="34"/>
      <c r="K7" s="34"/>
      <c r="L7" s="34"/>
      <c r="M7" s="67"/>
    </row>
    <row r="8" spans="1:13" ht="17.100000000000001" customHeight="1" x14ac:dyDescent="0.3">
      <c r="A8" s="3" t="s">
        <v>0</v>
      </c>
      <c r="B8" s="3"/>
      <c r="C8" s="330"/>
      <c r="D8" s="330"/>
      <c r="E8" s="330"/>
      <c r="F8" s="330"/>
      <c r="H8" s="4" t="s">
        <v>8</v>
      </c>
      <c r="I8" s="4"/>
      <c r="J8" s="35"/>
      <c r="K8" s="35"/>
      <c r="L8" s="35"/>
      <c r="M8" s="67"/>
    </row>
    <row r="9" spans="1:13" ht="17.100000000000001" customHeight="1" x14ac:dyDescent="0.3">
      <c r="A9" s="4" t="s">
        <v>10</v>
      </c>
      <c r="B9" s="4"/>
      <c r="C9" s="327"/>
      <c r="D9" s="327"/>
      <c r="E9" s="327"/>
      <c r="F9" s="327"/>
      <c r="H9" s="26"/>
      <c r="I9" s="328"/>
      <c r="J9" s="329"/>
      <c r="K9" s="329"/>
      <c r="L9" s="329"/>
    </row>
    <row r="10" spans="1:13" ht="17.100000000000001" customHeight="1" x14ac:dyDescent="0.3">
      <c r="A10" s="4" t="s">
        <v>11</v>
      </c>
      <c r="B10" s="4"/>
      <c r="C10" s="327"/>
      <c r="D10" s="327"/>
      <c r="E10" s="327"/>
      <c r="F10" s="327"/>
      <c r="H10" s="26"/>
      <c r="I10" s="328"/>
      <c r="J10" s="329"/>
      <c r="K10" s="329"/>
      <c r="L10" s="329"/>
    </row>
    <row r="11" spans="1:13" ht="24.75" customHeight="1" thickBot="1" x14ac:dyDescent="0.35">
      <c r="K11" s="14" t="s">
        <v>41</v>
      </c>
    </row>
    <row r="12" spans="1:13" ht="84.75" customHeight="1" thickBot="1" x14ac:dyDescent="0.35">
      <c r="A12" s="164" t="s">
        <v>132</v>
      </c>
      <c r="B12" s="337" t="s">
        <v>133</v>
      </c>
      <c r="C12" s="338"/>
      <c r="D12" s="338"/>
      <c r="E12" s="338"/>
      <c r="F12" s="338"/>
      <c r="G12" s="338"/>
      <c r="H12" s="338"/>
      <c r="I12" s="339"/>
      <c r="J12" s="165" t="s">
        <v>134</v>
      </c>
      <c r="K12" s="166"/>
      <c r="L12" s="167">
        <f>K12*0.2</f>
        <v>0</v>
      </c>
    </row>
    <row r="13" spans="1:13" ht="84" customHeight="1" x14ac:dyDescent="0.3">
      <c r="A13" s="334" t="s">
        <v>148</v>
      </c>
      <c r="B13" s="337" t="s">
        <v>135</v>
      </c>
      <c r="C13" s="338"/>
      <c r="D13" s="338"/>
      <c r="E13" s="338"/>
      <c r="F13" s="338"/>
      <c r="G13" s="338"/>
      <c r="H13" s="338"/>
      <c r="I13" s="339"/>
      <c r="J13" s="11" t="s">
        <v>138</v>
      </c>
      <c r="K13" s="95"/>
      <c r="L13" s="17">
        <f>K13*0.2</f>
        <v>0</v>
      </c>
      <c r="M13" s="10"/>
    </row>
    <row r="14" spans="1:13" ht="73.5" customHeight="1" thickBot="1" x14ac:dyDescent="0.35">
      <c r="A14" s="335"/>
      <c r="B14" s="340" t="s">
        <v>150</v>
      </c>
      <c r="C14" s="341"/>
      <c r="D14" s="341"/>
      <c r="E14" s="341"/>
      <c r="F14" s="341"/>
      <c r="G14" s="341"/>
      <c r="H14" s="341"/>
      <c r="I14" s="342"/>
      <c r="J14" s="12" t="s">
        <v>139</v>
      </c>
      <c r="K14" s="96"/>
      <c r="L14" s="18">
        <f>K14*0.1</f>
        <v>0</v>
      </c>
      <c r="M14" s="10"/>
    </row>
    <row r="15" spans="1:13" ht="78.75" customHeight="1" x14ac:dyDescent="0.3">
      <c r="A15" s="334" t="s">
        <v>149</v>
      </c>
      <c r="B15" s="343" t="s">
        <v>136</v>
      </c>
      <c r="C15" s="344"/>
      <c r="D15" s="344"/>
      <c r="E15" s="344"/>
      <c r="F15" s="344"/>
      <c r="G15" s="344"/>
      <c r="H15" s="344"/>
      <c r="I15" s="345"/>
      <c r="J15" s="11" t="s">
        <v>140</v>
      </c>
      <c r="K15" s="94"/>
      <c r="L15" s="19">
        <f>K15*0.25</f>
        <v>0</v>
      </c>
      <c r="M15" s="10"/>
    </row>
    <row r="16" spans="1:13" ht="72" customHeight="1" x14ac:dyDescent="0.3">
      <c r="A16" s="336"/>
      <c r="B16" s="331" t="s">
        <v>137</v>
      </c>
      <c r="C16" s="332"/>
      <c r="D16" s="332"/>
      <c r="E16" s="332"/>
      <c r="F16" s="332"/>
      <c r="G16" s="332"/>
      <c r="H16" s="332"/>
      <c r="I16" s="333"/>
      <c r="J16" s="13" t="s">
        <v>141</v>
      </c>
      <c r="K16" s="94"/>
      <c r="L16" s="20">
        <f>K16*0.25</f>
        <v>0</v>
      </c>
      <c r="M16" s="10"/>
    </row>
    <row r="17" spans="1:12" ht="18" customHeight="1" x14ac:dyDescent="0.3">
      <c r="L17" s="21">
        <f>SUM(L13:L16)</f>
        <v>0</v>
      </c>
    </row>
    <row r="18" spans="1:12" ht="7.5" customHeight="1" x14ac:dyDescent="0.3">
      <c r="L18" s="22"/>
    </row>
    <row r="19" spans="1:12" ht="24.75" customHeight="1" x14ac:dyDescent="0.3">
      <c r="B19" s="27" t="s">
        <v>30</v>
      </c>
      <c r="C19" s="15"/>
      <c r="D19" s="9"/>
      <c r="E19" s="9"/>
      <c r="F19" s="9"/>
      <c r="G19" s="9"/>
      <c r="H19" s="9"/>
      <c r="I19" s="9"/>
      <c r="J19" s="9"/>
      <c r="K19" s="9"/>
      <c r="L19" s="94"/>
    </row>
    <row r="20" spans="1:12" ht="13.5" customHeight="1" thickBot="1" x14ac:dyDescent="0.35">
      <c r="L20" s="22"/>
    </row>
    <row r="21" spans="1:12" ht="32.65" customHeight="1" thickBot="1" x14ac:dyDescent="0.35">
      <c r="I21" s="7" t="s">
        <v>42</v>
      </c>
      <c r="J21" s="8"/>
      <c r="K21" s="8"/>
      <c r="L21" s="16">
        <f>SUM(L12:L16)-L19</f>
        <v>0</v>
      </c>
    </row>
    <row r="27" spans="1:12" x14ac:dyDescent="0.3">
      <c r="A27" s="3" t="s">
        <v>22</v>
      </c>
      <c r="B27" s="38"/>
      <c r="C27" s="38"/>
      <c r="D27" s="38"/>
      <c r="E27" s="38"/>
      <c r="H27" s="3" t="s">
        <v>23</v>
      </c>
      <c r="I27" s="3"/>
      <c r="J27" s="3"/>
      <c r="K27" s="3"/>
      <c r="L27" s="3"/>
    </row>
  </sheetData>
  <mergeCells count="13">
    <mergeCell ref="B12:I12"/>
    <mergeCell ref="C10:F10"/>
    <mergeCell ref="I10:L10"/>
    <mergeCell ref="C5:F5"/>
    <mergeCell ref="C8:F8"/>
    <mergeCell ref="C9:F9"/>
    <mergeCell ref="I9:L9"/>
    <mergeCell ref="B16:I16"/>
    <mergeCell ref="A13:A14"/>
    <mergeCell ref="A15:A16"/>
    <mergeCell ref="B13:I13"/>
    <mergeCell ref="B14:I14"/>
    <mergeCell ref="B15:I15"/>
  </mergeCells>
  <pageMargins left="0.7" right="0.7" top="0.75" bottom="0.75" header="0.3" footer="0.3"/>
  <pageSetup paperSize="9" scale="86" orientation="portrait" r:id="rId1"/>
  <headerFooter>
    <oddHeader>&amp;L&amp;G&amp;C&amp;"Verdana,Normal"&amp;12PROTOKOLL FÖR PAS-DE-DEUX</oddHeader>
    <oddFooter>&amp;R&amp;8 2025-03-16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40</vt:i4>
      </vt:variant>
    </vt:vector>
  </HeadingPairs>
  <TitlesOfParts>
    <vt:vector size="45" baseType="lpstr">
      <vt:lpstr>Information</vt:lpstr>
      <vt:lpstr>Skritt pas-de-deux</vt:lpstr>
      <vt:lpstr>Pas-de-Deux Häst</vt:lpstr>
      <vt:lpstr>Pas-de-Deux tekn</vt:lpstr>
      <vt:lpstr>Pas-de-Deux art</vt:lpstr>
      <vt:lpstr>'Pas-de-Deux Häst'!armnr</vt:lpstr>
      <vt:lpstr>'Pas-de-Deux art'!bord</vt:lpstr>
      <vt:lpstr>'Pas-de-Deux Häst'!bord</vt:lpstr>
      <vt:lpstr>'Pas-de-Deux tekn'!bord</vt:lpstr>
      <vt:lpstr>'Skritt pas-de-deux'!bord</vt:lpstr>
      <vt:lpstr>'Pas-de-Deux art'!datum</vt:lpstr>
      <vt:lpstr>'Pas-de-Deux Häst'!datum</vt:lpstr>
      <vt:lpstr>'Pas-de-Deux tekn'!datum</vt:lpstr>
      <vt:lpstr>'Skritt pas-de-deux'!datum</vt:lpstr>
      <vt:lpstr>'Pas-de-Deux art'!domare</vt:lpstr>
      <vt:lpstr>'Pas-de-Deux Häst'!domare</vt:lpstr>
      <vt:lpstr>'Pas-de-Deux tekn'!domare</vt:lpstr>
      <vt:lpstr>'Skritt pas-de-deux'!domare</vt:lpstr>
      <vt:lpstr>'Pas-de-Deux art'!firstvaulter</vt:lpstr>
      <vt:lpstr>'Pas-de-Deux Häst'!firstvaulter</vt:lpstr>
      <vt:lpstr>'Pas-de-Deux tekn'!firstvaulter</vt:lpstr>
      <vt:lpstr>'Skritt pas-de-deux'!firstvaulter</vt:lpstr>
      <vt:lpstr>'Pas-de-Deux art'!header</vt:lpstr>
      <vt:lpstr>'Pas-de-Deux Häst'!header</vt:lpstr>
      <vt:lpstr>'Pas-de-Deux tekn'!header</vt:lpstr>
      <vt:lpstr>'Skritt pas-de-deux'!header</vt:lpstr>
      <vt:lpstr>'Pas-de-Deux art'!id</vt:lpstr>
      <vt:lpstr>'Pas-de-Deux Häst'!id</vt:lpstr>
      <vt:lpstr>'Pas-de-Deux tekn'!id</vt:lpstr>
      <vt:lpstr>'Skritt pas-de-deux'!id</vt:lpstr>
      <vt:lpstr>'Pas-de-Deux art'!klass</vt:lpstr>
      <vt:lpstr>'Pas-de-Deux Häst'!klass</vt:lpstr>
      <vt:lpstr>'Pas-de-Deux tekn'!klass</vt:lpstr>
      <vt:lpstr>'Skritt pas-de-deux'!klass</vt:lpstr>
      <vt:lpstr>'Pas-de-Deux art'!moment</vt:lpstr>
      <vt:lpstr>'Pas-de-Deux Häst'!moment</vt:lpstr>
      <vt:lpstr>'Pas-de-Deux tekn'!moment</vt:lpstr>
      <vt:lpstr>'Skritt pas-de-deux'!moment</vt:lpstr>
      <vt:lpstr>'Pas-de-Deux art'!result</vt:lpstr>
      <vt:lpstr>'Pas-de-Deux Häst'!result</vt:lpstr>
      <vt:lpstr>'Pas-de-Deux tekn'!result</vt:lpstr>
      <vt:lpstr>'Skritt pas-de-deux'!result</vt:lpstr>
      <vt:lpstr>'Pas-de-Deux art'!Utskriftsområde</vt:lpstr>
      <vt:lpstr>'Pas-de-Deux Häst'!Utskriftsområde</vt:lpstr>
      <vt:lpstr>'Pas-de-Deux tekn'!Utskriftsområde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2025-03-16T17:17:29Z</cp:lastPrinted>
  <dcterms:created xsi:type="dcterms:W3CDTF">2005-01-07T14:31:35Z</dcterms:created>
  <dcterms:modified xsi:type="dcterms:W3CDTF">2025-03-16T17:18:06Z</dcterms:modified>
</cp:coreProperties>
</file>