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35" windowWidth="14805" windowHeight="7455"/>
  </bookViews>
  <sheets>
    <sheet name="Sheet1" sheetId="5" r:id="rId1"/>
    <sheet name="扩大100倍" sheetId="6" r:id="rId2"/>
    <sheet name="英雄配置表" sheetId="1" r:id="rId3"/>
    <sheet name="预制对应表" sheetId="2" r:id="rId4"/>
    <sheet name="英雄描述" sheetId="11" r:id="rId5"/>
    <sheet name="英雄id对应表" sheetId="10" r:id="rId6"/>
    <sheet name="Sheet3" sheetId="3" r:id="rId7"/>
    <sheet name="编号对应关系" sheetId="4" r:id="rId8"/>
    <sheet name="Sheet2" sheetId="7" r:id="rId9"/>
    <sheet name="Sheet4" sheetId="8" r:id="rId10"/>
    <sheet name="Sheet5" sheetId="9" r:id="rId11"/>
    <sheet name="Sheet6" sheetId="12" r:id="rId12"/>
  </sheets>
  <externalReferences>
    <externalReference r:id="rId13"/>
    <externalReference r:id="rId14"/>
    <externalReference r:id="rId15"/>
    <externalReference r:id="rId16"/>
  </externalReferences>
  <definedNames>
    <definedName name="_xlnm._FilterDatabase" localSheetId="0" hidden="1">Sheet1!$A$1:$AP$65</definedName>
    <definedName name="_xlnm._FilterDatabase" localSheetId="8" hidden="1">Sheet2!$A$1:$AO$146</definedName>
    <definedName name="_xlnm._FilterDatabase" localSheetId="2" hidden="1">英雄配置表!$A$1:$AN$146</definedName>
  </definedNames>
  <calcPr calcId="145621"/>
</workbook>
</file>

<file path=xl/calcChain.xml><?xml version="1.0" encoding="utf-8"?>
<calcChain xmlns="http://schemas.openxmlformats.org/spreadsheetml/2006/main">
  <c r="AR5" i="5" l="1"/>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4" i="5"/>
  <c r="AM5" i="5" l="1"/>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51" i="5"/>
  <c r="AM52" i="5"/>
  <c r="AM53" i="5"/>
  <c r="AM54" i="5"/>
  <c r="AM55" i="5"/>
  <c r="AM56" i="5"/>
  <c r="AM57" i="5"/>
  <c r="AM58" i="5"/>
  <c r="AM59" i="5"/>
  <c r="AM60" i="5"/>
  <c r="AM61" i="5"/>
  <c r="AM62" i="5"/>
  <c r="AM63" i="5"/>
  <c r="AM64" i="5"/>
  <c r="AM65" i="5"/>
  <c r="AM4" i="5"/>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1" i="11"/>
  <c r="C9" i="1" l="1"/>
  <c r="D9" i="1"/>
  <c r="E9" i="1"/>
  <c r="U9"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2" i="2"/>
  <c r="H65" i="5" l="1"/>
  <c r="L65" i="12" l="1"/>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J65" i="12"/>
  <c r="N65" i="12" s="1"/>
  <c r="J64" i="12"/>
  <c r="N64" i="12" s="1"/>
  <c r="J63" i="12"/>
  <c r="N63" i="12" s="1"/>
  <c r="J62" i="12"/>
  <c r="N62" i="12" s="1"/>
  <c r="J61" i="12"/>
  <c r="N61" i="12" s="1"/>
  <c r="J60" i="12"/>
  <c r="N60" i="12" s="1"/>
  <c r="J59" i="12"/>
  <c r="N59" i="12" s="1"/>
  <c r="J58" i="12"/>
  <c r="N58" i="12" s="1"/>
  <c r="J57" i="12"/>
  <c r="N57" i="12" s="1"/>
  <c r="J56" i="12"/>
  <c r="N56" i="12" s="1"/>
  <c r="J55" i="12"/>
  <c r="N55" i="12" s="1"/>
  <c r="J54" i="12"/>
  <c r="N54" i="12" s="1"/>
  <c r="J53" i="12"/>
  <c r="N53" i="12" s="1"/>
  <c r="J52" i="12"/>
  <c r="N52" i="12" s="1"/>
  <c r="J51" i="12"/>
  <c r="N51" i="12" s="1"/>
  <c r="J50" i="12"/>
  <c r="N50" i="12" s="1"/>
  <c r="J49" i="12"/>
  <c r="N49" i="12" s="1"/>
  <c r="J48" i="12"/>
  <c r="N48" i="12" s="1"/>
  <c r="J47" i="12"/>
  <c r="N47" i="12" s="1"/>
  <c r="J46" i="12"/>
  <c r="N46" i="12" s="1"/>
  <c r="J45" i="12"/>
  <c r="N45" i="12" s="1"/>
  <c r="J44" i="12"/>
  <c r="N44" i="12" s="1"/>
  <c r="J43" i="12"/>
  <c r="N43" i="12" s="1"/>
  <c r="J42" i="12"/>
  <c r="N42" i="12" s="1"/>
  <c r="J41" i="12"/>
  <c r="N41" i="12" s="1"/>
  <c r="J40" i="12"/>
  <c r="N40" i="12" s="1"/>
  <c r="J39" i="12"/>
  <c r="N39" i="12" s="1"/>
  <c r="J38" i="12"/>
  <c r="N38" i="12" s="1"/>
  <c r="J37" i="12"/>
  <c r="N37" i="12" s="1"/>
  <c r="J36" i="12"/>
  <c r="N36" i="12" s="1"/>
  <c r="J35" i="12"/>
  <c r="N35" i="12" s="1"/>
  <c r="J34" i="12"/>
  <c r="N34" i="12" s="1"/>
  <c r="J33" i="12"/>
  <c r="N33" i="12" s="1"/>
  <c r="J32" i="12"/>
  <c r="N32" i="12" s="1"/>
  <c r="J31" i="12"/>
  <c r="N31" i="12" s="1"/>
  <c r="J30" i="12"/>
  <c r="N30" i="12" s="1"/>
  <c r="J29" i="12"/>
  <c r="N29" i="12" s="1"/>
  <c r="J28" i="12"/>
  <c r="N28" i="12" s="1"/>
  <c r="J27" i="12"/>
  <c r="N27" i="12" s="1"/>
  <c r="J26" i="12"/>
  <c r="N26" i="12" s="1"/>
  <c r="J25" i="12"/>
  <c r="N25" i="12" s="1"/>
  <c r="J24" i="12"/>
  <c r="N24" i="12" s="1"/>
  <c r="J23" i="12"/>
  <c r="N23" i="12" s="1"/>
  <c r="J22" i="12"/>
  <c r="N22" i="12" s="1"/>
  <c r="J21" i="12"/>
  <c r="N21" i="12" s="1"/>
  <c r="J20" i="12"/>
  <c r="N20" i="12" s="1"/>
  <c r="J19" i="12"/>
  <c r="N19" i="12" s="1"/>
  <c r="J18" i="12"/>
  <c r="N18" i="12" s="1"/>
  <c r="J17" i="12"/>
  <c r="N17" i="12" s="1"/>
  <c r="J16" i="12"/>
  <c r="N16" i="12" s="1"/>
  <c r="J15" i="12"/>
  <c r="N15" i="12" s="1"/>
  <c r="J14" i="12"/>
  <c r="N14" i="12" s="1"/>
  <c r="J13" i="12"/>
  <c r="N13" i="12" s="1"/>
  <c r="J12" i="12"/>
  <c r="N12" i="12" s="1"/>
  <c r="J11" i="12"/>
  <c r="N11" i="12" s="1"/>
  <c r="J10" i="12"/>
  <c r="N10" i="12" s="1"/>
  <c r="J9" i="12"/>
  <c r="N9" i="12" s="1"/>
  <c r="J8" i="12"/>
  <c r="N8" i="12" s="1"/>
  <c r="J7" i="12"/>
  <c r="N7" i="12" s="1"/>
  <c r="J6" i="12"/>
  <c r="N6" i="12" s="1"/>
  <c r="J5" i="12"/>
  <c r="N5" i="12" s="1"/>
  <c r="J4" i="12"/>
  <c r="N4" i="12" s="1"/>
  <c r="H65" i="12"/>
  <c r="H64" i="12"/>
  <c r="H63" i="12"/>
  <c r="H62" i="12"/>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5" i="12"/>
  <c r="H14" i="12"/>
  <c r="H13" i="12"/>
  <c r="H12" i="12"/>
  <c r="H11" i="12"/>
  <c r="H10" i="12"/>
  <c r="H9" i="12"/>
  <c r="H8" i="12"/>
  <c r="H7" i="12"/>
  <c r="H6" i="12"/>
  <c r="H5" i="12"/>
  <c r="H4" i="12"/>
  <c r="K65" i="12"/>
  <c r="I65" i="12"/>
  <c r="G65" i="12"/>
  <c r="E65" i="12"/>
  <c r="F65" i="12" s="1"/>
  <c r="M65" i="12" s="1"/>
  <c r="K64" i="12"/>
  <c r="I64" i="12"/>
  <c r="G64" i="12"/>
  <c r="E64" i="12"/>
  <c r="F64" i="12" s="1"/>
  <c r="M64" i="12" s="1"/>
  <c r="K63" i="12"/>
  <c r="I63" i="12"/>
  <c r="G63" i="12"/>
  <c r="E63" i="12"/>
  <c r="F63" i="12" s="1"/>
  <c r="M63" i="12" s="1"/>
  <c r="K62" i="12"/>
  <c r="I62" i="12"/>
  <c r="G62" i="12"/>
  <c r="E62" i="12"/>
  <c r="F62" i="12" s="1"/>
  <c r="M62" i="12" s="1"/>
  <c r="K61" i="12"/>
  <c r="I61" i="12"/>
  <c r="G61" i="12"/>
  <c r="E61" i="12"/>
  <c r="F61" i="12" s="1"/>
  <c r="M61" i="12" s="1"/>
  <c r="K60" i="12"/>
  <c r="I60" i="12"/>
  <c r="G60" i="12"/>
  <c r="E60" i="12"/>
  <c r="F60" i="12" s="1"/>
  <c r="M60" i="12" s="1"/>
  <c r="K59" i="12"/>
  <c r="I59" i="12"/>
  <c r="G59" i="12"/>
  <c r="E59" i="12"/>
  <c r="F59" i="12" s="1"/>
  <c r="M59" i="12" s="1"/>
  <c r="K58" i="12"/>
  <c r="I58" i="12"/>
  <c r="G58" i="12"/>
  <c r="F58" i="12"/>
  <c r="M58" i="12" s="1"/>
  <c r="E58" i="12"/>
  <c r="K57" i="12"/>
  <c r="I57" i="12"/>
  <c r="G57" i="12"/>
  <c r="E57" i="12"/>
  <c r="F57" i="12" s="1"/>
  <c r="M57" i="12" s="1"/>
  <c r="K56" i="12"/>
  <c r="I56" i="12"/>
  <c r="G56" i="12"/>
  <c r="E56" i="12"/>
  <c r="F56" i="12" s="1"/>
  <c r="M56" i="12" s="1"/>
  <c r="K55" i="12"/>
  <c r="I55" i="12"/>
  <c r="G55" i="12"/>
  <c r="E55" i="12"/>
  <c r="F55" i="12" s="1"/>
  <c r="M55" i="12" s="1"/>
  <c r="K54" i="12"/>
  <c r="I54" i="12"/>
  <c r="G54" i="12"/>
  <c r="F54" i="12"/>
  <c r="M54" i="12" s="1"/>
  <c r="E54" i="12"/>
  <c r="K53" i="12"/>
  <c r="I53" i="12"/>
  <c r="G53" i="12"/>
  <c r="E53" i="12"/>
  <c r="F53" i="12" s="1"/>
  <c r="M53" i="12" s="1"/>
  <c r="K52" i="12"/>
  <c r="I52" i="12"/>
  <c r="G52" i="12"/>
  <c r="E52" i="12"/>
  <c r="F52" i="12" s="1"/>
  <c r="M52" i="12" s="1"/>
  <c r="K51" i="12"/>
  <c r="I51" i="12"/>
  <c r="G51" i="12"/>
  <c r="E51" i="12"/>
  <c r="F51" i="12" s="1"/>
  <c r="M51" i="12" s="1"/>
  <c r="K50" i="12"/>
  <c r="I50" i="12"/>
  <c r="G50" i="12"/>
  <c r="F50" i="12"/>
  <c r="M50" i="12" s="1"/>
  <c r="E50" i="12"/>
  <c r="K49" i="12"/>
  <c r="I49" i="12"/>
  <c r="G49" i="12"/>
  <c r="E49" i="12"/>
  <c r="F49" i="12" s="1"/>
  <c r="M49" i="12" s="1"/>
  <c r="K48" i="12"/>
  <c r="I48" i="12"/>
  <c r="G48" i="12"/>
  <c r="E48" i="12"/>
  <c r="F48" i="12" s="1"/>
  <c r="M48" i="12" s="1"/>
  <c r="K47" i="12"/>
  <c r="I47" i="12"/>
  <c r="G47" i="12"/>
  <c r="E47" i="12"/>
  <c r="F47" i="12" s="1"/>
  <c r="M47" i="12" s="1"/>
  <c r="K46" i="12"/>
  <c r="I46" i="12"/>
  <c r="G46" i="12"/>
  <c r="F46" i="12"/>
  <c r="M46" i="12" s="1"/>
  <c r="E46" i="12"/>
  <c r="K45" i="12"/>
  <c r="I45" i="12"/>
  <c r="G45" i="12"/>
  <c r="E45" i="12"/>
  <c r="F45" i="12" s="1"/>
  <c r="M45" i="12" s="1"/>
  <c r="K44" i="12"/>
  <c r="I44" i="12"/>
  <c r="G44" i="12"/>
  <c r="E44" i="12"/>
  <c r="F44" i="12" s="1"/>
  <c r="M44" i="12" s="1"/>
  <c r="K43" i="12"/>
  <c r="I43" i="12"/>
  <c r="G43" i="12"/>
  <c r="E43" i="12"/>
  <c r="F43" i="12" s="1"/>
  <c r="M43" i="12" s="1"/>
  <c r="K42" i="12"/>
  <c r="I42" i="12"/>
  <c r="G42" i="12"/>
  <c r="F42" i="12"/>
  <c r="M42" i="12" s="1"/>
  <c r="E42" i="12"/>
  <c r="K41" i="12"/>
  <c r="I41" i="12"/>
  <c r="G41" i="12"/>
  <c r="E41" i="12"/>
  <c r="F41" i="12" s="1"/>
  <c r="M41" i="12" s="1"/>
  <c r="K40" i="12"/>
  <c r="I40" i="12"/>
  <c r="G40" i="12"/>
  <c r="E40" i="12"/>
  <c r="F40" i="12" s="1"/>
  <c r="M40" i="12" s="1"/>
  <c r="K39" i="12"/>
  <c r="I39" i="12"/>
  <c r="G39" i="12"/>
  <c r="E39" i="12"/>
  <c r="F39" i="12" s="1"/>
  <c r="M39" i="12" s="1"/>
  <c r="K38" i="12"/>
  <c r="I38" i="12"/>
  <c r="G38" i="12"/>
  <c r="F38" i="12"/>
  <c r="M38" i="12" s="1"/>
  <c r="E38" i="12"/>
  <c r="K37" i="12"/>
  <c r="I37" i="12"/>
  <c r="G37" i="12"/>
  <c r="E37" i="12"/>
  <c r="F37" i="12" s="1"/>
  <c r="M37" i="12" s="1"/>
  <c r="K36" i="12"/>
  <c r="I36" i="12"/>
  <c r="G36" i="12"/>
  <c r="E36" i="12"/>
  <c r="F36" i="12" s="1"/>
  <c r="M36" i="12" s="1"/>
  <c r="K35" i="12"/>
  <c r="I35" i="12"/>
  <c r="G35" i="12"/>
  <c r="E35" i="12"/>
  <c r="F35" i="12" s="1"/>
  <c r="M35" i="12" s="1"/>
  <c r="K34" i="12"/>
  <c r="I34" i="12"/>
  <c r="G34" i="12"/>
  <c r="F34" i="12"/>
  <c r="M34" i="12" s="1"/>
  <c r="E34" i="12"/>
  <c r="K33" i="12"/>
  <c r="I33" i="12"/>
  <c r="G33" i="12"/>
  <c r="E33" i="12"/>
  <c r="F33" i="12" s="1"/>
  <c r="M33" i="12" s="1"/>
  <c r="K32" i="12"/>
  <c r="I32" i="12"/>
  <c r="G32" i="12"/>
  <c r="E32" i="12"/>
  <c r="F32" i="12" s="1"/>
  <c r="M32" i="12" s="1"/>
  <c r="K31" i="12"/>
  <c r="I31" i="12"/>
  <c r="G31" i="12"/>
  <c r="E31" i="12"/>
  <c r="F31" i="12" s="1"/>
  <c r="M31" i="12" s="1"/>
  <c r="K30" i="12"/>
  <c r="I30" i="12"/>
  <c r="G30" i="12"/>
  <c r="F30" i="12"/>
  <c r="M30" i="12" s="1"/>
  <c r="E30" i="12"/>
  <c r="K29" i="12"/>
  <c r="I29" i="12"/>
  <c r="G29" i="12"/>
  <c r="E29" i="12"/>
  <c r="F29" i="12" s="1"/>
  <c r="M29" i="12" s="1"/>
  <c r="K28" i="12"/>
  <c r="I28" i="12"/>
  <c r="G28" i="12"/>
  <c r="E28" i="12"/>
  <c r="F28" i="12" s="1"/>
  <c r="M28" i="12" s="1"/>
  <c r="K27" i="12"/>
  <c r="I27" i="12"/>
  <c r="G27" i="12"/>
  <c r="E27" i="12"/>
  <c r="F27" i="12" s="1"/>
  <c r="M27" i="12" s="1"/>
  <c r="K26" i="12"/>
  <c r="I26" i="12"/>
  <c r="G26" i="12"/>
  <c r="F26" i="12"/>
  <c r="M26" i="12" s="1"/>
  <c r="E26" i="12"/>
  <c r="K25" i="12"/>
  <c r="I25" i="12"/>
  <c r="G25" i="12"/>
  <c r="E25" i="12"/>
  <c r="F25" i="12" s="1"/>
  <c r="M25" i="12" s="1"/>
  <c r="K24" i="12"/>
  <c r="I24" i="12"/>
  <c r="G24" i="12"/>
  <c r="E24" i="12"/>
  <c r="F24" i="12" s="1"/>
  <c r="M24" i="12" s="1"/>
  <c r="K23" i="12"/>
  <c r="I23" i="12"/>
  <c r="G23" i="12"/>
  <c r="E23" i="12"/>
  <c r="F23" i="12" s="1"/>
  <c r="M23" i="12" s="1"/>
  <c r="K22" i="12"/>
  <c r="I22" i="12"/>
  <c r="G22" i="12"/>
  <c r="F22" i="12"/>
  <c r="M22" i="12" s="1"/>
  <c r="E22" i="12"/>
  <c r="K21" i="12"/>
  <c r="I21" i="12"/>
  <c r="G21" i="12"/>
  <c r="E21" i="12"/>
  <c r="F21" i="12" s="1"/>
  <c r="M21" i="12" s="1"/>
  <c r="K20" i="12"/>
  <c r="I20" i="12"/>
  <c r="G20" i="12"/>
  <c r="F20" i="12"/>
  <c r="M20" i="12" s="1"/>
  <c r="E20" i="12"/>
  <c r="K19" i="12"/>
  <c r="I19" i="12"/>
  <c r="G19" i="12"/>
  <c r="E19" i="12"/>
  <c r="F19" i="12" s="1"/>
  <c r="M19" i="12" s="1"/>
  <c r="K18" i="12"/>
  <c r="I18" i="12"/>
  <c r="G18" i="12"/>
  <c r="F18" i="12"/>
  <c r="M18" i="12" s="1"/>
  <c r="E18" i="12"/>
  <c r="K17" i="12"/>
  <c r="I17" i="12"/>
  <c r="G17" i="12"/>
  <c r="E17" i="12"/>
  <c r="F17" i="12" s="1"/>
  <c r="M17" i="12" s="1"/>
  <c r="K16" i="12"/>
  <c r="I16" i="12"/>
  <c r="G16" i="12"/>
  <c r="F16" i="12"/>
  <c r="M16" i="12" s="1"/>
  <c r="E16" i="12"/>
  <c r="K15" i="12"/>
  <c r="I15" i="12"/>
  <c r="G15" i="12"/>
  <c r="E15" i="12"/>
  <c r="F15" i="12" s="1"/>
  <c r="M15" i="12" s="1"/>
  <c r="K14" i="12"/>
  <c r="I14" i="12"/>
  <c r="G14" i="12"/>
  <c r="F14" i="12"/>
  <c r="M14" i="12" s="1"/>
  <c r="E14" i="12"/>
  <c r="K13" i="12"/>
  <c r="I13" i="12"/>
  <c r="G13" i="12"/>
  <c r="E13" i="12"/>
  <c r="F13" i="12" s="1"/>
  <c r="M13" i="12" s="1"/>
  <c r="K12" i="12"/>
  <c r="I12" i="12"/>
  <c r="G12" i="12"/>
  <c r="F12" i="12"/>
  <c r="M12" i="12" s="1"/>
  <c r="E12" i="12"/>
  <c r="K11" i="12"/>
  <c r="I11" i="12"/>
  <c r="G11" i="12"/>
  <c r="E11" i="12"/>
  <c r="F11" i="12" s="1"/>
  <c r="M11" i="12" s="1"/>
  <c r="K10" i="12"/>
  <c r="I10" i="12"/>
  <c r="G10" i="12"/>
  <c r="F10" i="12"/>
  <c r="M10" i="12" s="1"/>
  <c r="E10" i="12"/>
  <c r="K9" i="12"/>
  <c r="I9" i="12"/>
  <c r="G9" i="12"/>
  <c r="E9" i="12"/>
  <c r="F9" i="12" s="1"/>
  <c r="M9" i="12" s="1"/>
  <c r="K8" i="12"/>
  <c r="I8" i="12"/>
  <c r="G8" i="12"/>
  <c r="F8" i="12"/>
  <c r="M8" i="12" s="1"/>
  <c r="E8" i="12"/>
  <c r="K7" i="12"/>
  <c r="I7" i="12"/>
  <c r="G7" i="12"/>
  <c r="E7" i="12"/>
  <c r="F7" i="12" s="1"/>
  <c r="M7" i="12" s="1"/>
  <c r="K6" i="12"/>
  <c r="I6" i="12"/>
  <c r="G6" i="12"/>
  <c r="F6" i="12"/>
  <c r="M6" i="12" s="1"/>
  <c r="E6" i="12"/>
  <c r="K5" i="12"/>
  <c r="I5" i="12"/>
  <c r="G5" i="12"/>
  <c r="E5" i="12"/>
  <c r="F5" i="12" s="1"/>
  <c r="M5" i="12" s="1"/>
  <c r="K4" i="12"/>
  <c r="I4" i="12"/>
  <c r="G4" i="12"/>
  <c r="F4" i="12"/>
  <c r="M4" i="12" s="1"/>
  <c r="E4" i="12"/>
  <c r="A7" i="10" l="1"/>
  <c r="A145" i="10"/>
  <c r="B145" i="10"/>
  <c r="A146" i="10"/>
  <c r="B146" i="10"/>
  <c r="A147" i="10"/>
  <c r="B147" i="10"/>
  <c r="A148" i="10"/>
  <c r="B148" i="10"/>
  <c r="A149" i="10"/>
  <c r="B149" i="10"/>
  <c r="A150" i="10"/>
  <c r="B150" i="10"/>
  <c r="A151" i="10"/>
  <c r="B151" i="10"/>
  <c r="A152" i="10"/>
  <c r="B152" i="10"/>
  <c r="A153" i="10"/>
  <c r="B153" i="10"/>
  <c r="A154" i="10"/>
  <c r="B154" i="10"/>
  <c r="A155" i="10"/>
  <c r="B155" i="10"/>
  <c r="A156" i="10"/>
  <c r="B156" i="10"/>
  <c r="A157" i="10"/>
  <c r="B157" i="10"/>
  <c r="A158" i="10"/>
  <c r="B158" i="10"/>
  <c r="A159" i="10"/>
  <c r="B159" i="10"/>
  <c r="A160" i="10"/>
  <c r="B160" i="10"/>
  <c r="A161" i="10"/>
  <c r="B161" i="10"/>
  <c r="A162" i="10"/>
  <c r="B162" i="10"/>
  <c r="A163" i="10"/>
  <c r="B163" i="10"/>
  <c r="A164" i="10"/>
  <c r="B164" i="10"/>
  <c r="A165" i="10"/>
  <c r="B165" i="10"/>
  <c r="A166" i="10"/>
  <c r="B166" i="10"/>
  <c r="A167" i="10"/>
  <c r="B167" i="10"/>
  <c r="A168" i="10"/>
  <c r="B168" i="10"/>
  <c r="A169" i="10"/>
  <c r="B169" i="10"/>
  <c r="A170" i="10"/>
  <c r="B170" i="10"/>
  <c r="A171" i="10"/>
  <c r="B171" i="10"/>
  <c r="A172" i="10"/>
  <c r="B172" i="10"/>
  <c r="A173" i="10"/>
  <c r="B173" i="10"/>
  <c r="A174" i="10"/>
  <c r="B174" i="10"/>
  <c r="A175" i="10"/>
  <c r="B175" i="10"/>
  <c r="A176" i="10"/>
  <c r="B176" i="10"/>
  <c r="A177" i="10"/>
  <c r="B177" i="10"/>
  <c r="A178" i="10"/>
  <c r="B178" i="10"/>
  <c r="A179" i="10"/>
  <c r="B179" i="10"/>
  <c r="A180" i="10"/>
  <c r="B180" i="10"/>
  <c r="A181" i="10"/>
  <c r="B181" i="10"/>
  <c r="A182" i="10"/>
  <c r="B182" i="10"/>
  <c r="A183" i="10"/>
  <c r="B183" i="10"/>
  <c r="A184" i="10"/>
  <c r="B184" i="10"/>
  <c r="A185" i="10"/>
  <c r="B185" i="10"/>
  <c r="A186" i="10"/>
  <c r="B186" i="10"/>
  <c r="A187" i="10"/>
  <c r="B187" i="10"/>
  <c r="A188" i="10"/>
  <c r="B188" i="10"/>
  <c r="A189" i="10"/>
  <c r="B189" i="10"/>
  <c r="A190" i="10"/>
  <c r="B190" i="10"/>
  <c r="A191" i="10"/>
  <c r="B191" i="10"/>
  <c r="A192" i="10"/>
  <c r="B192" i="10"/>
  <c r="A193" i="10"/>
  <c r="B193" i="10"/>
  <c r="A194" i="10"/>
  <c r="B194" i="10"/>
  <c r="A195" i="10"/>
  <c r="B195" i="10"/>
  <c r="A196" i="10"/>
  <c r="B196" i="10"/>
  <c r="A197" i="10"/>
  <c r="B197" i="10"/>
  <c r="A198" i="10"/>
  <c r="B198" i="10"/>
  <c r="A199" i="10"/>
  <c r="B199" i="10"/>
  <c r="A200" i="10"/>
  <c r="B200" i="10"/>
  <c r="A201" i="10"/>
  <c r="B201" i="10"/>
  <c r="A202" i="10"/>
  <c r="B202" i="10"/>
  <c r="A203" i="10"/>
  <c r="B203" i="10"/>
  <c r="A204" i="10"/>
  <c r="B204" i="10"/>
  <c r="A205" i="10"/>
  <c r="B205" i="10"/>
  <c r="A206" i="10"/>
  <c r="B206" i="10"/>
  <c r="A207" i="10"/>
  <c r="B207" i="10"/>
  <c r="A208" i="10"/>
  <c r="B208" i="10"/>
  <c r="A209" i="10"/>
  <c r="B209" i="10"/>
  <c r="A210" i="10"/>
  <c r="B210" i="10"/>
  <c r="A211" i="10"/>
  <c r="B211" i="10"/>
  <c r="A212" i="10"/>
  <c r="B212" i="10"/>
  <c r="A213" i="10"/>
  <c r="B213" i="10"/>
  <c r="A214" i="10"/>
  <c r="B214" i="10"/>
  <c r="A215" i="10"/>
  <c r="B215" i="10"/>
  <c r="A216" i="10"/>
  <c r="B216" i="10"/>
  <c r="A217" i="10"/>
  <c r="B217" i="10"/>
  <c r="A218" i="10"/>
  <c r="B218" i="10"/>
  <c r="A219" i="10"/>
  <c r="B219" i="10"/>
  <c r="A220" i="10"/>
  <c r="B220" i="10"/>
  <c r="A221" i="10"/>
  <c r="B221" i="10"/>
  <c r="A222" i="10"/>
  <c r="B222" i="10"/>
  <c r="A223" i="10"/>
  <c r="B223" i="10"/>
  <c r="A224" i="10"/>
  <c r="B224" i="10"/>
  <c r="A225" i="10"/>
  <c r="B225" i="10"/>
  <c r="A226" i="10"/>
  <c r="B226" i="10"/>
  <c r="A227" i="10"/>
  <c r="B227" i="10"/>
  <c r="A228" i="10"/>
  <c r="B228" i="10"/>
  <c r="A229" i="10"/>
  <c r="B229" i="10"/>
  <c r="A230" i="10"/>
  <c r="B230" i="10"/>
  <c r="AN4" i="7" l="1"/>
  <c r="AO4" i="7"/>
  <c r="AN5" i="7"/>
  <c r="AO5" i="7"/>
  <c r="AN6" i="7"/>
  <c r="AO6" i="7"/>
  <c r="AN7" i="7"/>
  <c r="AO7" i="7"/>
  <c r="AN8" i="7"/>
  <c r="AO8" i="7"/>
  <c r="AN9" i="7"/>
  <c r="AO9" i="7"/>
  <c r="AN10" i="7"/>
  <c r="AO10" i="7"/>
  <c r="AN11" i="7"/>
  <c r="AO11" i="7"/>
  <c r="AN12" i="7"/>
  <c r="AO12" i="7"/>
  <c r="AN13" i="7"/>
  <c r="AO13" i="7"/>
  <c r="AN14" i="7"/>
  <c r="AO14" i="7"/>
  <c r="AN15" i="7"/>
  <c r="AO15" i="7"/>
  <c r="AN16" i="7"/>
  <c r="AO16" i="7"/>
  <c r="AN17" i="7"/>
  <c r="AO17" i="7"/>
  <c r="AN18" i="7"/>
  <c r="AO18" i="7"/>
  <c r="AN19" i="7"/>
  <c r="AO19" i="7"/>
  <c r="AN20" i="7"/>
  <c r="AO20" i="7"/>
  <c r="AN21" i="7"/>
  <c r="AO21" i="7"/>
  <c r="AN22" i="7"/>
  <c r="AO22" i="7"/>
  <c r="AN23" i="7"/>
  <c r="AO23" i="7"/>
  <c r="AN24" i="7"/>
  <c r="AO24" i="7"/>
  <c r="AN25" i="7"/>
  <c r="AO25" i="7"/>
  <c r="AN26" i="7"/>
  <c r="AO26" i="7"/>
  <c r="AN27" i="7"/>
  <c r="AO27" i="7"/>
  <c r="AN28" i="7"/>
  <c r="AO28" i="7"/>
  <c r="AN29" i="7"/>
  <c r="AO29" i="7"/>
  <c r="AN30" i="7"/>
  <c r="AO30" i="7"/>
  <c r="AN31" i="7"/>
  <c r="AO31" i="7"/>
  <c r="AN32" i="7"/>
  <c r="AO32" i="7"/>
  <c r="AN33" i="7"/>
  <c r="AO33" i="7"/>
  <c r="AN34" i="7"/>
  <c r="AO34" i="7"/>
  <c r="AN35" i="7"/>
  <c r="AO35" i="7"/>
  <c r="AN36" i="7"/>
  <c r="AO36" i="7"/>
  <c r="AN37" i="7"/>
  <c r="AO37" i="7"/>
  <c r="AN38" i="7"/>
  <c r="AO38" i="7"/>
  <c r="AN39" i="7"/>
  <c r="AO39" i="7"/>
  <c r="AN40" i="7"/>
  <c r="AO40" i="7"/>
  <c r="AN41" i="7"/>
  <c r="AO41" i="7"/>
  <c r="AN42" i="7"/>
  <c r="AO42" i="7"/>
  <c r="AN43" i="7"/>
  <c r="AO43" i="7"/>
  <c r="AN44" i="7"/>
  <c r="AO44" i="7"/>
  <c r="AN45" i="7"/>
  <c r="AO45" i="7"/>
  <c r="AN46" i="7"/>
  <c r="AO46" i="7"/>
  <c r="AN47" i="7"/>
  <c r="AO47" i="7"/>
  <c r="AN48" i="7"/>
  <c r="AO48" i="7"/>
  <c r="AN49" i="7"/>
  <c r="AO49" i="7"/>
  <c r="AN50" i="7"/>
  <c r="AO50" i="7"/>
  <c r="AN51" i="7"/>
  <c r="AO51" i="7"/>
  <c r="AN52" i="7"/>
  <c r="AO52" i="7"/>
  <c r="AN53" i="7"/>
  <c r="AO53" i="7"/>
  <c r="AN54" i="7"/>
  <c r="AO54" i="7"/>
  <c r="AN55" i="7"/>
  <c r="AO55" i="7"/>
  <c r="AN56" i="7"/>
  <c r="AO56" i="7"/>
  <c r="AN57" i="7"/>
  <c r="AO57" i="7"/>
  <c r="AN58" i="7"/>
  <c r="AO58" i="7"/>
  <c r="AN59" i="7"/>
  <c r="AO59" i="7"/>
  <c r="AN60" i="7"/>
  <c r="AO60" i="7"/>
  <c r="AN61" i="7"/>
  <c r="AO61" i="7"/>
  <c r="AN62" i="7"/>
  <c r="AO62" i="7"/>
  <c r="AN63" i="7"/>
  <c r="AO63" i="7"/>
  <c r="AN64" i="7"/>
  <c r="AO64" i="7"/>
  <c r="AN65" i="7"/>
  <c r="AO65" i="7"/>
  <c r="AN66" i="7"/>
  <c r="AO66" i="7"/>
  <c r="AN67" i="7"/>
  <c r="AO67" i="7"/>
  <c r="AN68" i="7"/>
  <c r="AO68" i="7"/>
  <c r="AN69" i="7"/>
  <c r="AO69" i="7"/>
  <c r="AN70" i="7"/>
  <c r="AO70" i="7"/>
  <c r="AN71" i="7"/>
  <c r="AO71" i="7"/>
  <c r="AN72" i="7"/>
  <c r="AO72" i="7"/>
  <c r="AN73" i="7"/>
  <c r="AO73" i="7"/>
  <c r="AN74" i="7"/>
  <c r="AO74" i="7"/>
  <c r="AN75" i="7"/>
  <c r="AO75" i="7"/>
  <c r="AN76" i="7"/>
  <c r="AO76" i="7"/>
  <c r="AN77" i="7"/>
  <c r="AO77" i="7"/>
  <c r="AN78" i="7"/>
  <c r="AO78" i="7"/>
  <c r="AN79" i="7"/>
  <c r="AO79" i="7"/>
  <c r="AN80" i="7"/>
  <c r="AO80" i="7"/>
  <c r="AN81" i="7"/>
  <c r="AO81" i="7"/>
  <c r="AN82" i="7"/>
  <c r="AO82" i="7"/>
  <c r="AN83" i="7"/>
  <c r="AO83" i="7"/>
  <c r="AN84" i="7"/>
  <c r="AO84" i="7"/>
  <c r="AN85" i="7"/>
  <c r="AO85" i="7"/>
  <c r="AN86" i="7"/>
  <c r="AO86" i="7"/>
  <c r="AN87" i="7"/>
  <c r="AO87" i="7"/>
  <c r="AN88" i="7"/>
  <c r="AO88" i="7"/>
  <c r="AN89" i="7"/>
  <c r="AO89" i="7"/>
  <c r="AN90" i="7"/>
  <c r="AO90" i="7"/>
  <c r="AN91" i="7"/>
  <c r="AO91" i="7"/>
  <c r="AN92" i="7"/>
  <c r="AO92" i="7"/>
  <c r="AN93" i="7"/>
  <c r="AO93" i="7"/>
  <c r="AN94" i="7"/>
  <c r="AO94" i="7"/>
  <c r="AN95" i="7"/>
  <c r="AO95" i="7"/>
  <c r="AN96" i="7"/>
  <c r="AO96" i="7"/>
  <c r="AN97" i="7"/>
  <c r="AO97" i="7"/>
  <c r="AN98" i="7"/>
  <c r="AO98" i="7"/>
  <c r="AN99" i="7"/>
  <c r="AO99" i="7"/>
  <c r="AN100" i="7"/>
  <c r="AO100" i="7"/>
  <c r="AN101" i="7"/>
  <c r="AO101" i="7"/>
  <c r="AN102" i="7"/>
  <c r="AO102" i="7"/>
  <c r="AN103" i="7"/>
  <c r="AO103" i="7"/>
  <c r="AN104" i="7"/>
  <c r="AO104" i="7"/>
  <c r="AN105" i="7"/>
  <c r="AO105" i="7"/>
  <c r="AN106" i="7"/>
  <c r="AO106" i="7"/>
  <c r="AN107" i="7"/>
  <c r="AO107" i="7"/>
  <c r="AN108" i="7"/>
  <c r="AO108" i="7"/>
  <c r="AN109" i="7"/>
  <c r="AO109" i="7"/>
  <c r="AN110" i="7"/>
  <c r="AO110" i="7"/>
  <c r="AN111" i="7"/>
  <c r="AO111" i="7"/>
  <c r="AN112" i="7"/>
  <c r="AO112" i="7"/>
  <c r="AN113" i="7"/>
  <c r="AO113" i="7"/>
  <c r="AN114" i="7"/>
  <c r="AO114" i="7"/>
  <c r="AN115" i="7"/>
  <c r="AO115" i="7"/>
  <c r="AN116" i="7"/>
  <c r="AO116" i="7"/>
  <c r="AN117" i="7"/>
  <c r="AO117" i="7"/>
  <c r="AN118" i="7"/>
  <c r="AO118" i="7"/>
  <c r="AN119" i="7"/>
  <c r="AO119" i="7"/>
  <c r="AN120" i="7"/>
  <c r="AO120" i="7"/>
  <c r="AN121" i="7"/>
  <c r="AO121" i="7"/>
  <c r="AN122" i="7"/>
  <c r="AO122" i="7"/>
  <c r="AN123" i="7"/>
  <c r="AO123" i="7"/>
  <c r="AN124" i="7"/>
  <c r="AO124" i="7"/>
  <c r="AN125" i="7"/>
  <c r="AO125" i="7"/>
  <c r="AN126" i="7"/>
  <c r="AO126" i="7"/>
  <c r="AN127" i="7"/>
  <c r="AO127" i="7"/>
  <c r="AN128" i="7"/>
  <c r="AO128" i="7"/>
  <c r="AN129" i="7"/>
  <c r="AO129" i="7"/>
  <c r="AN130" i="7"/>
  <c r="AO130" i="7"/>
  <c r="AN131" i="7"/>
  <c r="AO131" i="7"/>
  <c r="AN132" i="7"/>
  <c r="AO132" i="7"/>
  <c r="AN133" i="7"/>
  <c r="AO133" i="7"/>
  <c r="AN134" i="7"/>
  <c r="AO134" i="7"/>
  <c r="AN135" i="7"/>
  <c r="AO135" i="7"/>
  <c r="AN136" i="7"/>
  <c r="AO136" i="7"/>
  <c r="AN137" i="7"/>
  <c r="AO137" i="7"/>
  <c r="AN138" i="7"/>
  <c r="AO138" i="7"/>
  <c r="AN139" i="7"/>
  <c r="AO139" i="7"/>
  <c r="AN140" i="7"/>
  <c r="AO140" i="7"/>
  <c r="AN141" i="7"/>
  <c r="AO141" i="7"/>
  <c r="AN142" i="7"/>
  <c r="AO142" i="7"/>
  <c r="AN143" i="7"/>
  <c r="AO143" i="7"/>
  <c r="AN144" i="7"/>
  <c r="AO144" i="7"/>
  <c r="AN145" i="7"/>
  <c r="AO145" i="7"/>
  <c r="AN146" i="7"/>
  <c r="AO146" i="7"/>
  <c r="AO3" i="7"/>
  <c r="AN3" i="7"/>
  <c r="J8" i="1"/>
  <c r="K8" i="1"/>
  <c r="L8" i="1"/>
  <c r="M8" i="1"/>
  <c r="N8" i="1"/>
  <c r="J9" i="1"/>
  <c r="K9" i="1"/>
  <c r="L9" i="1"/>
  <c r="M9" i="1"/>
  <c r="N9" i="1"/>
  <c r="J10" i="1"/>
  <c r="K10" i="1"/>
  <c r="L10" i="1"/>
  <c r="M10" i="1"/>
  <c r="N10" i="1"/>
  <c r="J11" i="1"/>
  <c r="K11" i="1"/>
  <c r="L11" i="1"/>
  <c r="M11" i="1"/>
  <c r="N11" i="1"/>
  <c r="J12" i="1"/>
  <c r="K12" i="1"/>
  <c r="L12" i="1"/>
  <c r="M12" i="1"/>
  <c r="N12" i="1"/>
  <c r="J13" i="1"/>
  <c r="K13" i="1"/>
  <c r="L13" i="1"/>
  <c r="M13" i="1"/>
  <c r="N13" i="1"/>
  <c r="J14" i="1"/>
  <c r="K14" i="1"/>
  <c r="L14" i="1"/>
  <c r="M14" i="1"/>
  <c r="N14" i="1"/>
  <c r="J15" i="1"/>
  <c r="K15" i="1"/>
  <c r="L15" i="1"/>
  <c r="M15" i="1"/>
  <c r="N15" i="1"/>
  <c r="J16" i="1"/>
  <c r="K16" i="1"/>
  <c r="L16" i="1"/>
  <c r="M16" i="1"/>
  <c r="N16" i="1"/>
  <c r="J17" i="1"/>
  <c r="K17" i="1"/>
  <c r="L17" i="1"/>
  <c r="M17" i="1"/>
  <c r="N17" i="1"/>
  <c r="J18" i="1"/>
  <c r="K18" i="1"/>
  <c r="L18" i="1"/>
  <c r="M18" i="1"/>
  <c r="N18" i="1"/>
  <c r="J19" i="1"/>
  <c r="K19" i="1"/>
  <c r="L19" i="1"/>
  <c r="M19" i="1"/>
  <c r="N19" i="1"/>
  <c r="J20" i="1"/>
  <c r="K20" i="1"/>
  <c r="L20" i="1"/>
  <c r="M20" i="1"/>
  <c r="N20" i="1"/>
  <c r="J21" i="1"/>
  <c r="K21" i="1"/>
  <c r="L21" i="1"/>
  <c r="M21" i="1"/>
  <c r="N21" i="1"/>
  <c r="J22" i="1"/>
  <c r="K22" i="1"/>
  <c r="L22" i="1"/>
  <c r="M22" i="1"/>
  <c r="N22" i="1"/>
  <c r="J23" i="1"/>
  <c r="K23" i="1"/>
  <c r="L23" i="1"/>
  <c r="M23" i="1"/>
  <c r="N23" i="1"/>
  <c r="J24" i="1"/>
  <c r="K24" i="1"/>
  <c r="L24" i="1"/>
  <c r="M24" i="1"/>
  <c r="N24" i="1"/>
  <c r="J25" i="1"/>
  <c r="K25" i="1"/>
  <c r="L25" i="1"/>
  <c r="M25" i="1"/>
  <c r="N25" i="1"/>
  <c r="J26" i="1"/>
  <c r="K26" i="1"/>
  <c r="L26" i="1"/>
  <c r="M26" i="1"/>
  <c r="N26" i="1"/>
  <c r="J27" i="1"/>
  <c r="K27" i="1"/>
  <c r="L27" i="1"/>
  <c r="M27" i="1"/>
  <c r="N27" i="1"/>
  <c r="J28" i="1"/>
  <c r="K28" i="1"/>
  <c r="L28" i="1"/>
  <c r="M28" i="1"/>
  <c r="N28" i="1"/>
  <c r="J29" i="1"/>
  <c r="K29" i="1"/>
  <c r="L29" i="1"/>
  <c r="M29" i="1"/>
  <c r="N29" i="1"/>
  <c r="J30" i="1"/>
  <c r="K30" i="1"/>
  <c r="L30" i="1"/>
  <c r="M30" i="1"/>
  <c r="N30" i="1"/>
  <c r="J31" i="1"/>
  <c r="K31" i="1"/>
  <c r="L31" i="1"/>
  <c r="M31" i="1"/>
  <c r="N31" i="1"/>
  <c r="J32" i="1"/>
  <c r="K32" i="1"/>
  <c r="L32" i="1"/>
  <c r="M32" i="1"/>
  <c r="N32" i="1"/>
  <c r="J33" i="1"/>
  <c r="K33" i="1"/>
  <c r="L33" i="1"/>
  <c r="M33" i="1"/>
  <c r="N33" i="1"/>
  <c r="J34" i="1"/>
  <c r="K34" i="1"/>
  <c r="L34" i="1"/>
  <c r="M34" i="1"/>
  <c r="N34" i="1"/>
  <c r="J35" i="1"/>
  <c r="K35" i="1"/>
  <c r="L35" i="1"/>
  <c r="M35" i="1"/>
  <c r="N35" i="1"/>
  <c r="J36" i="1"/>
  <c r="K36" i="1"/>
  <c r="L36" i="1"/>
  <c r="M36" i="1"/>
  <c r="N36" i="1"/>
  <c r="J37" i="1"/>
  <c r="K37" i="1"/>
  <c r="L37" i="1"/>
  <c r="M37" i="1"/>
  <c r="N37" i="1"/>
  <c r="J38" i="1"/>
  <c r="K38" i="1"/>
  <c r="L38" i="1"/>
  <c r="M38" i="1"/>
  <c r="N38" i="1"/>
  <c r="J4" i="1"/>
  <c r="K4" i="1"/>
  <c r="L4" i="1"/>
  <c r="M4" i="1"/>
  <c r="N4" i="1"/>
  <c r="J5" i="1"/>
  <c r="K5" i="1"/>
  <c r="L5" i="1"/>
  <c r="M5" i="1"/>
  <c r="N5" i="1"/>
  <c r="J6" i="1"/>
  <c r="K6" i="1"/>
  <c r="L6" i="1"/>
  <c r="M6" i="1"/>
  <c r="N6" i="1"/>
  <c r="J7" i="1"/>
  <c r="K7" i="1"/>
  <c r="L7" i="1"/>
  <c r="M7" i="1"/>
  <c r="N7" i="1"/>
  <c r="K3" i="1"/>
  <c r="L3" i="1"/>
  <c r="M3" i="1"/>
  <c r="N3" i="1"/>
  <c r="J3" i="1"/>
  <c r="AO65" i="5" l="1"/>
  <c r="AN65" i="5"/>
  <c r="AH65" i="5"/>
  <c r="D65" i="5"/>
  <c r="C65" i="5"/>
  <c r="AN33" i="5" l="1"/>
  <c r="AO5" i="5" l="1"/>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4" i="5"/>
  <c r="AH5" i="5" l="1"/>
  <c r="AH6" i="5"/>
  <c r="AH7" i="5"/>
  <c r="AH8" i="5"/>
  <c r="AH9" i="5"/>
  <c r="AH11" i="5"/>
  <c r="AH12" i="5"/>
  <c r="AH13" i="5"/>
  <c r="AH14" i="5"/>
  <c r="AH15" i="5"/>
  <c r="AH16" i="5"/>
  <c r="AH17"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51" i="5"/>
  <c r="AH52" i="5"/>
  <c r="AH53" i="5"/>
  <c r="AH54" i="5"/>
  <c r="AH55" i="5"/>
  <c r="AH56" i="5"/>
  <c r="AH57" i="5"/>
  <c r="AH58" i="5"/>
  <c r="AH59" i="5"/>
  <c r="AH60" i="5"/>
  <c r="AH61" i="5"/>
  <c r="AH62" i="5"/>
  <c r="AH63" i="5"/>
  <c r="AH64" i="5"/>
  <c r="AH4" i="5"/>
  <c r="J3" i="7" l="1"/>
  <c r="U3" i="7" l="1"/>
  <c r="V3" i="7"/>
  <c r="W3" i="7"/>
  <c r="X3" i="7"/>
  <c r="Y3" i="7"/>
  <c r="Z3" i="7"/>
  <c r="AA3" i="7"/>
  <c r="AB3" i="7"/>
  <c r="AC3" i="7"/>
  <c r="AD3" i="7"/>
  <c r="AE3" i="7"/>
  <c r="AF3" i="7"/>
  <c r="AN44" i="5" l="1"/>
  <c r="AN45" i="5"/>
  <c r="AN46" i="5"/>
  <c r="AN47" i="5"/>
  <c r="AN48" i="5"/>
  <c r="AN39" i="5"/>
  <c r="AN40" i="5"/>
  <c r="AN41" i="5"/>
  <c r="AN42" i="5"/>
  <c r="AN43" i="5"/>
  <c r="AN10" i="5" l="1"/>
  <c r="AN5" i="5" l="1"/>
  <c r="AN6" i="5"/>
  <c r="AN7" i="5"/>
  <c r="AN8" i="5"/>
  <c r="AN9" i="5"/>
  <c r="AN11" i="5"/>
  <c r="AN12" i="5"/>
  <c r="AN13" i="5"/>
  <c r="AN14" i="5"/>
  <c r="AN15" i="5"/>
  <c r="AN16" i="5"/>
  <c r="AN17" i="5"/>
  <c r="AN18" i="5"/>
  <c r="AN19" i="5"/>
  <c r="AN20" i="5"/>
  <c r="AN21" i="5"/>
  <c r="AN22" i="5"/>
  <c r="AN23" i="5"/>
  <c r="AN24" i="5"/>
  <c r="AN25" i="5"/>
  <c r="AN26" i="5"/>
  <c r="AN27" i="5"/>
  <c r="AN28" i="5"/>
  <c r="AN29" i="5"/>
  <c r="AN30" i="5"/>
  <c r="AN31" i="5"/>
  <c r="AN32" i="5"/>
  <c r="AN34" i="5"/>
  <c r="AN35" i="5"/>
  <c r="AN36" i="5"/>
  <c r="AN37" i="5"/>
  <c r="AN38" i="5"/>
  <c r="AN49" i="5"/>
  <c r="AN50" i="5"/>
  <c r="AN51" i="5"/>
  <c r="AN52" i="5"/>
  <c r="AN53" i="5"/>
  <c r="AN54" i="5"/>
  <c r="AN55" i="5"/>
  <c r="AN56" i="5"/>
  <c r="AN57" i="5"/>
  <c r="AN58" i="5"/>
  <c r="AN59" i="5"/>
  <c r="AN60" i="5"/>
  <c r="AN61" i="5"/>
  <c r="AN62" i="5"/>
  <c r="AN63" i="5"/>
  <c r="AN64" i="5"/>
  <c r="AN4" i="5"/>
  <c r="U4" i="7" l="1"/>
  <c r="V4" i="7"/>
  <c r="W4" i="7"/>
  <c r="X4" i="7"/>
  <c r="Y4" i="7"/>
  <c r="Z4" i="7"/>
  <c r="AA4" i="7"/>
  <c r="AB4" i="7"/>
  <c r="AC4" i="7"/>
  <c r="AD4" i="7"/>
  <c r="AE4" i="7"/>
  <c r="AF4" i="7"/>
  <c r="U5" i="7"/>
  <c r="V5" i="7"/>
  <c r="W5" i="7"/>
  <c r="X5" i="7"/>
  <c r="Y5" i="7"/>
  <c r="Z5" i="7"/>
  <c r="AA5" i="7"/>
  <c r="AB5" i="7"/>
  <c r="AC5" i="7"/>
  <c r="AD5" i="7"/>
  <c r="AE5" i="7"/>
  <c r="AF5" i="7"/>
  <c r="U6" i="7"/>
  <c r="V6" i="7"/>
  <c r="W6" i="7"/>
  <c r="X6" i="7"/>
  <c r="Y6" i="7"/>
  <c r="Z6" i="7"/>
  <c r="AA6" i="7"/>
  <c r="AB6" i="7"/>
  <c r="AC6" i="7"/>
  <c r="AD6" i="7"/>
  <c r="AE6" i="7"/>
  <c r="AF6" i="7"/>
  <c r="U7" i="7"/>
  <c r="V7" i="7"/>
  <c r="W7" i="7"/>
  <c r="X7" i="7"/>
  <c r="Y7" i="7"/>
  <c r="Z7" i="7"/>
  <c r="AA7" i="7"/>
  <c r="AB7" i="7"/>
  <c r="AC7" i="7"/>
  <c r="AD7" i="7"/>
  <c r="AE7" i="7"/>
  <c r="AF7" i="7"/>
  <c r="U8" i="7"/>
  <c r="V8" i="7"/>
  <c r="W8" i="7"/>
  <c r="X8" i="7"/>
  <c r="Y8" i="7"/>
  <c r="Z8" i="7"/>
  <c r="AA8" i="7"/>
  <c r="AB8" i="7"/>
  <c r="AC8" i="7"/>
  <c r="AD8" i="7"/>
  <c r="AE8" i="7"/>
  <c r="AF8" i="7"/>
  <c r="U9" i="7"/>
  <c r="V9" i="7"/>
  <c r="W9" i="7"/>
  <c r="X9" i="7"/>
  <c r="Y9" i="7"/>
  <c r="Z9" i="7"/>
  <c r="AA9" i="7"/>
  <c r="AB9" i="7"/>
  <c r="AC9" i="7"/>
  <c r="AD9" i="7"/>
  <c r="AE9" i="7"/>
  <c r="AF9" i="7"/>
  <c r="U10" i="7"/>
  <c r="V10" i="7"/>
  <c r="W10" i="7"/>
  <c r="X10" i="7"/>
  <c r="Y10" i="7"/>
  <c r="Z10" i="7"/>
  <c r="AA10" i="7"/>
  <c r="AB10" i="7"/>
  <c r="AC10" i="7"/>
  <c r="AD10" i="7"/>
  <c r="AE10" i="7"/>
  <c r="AF10" i="7"/>
  <c r="U11" i="7"/>
  <c r="V11" i="7"/>
  <c r="W11" i="7"/>
  <c r="X11" i="7"/>
  <c r="Y11" i="7"/>
  <c r="Z11" i="7"/>
  <c r="U12" i="7"/>
  <c r="V12" i="7"/>
  <c r="W12" i="7"/>
  <c r="X12" i="7"/>
  <c r="Y12" i="7"/>
  <c r="Z12" i="7"/>
  <c r="AA12" i="7"/>
  <c r="AB12" i="7"/>
  <c r="AC12" i="7"/>
  <c r="AD12" i="7"/>
  <c r="AE12" i="7"/>
  <c r="AF12" i="7"/>
  <c r="U13" i="7"/>
  <c r="V13" i="7"/>
  <c r="W13" i="7"/>
  <c r="X13" i="7"/>
  <c r="Y13" i="7"/>
  <c r="Z13" i="7"/>
  <c r="AA13" i="7"/>
  <c r="AB13" i="7"/>
  <c r="AC13" i="7"/>
  <c r="AD13" i="7"/>
  <c r="AE13" i="7"/>
  <c r="AF13" i="7"/>
  <c r="U14" i="7"/>
  <c r="V14" i="7"/>
  <c r="W14" i="7"/>
  <c r="X14" i="7"/>
  <c r="Y14" i="7"/>
  <c r="Z14" i="7"/>
  <c r="AA14" i="7"/>
  <c r="AB14" i="7"/>
  <c r="AC14" i="7"/>
  <c r="AD14" i="7"/>
  <c r="AE14" i="7"/>
  <c r="AF14" i="7"/>
  <c r="U15" i="7"/>
  <c r="V15" i="7"/>
  <c r="W15" i="7"/>
  <c r="X15" i="7"/>
  <c r="Y15" i="7"/>
  <c r="Z15" i="7"/>
  <c r="AA15" i="7"/>
  <c r="AB15" i="7"/>
  <c r="AC15" i="7"/>
  <c r="AD15" i="7"/>
  <c r="AE15" i="7"/>
  <c r="AF15" i="7"/>
  <c r="U16" i="7"/>
  <c r="V16" i="7"/>
  <c r="W16" i="7"/>
  <c r="X16" i="7"/>
  <c r="Y16" i="7"/>
  <c r="Z16" i="7"/>
  <c r="AA16" i="7"/>
  <c r="AB16" i="7"/>
  <c r="AC16" i="7"/>
  <c r="AD16" i="7"/>
  <c r="AE16" i="7"/>
  <c r="AF16" i="7"/>
  <c r="U17" i="7"/>
  <c r="V17" i="7"/>
  <c r="W17" i="7"/>
  <c r="X17" i="7"/>
  <c r="Y17" i="7"/>
  <c r="Z17" i="7"/>
  <c r="U18" i="7"/>
  <c r="V18" i="7"/>
  <c r="W18" i="7"/>
  <c r="X18" i="7"/>
  <c r="Y18" i="7"/>
  <c r="Z18" i="7"/>
  <c r="U19" i="7"/>
  <c r="V19" i="7"/>
  <c r="W19" i="7"/>
  <c r="X19" i="7"/>
  <c r="Y19" i="7"/>
  <c r="Z19" i="7"/>
  <c r="U20" i="7"/>
  <c r="V20" i="7"/>
  <c r="W20" i="7"/>
  <c r="X20" i="7"/>
  <c r="Y20" i="7"/>
  <c r="Z20" i="7"/>
  <c r="AA20" i="7"/>
  <c r="AB20" i="7"/>
  <c r="AC20" i="7"/>
  <c r="AD20" i="7"/>
  <c r="AE20" i="7"/>
  <c r="AF20" i="7"/>
  <c r="U21" i="7"/>
  <c r="V21" i="7"/>
  <c r="W21" i="7"/>
  <c r="X21" i="7"/>
  <c r="Y21" i="7"/>
  <c r="Z21" i="7"/>
  <c r="AA21" i="7"/>
  <c r="AB21" i="7"/>
  <c r="AC21" i="7"/>
  <c r="AD21" i="7"/>
  <c r="AE21" i="7"/>
  <c r="AF21" i="7"/>
  <c r="U22" i="7"/>
  <c r="V22" i="7"/>
  <c r="W22" i="7"/>
  <c r="X22" i="7"/>
  <c r="Y22" i="7"/>
  <c r="Z22" i="7"/>
  <c r="AA22" i="7"/>
  <c r="AB22" i="7"/>
  <c r="AC22" i="7"/>
  <c r="AD22" i="7"/>
  <c r="AE22" i="7"/>
  <c r="AF22" i="7"/>
  <c r="U23" i="7"/>
  <c r="V23" i="7"/>
  <c r="W23" i="7"/>
  <c r="X23" i="7"/>
  <c r="Y23" i="7"/>
  <c r="Z23" i="7"/>
  <c r="AA23" i="7"/>
  <c r="AB23" i="7"/>
  <c r="AC23" i="7"/>
  <c r="AD23" i="7"/>
  <c r="AE23" i="7"/>
  <c r="AF23" i="7"/>
  <c r="U24" i="7"/>
  <c r="V24" i="7"/>
  <c r="W24" i="7"/>
  <c r="X24" i="7"/>
  <c r="Y24" i="7"/>
  <c r="Z24" i="7"/>
  <c r="AA24" i="7"/>
  <c r="AB24" i="7"/>
  <c r="AC24" i="7"/>
  <c r="AD24" i="7"/>
  <c r="AE24" i="7"/>
  <c r="AF24" i="7"/>
  <c r="U25" i="7"/>
  <c r="V25" i="7"/>
  <c r="W25" i="7"/>
  <c r="X25" i="7"/>
  <c r="Y25" i="7"/>
  <c r="Z25" i="7"/>
  <c r="AA25" i="7"/>
  <c r="AB25" i="7"/>
  <c r="AC25" i="7"/>
  <c r="AD25" i="7"/>
  <c r="AE25" i="7"/>
  <c r="AF25" i="7"/>
  <c r="U26" i="7"/>
  <c r="V26" i="7"/>
  <c r="W26" i="7"/>
  <c r="X26" i="7"/>
  <c r="Y26" i="7"/>
  <c r="Z26" i="7"/>
  <c r="U27" i="7"/>
  <c r="V27" i="7"/>
  <c r="W27" i="7"/>
  <c r="X27" i="7"/>
  <c r="Y27" i="7"/>
  <c r="Z27" i="7"/>
  <c r="AA27" i="7"/>
  <c r="AB27" i="7"/>
  <c r="AC27" i="7"/>
  <c r="AD27" i="7"/>
  <c r="AE27" i="7"/>
  <c r="AF27" i="7"/>
  <c r="U28" i="7"/>
  <c r="V28" i="7"/>
  <c r="W28" i="7"/>
  <c r="X28" i="7"/>
  <c r="Y28" i="7"/>
  <c r="Z28" i="7"/>
  <c r="AA28" i="7"/>
  <c r="AB28" i="7"/>
  <c r="AC28" i="7"/>
  <c r="AD28" i="7"/>
  <c r="AE28" i="7"/>
  <c r="AF28" i="7"/>
  <c r="U29" i="7"/>
  <c r="V29" i="7"/>
  <c r="W29" i="7"/>
  <c r="X29" i="7"/>
  <c r="Y29" i="7"/>
  <c r="Z29" i="7"/>
  <c r="AA29" i="7"/>
  <c r="AB29" i="7"/>
  <c r="AC29" i="7"/>
  <c r="AD29" i="7"/>
  <c r="AE29" i="7"/>
  <c r="AF29" i="7"/>
  <c r="U30" i="7"/>
  <c r="V30" i="7"/>
  <c r="W30" i="7"/>
  <c r="X30" i="7"/>
  <c r="Y30" i="7"/>
  <c r="Z30" i="7"/>
  <c r="U31" i="7"/>
  <c r="V31" i="7"/>
  <c r="W31" i="7"/>
  <c r="X31" i="7"/>
  <c r="Y31" i="7"/>
  <c r="Z31" i="7"/>
  <c r="AA31" i="7"/>
  <c r="AB31" i="7"/>
  <c r="AC31" i="7"/>
  <c r="AD31" i="7"/>
  <c r="AE31" i="7"/>
  <c r="AF31" i="7"/>
  <c r="U32" i="7"/>
  <c r="V32" i="7"/>
  <c r="W32" i="7"/>
  <c r="X32" i="7"/>
  <c r="Y32" i="7"/>
  <c r="Z32" i="7"/>
  <c r="AA32" i="7"/>
  <c r="AB32" i="7"/>
  <c r="AC32" i="7"/>
  <c r="AD32" i="7"/>
  <c r="AE32" i="7"/>
  <c r="AF32" i="7"/>
  <c r="U33" i="7"/>
  <c r="V33" i="7"/>
  <c r="W33" i="7"/>
  <c r="X33" i="7"/>
  <c r="Y33" i="7"/>
  <c r="Z33" i="7"/>
  <c r="U34" i="7"/>
  <c r="V34" i="7"/>
  <c r="W34" i="7"/>
  <c r="X34" i="7"/>
  <c r="Y34" i="7"/>
  <c r="Z34" i="7"/>
  <c r="U35" i="7"/>
  <c r="V35" i="7"/>
  <c r="W35" i="7"/>
  <c r="X35" i="7"/>
  <c r="Y35" i="7"/>
  <c r="Z35" i="7"/>
  <c r="AA35" i="7"/>
  <c r="AB35" i="7"/>
  <c r="AC35" i="7"/>
  <c r="AD35" i="7"/>
  <c r="AE35" i="7"/>
  <c r="AF35" i="7"/>
  <c r="U36" i="7"/>
  <c r="V36" i="7"/>
  <c r="W36" i="7"/>
  <c r="X36" i="7"/>
  <c r="Y36" i="7"/>
  <c r="Z36" i="7"/>
  <c r="U37" i="7"/>
  <c r="V37" i="7"/>
  <c r="W37" i="7"/>
  <c r="X37" i="7"/>
  <c r="Y37" i="7"/>
  <c r="Z37" i="7"/>
  <c r="AA37" i="7"/>
  <c r="AB37" i="7"/>
  <c r="AC37" i="7"/>
  <c r="AD37" i="7"/>
  <c r="AE37" i="7"/>
  <c r="AF37" i="7"/>
  <c r="U38" i="7"/>
  <c r="V38" i="7"/>
  <c r="W38" i="7"/>
  <c r="X38" i="7"/>
  <c r="Y38" i="7"/>
  <c r="Z38" i="7"/>
  <c r="AA38" i="7"/>
  <c r="AB38" i="7"/>
  <c r="AC38" i="7"/>
  <c r="AD38" i="7"/>
  <c r="AE38" i="7"/>
  <c r="AF38" i="7"/>
  <c r="U39" i="7"/>
  <c r="V39" i="7"/>
  <c r="W39" i="7"/>
  <c r="X39" i="7"/>
  <c r="Y39" i="7"/>
  <c r="Z39" i="7"/>
  <c r="U40" i="7"/>
  <c r="V40" i="7"/>
  <c r="W40" i="7"/>
  <c r="X40" i="7"/>
  <c r="Y40" i="7"/>
  <c r="Z40" i="7"/>
  <c r="AA40" i="7"/>
  <c r="AB40" i="7"/>
  <c r="AC40" i="7"/>
  <c r="AD40" i="7"/>
  <c r="AE40" i="7"/>
  <c r="AF40" i="7"/>
  <c r="U41" i="7"/>
  <c r="V41" i="7"/>
  <c r="W41" i="7"/>
  <c r="X41" i="7"/>
  <c r="Y41" i="7"/>
  <c r="Z41" i="7"/>
  <c r="U42" i="7"/>
  <c r="V42" i="7"/>
  <c r="W42" i="7"/>
  <c r="X42" i="7"/>
  <c r="Y42" i="7"/>
  <c r="Z42" i="7"/>
  <c r="AA42" i="7"/>
  <c r="AB42" i="7"/>
  <c r="AC42" i="7"/>
  <c r="AD42" i="7"/>
  <c r="AE42" i="7"/>
  <c r="AF42" i="7"/>
  <c r="U43" i="7"/>
  <c r="V43" i="7"/>
  <c r="W43" i="7"/>
  <c r="X43" i="7"/>
  <c r="Y43" i="7"/>
  <c r="Z43" i="7"/>
  <c r="AA43" i="7"/>
  <c r="AB43" i="7"/>
  <c r="AC43" i="7"/>
  <c r="AD43" i="7"/>
  <c r="AE43" i="7"/>
  <c r="AF43" i="7"/>
  <c r="U44" i="7"/>
  <c r="V44" i="7"/>
  <c r="W44" i="7"/>
  <c r="X44" i="7"/>
  <c r="Y44" i="7"/>
  <c r="Z44" i="7"/>
  <c r="AA44" i="7"/>
  <c r="AB44" i="7"/>
  <c r="AC44" i="7"/>
  <c r="AD44" i="7"/>
  <c r="AE44" i="7"/>
  <c r="AF44" i="7"/>
  <c r="U45" i="7"/>
  <c r="V45" i="7"/>
  <c r="W45" i="7"/>
  <c r="X45" i="7"/>
  <c r="Y45" i="7"/>
  <c r="Z45" i="7"/>
  <c r="AA45" i="7"/>
  <c r="AB45" i="7"/>
  <c r="AC45" i="7"/>
  <c r="AD45" i="7"/>
  <c r="AE45" i="7"/>
  <c r="AF45" i="7"/>
  <c r="U46" i="7"/>
  <c r="V46" i="7"/>
  <c r="W46" i="7"/>
  <c r="X46" i="7"/>
  <c r="Y46" i="7"/>
  <c r="Z46" i="7"/>
  <c r="AA46" i="7"/>
  <c r="AB46" i="7"/>
  <c r="AC46" i="7"/>
  <c r="AD46" i="7"/>
  <c r="AE46" i="7"/>
  <c r="AF46" i="7"/>
  <c r="U47" i="7"/>
  <c r="V47" i="7"/>
  <c r="W47" i="7"/>
  <c r="X47" i="7"/>
  <c r="Y47" i="7"/>
  <c r="Z47" i="7"/>
  <c r="AA47" i="7"/>
  <c r="AB47" i="7"/>
  <c r="AC47" i="7"/>
  <c r="AD47" i="7"/>
  <c r="AE47" i="7"/>
  <c r="AF47" i="7"/>
  <c r="U48" i="7"/>
  <c r="V48" i="7"/>
  <c r="W48" i="7"/>
  <c r="X48" i="7"/>
  <c r="Y48" i="7"/>
  <c r="Z48" i="7"/>
  <c r="U49" i="7"/>
  <c r="V49" i="7"/>
  <c r="W49" i="7"/>
  <c r="X49" i="7"/>
  <c r="Y49" i="7"/>
  <c r="Z49" i="7"/>
  <c r="U50" i="7"/>
  <c r="V50" i="7"/>
  <c r="W50" i="7"/>
  <c r="X50" i="7"/>
  <c r="Y50" i="7"/>
  <c r="Z50" i="7"/>
  <c r="U51" i="7"/>
  <c r="V51" i="7"/>
  <c r="W51" i="7"/>
  <c r="X51" i="7"/>
  <c r="Y51" i="7"/>
  <c r="Z51" i="7"/>
  <c r="U52" i="7"/>
  <c r="V52" i="7"/>
  <c r="W52" i="7"/>
  <c r="X52" i="7"/>
  <c r="Y52" i="7"/>
  <c r="Z52" i="7"/>
  <c r="U53" i="7"/>
  <c r="V53" i="7"/>
  <c r="W53" i="7"/>
  <c r="X53" i="7"/>
  <c r="Y53" i="7"/>
  <c r="Z53" i="7"/>
  <c r="U54" i="7"/>
  <c r="V54" i="7"/>
  <c r="W54" i="7"/>
  <c r="X54" i="7"/>
  <c r="Y54" i="7"/>
  <c r="Z54" i="7"/>
  <c r="AA54" i="7"/>
  <c r="AB54" i="7"/>
  <c r="AC54" i="7"/>
  <c r="AD54" i="7"/>
  <c r="AE54" i="7"/>
  <c r="AF54" i="7"/>
  <c r="U55" i="7"/>
  <c r="V55" i="7"/>
  <c r="W55" i="7"/>
  <c r="X55" i="7"/>
  <c r="Y55" i="7"/>
  <c r="Z55" i="7"/>
  <c r="AA55" i="7"/>
  <c r="AB55" i="7"/>
  <c r="AC55" i="7"/>
  <c r="AD55" i="7"/>
  <c r="AE55" i="7"/>
  <c r="AF55" i="7"/>
  <c r="U56" i="7"/>
  <c r="V56" i="7"/>
  <c r="W56" i="7"/>
  <c r="X56" i="7"/>
  <c r="Y56" i="7"/>
  <c r="Z56" i="7"/>
  <c r="U57" i="7"/>
  <c r="V57" i="7"/>
  <c r="W57" i="7"/>
  <c r="X57" i="7"/>
  <c r="Y57" i="7"/>
  <c r="Z57" i="7"/>
  <c r="AA57" i="7"/>
  <c r="AB57" i="7"/>
  <c r="AC57" i="7"/>
  <c r="AD57" i="7"/>
  <c r="AE57" i="7"/>
  <c r="AF57" i="7"/>
  <c r="U58" i="7"/>
  <c r="V58" i="7"/>
  <c r="W58" i="7"/>
  <c r="X58" i="7"/>
  <c r="Y58" i="7"/>
  <c r="Z58" i="7"/>
  <c r="AA58" i="7"/>
  <c r="AB58" i="7"/>
  <c r="AC58" i="7"/>
  <c r="AD58" i="7"/>
  <c r="AE58" i="7"/>
  <c r="AF58" i="7"/>
  <c r="U59" i="7"/>
  <c r="V59" i="7"/>
  <c r="W59" i="7"/>
  <c r="X59" i="7"/>
  <c r="Y59" i="7"/>
  <c r="Z59" i="7"/>
  <c r="AA59" i="7"/>
  <c r="AB59" i="7"/>
  <c r="AC59" i="7"/>
  <c r="AD59" i="7"/>
  <c r="AE59" i="7"/>
  <c r="AF59" i="7"/>
  <c r="U60" i="7"/>
  <c r="V60" i="7"/>
  <c r="W60" i="7"/>
  <c r="X60" i="7"/>
  <c r="Y60" i="7"/>
  <c r="Z60" i="7"/>
  <c r="AA60" i="7"/>
  <c r="AB60" i="7"/>
  <c r="AC60" i="7"/>
  <c r="AD60" i="7"/>
  <c r="AE60" i="7"/>
  <c r="AF60" i="7"/>
  <c r="U61" i="7"/>
  <c r="V61" i="7"/>
  <c r="W61" i="7"/>
  <c r="X61" i="7"/>
  <c r="Y61" i="7"/>
  <c r="Z61" i="7"/>
  <c r="AA61" i="7"/>
  <c r="AB61" i="7"/>
  <c r="AC61" i="7"/>
  <c r="AD61" i="7"/>
  <c r="AE61" i="7"/>
  <c r="AF61" i="7"/>
  <c r="U62" i="7"/>
  <c r="V62" i="7"/>
  <c r="W62" i="7"/>
  <c r="X62" i="7"/>
  <c r="Y62" i="7"/>
  <c r="Z62" i="7"/>
  <c r="AA62" i="7"/>
  <c r="AB62" i="7"/>
  <c r="AC62" i="7"/>
  <c r="AD62" i="7"/>
  <c r="AE62" i="7"/>
  <c r="AF62" i="7"/>
  <c r="U63" i="7"/>
  <c r="V63" i="7"/>
  <c r="W63" i="7"/>
  <c r="X63" i="7"/>
  <c r="Y63" i="7"/>
  <c r="Z63" i="7"/>
  <c r="AA63" i="7"/>
  <c r="AB63" i="7"/>
  <c r="AC63" i="7"/>
  <c r="AD63" i="7"/>
  <c r="AE63" i="7"/>
  <c r="AF63" i="7"/>
  <c r="U64" i="7"/>
  <c r="V64" i="7"/>
  <c r="W64" i="7"/>
  <c r="X64" i="7"/>
  <c r="Y64" i="7"/>
  <c r="Z64" i="7"/>
  <c r="AA64" i="7"/>
  <c r="AB64" i="7"/>
  <c r="AC64" i="7"/>
  <c r="AD64" i="7"/>
  <c r="AE64" i="7"/>
  <c r="AF64" i="7"/>
  <c r="U65" i="7"/>
  <c r="V65" i="7"/>
  <c r="W65" i="7"/>
  <c r="X65" i="7"/>
  <c r="Y65" i="7"/>
  <c r="Z65" i="7"/>
  <c r="U66" i="7"/>
  <c r="V66" i="7"/>
  <c r="W66" i="7"/>
  <c r="X66" i="7"/>
  <c r="Y66" i="7"/>
  <c r="Z66" i="7"/>
  <c r="AA66" i="7"/>
  <c r="AB66" i="7"/>
  <c r="AC66" i="7"/>
  <c r="AD66" i="7"/>
  <c r="AE66" i="7"/>
  <c r="AF66" i="7"/>
  <c r="U67" i="7"/>
  <c r="V67" i="7"/>
  <c r="W67" i="7"/>
  <c r="X67" i="7"/>
  <c r="Y67" i="7"/>
  <c r="Z67" i="7"/>
  <c r="AA67" i="7"/>
  <c r="AB67" i="7"/>
  <c r="AC67" i="7"/>
  <c r="AD67" i="7"/>
  <c r="AE67" i="7"/>
  <c r="AF67" i="7"/>
  <c r="U68" i="7"/>
  <c r="V68" i="7"/>
  <c r="W68" i="7"/>
  <c r="X68" i="7"/>
  <c r="Y68" i="7"/>
  <c r="Z68" i="7"/>
  <c r="AA68" i="7"/>
  <c r="AB68" i="7"/>
  <c r="AC68" i="7"/>
  <c r="AD68" i="7"/>
  <c r="AE68" i="7"/>
  <c r="AF68" i="7"/>
  <c r="U69" i="7"/>
  <c r="V69" i="7"/>
  <c r="W69" i="7"/>
  <c r="X69" i="7"/>
  <c r="Y69" i="7"/>
  <c r="Z69" i="7"/>
  <c r="AA69" i="7"/>
  <c r="AB69" i="7"/>
  <c r="AC69" i="7"/>
  <c r="AD69" i="7"/>
  <c r="AE69" i="7"/>
  <c r="AF69" i="7"/>
  <c r="U70" i="7"/>
  <c r="V70" i="7"/>
  <c r="W70" i="7"/>
  <c r="X70" i="7"/>
  <c r="Y70" i="7"/>
  <c r="Z70" i="7"/>
  <c r="AA70" i="7"/>
  <c r="AB70" i="7"/>
  <c r="AC70" i="7"/>
  <c r="AD70" i="7"/>
  <c r="AE70" i="7"/>
  <c r="AF70" i="7"/>
  <c r="U71" i="7"/>
  <c r="V71" i="7"/>
  <c r="W71" i="7"/>
  <c r="X71" i="7"/>
  <c r="Y71" i="7"/>
  <c r="Z71" i="7"/>
  <c r="AA71" i="7"/>
  <c r="AB71" i="7"/>
  <c r="AC71" i="7"/>
  <c r="AD71" i="7"/>
  <c r="AE71" i="7"/>
  <c r="AF71" i="7"/>
  <c r="U72" i="7"/>
  <c r="V72" i="7"/>
  <c r="W72" i="7"/>
  <c r="X72" i="7"/>
  <c r="Y72" i="7"/>
  <c r="Z72" i="7"/>
  <c r="AA72" i="7"/>
  <c r="AB72" i="7"/>
  <c r="AC72" i="7"/>
  <c r="AD72" i="7"/>
  <c r="AE72" i="7"/>
  <c r="AF72" i="7"/>
  <c r="U73" i="7"/>
  <c r="V73" i="7"/>
  <c r="W73" i="7"/>
  <c r="X73" i="7"/>
  <c r="Y73" i="7"/>
  <c r="Z73" i="7"/>
  <c r="AA73" i="7"/>
  <c r="AB73" i="7"/>
  <c r="AC73" i="7"/>
  <c r="AD73" i="7"/>
  <c r="AE73" i="7"/>
  <c r="AF73" i="7"/>
  <c r="U74" i="7"/>
  <c r="V74" i="7"/>
  <c r="W74" i="7"/>
  <c r="X74" i="7"/>
  <c r="Y74" i="7"/>
  <c r="Z74" i="7"/>
  <c r="AA74" i="7"/>
  <c r="AB74" i="7"/>
  <c r="AC74" i="7"/>
  <c r="AD74" i="7"/>
  <c r="AE74" i="7"/>
  <c r="AF74" i="7"/>
  <c r="U75" i="7"/>
  <c r="V75" i="7"/>
  <c r="W75" i="7"/>
  <c r="X75" i="7"/>
  <c r="Y75" i="7"/>
  <c r="Z75" i="7"/>
  <c r="AA75" i="7"/>
  <c r="AB75" i="7"/>
  <c r="AC75" i="7"/>
  <c r="AD75" i="7"/>
  <c r="AE75" i="7"/>
  <c r="AF75" i="7"/>
  <c r="U76" i="7"/>
  <c r="V76" i="7"/>
  <c r="W76" i="7"/>
  <c r="X76" i="7"/>
  <c r="Y76" i="7"/>
  <c r="Z76" i="7"/>
  <c r="AA76" i="7"/>
  <c r="AB76" i="7"/>
  <c r="AC76" i="7"/>
  <c r="AD76" i="7"/>
  <c r="AE76" i="7"/>
  <c r="AF76" i="7"/>
  <c r="U77" i="7"/>
  <c r="V77" i="7"/>
  <c r="W77" i="7"/>
  <c r="X77" i="7"/>
  <c r="Y77" i="7"/>
  <c r="Z77" i="7"/>
  <c r="AA77" i="7"/>
  <c r="AB77" i="7"/>
  <c r="AC77" i="7"/>
  <c r="AD77" i="7"/>
  <c r="AE77" i="7"/>
  <c r="AF77" i="7"/>
  <c r="U78" i="7"/>
  <c r="V78" i="7"/>
  <c r="W78" i="7"/>
  <c r="X78" i="7"/>
  <c r="Y78" i="7"/>
  <c r="Z78" i="7"/>
  <c r="AA78" i="7"/>
  <c r="AB78" i="7"/>
  <c r="AC78" i="7"/>
  <c r="AD78" i="7"/>
  <c r="AE78" i="7"/>
  <c r="AF78" i="7"/>
  <c r="U79" i="7"/>
  <c r="V79" i="7"/>
  <c r="W79" i="7"/>
  <c r="X79" i="7"/>
  <c r="Y79" i="7"/>
  <c r="Z79" i="7"/>
  <c r="AA79" i="7"/>
  <c r="AB79" i="7"/>
  <c r="AC79" i="7"/>
  <c r="AD79" i="7"/>
  <c r="AE79" i="7"/>
  <c r="AF79" i="7"/>
  <c r="U80" i="7"/>
  <c r="V80" i="7"/>
  <c r="W80" i="7"/>
  <c r="X80" i="7"/>
  <c r="Y80" i="7"/>
  <c r="Z80" i="7"/>
  <c r="AA80" i="7"/>
  <c r="AB80" i="7"/>
  <c r="AC80" i="7"/>
  <c r="AD80" i="7"/>
  <c r="AE80" i="7"/>
  <c r="AF80" i="7"/>
  <c r="U81" i="7"/>
  <c r="V81" i="7"/>
  <c r="W81" i="7"/>
  <c r="X81" i="7"/>
  <c r="Y81" i="7"/>
  <c r="Z81" i="7"/>
  <c r="AA81" i="7"/>
  <c r="AB81" i="7"/>
  <c r="AC81" i="7"/>
  <c r="AD81" i="7"/>
  <c r="AE81" i="7"/>
  <c r="AF81" i="7"/>
  <c r="U82" i="7"/>
  <c r="V82" i="7"/>
  <c r="W82" i="7"/>
  <c r="X82" i="7"/>
  <c r="Y82" i="7"/>
  <c r="Z82" i="7"/>
  <c r="AA82" i="7"/>
  <c r="AB82" i="7"/>
  <c r="AC82" i="7"/>
  <c r="AD82" i="7"/>
  <c r="AE82" i="7"/>
  <c r="AF82" i="7"/>
  <c r="U83" i="7"/>
  <c r="V83" i="7"/>
  <c r="W83" i="7"/>
  <c r="X83" i="7"/>
  <c r="Y83" i="7"/>
  <c r="Z83" i="7"/>
  <c r="AA83" i="7"/>
  <c r="AB83" i="7"/>
  <c r="AC83" i="7"/>
  <c r="AD83" i="7"/>
  <c r="AE83" i="7"/>
  <c r="AF83" i="7"/>
  <c r="U84" i="7"/>
  <c r="V84" i="7"/>
  <c r="W84" i="7"/>
  <c r="X84" i="7"/>
  <c r="Y84" i="7"/>
  <c r="Z84" i="7"/>
  <c r="AA84" i="7"/>
  <c r="AB84" i="7"/>
  <c r="AC84" i="7"/>
  <c r="AD84" i="7"/>
  <c r="AE84" i="7"/>
  <c r="AF84" i="7"/>
  <c r="U85" i="7"/>
  <c r="V85" i="7"/>
  <c r="W85" i="7"/>
  <c r="X85" i="7"/>
  <c r="Y85" i="7"/>
  <c r="Z85" i="7"/>
  <c r="AA85" i="7"/>
  <c r="AB85" i="7"/>
  <c r="AC85" i="7"/>
  <c r="AD85" i="7"/>
  <c r="AE85" i="7"/>
  <c r="AF85" i="7"/>
  <c r="U86" i="7"/>
  <c r="V86" i="7"/>
  <c r="W86" i="7"/>
  <c r="X86" i="7"/>
  <c r="Y86" i="7"/>
  <c r="Z86" i="7"/>
  <c r="AA86" i="7"/>
  <c r="AB86" i="7"/>
  <c r="AC86" i="7"/>
  <c r="AD86" i="7"/>
  <c r="AE86" i="7"/>
  <c r="AF86" i="7"/>
  <c r="U87" i="7"/>
  <c r="V87" i="7"/>
  <c r="W87" i="7"/>
  <c r="X87" i="7"/>
  <c r="Y87" i="7"/>
  <c r="Z87" i="7"/>
  <c r="AA87" i="7"/>
  <c r="AB87" i="7"/>
  <c r="AC87" i="7"/>
  <c r="AD87" i="7"/>
  <c r="AE87" i="7"/>
  <c r="AF87" i="7"/>
  <c r="U88" i="7"/>
  <c r="V88" i="7"/>
  <c r="W88" i="7"/>
  <c r="X88" i="7"/>
  <c r="Y88" i="7"/>
  <c r="Z88" i="7"/>
  <c r="AA88" i="7"/>
  <c r="AB88" i="7"/>
  <c r="AC88" i="7"/>
  <c r="AD88" i="7"/>
  <c r="AE88" i="7"/>
  <c r="AF88" i="7"/>
  <c r="U89" i="7"/>
  <c r="V89" i="7"/>
  <c r="W89" i="7"/>
  <c r="X89" i="7"/>
  <c r="Y89" i="7"/>
  <c r="Z89" i="7"/>
  <c r="AA89" i="7"/>
  <c r="AB89" i="7"/>
  <c r="AC89" i="7"/>
  <c r="AD89" i="7"/>
  <c r="AE89" i="7"/>
  <c r="AF89" i="7"/>
  <c r="U90" i="7"/>
  <c r="V90" i="7"/>
  <c r="W90" i="7"/>
  <c r="X90" i="7"/>
  <c r="Y90" i="7"/>
  <c r="Z90" i="7"/>
  <c r="AA90" i="7"/>
  <c r="AB90" i="7"/>
  <c r="AC90" i="7"/>
  <c r="AD90" i="7"/>
  <c r="AE90" i="7"/>
  <c r="AF90" i="7"/>
  <c r="U91" i="7"/>
  <c r="V91" i="7"/>
  <c r="W91" i="7"/>
  <c r="X91" i="7"/>
  <c r="Y91" i="7"/>
  <c r="Z91" i="7"/>
  <c r="AA91" i="7"/>
  <c r="AB91" i="7"/>
  <c r="AC91" i="7"/>
  <c r="AD91" i="7"/>
  <c r="AE91" i="7"/>
  <c r="AF91" i="7"/>
  <c r="U92" i="7"/>
  <c r="V92" i="7"/>
  <c r="W92" i="7"/>
  <c r="X92" i="7"/>
  <c r="Y92" i="7"/>
  <c r="Z92" i="7"/>
  <c r="AA92" i="7"/>
  <c r="AB92" i="7"/>
  <c r="AC92" i="7"/>
  <c r="AD92" i="7"/>
  <c r="AE92" i="7"/>
  <c r="AF92" i="7"/>
  <c r="U93" i="7"/>
  <c r="V93" i="7"/>
  <c r="W93" i="7"/>
  <c r="X93" i="7"/>
  <c r="Y93" i="7"/>
  <c r="Z93" i="7"/>
  <c r="AA93" i="7"/>
  <c r="AB93" i="7"/>
  <c r="AC93" i="7"/>
  <c r="AD93" i="7"/>
  <c r="AE93" i="7"/>
  <c r="AF93" i="7"/>
  <c r="U94" i="7"/>
  <c r="V94" i="7"/>
  <c r="W94" i="7"/>
  <c r="X94" i="7"/>
  <c r="Y94" i="7"/>
  <c r="Z94" i="7"/>
  <c r="AA94" i="7"/>
  <c r="AB94" i="7"/>
  <c r="AC94" i="7"/>
  <c r="AD94" i="7"/>
  <c r="AE94" i="7"/>
  <c r="AF94" i="7"/>
  <c r="U95" i="7"/>
  <c r="V95" i="7"/>
  <c r="W95" i="7"/>
  <c r="X95" i="7"/>
  <c r="Y95" i="7"/>
  <c r="Z95" i="7"/>
  <c r="AA95" i="7"/>
  <c r="AB95" i="7"/>
  <c r="AC95" i="7"/>
  <c r="AD95" i="7"/>
  <c r="AE95" i="7"/>
  <c r="AF95" i="7"/>
  <c r="U96" i="7"/>
  <c r="V96" i="7"/>
  <c r="W96" i="7"/>
  <c r="X96" i="7"/>
  <c r="Y96" i="7"/>
  <c r="Z96" i="7"/>
  <c r="AA96" i="7"/>
  <c r="AB96" i="7"/>
  <c r="AC96" i="7"/>
  <c r="AD96" i="7"/>
  <c r="AE96" i="7"/>
  <c r="AF96" i="7"/>
  <c r="U97" i="7"/>
  <c r="V97" i="7"/>
  <c r="W97" i="7"/>
  <c r="X97" i="7"/>
  <c r="Y97" i="7"/>
  <c r="Z97" i="7"/>
  <c r="AA97" i="7"/>
  <c r="AB97" i="7"/>
  <c r="AC97" i="7"/>
  <c r="AD97" i="7"/>
  <c r="AE97" i="7"/>
  <c r="AF97" i="7"/>
  <c r="U98" i="7"/>
  <c r="V98" i="7"/>
  <c r="W98" i="7"/>
  <c r="X98" i="7"/>
  <c r="Y98" i="7"/>
  <c r="Z98" i="7"/>
  <c r="AA98" i="7"/>
  <c r="AB98" i="7"/>
  <c r="AC98" i="7"/>
  <c r="AD98" i="7"/>
  <c r="AE98" i="7"/>
  <c r="AF98" i="7"/>
  <c r="U99" i="7"/>
  <c r="V99" i="7"/>
  <c r="W99" i="7"/>
  <c r="X99" i="7"/>
  <c r="Y99" i="7"/>
  <c r="Z99" i="7"/>
  <c r="AA99" i="7"/>
  <c r="AB99" i="7"/>
  <c r="AC99" i="7"/>
  <c r="AD99" i="7"/>
  <c r="AE99" i="7"/>
  <c r="AF99" i="7"/>
  <c r="U100" i="7"/>
  <c r="V100" i="7"/>
  <c r="W100" i="7"/>
  <c r="X100" i="7"/>
  <c r="Y100" i="7"/>
  <c r="Z100" i="7"/>
  <c r="AA100" i="7"/>
  <c r="AB100" i="7"/>
  <c r="AC100" i="7"/>
  <c r="AD100" i="7"/>
  <c r="AE100" i="7"/>
  <c r="AF100" i="7"/>
  <c r="U101" i="7"/>
  <c r="V101" i="7"/>
  <c r="W101" i="7"/>
  <c r="X101" i="7"/>
  <c r="Y101" i="7"/>
  <c r="Z101" i="7"/>
  <c r="AA101" i="7"/>
  <c r="AB101" i="7"/>
  <c r="AC101" i="7"/>
  <c r="AD101" i="7"/>
  <c r="AE101" i="7"/>
  <c r="AF101" i="7"/>
  <c r="U102" i="7"/>
  <c r="V102" i="7"/>
  <c r="W102" i="7"/>
  <c r="X102" i="7"/>
  <c r="Y102" i="7"/>
  <c r="Z102" i="7"/>
  <c r="AA102" i="7"/>
  <c r="AB102" i="7"/>
  <c r="AC102" i="7"/>
  <c r="AD102" i="7"/>
  <c r="AE102" i="7"/>
  <c r="AF102" i="7"/>
  <c r="U103" i="7"/>
  <c r="V103" i="7"/>
  <c r="W103" i="7"/>
  <c r="X103" i="7"/>
  <c r="Y103" i="7"/>
  <c r="Z103" i="7"/>
  <c r="AA103" i="7"/>
  <c r="AB103" i="7"/>
  <c r="AC103" i="7"/>
  <c r="AD103" i="7"/>
  <c r="AE103" i="7"/>
  <c r="AF103" i="7"/>
  <c r="U104" i="7"/>
  <c r="V104" i="7"/>
  <c r="W104" i="7"/>
  <c r="X104" i="7"/>
  <c r="Y104" i="7"/>
  <c r="Z104" i="7"/>
  <c r="AA104" i="7"/>
  <c r="AB104" i="7"/>
  <c r="AC104" i="7"/>
  <c r="AD104" i="7"/>
  <c r="AE104" i="7"/>
  <c r="AF104" i="7"/>
  <c r="U105" i="7"/>
  <c r="V105" i="7"/>
  <c r="W105" i="7"/>
  <c r="X105" i="7"/>
  <c r="Y105" i="7"/>
  <c r="Z105" i="7"/>
  <c r="AA105" i="7"/>
  <c r="AB105" i="7"/>
  <c r="AC105" i="7"/>
  <c r="AD105" i="7"/>
  <c r="AE105" i="7"/>
  <c r="AF105" i="7"/>
  <c r="U106" i="7"/>
  <c r="V106" i="7"/>
  <c r="W106" i="7"/>
  <c r="X106" i="7"/>
  <c r="Y106" i="7"/>
  <c r="Z106" i="7"/>
  <c r="AA106" i="7"/>
  <c r="AB106" i="7"/>
  <c r="AC106" i="7"/>
  <c r="AD106" i="7"/>
  <c r="AE106" i="7"/>
  <c r="AF106" i="7"/>
  <c r="U107" i="7"/>
  <c r="V107" i="7"/>
  <c r="W107" i="7"/>
  <c r="X107" i="7"/>
  <c r="Y107" i="7"/>
  <c r="Z107" i="7"/>
  <c r="AA107" i="7"/>
  <c r="AB107" i="7"/>
  <c r="AC107" i="7"/>
  <c r="AD107" i="7"/>
  <c r="AE107" i="7"/>
  <c r="AF107" i="7"/>
  <c r="U108" i="7"/>
  <c r="V108" i="7"/>
  <c r="W108" i="7"/>
  <c r="X108" i="7"/>
  <c r="Y108" i="7"/>
  <c r="Z108" i="7"/>
  <c r="AA108" i="7"/>
  <c r="AB108" i="7"/>
  <c r="AC108" i="7"/>
  <c r="AD108" i="7"/>
  <c r="AE108" i="7"/>
  <c r="AF108" i="7"/>
  <c r="U109" i="7"/>
  <c r="V109" i="7"/>
  <c r="W109" i="7"/>
  <c r="X109" i="7"/>
  <c r="Y109" i="7"/>
  <c r="Z109" i="7"/>
  <c r="AA109" i="7"/>
  <c r="AB109" i="7"/>
  <c r="AC109" i="7"/>
  <c r="AD109" i="7"/>
  <c r="AE109" i="7"/>
  <c r="AF109" i="7"/>
  <c r="U110" i="7"/>
  <c r="V110" i="7"/>
  <c r="W110" i="7"/>
  <c r="X110" i="7"/>
  <c r="Y110" i="7"/>
  <c r="Z110" i="7"/>
  <c r="AA110" i="7"/>
  <c r="AB110" i="7"/>
  <c r="AC110" i="7"/>
  <c r="AD110" i="7"/>
  <c r="AE110" i="7"/>
  <c r="AF110" i="7"/>
  <c r="U111" i="7"/>
  <c r="V111" i="7"/>
  <c r="W111" i="7"/>
  <c r="X111" i="7"/>
  <c r="Y111" i="7"/>
  <c r="Z111" i="7"/>
  <c r="AA111" i="7"/>
  <c r="AB111" i="7"/>
  <c r="AC111" i="7"/>
  <c r="AD111" i="7"/>
  <c r="AE111" i="7"/>
  <c r="AF111" i="7"/>
  <c r="U112" i="7"/>
  <c r="V112" i="7"/>
  <c r="W112" i="7"/>
  <c r="X112" i="7"/>
  <c r="Y112" i="7"/>
  <c r="Z112" i="7"/>
  <c r="AA112" i="7"/>
  <c r="AB112" i="7"/>
  <c r="AC112" i="7"/>
  <c r="AD112" i="7"/>
  <c r="AE112" i="7"/>
  <c r="AF112" i="7"/>
  <c r="U113" i="7"/>
  <c r="V113" i="7"/>
  <c r="W113" i="7"/>
  <c r="X113" i="7"/>
  <c r="Y113" i="7"/>
  <c r="Z113" i="7"/>
  <c r="AA113" i="7"/>
  <c r="AB113" i="7"/>
  <c r="AC113" i="7"/>
  <c r="AD113" i="7"/>
  <c r="AE113" i="7"/>
  <c r="AF113" i="7"/>
  <c r="U114" i="7"/>
  <c r="V114" i="7"/>
  <c r="W114" i="7"/>
  <c r="X114" i="7"/>
  <c r="Y114" i="7"/>
  <c r="Z114" i="7"/>
  <c r="AA114" i="7"/>
  <c r="AB114" i="7"/>
  <c r="AC114" i="7"/>
  <c r="AD114" i="7"/>
  <c r="AE114" i="7"/>
  <c r="AF114" i="7"/>
  <c r="U115" i="7"/>
  <c r="V115" i="7"/>
  <c r="W115" i="7"/>
  <c r="X115" i="7"/>
  <c r="Y115" i="7"/>
  <c r="Z115" i="7"/>
  <c r="AA115" i="7"/>
  <c r="AB115" i="7"/>
  <c r="AC115" i="7"/>
  <c r="AD115" i="7"/>
  <c r="AE115" i="7"/>
  <c r="AF115" i="7"/>
  <c r="U116" i="7"/>
  <c r="V116" i="7"/>
  <c r="W116" i="7"/>
  <c r="X116" i="7"/>
  <c r="Y116" i="7"/>
  <c r="Z116" i="7"/>
  <c r="AA116" i="7"/>
  <c r="AB116" i="7"/>
  <c r="AC116" i="7"/>
  <c r="AD116" i="7"/>
  <c r="AE116" i="7"/>
  <c r="AF116" i="7"/>
  <c r="U117" i="7"/>
  <c r="V117" i="7"/>
  <c r="W117" i="7"/>
  <c r="X117" i="7"/>
  <c r="Y117" i="7"/>
  <c r="Z117" i="7"/>
  <c r="AA117" i="7"/>
  <c r="AB117" i="7"/>
  <c r="AC117" i="7"/>
  <c r="AD117" i="7"/>
  <c r="AE117" i="7"/>
  <c r="AF117" i="7"/>
  <c r="U118" i="7"/>
  <c r="V118" i="7"/>
  <c r="W118" i="7"/>
  <c r="X118" i="7"/>
  <c r="Y118" i="7"/>
  <c r="Z118" i="7"/>
  <c r="AA118" i="7"/>
  <c r="AB118" i="7"/>
  <c r="AC118" i="7"/>
  <c r="AD118" i="7"/>
  <c r="AE118" i="7"/>
  <c r="AF118" i="7"/>
  <c r="U119" i="7"/>
  <c r="V119" i="7"/>
  <c r="W119" i="7"/>
  <c r="X119" i="7"/>
  <c r="Y119" i="7"/>
  <c r="Z119" i="7"/>
  <c r="AA119" i="7"/>
  <c r="AB119" i="7"/>
  <c r="AC119" i="7"/>
  <c r="AD119" i="7"/>
  <c r="AE119" i="7"/>
  <c r="AF119" i="7"/>
  <c r="U120" i="7"/>
  <c r="V120" i="7"/>
  <c r="W120" i="7"/>
  <c r="X120" i="7"/>
  <c r="Y120" i="7"/>
  <c r="Z120" i="7"/>
  <c r="AA120" i="7"/>
  <c r="AB120" i="7"/>
  <c r="AC120" i="7"/>
  <c r="AD120" i="7"/>
  <c r="AE120" i="7"/>
  <c r="AF120" i="7"/>
  <c r="U121" i="7"/>
  <c r="V121" i="7"/>
  <c r="W121" i="7"/>
  <c r="X121" i="7"/>
  <c r="Y121" i="7"/>
  <c r="Z121" i="7"/>
  <c r="AA121" i="7"/>
  <c r="AB121" i="7"/>
  <c r="AC121" i="7"/>
  <c r="AD121" i="7"/>
  <c r="AE121" i="7"/>
  <c r="AF121" i="7"/>
  <c r="U122" i="7"/>
  <c r="V122" i="7"/>
  <c r="W122" i="7"/>
  <c r="X122" i="7"/>
  <c r="Y122" i="7"/>
  <c r="Z122" i="7"/>
  <c r="AA122" i="7"/>
  <c r="AB122" i="7"/>
  <c r="AC122" i="7"/>
  <c r="AD122" i="7"/>
  <c r="AE122" i="7"/>
  <c r="AF122" i="7"/>
  <c r="U123" i="7"/>
  <c r="V123" i="7"/>
  <c r="W123" i="7"/>
  <c r="X123" i="7"/>
  <c r="Y123" i="7"/>
  <c r="Z123" i="7"/>
  <c r="AA123" i="7"/>
  <c r="AB123" i="7"/>
  <c r="AC123" i="7"/>
  <c r="AD123" i="7"/>
  <c r="AE123" i="7"/>
  <c r="AF123" i="7"/>
  <c r="U124" i="7"/>
  <c r="V124" i="7"/>
  <c r="W124" i="7"/>
  <c r="X124" i="7"/>
  <c r="Y124" i="7"/>
  <c r="Z124" i="7"/>
  <c r="AA124" i="7"/>
  <c r="AB124" i="7"/>
  <c r="AC124" i="7"/>
  <c r="AD124" i="7"/>
  <c r="AE124" i="7"/>
  <c r="AF124" i="7"/>
  <c r="U125" i="7"/>
  <c r="V125" i="7"/>
  <c r="W125" i="7"/>
  <c r="X125" i="7"/>
  <c r="Y125" i="7"/>
  <c r="Z125" i="7"/>
  <c r="AA125" i="7"/>
  <c r="AB125" i="7"/>
  <c r="AC125" i="7"/>
  <c r="AD125" i="7"/>
  <c r="AE125" i="7"/>
  <c r="AF125" i="7"/>
  <c r="U126" i="7"/>
  <c r="V126" i="7"/>
  <c r="W126" i="7"/>
  <c r="X126" i="7"/>
  <c r="Y126" i="7"/>
  <c r="Z126" i="7"/>
  <c r="AA126" i="7"/>
  <c r="AB126" i="7"/>
  <c r="AC126" i="7"/>
  <c r="AD126" i="7"/>
  <c r="AE126" i="7"/>
  <c r="AF126" i="7"/>
  <c r="U127" i="7"/>
  <c r="V127" i="7"/>
  <c r="W127" i="7"/>
  <c r="X127" i="7"/>
  <c r="Y127" i="7"/>
  <c r="Z127" i="7"/>
  <c r="AA127" i="7"/>
  <c r="AB127" i="7"/>
  <c r="AC127" i="7"/>
  <c r="AD127" i="7"/>
  <c r="AE127" i="7"/>
  <c r="AF127" i="7"/>
  <c r="U128" i="7"/>
  <c r="V128" i="7"/>
  <c r="W128" i="7"/>
  <c r="X128" i="7"/>
  <c r="Y128" i="7"/>
  <c r="Z128" i="7"/>
  <c r="AA128" i="7"/>
  <c r="AB128" i="7"/>
  <c r="AC128" i="7"/>
  <c r="AD128" i="7"/>
  <c r="AE128" i="7"/>
  <c r="AF128" i="7"/>
  <c r="U129" i="7"/>
  <c r="V129" i="7"/>
  <c r="W129" i="7"/>
  <c r="X129" i="7"/>
  <c r="Y129" i="7"/>
  <c r="Z129" i="7"/>
  <c r="AA129" i="7"/>
  <c r="AB129" i="7"/>
  <c r="AC129" i="7"/>
  <c r="AD129" i="7"/>
  <c r="AE129" i="7"/>
  <c r="AF129" i="7"/>
  <c r="U130" i="7"/>
  <c r="V130" i="7"/>
  <c r="W130" i="7"/>
  <c r="X130" i="7"/>
  <c r="Y130" i="7"/>
  <c r="Z130" i="7"/>
  <c r="AA130" i="7"/>
  <c r="AB130" i="7"/>
  <c r="AC130" i="7"/>
  <c r="AD130" i="7"/>
  <c r="AE130" i="7"/>
  <c r="AF130" i="7"/>
  <c r="U131" i="7"/>
  <c r="V131" i="7"/>
  <c r="W131" i="7"/>
  <c r="X131" i="7"/>
  <c r="Y131" i="7"/>
  <c r="Z131" i="7"/>
  <c r="AA131" i="7"/>
  <c r="AB131" i="7"/>
  <c r="AC131" i="7"/>
  <c r="AD131" i="7"/>
  <c r="AE131" i="7"/>
  <c r="AF131" i="7"/>
  <c r="U132" i="7"/>
  <c r="V132" i="7"/>
  <c r="W132" i="7"/>
  <c r="X132" i="7"/>
  <c r="Y132" i="7"/>
  <c r="Z132" i="7"/>
  <c r="AA132" i="7"/>
  <c r="AB132" i="7"/>
  <c r="AC132" i="7"/>
  <c r="AD132" i="7"/>
  <c r="AE132" i="7"/>
  <c r="AF132" i="7"/>
  <c r="U133" i="7"/>
  <c r="V133" i="7"/>
  <c r="W133" i="7"/>
  <c r="X133" i="7"/>
  <c r="Y133" i="7"/>
  <c r="Z133" i="7"/>
  <c r="AA133" i="7"/>
  <c r="AB133" i="7"/>
  <c r="AC133" i="7"/>
  <c r="AD133" i="7"/>
  <c r="AE133" i="7"/>
  <c r="AF133" i="7"/>
  <c r="U134" i="7"/>
  <c r="V134" i="7"/>
  <c r="W134" i="7"/>
  <c r="X134" i="7"/>
  <c r="Y134" i="7"/>
  <c r="Z134" i="7"/>
  <c r="AA134" i="7"/>
  <c r="AB134" i="7"/>
  <c r="AC134" i="7"/>
  <c r="AD134" i="7"/>
  <c r="AE134" i="7"/>
  <c r="AF134" i="7"/>
  <c r="U135" i="7"/>
  <c r="V135" i="7"/>
  <c r="W135" i="7"/>
  <c r="X135" i="7"/>
  <c r="Y135" i="7"/>
  <c r="Z135" i="7"/>
  <c r="AA135" i="7"/>
  <c r="AB135" i="7"/>
  <c r="AC135" i="7"/>
  <c r="AD135" i="7"/>
  <c r="AE135" i="7"/>
  <c r="AF135" i="7"/>
  <c r="U136" i="7"/>
  <c r="V136" i="7"/>
  <c r="W136" i="7"/>
  <c r="X136" i="7"/>
  <c r="Y136" i="7"/>
  <c r="Z136" i="7"/>
  <c r="AA136" i="7"/>
  <c r="AB136" i="7"/>
  <c r="AC136" i="7"/>
  <c r="AD136" i="7"/>
  <c r="AE136" i="7"/>
  <c r="AF136" i="7"/>
  <c r="U137" i="7"/>
  <c r="V137" i="7"/>
  <c r="W137" i="7"/>
  <c r="X137" i="7"/>
  <c r="Y137" i="7"/>
  <c r="Z137" i="7"/>
  <c r="AA137" i="7"/>
  <c r="AB137" i="7"/>
  <c r="AC137" i="7"/>
  <c r="AD137" i="7"/>
  <c r="AE137" i="7"/>
  <c r="AF137" i="7"/>
  <c r="U138" i="7"/>
  <c r="V138" i="7"/>
  <c r="W138" i="7"/>
  <c r="X138" i="7"/>
  <c r="Y138" i="7"/>
  <c r="Z138" i="7"/>
  <c r="AA138" i="7"/>
  <c r="AB138" i="7"/>
  <c r="AC138" i="7"/>
  <c r="AD138" i="7"/>
  <c r="AE138" i="7"/>
  <c r="AF138" i="7"/>
  <c r="U139" i="7"/>
  <c r="V139" i="7"/>
  <c r="W139" i="7"/>
  <c r="X139" i="7"/>
  <c r="Y139" i="7"/>
  <c r="Z139" i="7"/>
  <c r="AA139" i="7"/>
  <c r="AB139" i="7"/>
  <c r="AC139" i="7"/>
  <c r="AD139" i="7"/>
  <c r="AE139" i="7"/>
  <c r="AF139" i="7"/>
  <c r="U140" i="7"/>
  <c r="V140" i="7"/>
  <c r="W140" i="7"/>
  <c r="X140" i="7"/>
  <c r="Y140" i="7"/>
  <c r="Z140" i="7"/>
  <c r="AA140" i="7"/>
  <c r="AB140" i="7"/>
  <c r="AC140" i="7"/>
  <c r="AD140" i="7"/>
  <c r="AE140" i="7"/>
  <c r="AF140" i="7"/>
  <c r="U141" i="7"/>
  <c r="V141" i="7"/>
  <c r="W141" i="7"/>
  <c r="X141" i="7"/>
  <c r="Y141" i="7"/>
  <c r="Z141" i="7"/>
  <c r="AA141" i="7"/>
  <c r="AB141" i="7"/>
  <c r="AC141" i="7"/>
  <c r="AD141" i="7"/>
  <c r="AE141" i="7"/>
  <c r="AF141" i="7"/>
  <c r="U142" i="7"/>
  <c r="V142" i="7"/>
  <c r="W142" i="7"/>
  <c r="X142" i="7"/>
  <c r="Y142" i="7"/>
  <c r="Z142" i="7"/>
  <c r="AA142" i="7"/>
  <c r="AB142" i="7"/>
  <c r="AC142" i="7"/>
  <c r="AD142" i="7"/>
  <c r="AE142" i="7"/>
  <c r="AF142" i="7"/>
  <c r="U143" i="7"/>
  <c r="V143" i="7"/>
  <c r="W143" i="7"/>
  <c r="X143" i="7"/>
  <c r="Y143" i="7"/>
  <c r="Z143" i="7"/>
  <c r="AA143" i="7"/>
  <c r="AB143" i="7"/>
  <c r="AC143" i="7"/>
  <c r="AD143" i="7"/>
  <c r="AE143" i="7"/>
  <c r="AF143" i="7"/>
  <c r="U144" i="7"/>
  <c r="V144" i="7"/>
  <c r="W144" i="7"/>
  <c r="X144" i="7"/>
  <c r="Y144" i="7"/>
  <c r="Z144" i="7"/>
  <c r="AA144" i="7"/>
  <c r="AB144" i="7"/>
  <c r="AC144" i="7"/>
  <c r="AD144" i="7"/>
  <c r="AE144" i="7"/>
  <c r="AF144" i="7"/>
  <c r="U145" i="7"/>
  <c r="V145" i="7"/>
  <c r="W145" i="7"/>
  <c r="X145" i="7"/>
  <c r="Y145" i="7"/>
  <c r="Z145" i="7"/>
  <c r="AA145" i="7"/>
  <c r="AB145" i="7"/>
  <c r="AC145" i="7"/>
  <c r="AD145" i="7"/>
  <c r="AE145" i="7"/>
  <c r="AF145" i="7"/>
  <c r="U146" i="7"/>
  <c r="V146" i="7"/>
  <c r="W146" i="7"/>
  <c r="X146" i="7"/>
  <c r="Y146" i="7"/>
  <c r="Z146" i="7"/>
  <c r="AA146" i="7"/>
  <c r="AB146" i="7"/>
  <c r="AC146" i="7"/>
  <c r="AD146" i="7"/>
  <c r="AE146" i="7"/>
  <c r="AF146" i="7"/>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B2" i="3"/>
  <c r="A2" i="3"/>
  <c r="B1" i="3"/>
  <c r="A1" i="3"/>
  <c r="I146" i="1"/>
  <c r="H146" i="1"/>
  <c r="G146" i="1"/>
  <c r="F146" i="1"/>
  <c r="I145" i="1"/>
  <c r="H145" i="1"/>
  <c r="G145" i="1"/>
  <c r="F145" i="1"/>
  <c r="I144" i="1"/>
  <c r="H144" i="1"/>
  <c r="G144" i="1"/>
  <c r="F144" i="1"/>
  <c r="I143" i="1"/>
  <c r="H143" i="1"/>
  <c r="G143" i="1"/>
  <c r="F143" i="1"/>
  <c r="I142" i="1"/>
  <c r="H142" i="1"/>
  <c r="G142" i="1"/>
  <c r="F142" i="1"/>
  <c r="I141" i="1"/>
  <c r="H141" i="1"/>
  <c r="G141" i="1"/>
  <c r="F141" i="1"/>
  <c r="I140" i="1"/>
  <c r="H140" i="1"/>
  <c r="G140" i="1"/>
  <c r="F140" i="1"/>
  <c r="I139" i="1"/>
  <c r="H139" i="1"/>
  <c r="G139" i="1"/>
  <c r="F139" i="1"/>
  <c r="I138" i="1"/>
  <c r="H138" i="1"/>
  <c r="G138" i="1"/>
  <c r="F138" i="1"/>
  <c r="I137" i="1"/>
  <c r="H137" i="1"/>
  <c r="G137" i="1"/>
  <c r="F137" i="1"/>
  <c r="I136" i="1"/>
  <c r="H136" i="1"/>
  <c r="G136" i="1"/>
  <c r="F136" i="1"/>
  <c r="I135" i="1"/>
  <c r="H135" i="1"/>
  <c r="G135" i="1"/>
  <c r="F135" i="1"/>
  <c r="I134" i="1"/>
  <c r="H134" i="1"/>
  <c r="G134" i="1"/>
  <c r="F134" i="1"/>
  <c r="I133" i="1"/>
  <c r="H133" i="1"/>
  <c r="G133" i="1"/>
  <c r="F133" i="1"/>
  <c r="I132" i="1"/>
  <c r="H132" i="1"/>
  <c r="G132" i="1"/>
  <c r="F132" i="1"/>
  <c r="I131" i="1"/>
  <c r="H131" i="1"/>
  <c r="G131" i="1"/>
  <c r="F131" i="1"/>
  <c r="I130" i="1"/>
  <c r="H130" i="1"/>
  <c r="G130" i="1"/>
  <c r="F130" i="1"/>
  <c r="I129" i="1"/>
  <c r="H129" i="1"/>
  <c r="G129" i="1"/>
  <c r="F129" i="1"/>
  <c r="I128" i="1"/>
  <c r="H128" i="1"/>
  <c r="G128" i="1"/>
  <c r="F128" i="1"/>
  <c r="I127" i="1"/>
  <c r="H127" i="1"/>
  <c r="G127" i="1"/>
  <c r="F127" i="1"/>
  <c r="I126" i="1"/>
  <c r="H126" i="1"/>
  <c r="G126" i="1"/>
  <c r="F126" i="1"/>
  <c r="I125" i="1"/>
  <c r="H125" i="1"/>
  <c r="G125" i="1"/>
  <c r="F125" i="1"/>
  <c r="I124" i="1"/>
  <c r="H124" i="1"/>
  <c r="G124" i="1"/>
  <c r="F124" i="1"/>
  <c r="I123" i="1"/>
  <c r="H123" i="1"/>
  <c r="G123" i="1"/>
  <c r="F123" i="1"/>
  <c r="I122" i="1"/>
  <c r="H122" i="1"/>
  <c r="G122" i="1"/>
  <c r="F122" i="1"/>
  <c r="I121" i="1"/>
  <c r="H121" i="1"/>
  <c r="G121" i="1"/>
  <c r="F121" i="1"/>
  <c r="I120" i="1"/>
  <c r="H120" i="1"/>
  <c r="G120" i="1"/>
  <c r="F120" i="1"/>
  <c r="I119" i="1"/>
  <c r="H119" i="1"/>
  <c r="G119" i="1"/>
  <c r="F119" i="1"/>
  <c r="I118" i="1"/>
  <c r="H118" i="1"/>
  <c r="G118" i="1"/>
  <c r="F118" i="1"/>
  <c r="I117" i="1"/>
  <c r="H117" i="1"/>
  <c r="G117" i="1"/>
  <c r="F117" i="1"/>
  <c r="I116" i="1"/>
  <c r="H116" i="1"/>
  <c r="G116" i="1"/>
  <c r="F116" i="1"/>
  <c r="I115" i="1"/>
  <c r="H115" i="1"/>
  <c r="G115" i="1"/>
  <c r="F115" i="1"/>
  <c r="I114" i="1"/>
  <c r="H114" i="1"/>
  <c r="G114" i="1"/>
  <c r="F114" i="1"/>
  <c r="I113" i="1"/>
  <c r="H113" i="1"/>
  <c r="G113" i="1"/>
  <c r="F113" i="1"/>
  <c r="I112" i="1"/>
  <c r="H112" i="1"/>
  <c r="G112" i="1"/>
  <c r="F112" i="1"/>
  <c r="I111" i="1"/>
  <c r="H111" i="1"/>
  <c r="G111" i="1"/>
  <c r="F111" i="1"/>
  <c r="I110" i="1"/>
  <c r="H110" i="1"/>
  <c r="G110" i="1"/>
  <c r="F110" i="1"/>
  <c r="I109" i="1"/>
  <c r="H109" i="1"/>
  <c r="G109" i="1"/>
  <c r="F109" i="1"/>
  <c r="I108" i="1"/>
  <c r="H108" i="1"/>
  <c r="G108" i="1"/>
  <c r="F108" i="1"/>
  <c r="I107" i="1"/>
  <c r="H107" i="1"/>
  <c r="G107" i="1"/>
  <c r="F107" i="1"/>
  <c r="I106" i="1"/>
  <c r="H106" i="1"/>
  <c r="G106" i="1"/>
  <c r="F106" i="1"/>
  <c r="I105" i="1"/>
  <c r="H105" i="1"/>
  <c r="G105" i="1"/>
  <c r="F105" i="1"/>
  <c r="I104" i="1"/>
  <c r="H104" i="1"/>
  <c r="G104" i="1"/>
  <c r="F104" i="1"/>
  <c r="I103" i="1"/>
  <c r="H103" i="1"/>
  <c r="G103" i="1"/>
  <c r="F103" i="1"/>
  <c r="I102" i="1"/>
  <c r="H102" i="1"/>
  <c r="G102" i="1"/>
  <c r="F102" i="1"/>
  <c r="I101" i="1"/>
  <c r="H101" i="1"/>
  <c r="G101" i="1"/>
  <c r="F101" i="1"/>
  <c r="I100" i="1"/>
  <c r="H100" i="1"/>
  <c r="G100" i="1"/>
  <c r="F100" i="1"/>
  <c r="I99" i="1"/>
  <c r="H99" i="1"/>
  <c r="G99" i="1"/>
  <c r="F99" i="1"/>
  <c r="I98" i="1"/>
  <c r="H98" i="1"/>
  <c r="G98" i="1"/>
  <c r="F98" i="1"/>
  <c r="I97" i="1"/>
  <c r="H97" i="1"/>
  <c r="G97" i="1"/>
  <c r="F97" i="1"/>
  <c r="I96" i="1"/>
  <c r="H96" i="1"/>
  <c r="G96" i="1"/>
  <c r="F96" i="1"/>
  <c r="I95" i="1"/>
  <c r="H95" i="1"/>
  <c r="G95" i="1"/>
  <c r="F95" i="1"/>
  <c r="I94" i="1"/>
  <c r="H94" i="1"/>
  <c r="G94" i="1"/>
  <c r="F94" i="1"/>
  <c r="I93" i="1"/>
  <c r="H93" i="1"/>
  <c r="G93" i="1"/>
  <c r="F93" i="1"/>
  <c r="I92" i="1"/>
  <c r="H92" i="1"/>
  <c r="G92" i="1"/>
  <c r="F92" i="1"/>
  <c r="I91" i="1"/>
  <c r="H91" i="1"/>
  <c r="G91" i="1"/>
  <c r="F91" i="1"/>
  <c r="I90" i="1"/>
  <c r="H90" i="1"/>
  <c r="G90" i="1"/>
  <c r="F90" i="1"/>
  <c r="I89" i="1"/>
  <c r="H89" i="1"/>
  <c r="G89" i="1"/>
  <c r="F89" i="1"/>
  <c r="I88" i="1"/>
  <c r="H88" i="1"/>
  <c r="G88" i="1"/>
  <c r="F88" i="1"/>
  <c r="I87" i="1"/>
  <c r="H87" i="1"/>
  <c r="G87" i="1"/>
  <c r="F87" i="1"/>
  <c r="I86" i="1"/>
  <c r="H86" i="1"/>
  <c r="G86" i="1"/>
  <c r="F86" i="1"/>
  <c r="I85" i="1"/>
  <c r="H85" i="1"/>
  <c r="G85" i="1"/>
  <c r="F85" i="1"/>
  <c r="I84" i="1"/>
  <c r="H84" i="1"/>
  <c r="G84" i="1"/>
  <c r="F84" i="1"/>
  <c r="I83" i="1"/>
  <c r="H83" i="1"/>
  <c r="G83" i="1"/>
  <c r="F83" i="1"/>
  <c r="I82" i="1"/>
  <c r="H82" i="1"/>
  <c r="G82" i="1"/>
  <c r="F82" i="1"/>
  <c r="I81" i="1"/>
  <c r="H81" i="1"/>
  <c r="G81" i="1"/>
  <c r="F81" i="1"/>
  <c r="I80" i="1"/>
  <c r="H80" i="1"/>
  <c r="G80" i="1"/>
  <c r="F80" i="1"/>
  <c r="I79" i="1"/>
  <c r="H79" i="1"/>
  <c r="G79" i="1"/>
  <c r="F79" i="1"/>
  <c r="I78" i="1"/>
  <c r="H78" i="1"/>
  <c r="G78" i="1"/>
  <c r="F78" i="1"/>
  <c r="I77" i="1"/>
  <c r="H77" i="1"/>
  <c r="G77" i="1"/>
  <c r="F77" i="1"/>
  <c r="I76" i="1"/>
  <c r="H76" i="1"/>
  <c r="G76" i="1"/>
  <c r="F76" i="1"/>
  <c r="I75" i="1"/>
  <c r="H75" i="1"/>
  <c r="G75" i="1"/>
  <c r="F75" i="1"/>
  <c r="I74" i="1"/>
  <c r="H74" i="1"/>
  <c r="G74" i="1"/>
  <c r="F74" i="1"/>
  <c r="I73" i="1"/>
  <c r="H73" i="1"/>
  <c r="G73" i="1"/>
  <c r="F73" i="1"/>
  <c r="I72" i="1"/>
  <c r="H72" i="1"/>
  <c r="G72" i="1"/>
  <c r="F72" i="1"/>
  <c r="I71" i="1"/>
  <c r="H71" i="1"/>
  <c r="G71" i="1"/>
  <c r="F71" i="1"/>
  <c r="I70" i="1"/>
  <c r="H70" i="1"/>
  <c r="G70" i="1"/>
  <c r="F70" i="1"/>
  <c r="I69" i="1"/>
  <c r="H69" i="1"/>
  <c r="G69" i="1"/>
  <c r="F69" i="1"/>
  <c r="I68" i="1"/>
  <c r="H68" i="1"/>
  <c r="G68" i="1"/>
  <c r="F68" i="1"/>
  <c r="I67" i="1"/>
  <c r="H67" i="1"/>
  <c r="G67" i="1"/>
  <c r="F67" i="1"/>
  <c r="I66" i="1"/>
  <c r="H66" i="1"/>
  <c r="G66" i="1"/>
  <c r="F66" i="1"/>
  <c r="I65" i="1"/>
  <c r="H65" i="1"/>
  <c r="G65" i="1"/>
  <c r="F65" i="1"/>
  <c r="I64" i="1"/>
  <c r="H64" i="1"/>
  <c r="G64" i="1"/>
  <c r="F64" i="1"/>
  <c r="I63" i="1"/>
  <c r="H63" i="1"/>
  <c r="G63" i="1"/>
  <c r="F63" i="1"/>
  <c r="I62" i="1"/>
  <c r="H62" i="1"/>
  <c r="G62" i="1"/>
  <c r="F62" i="1"/>
  <c r="I61" i="1"/>
  <c r="H61" i="1"/>
  <c r="G61" i="1"/>
  <c r="F61" i="1"/>
  <c r="I60" i="1"/>
  <c r="H60" i="1"/>
  <c r="G60" i="1"/>
  <c r="F60" i="1"/>
  <c r="I59" i="1"/>
  <c r="H59" i="1"/>
  <c r="G59" i="1"/>
  <c r="F59" i="1"/>
  <c r="I58" i="1"/>
  <c r="H58" i="1"/>
  <c r="G58" i="1"/>
  <c r="F58" i="1"/>
  <c r="I57" i="1"/>
  <c r="H57" i="1"/>
  <c r="G57" i="1"/>
  <c r="F57" i="1"/>
  <c r="I56" i="1"/>
  <c r="H56" i="1"/>
  <c r="G56" i="1"/>
  <c r="F56" i="1"/>
  <c r="I55" i="1"/>
  <c r="H55" i="1"/>
  <c r="G55" i="1"/>
  <c r="F55" i="1"/>
  <c r="I54" i="1"/>
  <c r="H54" i="1"/>
  <c r="G54" i="1"/>
  <c r="F54" i="1"/>
  <c r="I53" i="1"/>
  <c r="H53" i="1"/>
  <c r="G53" i="1"/>
  <c r="F53" i="1"/>
  <c r="I52" i="1"/>
  <c r="H52" i="1"/>
  <c r="G52" i="1"/>
  <c r="F52" i="1"/>
  <c r="I51" i="1"/>
  <c r="H51" i="1"/>
  <c r="G51" i="1"/>
  <c r="F51" i="1"/>
  <c r="I50" i="1"/>
  <c r="H50" i="1"/>
  <c r="G50" i="1"/>
  <c r="F50" i="1"/>
  <c r="I49" i="1"/>
  <c r="H49" i="1"/>
  <c r="G49" i="1"/>
  <c r="F49" i="1"/>
  <c r="I48" i="1"/>
  <c r="H48" i="1"/>
  <c r="G48" i="1"/>
  <c r="F48" i="1"/>
  <c r="I47" i="1"/>
  <c r="H47" i="1"/>
  <c r="G47" i="1"/>
  <c r="F47" i="1"/>
  <c r="I46" i="1"/>
  <c r="H46" i="1"/>
  <c r="G46" i="1"/>
  <c r="F46" i="1"/>
  <c r="I45" i="1"/>
  <c r="H45" i="1"/>
  <c r="G45" i="1"/>
  <c r="F45" i="1"/>
  <c r="I44" i="1"/>
  <c r="H44" i="1"/>
  <c r="G44" i="1"/>
  <c r="F44" i="1"/>
  <c r="I43" i="1"/>
  <c r="H43" i="1"/>
  <c r="G43" i="1"/>
  <c r="F43" i="1"/>
  <c r="I42" i="1"/>
  <c r="H42" i="1"/>
  <c r="G42" i="1"/>
  <c r="F42" i="1"/>
  <c r="I41" i="1"/>
  <c r="H41" i="1"/>
  <c r="G41" i="1"/>
  <c r="F41" i="1"/>
  <c r="I40" i="1"/>
  <c r="H40" i="1"/>
  <c r="G40" i="1"/>
  <c r="F40" i="1"/>
  <c r="I39" i="1"/>
  <c r="H39" i="1"/>
  <c r="G39" i="1"/>
  <c r="F39" i="1"/>
  <c r="I38" i="1"/>
  <c r="H38" i="1"/>
  <c r="G38" i="1"/>
  <c r="F38" i="1"/>
  <c r="I37" i="1"/>
  <c r="H37" i="1"/>
  <c r="G37" i="1"/>
  <c r="F37" i="1"/>
  <c r="I36" i="1"/>
  <c r="H36" i="1"/>
  <c r="G36" i="1"/>
  <c r="F36" i="1"/>
  <c r="I35" i="1"/>
  <c r="H35" i="1"/>
  <c r="G35" i="1"/>
  <c r="F35" i="1"/>
  <c r="I34" i="1"/>
  <c r="H34" i="1"/>
  <c r="G34" i="1"/>
  <c r="F34" i="1"/>
  <c r="I33" i="1"/>
  <c r="H33" i="1"/>
  <c r="G33" i="1"/>
  <c r="F33" i="1"/>
  <c r="I32" i="1"/>
  <c r="H32" i="1"/>
  <c r="G32" i="1"/>
  <c r="F32" i="1"/>
  <c r="I31" i="1"/>
  <c r="H31" i="1"/>
  <c r="G31" i="1"/>
  <c r="F31" i="1"/>
  <c r="I30" i="1"/>
  <c r="H30" i="1"/>
  <c r="G30" i="1"/>
  <c r="F30" i="1"/>
  <c r="I29" i="1"/>
  <c r="H29" i="1"/>
  <c r="G29" i="1"/>
  <c r="F29" i="1"/>
  <c r="I28" i="1"/>
  <c r="H28" i="1"/>
  <c r="G28" i="1"/>
  <c r="F28" i="1"/>
  <c r="I27" i="1"/>
  <c r="H27" i="1"/>
  <c r="G27" i="1"/>
  <c r="F27" i="1"/>
  <c r="I26" i="1"/>
  <c r="H26" i="1"/>
  <c r="G26" i="1"/>
  <c r="F26" i="1"/>
  <c r="I25" i="1"/>
  <c r="H25" i="1"/>
  <c r="G25" i="1"/>
  <c r="F25" i="1"/>
  <c r="I24" i="1"/>
  <c r="H24" i="1"/>
  <c r="G24" i="1"/>
  <c r="F24" i="1"/>
  <c r="I23" i="1"/>
  <c r="H23" i="1"/>
  <c r="G23" i="1"/>
  <c r="F23" i="1"/>
  <c r="I22" i="1"/>
  <c r="H22" i="1"/>
  <c r="G22" i="1"/>
  <c r="F22" i="1"/>
  <c r="I21" i="1"/>
  <c r="H21" i="1"/>
  <c r="G21" i="1"/>
  <c r="F21" i="1"/>
  <c r="I20" i="1"/>
  <c r="H20" i="1"/>
  <c r="G20" i="1"/>
  <c r="F20" i="1"/>
  <c r="I19" i="1"/>
  <c r="H19" i="1"/>
  <c r="G19" i="1"/>
  <c r="F19" i="1"/>
  <c r="I18" i="1"/>
  <c r="H18" i="1"/>
  <c r="G18" i="1"/>
  <c r="F18" i="1"/>
  <c r="I17" i="1"/>
  <c r="H17" i="1"/>
  <c r="G17" i="1"/>
  <c r="F17" i="1"/>
  <c r="I16" i="1"/>
  <c r="H16" i="1"/>
  <c r="G16" i="1"/>
  <c r="F16" i="1"/>
  <c r="I15" i="1"/>
  <c r="H15" i="1"/>
  <c r="G15" i="1"/>
  <c r="F15" i="1"/>
  <c r="I14" i="1"/>
  <c r="H14" i="1"/>
  <c r="G14" i="1"/>
  <c r="F14" i="1"/>
  <c r="I13" i="1"/>
  <c r="H13" i="1"/>
  <c r="G13" i="1"/>
  <c r="F13" i="1"/>
  <c r="I12" i="1"/>
  <c r="H12" i="1"/>
  <c r="G12" i="1"/>
  <c r="F12" i="1"/>
  <c r="I11" i="1"/>
  <c r="H11" i="1"/>
  <c r="G11" i="1"/>
  <c r="F11" i="1"/>
  <c r="I10" i="1"/>
  <c r="H10" i="1"/>
  <c r="G10" i="1"/>
  <c r="F10" i="1"/>
  <c r="I9" i="1"/>
  <c r="H9" i="1"/>
  <c r="G9" i="1"/>
  <c r="F9" i="1"/>
  <c r="I8" i="1"/>
  <c r="H8" i="1"/>
  <c r="G8" i="1"/>
  <c r="F8" i="1"/>
  <c r="I7" i="1"/>
  <c r="H7" i="1"/>
  <c r="G7" i="1"/>
  <c r="F7" i="1"/>
  <c r="I6" i="1"/>
  <c r="H6" i="1"/>
  <c r="G6" i="1"/>
  <c r="F6" i="1"/>
  <c r="I5" i="1"/>
  <c r="H5" i="1"/>
  <c r="G5" i="1"/>
  <c r="F5" i="1"/>
  <c r="I4" i="1"/>
  <c r="H4" i="1"/>
  <c r="G4" i="1"/>
  <c r="F4" i="1"/>
  <c r="I3" i="1"/>
  <c r="H3" i="1"/>
  <c r="G3" i="1"/>
  <c r="F3" i="1"/>
  <c r="B146" i="1"/>
  <c r="A146" i="1"/>
  <c r="B145" i="1"/>
  <c r="A145" i="1"/>
  <c r="B144" i="1"/>
  <c r="A144" i="1"/>
  <c r="B143" i="1"/>
  <c r="A143" i="1"/>
  <c r="B142" i="1"/>
  <c r="A142" i="1"/>
  <c r="B141" i="1"/>
  <c r="A141" i="1"/>
  <c r="B140" i="1"/>
  <c r="A140" i="1"/>
  <c r="B139" i="1"/>
  <c r="A139" i="1"/>
  <c r="B138" i="1"/>
  <c r="A138" i="1"/>
  <c r="B137" i="1"/>
  <c r="A137" i="1"/>
  <c r="B136" i="1"/>
  <c r="A136" i="1"/>
  <c r="B135" i="1"/>
  <c r="A135" i="1"/>
  <c r="B134" i="1"/>
  <c r="A134" i="1"/>
  <c r="B133" i="1"/>
  <c r="A133" i="1"/>
  <c r="B132" i="1"/>
  <c r="A132" i="1"/>
  <c r="B131" i="1"/>
  <c r="A131" i="1"/>
  <c r="B130" i="1"/>
  <c r="A130" i="1"/>
  <c r="B129" i="1"/>
  <c r="A129" i="1"/>
  <c r="B128" i="1"/>
  <c r="A128" i="1"/>
  <c r="B127" i="1"/>
  <c r="A127" i="1"/>
  <c r="B126" i="1"/>
  <c r="A126" i="1"/>
  <c r="B125" i="1"/>
  <c r="A125" i="1"/>
  <c r="B124" i="1"/>
  <c r="A124" i="1"/>
  <c r="B123" i="1"/>
  <c r="A123" i="1"/>
  <c r="B122" i="1"/>
  <c r="A122" i="1"/>
  <c r="B121" i="1"/>
  <c r="A121" i="1"/>
  <c r="B120" i="1"/>
  <c r="A120" i="1"/>
  <c r="B119" i="1"/>
  <c r="A119" i="1"/>
  <c r="B118" i="1"/>
  <c r="A118" i="1"/>
  <c r="B117" i="1"/>
  <c r="A117" i="1"/>
  <c r="B116" i="1"/>
  <c r="A116" i="1"/>
  <c r="B115" i="1"/>
  <c r="A115" i="1"/>
  <c r="B114" i="1"/>
  <c r="A114" i="1"/>
  <c r="B113" i="1"/>
  <c r="A113" i="1"/>
  <c r="B112" i="1"/>
  <c r="A112" i="1"/>
  <c r="B111" i="1"/>
  <c r="A111" i="1"/>
  <c r="B110" i="1"/>
  <c r="A110" i="1"/>
  <c r="B109" i="1"/>
  <c r="A109" i="1"/>
  <c r="B108" i="1"/>
  <c r="A108" i="1"/>
  <c r="B107" i="1"/>
  <c r="A107" i="1"/>
  <c r="B106" i="1"/>
  <c r="A106" i="1"/>
  <c r="B105" i="1"/>
  <c r="A105" i="1"/>
  <c r="B104" i="1"/>
  <c r="A104" i="1"/>
  <c r="B103" i="1"/>
  <c r="A103" i="1"/>
  <c r="B102" i="1"/>
  <c r="A102" i="1"/>
  <c r="B101" i="1"/>
  <c r="A101" i="1"/>
  <c r="B100" i="1"/>
  <c r="A100" i="1"/>
  <c r="B99" i="1"/>
  <c r="A99" i="1"/>
  <c r="B98" i="1"/>
  <c r="A98" i="1"/>
  <c r="B97" i="1"/>
  <c r="A97" i="1"/>
  <c r="B96" i="1"/>
  <c r="A96" i="1"/>
  <c r="B95" i="1"/>
  <c r="A95" i="1"/>
  <c r="B94" i="1"/>
  <c r="A94" i="1"/>
  <c r="B93" i="1"/>
  <c r="A93" i="1"/>
  <c r="B92" i="1"/>
  <c r="A92" i="1"/>
  <c r="B91" i="1"/>
  <c r="A91" i="1"/>
  <c r="B90" i="1"/>
  <c r="A90" i="1"/>
  <c r="B89" i="1"/>
  <c r="A89" i="1"/>
  <c r="B88" i="1"/>
  <c r="A88" i="1"/>
  <c r="B87" i="1"/>
  <c r="A87" i="1"/>
  <c r="B86" i="1"/>
  <c r="A86" i="1"/>
  <c r="B85" i="1"/>
  <c r="A85" i="1"/>
  <c r="B84" i="1"/>
  <c r="A84" i="1"/>
  <c r="B83" i="1"/>
  <c r="A83" i="1"/>
  <c r="B82" i="1"/>
  <c r="A82" i="1"/>
  <c r="B81" i="1"/>
  <c r="A81" i="1"/>
  <c r="B80" i="1"/>
  <c r="A80" i="1"/>
  <c r="B79" i="1"/>
  <c r="A79" i="1"/>
  <c r="B78" i="1"/>
  <c r="A78" i="1"/>
  <c r="B77" i="1"/>
  <c r="A77" i="1"/>
  <c r="B76" i="1"/>
  <c r="A76" i="1"/>
  <c r="B75" i="1"/>
  <c r="A75" i="1"/>
  <c r="B74" i="1"/>
  <c r="A74" i="1"/>
  <c r="B73" i="1"/>
  <c r="A73" i="1"/>
  <c r="B72" i="1"/>
  <c r="A72" i="1"/>
  <c r="B71" i="1"/>
  <c r="A71" i="1"/>
  <c r="B70" i="1"/>
  <c r="A70" i="1"/>
  <c r="B69" i="1"/>
  <c r="A69" i="1"/>
  <c r="B68" i="1"/>
  <c r="A68" i="1"/>
  <c r="B67" i="1"/>
  <c r="A67" i="1"/>
  <c r="B66" i="1"/>
  <c r="A66" i="1"/>
  <c r="B65" i="1"/>
  <c r="A65" i="1"/>
  <c r="B64" i="1"/>
  <c r="A64" i="1"/>
  <c r="B63" i="1"/>
  <c r="A63" i="1"/>
  <c r="B62" i="1"/>
  <c r="A62" i="1"/>
  <c r="B61" i="1"/>
  <c r="A61" i="1"/>
  <c r="B60" i="1"/>
  <c r="A60" i="1"/>
  <c r="B59" i="1"/>
  <c r="A59" i="1"/>
  <c r="B58" i="1"/>
  <c r="A58" i="1"/>
  <c r="B57" i="1"/>
  <c r="A57" i="1"/>
  <c r="B56" i="1"/>
  <c r="A56" i="1"/>
  <c r="B55" i="1"/>
  <c r="A55" i="1"/>
  <c r="B54" i="1"/>
  <c r="A54" i="1"/>
  <c r="B53" i="1"/>
  <c r="A53" i="1"/>
  <c r="B52" i="1"/>
  <c r="A52" i="1"/>
  <c r="B51" i="1"/>
  <c r="A51" i="1"/>
  <c r="B50" i="1"/>
  <c r="A50" i="1"/>
  <c r="B49" i="1"/>
  <c r="A49" i="1"/>
  <c r="B48" i="1"/>
  <c r="A48" i="1"/>
  <c r="B47" i="1"/>
  <c r="A47" i="1"/>
  <c r="B46" i="1"/>
  <c r="A46" i="1"/>
  <c r="B45" i="1"/>
  <c r="A45" i="1"/>
  <c r="B44" i="1"/>
  <c r="A44" i="1"/>
  <c r="B43" i="1"/>
  <c r="A43" i="1"/>
  <c r="B42" i="1"/>
  <c r="A42" i="1"/>
  <c r="B41" i="1"/>
  <c r="A41" i="1"/>
  <c r="B40" i="1"/>
  <c r="A40" i="1"/>
  <c r="B39" i="1"/>
  <c r="A39" i="1"/>
  <c r="B38" i="1"/>
  <c r="A38" i="1"/>
  <c r="B37" i="1"/>
  <c r="A37" i="1"/>
  <c r="B36" i="1"/>
  <c r="A36" i="1"/>
  <c r="B35" i="1"/>
  <c r="A35" i="1"/>
  <c r="B34" i="1"/>
  <c r="A34" i="1"/>
  <c r="B33" i="1"/>
  <c r="A33" i="1"/>
  <c r="B32" i="1"/>
  <c r="A32" i="1"/>
  <c r="B31" i="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A9" i="1"/>
  <c r="B8" i="1"/>
  <c r="A8" i="1"/>
  <c r="B7" i="1"/>
  <c r="A7" i="1"/>
  <c r="B6" i="1"/>
  <c r="A6" i="1"/>
  <c r="B5" i="1"/>
  <c r="A5" i="1"/>
  <c r="B4" i="1"/>
  <c r="A4" i="1"/>
  <c r="B3" i="1"/>
  <c r="A3" i="1"/>
  <c r="B1" i="10" s="1"/>
  <c r="A1" i="10" l="1"/>
  <c r="E3" i="1"/>
  <c r="D3" i="1"/>
  <c r="C3" i="1"/>
  <c r="U3" i="1"/>
  <c r="D10" i="1"/>
  <c r="C10" i="1"/>
  <c r="E10" i="1"/>
  <c r="U10" i="1"/>
  <c r="E16" i="1"/>
  <c r="U16" i="1"/>
  <c r="D16" i="1"/>
  <c r="C16" i="1"/>
  <c r="D22" i="1"/>
  <c r="C22" i="1"/>
  <c r="E22" i="1"/>
  <c r="U22" i="1"/>
  <c r="D30" i="1"/>
  <c r="E30" i="1"/>
  <c r="C30" i="1"/>
  <c r="U30" i="1"/>
  <c r="D36" i="1"/>
  <c r="E36" i="1"/>
  <c r="U36" i="1"/>
  <c r="C36" i="1"/>
  <c r="C44" i="1"/>
  <c r="U44" i="1"/>
  <c r="E44" i="1"/>
  <c r="D44" i="1"/>
  <c r="D52" i="1"/>
  <c r="E52" i="1"/>
  <c r="U52" i="1"/>
  <c r="C52" i="1"/>
  <c r="D58" i="1"/>
  <c r="C58" i="1"/>
  <c r="U58" i="1"/>
  <c r="E58" i="1"/>
  <c r="D68" i="1"/>
  <c r="E68" i="1"/>
  <c r="U68" i="1"/>
  <c r="C68" i="1"/>
  <c r="D74" i="1"/>
  <c r="C74" i="1"/>
  <c r="E74" i="1"/>
  <c r="U74" i="1"/>
  <c r="E80" i="1"/>
  <c r="U80" i="1"/>
  <c r="D80" i="1"/>
  <c r="C80" i="1"/>
  <c r="D86" i="1"/>
  <c r="C86" i="1"/>
  <c r="E86" i="1"/>
  <c r="U86" i="1"/>
  <c r="C92" i="1"/>
  <c r="U92" i="1"/>
  <c r="D92" i="1"/>
  <c r="E92" i="1"/>
  <c r="D98" i="1"/>
  <c r="E98" i="1"/>
  <c r="U98" i="1"/>
  <c r="C98" i="1"/>
  <c r="D106" i="1"/>
  <c r="C106" i="1"/>
  <c r="E106" i="1"/>
  <c r="U106" i="1"/>
  <c r="E112" i="1"/>
  <c r="U112" i="1"/>
  <c r="D112" i="1"/>
  <c r="C112" i="1"/>
  <c r="D118" i="1"/>
  <c r="C118" i="1"/>
  <c r="E118" i="1"/>
  <c r="U118" i="1"/>
  <c r="C124" i="1"/>
  <c r="U124" i="1"/>
  <c r="E124" i="1"/>
  <c r="D124" i="1"/>
  <c r="D130" i="1"/>
  <c r="E130" i="1"/>
  <c r="U130" i="1"/>
  <c r="C130" i="1"/>
  <c r="C136" i="1"/>
  <c r="U136" i="1"/>
  <c r="D136" i="1"/>
  <c r="E136" i="1"/>
  <c r="C144" i="1"/>
  <c r="U144" i="1"/>
  <c r="D144" i="1"/>
  <c r="E144" i="1"/>
  <c r="E4" i="1"/>
  <c r="U4" i="1"/>
  <c r="D4" i="1"/>
  <c r="C4" i="1"/>
  <c r="D6" i="1"/>
  <c r="E6" i="1"/>
  <c r="U6" i="1"/>
  <c r="C6" i="1"/>
  <c r="D8" i="1"/>
  <c r="E8" i="1"/>
  <c r="U8" i="1"/>
  <c r="C8" i="1"/>
  <c r="E7" i="1"/>
  <c r="C7" i="1"/>
  <c r="U7" i="1"/>
  <c r="D7" i="1"/>
  <c r="D14" i="1"/>
  <c r="C14" i="1"/>
  <c r="E14" i="1"/>
  <c r="U14" i="1"/>
  <c r="D20" i="1"/>
  <c r="E20" i="1"/>
  <c r="U20" i="1"/>
  <c r="C20" i="1"/>
  <c r="D26" i="1"/>
  <c r="C26" i="1"/>
  <c r="U26" i="1"/>
  <c r="E26" i="1"/>
  <c r="E32" i="1"/>
  <c r="U32" i="1"/>
  <c r="C32" i="1"/>
  <c r="D32" i="1"/>
  <c r="D38" i="1"/>
  <c r="C38" i="1"/>
  <c r="E38" i="1"/>
  <c r="U38" i="1"/>
  <c r="D42" i="1"/>
  <c r="C42" i="1"/>
  <c r="E42" i="1"/>
  <c r="U42" i="1"/>
  <c r="E48" i="1"/>
  <c r="U48" i="1"/>
  <c r="D48" i="1"/>
  <c r="C48" i="1"/>
  <c r="D54" i="1"/>
  <c r="C54" i="1"/>
  <c r="E54" i="1"/>
  <c r="U54" i="1"/>
  <c r="C60" i="1"/>
  <c r="U60" i="1"/>
  <c r="D60" i="1"/>
  <c r="E60" i="1"/>
  <c r="E64" i="1"/>
  <c r="U64" i="1"/>
  <c r="C64" i="1"/>
  <c r="D64" i="1"/>
  <c r="D70" i="1"/>
  <c r="C70" i="1"/>
  <c r="E70" i="1"/>
  <c r="U70" i="1"/>
  <c r="C76" i="1"/>
  <c r="U76" i="1"/>
  <c r="E76" i="1"/>
  <c r="D76" i="1"/>
  <c r="D82" i="1"/>
  <c r="E82" i="1"/>
  <c r="C82" i="1"/>
  <c r="U82" i="1"/>
  <c r="C88" i="1"/>
  <c r="D88" i="1"/>
  <c r="U88" i="1"/>
  <c r="E88" i="1"/>
  <c r="D94" i="1"/>
  <c r="E94" i="1"/>
  <c r="C94" i="1"/>
  <c r="U94" i="1"/>
  <c r="D100" i="1"/>
  <c r="E100" i="1"/>
  <c r="U100" i="1"/>
  <c r="C100" i="1"/>
  <c r="C104" i="1"/>
  <c r="D104" i="1"/>
  <c r="U104" i="1"/>
  <c r="E104" i="1"/>
  <c r="D110" i="1"/>
  <c r="C110" i="1"/>
  <c r="E110" i="1"/>
  <c r="U110" i="1"/>
  <c r="D116" i="1"/>
  <c r="E116" i="1"/>
  <c r="U116" i="1"/>
  <c r="C116" i="1"/>
  <c r="C120" i="1"/>
  <c r="U120" i="1"/>
  <c r="D120" i="1"/>
  <c r="E120" i="1"/>
  <c r="D126" i="1"/>
  <c r="E126" i="1"/>
  <c r="C126" i="1"/>
  <c r="U126" i="1"/>
  <c r="C132" i="1"/>
  <c r="U132" i="1"/>
  <c r="E132" i="1"/>
  <c r="D132" i="1"/>
  <c r="D138" i="1"/>
  <c r="E138" i="1"/>
  <c r="C138" i="1"/>
  <c r="U138" i="1"/>
  <c r="D142" i="1"/>
  <c r="E142" i="1"/>
  <c r="C142" i="1"/>
  <c r="U142" i="1"/>
  <c r="D146" i="1"/>
  <c r="E146" i="1"/>
  <c r="U146" i="1"/>
  <c r="C146" i="1"/>
  <c r="E11" i="1"/>
  <c r="D11" i="1"/>
  <c r="U11" i="1"/>
  <c r="C11" i="1"/>
  <c r="A11" i="10"/>
  <c r="C13" i="1"/>
  <c r="D13" i="1"/>
  <c r="E13" i="1"/>
  <c r="U13" i="1"/>
  <c r="E15" i="1"/>
  <c r="C15" i="1"/>
  <c r="D15" i="1"/>
  <c r="U15" i="1"/>
  <c r="C17" i="1"/>
  <c r="D17" i="1"/>
  <c r="E17" i="1"/>
  <c r="U17" i="1"/>
  <c r="E19" i="1"/>
  <c r="C19" i="1"/>
  <c r="D19" i="1"/>
  <c r="U19" i="1"/>
  <c r="C21" i="1"/>
  <c r="D21" i="1"/>
  <c r="E21" i="1"/>
  <c r="U21" i="1"/>
  <c r="E23" i="1"/>
  <c r="U23" i="1"/>
  <c r="D23" i="1"/>
  <c r="C23" i="1"/>
  <c r="C25" i="1"/>
  <c r="E25" i="1"/>
  <c r="D25" i="1"/>
  <c r="U25" i="1"/>
  <c r="E27" i="1"/>
  <c r="D27" i="1"/>
  <c r="U27" i="1"/>
  <c r="C27" i="1"/>
  <c r="C29" i="1"/>
  <c r="D29" i="1"/>
  <c r="E29" i="1"/>
  <c r="U29" i="1"/>
  <c r="E31" i="1"/>
  <c r="C31" i="1"/>
  <c r="D31" i="1"/>
  <c r="U31" i="1"/>
  <c r="C33" i="1"/>
  <c r="D33" i="1"/>
  <c r="U33" i="1"/>
  <c r="E33" i="1"/>
  <c r="E35" i="1"/>
  <c r="C35" i="1"/>
  <c r="D35" i="1"/>
  <c r="U35" i="1"/>
  <c r="C37" i="1"/>
  <c r="E37" i="1"/>
  <c r="U37" i="1"/>
  <c r="D37" i="1"/>
  <c r="E39" i="1"/>
  <c r="C39" i="1"/>
  <c r="D39" i="1"/>
  <c r="U39" i="1"/>
  <c r="C41" i="1"/>
  <c r="E41" i="1"/>
  <c r="D41" i="1"/>
  <c r="U41" i="1"/>
  <c r="E43" i="1"/>
  <c r="D43" i="1"/>
  <c r="U43" i="1"/>
  <c r="C43" i="1"/>
  <c r="C45" i="1"/>
  <c r="D45" i="1"/>
  <c r="E45" i="1"/>
  <c r="U45" i="1"/>
  <c r="E47" i="1"/>
  <c r="C47" i="1"/>
  <c r="D47" i="1"/>
  <c r="U47" i="1"/>
  <c r="C49" i="1"/>
  <c r="D49" i="1"/>
  <c r="E49" i="1"/>
  <c r="U49" i="1"/>
  <c r="E51" i="1"/>
  <c r="C51" i="1"/>
  <c r="D51" i="1"/>
  <c r="U51" i="1"/>
  <c r="C53" i="1"/>
  <c r="D53" i="1"/>
  <c r="E53" i="1"/>
  <c r="U53" i="1"/>
  <c r="E55" i="1"/>
  <c r="U55" i="1"/>
  <c r="D55" i="1"/>
  <c r="C55" i="1"/>
  <c r="C57" i="1"/>
  <c r="E57" i="1"/>
  <c r="D57" i="1"/>
  <c r="U57" i="1"/>
  <c r="E59" i="1"/>
  <c r="D59" i="1"/>
  <c r="U59" i="1"/>
  <c r="C59" i="1"/>
  <c r="C61" i="1"/>
  <c r="D61" i="1"/>
  <c r="E61" i="1"/>
  <c r="U61" i="1"/>
  <c r="E63" i="1"/>
  <c r="C63" i="1"/>
  <c r="D63" i="1"/>
  <c r="U63" i="1"/>
  <c r="C65" i="1"/>
  <c r="D65" i="1"/>
  <c r="U65" i="1"/>
  <c r="E65" i="1"/>
  <c r="E67" i="1"/>
  <c r="C67" i="1"/>
  <c r="D67" i="1"/>
  <c r="U67" i="1"/>
  <c r="C69" i="1"/>
  <c r="E69" i="1"/>
  <c r="U69" i="1"/>
  <c r="D69" i="1"/>
  <c r="E71" i="1"/>
  <c r="C71" i="1"/>
  <c r="D71" i="1"/>
  <c r="U71" i="1"/>
  <c r="C73" i="1"/>
  <c r="E73" i="1"/>
  <c r="D73" i="1"/>
  <c r="U73" i="1"/>
  <c r="E75" i="1"/>
  <c r="D75" i="1"/>
  <c r="U75" i="1"/>
  <c r="C75" i="1"/>
  <c r="C77" i="1"/>
  <c r="D77" i="1"/>
  <c r="E77" i="1"/>
  <c r="U77" i="1"/>
  <c r="E79" i="1"/>
  <c r="C79" i="1"/>
  <c r="D79" i="1"/>
  <c r="U79" i="1"/>
  <c r="C81" i="1"/>
  <c r="D81" i="1"/>
  <c r="E81" i="1"/>
  <c r="U81" i="1"/>
  <c r="E83" i="1"/>
  <c r="C83" i="1"/>
  <c r="D83" i="1"/>
  <c r="U83" i="1"/>
  <c r="C85" i="1"/>
  <c r="D85" i="1"/>
  <c r="E85" i="1"/>
  <c r="U85" i="1"/>
  <c r="E87" i="1"/>
  <c r="U87" i="1"/>
  <c r="D87" i="1"/>
  <c r="C87" i="1"/>
  <c r="C89" i="1"/>
  <c r="E89" i="1"/>
  <c r="D89" i="1"/>
  <c r="U89" i="1"/>
  <c r="E91" i="1"/>
  <c r="D91" i="1"/>
  <c r="U91" i="1"/>
  <c r="C91" i="1"/>
  <c r="C93" i="1"/>
  <c r="D93" i="1"/>
  <c r="E93" i="1"/>
  <c r="U93" i="1"/>
  <c r="E95" i="1"/>
  <c r="C95" i="1"/>
  <c r="D95" i="1"/>
  <c r="U95" i="1"/>
  <c r="C97" i="1"/>
  <c r="D97" i="1"/>
  <c r="U97" i="1"/>
  <c r="E97" i="1"/>
  <c r="E99" i="1"/>
  <c r="C99" i="1"/>
  <c r="D99" i="1"/>
  <c r="U99" i="1"/>
  <c r="C101" i="1"/>
  <c r="E101" i="1"/>
  <c r="U101" i="1"/>
  <c r="D101" i="1"/>
  <c r="E103" i="1"/>
  <c r="C103" i="1"/>
  <c r="D103" i="1"/>
  <c r="U103" i="1"/>
  <c r="C105" i="1"/>
  <c r="E105" i="1"/>
  <c r="D105" i="1"/>
  <c r="U105" i="1"/>
  <c r="E107" i="1"/>
  <c r="D107" i="1"/>
  <c r="U107" i="1"/>
  <c r="C107" i="1"/>
  <c r="C109" i="1"/>
  <c r="D109" i="1"/>
  <c r="E109" i="1"/>
  <c r="U109" i="1"/>
  <c r="E111" i="1"/>
  <c r="C111" i="1"/>
  <c r="D111" i="1"/>
  <c r="U111" i="1"/>
  <c r="C113" i="1"/>
  <c r="D113" i="1"/>
  <c r="E113" i="1"/>
  <c r="U113" i="1"/>
  <c r="E115" i="1"/>
  <c r="C115" i="1"/>
  <c r="D115" i="1"/>
  <c r="U115" i="1"/>
  <c r="C117" i="1"/>
  <c r="D117" i="1"/>
  <c r="E117" i="1"/>
  <c r="U117" i="1"/>
  <c r="E119" i="1"/>
  <c r="U119" i="1"/>
  <c r="D119" i="1"/>
  <c r="C119" i="1"/>
  <c r="C121" i="1"/>
  <c r="D121" i="1"/>
  <c r="E121" i="1"/>
  <c r="U121" i="1"/>
  <c r="E123" i="1"/>
  <c r="C123" i="1"/>
  <c r="U123" i="1"/>
  <c r="D123" i="1"/>
  <c r="C125" i="1"/>
  <c r="D125" i="1"/>
  <c r="E125" i="1"/>
  <c r="U125" i="1"/>
  <c r="E127" i="1"/>
  <c r="D127" i="1"/>
  <c r="U127" i="1"/>
  <c r="C127" i="1"/>
  <c r="C129" i="1"/>
  <c r="D129" i="1"/>
  <c r="U129" i="1"/>
  <c r="E129" i="1"/>
  <c r="E131" i="1"/>
  <c r="C131" i="1"/>
  <c r="D131" i="1"/>
  <c r="U131" i="1"/>
  <c r="C133" i="1"/>
  <c r="D133" i="1"/>
  <c r="E133" i="1"/>
  <c r="U133" i="1"/>
  <c r="E135" i="1"/>
  <c r="U135" i="1"/>
  <c r="D135" i="1"/>
  <c r="C135" i="1"/>
  <c r="C137" i="1"/>
  <c r="D137" i="1"/>
  <c r="E137" i="1"/>
  <c r="U137" i="1"/>
  <c r="E139" i="1"/>
  <c r="C139" i="1"/>
  <c r="U139" i="1"/>
  <c r="D139" i="1"/>
  <c r="C141" i="1"/>
  <c r="D141" i="1"/>
  <c r="E141" i="1"/>
  <c r="U141" i="1"/>
  <c r="E143" i="1"/>
  <c r="D143" i="1"/>
  <c r="U143" i="1"/>
  <c r="C143" i="1"/>
  <c r="C145" i="1"/>
  <c r="D145" i="1"/>
  <c r="U145" i="1"/>
  <c r="E145" i="1"/>
  <c r="C5" i="1"/>
  <c r="D5" i="1"/>
  <c r="E5" i="1"/>
  <c r="U5" i="1"/>
  <c r="C12" i="1"/>
  <c r="U12" i="1"/>
  <c r="E12" i="1"/>
  <c r="D12" i="1"/>
  <c r="D18" i="1"/>
  <c r="E18" i="1"/>
  <c r="C18" i="1"/>
  <c r="U18" i="1"/>
  <c r="C24" i="1"/>
  <c r="D24" i="1"/>
  <c r="U24" i="1"/>
  <c r="E24" i="1"/>
  <c r="C28" i="1"/>
  <c r="U28" i="1"/>
  <c r="D28" i="1"/>
  <c r="E28" i="1"/>
  <c r="D34" i="1"/>
  <c r="E34" i="1"/>
  <c r="U34" i="1"/>
  <c r="C34" i="1"/>
  <c r="C40" i="1"/>
  <c r="D40" i="1"/>
  <c r="U40" i="1"/>
  <c r="E40" i="1"/>
  <c r="D46" i="1"/>
  <c r="C46" i="1"/>
  <c r="E46" i="1"/>
  <c r="U46" i="1"/>
  <c r="D50" i="1"/>
  <c r="E50" i="1"/>
  <c r="C50" i="1"/>
  <c r="U50" i="1"/>
  <c r="C56" i="1"/>
  <c r="D56" i="1"/>
  <c r="U56" i="1"/>
  <c r="E56" i="1"/>
  <c r="D62" i="1"/>
  <c r="E62" i="1"/>
  <c r="C62" i="1"/>
  <c r="U62" i="1"/>
  <c r="D66" i="1"/>
  <c r="E66" i="1"/>
  <c r="U66" i="1"/>
  <c r="C66" i="1"/>
  <c r="C72" i="1"/>
  <c r="D72" i="1"/>
  <c r="U72" i="1"/>
  <c r="E72" i="1"/>
  <c r="D78" i="1"/>
  <c r="C78" i="1"/>
  <c r="E78" i="1"/>
  <c r="U78" i="1"/>
  <c r="D84" i="1"/>
  <c r="E84" i="1"/>
  <c r="U84" i="1"/>
  <c r="C84" i="1"/>
  <c r="D90" i="1"/>
  <c r="C90" i="1"/>
  <c r="U90" i="1"/>
  <c r="E90" i="1"/>
  <c r="E96" i="1"/>
  <c r="U96" i="1"/>
  <c r="C96" i="1"/>
  <c r="D96" i="1"/>
  <c r="D102" i="1"/>
  <c r="C102" i="1"/>
  <c r="E102" i="1"/>
  <c r="U102" i="1"/>
  <c r="C108" i="1"/>
  <c r="U108" i="1"/>
  <c r="E108" i="1"/>
  <c r="D108" i="1"/>
  <c r="D114" i="1"/>
  <c r="E114" i="1"/>
  <c r="C114" i="1"/>
  <c r="U114" i="1"/>
  <c r="D122" i="1"/>
  <c r="E122" i="1"/>
  <c r="C122" i="1"/>
  <c r="U122" i="1"/>
  <c r="C128" i="1"/>
  <c r="U128" i="1"/>
  <c r="D128" i="1"/>
  <c r="E128" i="1"/>
  <c r="D134" i="1"/>
  <c r="E134" i="1"/>
  <c r="U134" i="1"/>
  <c r="C134" i="1"/>
  <c r="C140" i="1"/>
  <c r="U140" i="1"/>
  <c r="E140" i="1"/>
  <c r="D140" i="1"/>
  <c r="AE65" i="7"/>
  <c r="AE65" i="5"/>
  <c r="AA65" i="7"/>
  <c r="AA65" i="5"/>
  <c r="AD56" i="7"/>
  <c r="AD56" i="5"/>
  <c r="AE53" i="7"/>
  <c r="AE53" i="5"/>
  <c r="AA53" i="7"/>
  <c r="AA53" i="5"/>
  <c r="AD52" i="7"/>
  <c r="AD52" i="5"/>
  <c r="AD51" i="7"/>
  <c r="AD51" i="5"/>
  <c r="AE50" i="7"/>
  <c r="AE50" i="5"/>
  <c r="AA50" i="7"/>
  <c r="AA50" i="5"/>
  <c r="AF49" i="7"/>
  <c r="AF49" i="5"/>
  <c r="AB49" i="7"/>
  <c r="AB49" i="5"/>
  <c r="AE48" i="7"/>
  <c r="AE48" i="5"/>
  <c r="AA48" i="7"/>
  <c r="AA48" i="5"/>
  <c r="AF41" i="7"/>
  <c r="AF41" i="5"/>
  <c r="AB41" i="7"/>
  <c r="AB41" i="5"/>
  <c r="AD39" i="7"/>
  <c r="AD39" i="5"/>
  <c r="AC36" i="7"/>
  <c r="AC36" i="5"/>
  <c r="AE34" i="7"/>
  <c r="AE34" i="5"/>
  <c r="AA34" i="7"/>
  <c r="AA34" i="5"/>
  <c r="AD33" i="7"/>
  <c r="AD33" i="5"/>
  <c r="AE30" i="7"/>
  <c r="AE30" i="5"/>
  <c r="AA30" i="7"/>
  <c r="AA30" i="5"/>
  <c r="AC26" i="7"/>
  <c r="AC26" i="5"/>
  <c r="AF19" i="7"/>
  <c r="AF19" i="5"/>
  <c r="AB19" i="7"/>
  <c r="AB19" i="5"/>
  <c r="AE18" i="7"/>
  <c r="AE18" i="5"/>
  <c r="AA18" i="7"/>
  <c r="AA18" i="5"/>
  <c r="AD17" i="7"/>
  <c r="AD17" i="5"/>
  <c r="AD11" i="7"/>
  <c r="AD12" i="5"/>
  <c r="AD65" i="7"/>
  <c r="AD65" i="5"/>
  <c r="AC56" i="7"/>
  <c r="AC56" i="5"/>
  <c r="AD53" i="7"/>
  <c r="AD53" i="5"/>
  <c r="AC52" i="7"/>
  <c r="AC52" i="5"/>
  <c r="AC51" i="7"/>
  <c r="AC51" i="5"/>
  <c r="AD50" i="7"/>
  <c r="AD50" i="5"/>
  <c r="AE49" i="7"/>
  <c r="AE49" i="5"/>
  <c r="AA49" i="7"/>
  <c r="AA49" i="5"/>
  <c r="AD48" i="7"/>
  <c r="AD48" i="5"/>
  <c r="AE41" i="7"/>
  <c r="AE41" i="5"/>
  <c r="AA41" i="7"/>
  <c r="AA41" i="5"/>
  <c r="AC39" i="7"/>
  <c r="AC39" i="5"/>
  <c r="AF36" i="7"/>
  <c r="AF36" i="5"/>
  <c r="AB36" i="7"/>
  <c r="AB36" i="5"/>
  <c r="AD34" i="7"/>
  <c r="AD34" i="5"/>
  <c r="AC33" i="7"/>
  <c r="AC33" i="5"/>
  <c r="AD30" i="7"/>
  <c r="AD30" i="5"/>
  <c r="AF26" i="7"/>
  <c r="AF26" i="5"/>
  <c r="AB26" i="7"/>
  <c r="AB26" i="5"/>
  <c r="AE19" i="7"/>
  <c r="AE19" i="5"/>
  <c r="AA19" i="7"/>
  <c r="AA19" i="5"/>
  <c r="AD18" i="7"/>
  <c r="AD18" i="5"/>
  <c r="AC17" i="7"/>
  <c r="AC17" i="5"/>
  <c r="AC11" i="7"/>
  <c r="AC12" i="5"/>
  <c r="AC65" i="7"/>
  <c r="AC65" i="5"/>
  <c r="AF56" i="7"/>
  <c r="AF56" i="5"/>
  <c r="AB56" i="7"/>
  <c r="AB56" i="5"/>
  <c r="AC53" i="7"/>
  <c r="AC53" i="5"/>
  <c r="AF52" i="7"/>
  <c r="AF52" i="5"/>
  <c r="AB52" i="7"/>
  <c r="AB52" i="5"/>
  <c r="AF51" i="7"/>
  <c r="AF51" i="5"/>
  <c r="AB51" i="7"/>
  <c r="AB51" i="5"/>
  <c r="AC50" i="7"/>
  <c r="AC50" i="5"/>
  <c r="AD49" i="7"/>
  <c r="AD49" i="5"/>
  <c r="AC48" i="7"/>
  <c r="AC48" i="5"/>
  <c r="AD41" i="7"/>
  <c r="AD41" i="5"/>
  <c r="AF39" i="7"/>
  <c r="AF39" i="5"/>
  <c r="AB39" i="7"/>
  <c r="AB39" i="5"/>
  <c r="AE36" i="7"/>
  <c r="AE36" i="5"/>
  <c r="AA36" i="7"/>
  <c r="AA36" i="5"/>
  <c r="AC34" i="7"/>
  <c r="AC34" i="5"/>
  <c r="AF33" i="7"/>
  <c r="AF33" i="5"/>
  <c r="AB33" i="7"/>
  <c r="AB33" i="5"/>
  <c r="AC30" i="7"/>
  <c r="AC30" i="5"/>
  <c r="AE26" i="7"/>
  <c r="AE26" i="5"/>
  <c r="AA26" i="7"/>
  <c r="AA26" i="5"/>
  <c r="AD19" i="7"/>
  <c r="AD19" i="5"/>
  <c r="AC18" i="7"/>
  <c r="AC18" i="5"/>
  <c r="AF17" i="7"/>
  <c r="AF17" i="5"/>
  <c r="AB17" i="7"/>
  <c r="AB17" i="5"/>
  <c r="AF11" i="7"/>
  <c r="AF12" i="5"/>
  <c r="AB11" i="7"/>
  <c r="AB12" i="5"/>
  <c r="AF65" i="7"/>
  <c r="AF65" i="5"/>
  <c r="AB65" i="7"/>
  <c r="AB65" i="5"/>
  <c r="AE56" i="7"/>
  <c r="AE56" i="5"/>
  <c r="AA56" i="7"/>
  <c r="AA56" i="5"/>
  <c r="AF53" i="7"/>
  <c r="AF53" i="5"/>
  <c r="AB53" i="7"/>
  <c r="AB53" i="5"/>
  <c r="AE52" i="7"/>
  <c r="AE52" i="5"/>
  <c r="AA52" i="7"/>
  <c r="AA52" i="5"/>
  <c r="AE51" i="7"/>
  <c r="AE51" i="5"/>
  <c r="AA51" i="7"/>
  <c r="AA51" i="5"/>
  <c r="AF50" i="7"/>
  <c r="AF50" i="5"/>
  <c r="AB50" i="7"/>
  <c r="AB50" i="5"/>
  <c r="AC49" i="7"/>
  <c r="AC49" i="5"/>
  <c r="AF48" i="7"/>
  <c r="AF48" i="5"/>
  <c r="AB48" i="7"/>
  <c r="AB48" i="5"/>
  <c r="AC41" i="7"/>
  <c r="AC41" i="5"/>
  <c r="AE39" i="7"/>
  <c r="AE39" i="5"/>
  <c r="AA39" i="7"/>
  <c r="AA39" i="5"/>
  <c r="AD36" i="7"/>
  <c r="AD36" i="5"/>
  <c r="AF34" i="7"/>
  <c r="AF34" i="5"/>
  <c r="AB34" i="7"/>
  <c r="AB34" i="5"/>
  <c r="AE33" i="7"/>
  <c r="AE33" i="5"/>
  <c r="AA33" i="7"/>
  <c r="AA33" i="5"/>
  <c r="AF30" i="7"/>
  <c r="AF30" i="5"/>
  <c r="AB30" i="7"/>
  <c r="AB30" i="5"/>
  <c r="AD26" i="7"/>
  <c r="AD26" i="5"/>
  <c r="AC19" i="7"/>
  <c r="AC19" i="5"/>
  <c r="AF18" i="7"/>
  <c r="AF18" i="5"/>
  <c r="AB18" i="7"/>
  <c r="AB18" i="5"/>
  <c r="AE17" i="7"/>
  <c r="AE17" i="5"/>
  <c r="AA17" i="7"/>
  <c r="AA17" i="5"/>
  <c r="AE11" i="7"/>
  <c r="AE12" i="5"/>
  <c r="AA11" i="7"/>
  <c r="AA12" i="5"/>
  <c r="B4" i="10"/>
  <c r="B14" i="10"/>
  <c r="B22" i="10"/>
  <c r="B30" i="10"/>
  <c r="B40" i="10"/>
  <c r="B48" i="10"/>
  <c r="B56" i="10"/>
  <c r="B62" i="10"/>
  <c r="B68" i="10"/>
  <c r="B74" i="10"/>
  <c r="B84" i="10"/>
  <c r="B90" i="10"/>
  <c r="B98" i="10"/>
  <c r="B104" i="10"/>
  <c r="B108" i="10"/>
  <c r="B114" i="10"/>
  <c r="B118" i="10"/>
  <c r="B124" i="10"/>
  <c r="B130" i="10"/>
  <c r="B138" i="10"/>
  <c r="B142" i="10"/>
  <c r="A6" i="10"/>
  <c r="A12" i="10"/>
  <c r="A16" i="10"/>
  <c r="A22" i="10"/>
  <c r="A28" i="10"/>
  <c r="A34" i="10"/>
  <c r="A40" i="10"/>
  <c r="A46" i="10"/>
  <c r="A50" i="10"/>
  <c r="A56" i="10"/>
  <c r="A62" i="10"/>
  <c r="A70" i="10"/>
  <c r="A72" i="10"/>
  <c r="A78" i="10"/>
  <c r="A84" i="10"/>
  <c r="A90" i="10"/>
  <c r="A96" i="10"/>
  <c r="A100" i="10"/>
  <c r="A106" i="10"/>
  <c r="A112" i="10"/>
  <c r="A118" i="10"/>
  <c r="A124" i="10"/>
  <c r="A130" i="10"/>
  <c r="A136" i="10"/>
  <c r="A142" i="10"/>
  <c r="A3" i="10"/>
  <c r="A5" i="10"/>
  <c r="A9" i="10"/>
  <c r="A13" i="10"/>
  <c r="A15" i="10"/>
  <c r="A17" i="10"/>
  <c r="A19" i="10"/>
  <c r="A21" i="10"/>
  <c r="A23" i="10"/>
  <c r="A25" i="10"/>
  <c r="A27" i="10"/>
  <c r="A29" i="10"/>
  <c r="A31" i="10"/>
  <c r="A33" i="10"/>
  <c r="A35" i="10"/>
  <c r="A37" i="10"/>
  <c r="A39" i="10"/>
  <c r="A41" i="10"/>
  <c r="A43" i="10"/>
  <c r="A45" i="10"/>
  <c r="A47" i="10"/>
  <c r="A49" i="10"/>
  <c r="A51" i="10"/>
  <c r="A53" i="10"/>
  <c r="A55" i="10"/>
  <c r="A57" i="10"/>
  <c r="A59" i="10"/>
  <c r="A61" i="10"/>
  <c r="A63" i="10"/>
  <c r="A65" i="10"/>
  <c r="A67" i="10"/>
  <c r="A69" i="10"/>
  <c r="A71" i="10"/>
  <c r="A73" i="10"/>
  <c r="A75" i="10"/>
  <c r="A77" i="10"/>
  <c r="A79" i="10"/>
  <c r="A81" i="10"/>
  <c r="A83" i="10"/>
  <c r="A85" i="10"/>
  <c r="A87" i="10"/>
  <c r="A89" i="10"/>
  <c r="A91" i="10"/>
  <c r="A93" i="10"/>
  <c r="A95" i="10"/>
  <c r="A97" i="10"/>
  <c r="A99" i="10"/>
  <c r="A101" i="10"/>
  <c r="A103" i="10"/>
  <c r="A105" i="10"/>
  <c r="A107" i="10"/>
  <c r="A109" i="10"/>
  <c r="A111" i="10"/>
  <c r="A113" i="10"/>
  <c r="A115" i="10"/>
  <c r="A117" i="10"/>
  <c r="A119" i="10"/>
  <c r="A121" i="10"/>
  <c r="A123" i="10"/>
  <c r="A125" i="10"/>
  <c r="A127" i="10"/>
  <c r="A129" i="10"/>
  <c r="A131" i="10"/>
  <c r="A133" i="10"/>
  <c r="A135" i="10"/>
  <c r="A137" i="10"/>
  <c r="A139" i="10"/>
  <c r="A141" i="10"/>
  <c r="A143" i="10"/>
  <c r="B6" i="10"/>
  <c r="B12" i="10"/>
  <c r="B20" i="10"/>
  <c r="B28" i="10"/>
  <c r="B36" i="10"/>
  <c r="B44" i="10"/>
  <c r="B52" i="10"/>
  <c r="B64" i="10"/>
  <c r="B76" i="10"/>
  <c r="B94" i="10"/>
  <c r="B2" i="10"/>
  <c r="B10" i="10"/>
  <c r="B18" i="10"/>
  <c r="B26" i="10"/>
  <c r="B34" i="10"/>
  <c r="B42" i="10"/>
  <c r="B50" i="10"/>
  <c r="B58" i="10"/>
  <c r="B66" i="10"/>
  <c r="B72" i="10"/>
  <c r="B78" i="10"/>
  <c r="B82" i="10"/>
  <c r="B88" i="10"/>
  <c r="B96" i="10"/>
  <c r="B102" i="10"/>
  <c r="B110" i="10"/>
  <c r="B116" i="10"/>
  <c r="B122" i="10"/>
  <c r="B128" i="10"/>
  <c r="B132" i="10"/>
  <c r="B136" i="10"/>
  <c r="B144" i="10"/>
  <c r="A4" i="10"/>
  <c r="A10" i="10"/>
  <c r="A18" i="10"/>
  <c r="A24" i="10"/>
  <c r="A30" i="10"/>
  <c r="A36" i="10"/>
  <c r="A42" i="10"/>
  <c r="A48" i="10"/>
  <c r="A54" i="10"/>
  <c r="A58" i="10"/>
  <c r="A64" i="10"/>
  <c r="A68" i="10"/>
  <c r="A76" i="10"/>
  <c r="A80" i="10"/>
  <c r="A86" i="10"/>
  <c r="A92" i="10"/>
  <c r="A98" i="10"/>
  <c r="A104" i="10"/>
  <c r="A110" i="10"/>
  <c r="A116" i="10"/>
  <c r="A122" i="10"/>
  <c r="A128" i="10"/>
  <c r="A134" i="10"/>
  <c r="A140" i="10"/>
  <c r="B8" i="10"/>
  <c r="B16" i="10"/>
  <c r="B24" i="10"/>
  <c r="B32" i="10"/>
  <c r="B38" i="10"/>
  <c r="B46" i="10"/>
  <c r="B54" i="10"/>
  <c r="B60" i="10"/>
  <c r="B70" i="10"/>
  <c r="B80" i="10"/>
  <c r="B86" i="10"/>
  <c r="B92" i="10"/>
  <c r="B100" i="10"/>
  <c r="B106" i="10"/>
  <c r="B112" i="10"/>
  <c r="B120" i="10"/>
  <c r="B126" i="10"/>
  <c r="B134" i="10"/>
  <c r="B140" i="10"/>
  <c r="A2" i="10"/>
  <c r="A8" i="10"/>
  <c r="A14" i="10"/>
  <c r="A20" i="10"/>
  <c r="A26" i="10"/>
  <c r="A32" i="10"/>
  <c r="A38" i="10"/>
  <c r="A44" i="10"/>
  <c r="A52" i="10"/>
  <c r="A60" i="10"/>
  <c r="A66" i="10"/>
  <c r="A74" i="10"/>
  <c r="A82" i="10"/>
  <c r="A88" i="10"/>
  <c r="A94" i="10"/>
  <c r="A102" i="10"/>
  <c r="A108" i="10"/>
  <c r="A114" i="10"/>
  <c r="A120" i="10"/>
  <c r="A126" i="10"/>
  <c r="A132" i="10"/>
  <c r="A138" i="10"/>
  <c r="A144" i="10"/>
  <c r="B3" i="10"/>
  <c r="B5" i="10"/>
  <c r="B7" i="10"/>
  <c r="B9" i="10"/>
  <c r="B11" i="10"/>
  <c r="B13" i="10"/>
  <c r="B15" i="10"/>
  <c r="B17" i="10"/>
  <c r="B19" i="10"/>
  <c r="B21" i="10"/>
  <c r="B23" i="10"/>
  <c r="B25" i="10"/>
  <c r="B27" i="10"/>
  <c r="B29" i="10"/>
  <c r="B31" i="10"/>
  <c r="B33" i="10"/>
  <c r="B35" i="10"/>
  <c r="B37" i="10"/>
  <c r="B39" i="10"/>
  <c r="B41" i="10"/>
  <c r="B43" i="10"/>
  <c r="B45" i="10"/>
  <c r="B47" i="10"/>
  <c r="B49" i="10"/>
  <c r="B51" i="10"/>
  <c r="B53" i="10"/>
  <c r="B55" i="10"/>
  <c r="B57" i="10"/>
  <c r="B59" i="10"/>
  <c r="B61" i="10"/>
  <c r="B63" i="10"/>
  <c r="B65" i="10"/>
  <c r="B67" i="10"/>
  <c r="B69" i="10"/>
  <c r="B71" i="10"/>
  <c r="B73" i="10"/>
  <c r="B75" i="10"/>
  <c r="B77" i="10"/>
  <c r="B79" i="10"/>
  <c r="B81" i="10"/>
  <c r="B83" i="10"/>
  <c r="B85" i="10"/>
  <c r="B87" i="10"/>
  <c r="B89" i="10"/>
  <c r="B91" i="10"/>
  <c r="B93" i="10"/>
  <c r="B95" i="10"/>
  <c r="B97" i="10"/>
  <c r="B99" i="10"/>
  <c r="B101" i="10"/>
  <c r="B103" i="10"/>
  <c r="B105" i="10"/>
  <c r="B107" i="10"/>
  <c r="B109" i="10"/>
  <c r="B111" i="10"/>
  <c r="B113" i="10"/>
  <c r="B115" i="10"/>
  <c r="B117" i="10"/>
  <c r="B119" i="10"/>
  <c r="B121" i="10"/>
  <c r="B123" i="10"/>
  <c r="B125" i="10"/>
  <c r="B127" i="10"/>
  <c r="B129" i="10"/>
  <c r="B131" i="10"/>
  <c r="B133" i="10"/>
  <c r="B135" i="10"/>
  <c r="B137" i="10"/>
  <c r="B139" i="10"/>
  <c r="B141" i="10"/>
  <c r="B143" i="10"/>
  <c r="R37" i="1" l="1"/>
  <c r="R33" i="1"/>
  <c r="R38" i="1"/>
  <c r="R34" i="1"/>
  <c r="R30" i="1"/>
  <c r="R24" i="1"/>
  <c r="R20" i="1"/>
  <c r="R8" i="1"/>
  <c r="R11" i="1"/>
  <c r="R7" i="1"/>
  <c r="R3" i="1"/>
  <c r="R35" i="1"/>
  <c r="R29" i="1"/>
  <c r="R23" i="1"/>
  <c r="R19" i="1"/>
  <c r="R15" i="1"/>
  <c r="R32" i="1"/>
  <c r="R26" i="1"/>
  <c r="R22" i="1"/>
  <c r="R18" i="1"/>
  <c r="R14" i="1"/>
  <c r="R10" i="1"/>
  <c r="R6" i="1"/>
  <c r="R28" i="1"/>
  <c r="R12" i="1"/>
  <c r="R27" i="1"/>
  <c r="R25" i="1"/>
  <c r="R21" i="1"/>
  <c r="R17" i="1"/>
  <c r="R13" i="1"/>
  <c r="R9" i="1"/>
  <c r="R5" i="1"/>
  <c r="R36" i="1"/>
  <c r="R31" i="1"/>
  <c r="R16" i="1"/>
  <c r="R4" i="1"/>
  <c r="R31" i="7" l="1"/>
  <c r="R10" i="7"/>
  <c r="R7" i="7"/>
  <c r="R17" i="7"/>
  <c r="R13" i="7"/>
  <c r="R26" i="7"/>
  <c r="R37" i="7"/>
  <c r="R12" i="7"/>
  <c r="R32" i="7"/>
  <c r="R11" i="7"/>
  <c r="R4" i="7"/>
  <c r="R5" i="7"/>
  <c r="R21" i="7"/>
  <c r="R28" i="7"/>
  <c r="R18" i="7"/>
  <c r="R15" i="7"/>
  <c r="R35" i="7"/>
  <c r="R8" i="7"/>
  <c r="R34" i="7"/>
  <c r="R27" i="7"/>
  <c r="R23" i="7"/>
  <c r="R24" i="7"/>
  <c r="R36" i="7"/>
  <c r="R14" i="7"/>
  <c r="R29" i="7"/>
  <c r="R30" i="7"/>
  <c r="R16" i="7"/>
  <c r="R9" i="7"/>
  <c r="R25" i="7"/>
  <c r="R6" i="7"/>
  <c r="R22" i="7"/>
  <c r="R19" i="7"/>
  <c r="R3" i="7"/>
  <c r="R20" i="7"/>
  <c r="R38" i="7"/>
  <c r="R33" i="7"/>
  <c r="N37" i="7"/>
  <c r="N33" i="7"/>
  <c r="N38" i="7"/>
  <c r="N34" i="7"/>
  <c r="N30" i="7"/>
  <c r="N29" i="7"/>
  <c r="N12" i="7"/>
  <c r="N23" i="7"/>
  <c r="N19" i="7"/>
  <c r="N15" i="7"/>
  <c r="N11" i="7"/>
  <c r="N3" i="7"/>
  <c r="N36" i="7"/>
  <c r="N27" i="7"/>
  <c r="N26" i="7"/>
  <c r="N22" i="7"/>
  <c r="N18" i="7"/>
  <c r="N14" i="7"/>
  <c r="N10" i="7"/>
  <c r="N6" i="7"/>
  <c r="N32" i="7"/>
  <c r="N16" i="7"/>
  <c r="N4" i="7"/>
  <c r="N7" i="7"/>
  <c r="N35" i="7"/>
  <c r="N31" i="7"/>
  <c r="N28" i="7"/>
  <c r="N25" i="7"/>
  <c r="N21" i="7"/>
  <c r="N17" i="7"/>
  <c r="N13" i="7"/>
  <c r="N9" i="7"/>
  <c r="N5" i="7"/>
  <c r="N24" i="7"/>
  <c r="N20" i="7"/>
  <c r="N8" i="7"/>
  <c r="J36" i="7"/>
  <c r="J38" i="7"/>
  <c r="J37" i="7"/>
  <c r="J33" i="7"/>
  <c r="J29" i="7"/>
  <c r="J35" i="7"/>
  <c r="J11" i="7"/>
  <c r="J7" i="7"/>
  <c r="J34" i="7"/>
  <c r="J31" i="7"/>
  <c r="J28" i="7"/>
  <c r="J26" i="7"/>
  <c r="J22" i="7"/>
  <c r="J18" i="7"/>
  <c r="J14" i="7"/>
  <c r="J10" i="7"/>
  <c r="J32" i="7"/>
  <c r="J25" i="7"/>
  <c r="J21" i="7"/>
  <c r="J17" i="7"/>
  <c r="J13" i="7"/>
  <c r="J9" i="7"/>
  <c r="J5" i="7"/>
  <c r="J27" i="7"/>
  <c r="J24" i="7"/>
  <c r="J20" i="7"/>
  <c r="J16" i="7"/>
  <c r="J12" i="7"/>
  <c r="J8" i="7"/>
  <c r="J4" i="7"/>
  <c r="J30" i="7"/>
  <c r="J23" i="7"/>
  <c r="J19" i="7"/>
  <c r="J15" i="7"/>
  <c r="J6" i="7"/>
  <c r="K35" i="7"/>
  <c r="K37" i="7"/>
  <c r="K36" i="7"/>
  <c r="K32" i="7"/>
  <c r="K28" i="7"/>
  <c r="K34" i="7"/>
  <c r="K31" i="7"/>
  <c r="K26" i="7"/>
  <c r="K22" i="7"/>
  <c r="K38" i="7"/>
  <c r="K33" i="7"/>
  <c r="K25" i="7"/>
  <c r="K21" i="7"/>
  <c r="K17" i="7"/>
  <c r="K5" i="7"/>
  <c r="K29" i="7"/>
  <c r="K24" i="7"/>
  <c r="K20" i="7"/>
  <c r="K16" i="7"/>
  <c r="K12" i="7"/>
  <c r="K8" i="7"/>
  <c r="K4" i="7"/>
  <c r="K14" i="7"/>
  <c r="K9" i="7"/>
  <c r="K30" i="7"/>
  <c r="K27" i="7"/>
  <c r="K23" i="7"/>
  <c r="K19" i="7"/>
  <c r="K15" i="7"/>
  <c r="K11" i="7"/>
  <c r="K7" i="7"/>
  <c r="K3" i="7"/>
  <c r="K18" i="7"/>
  <c r="K10" i="7"/>
  <c r="K6" i="7"/>
  <c r="K13" i="7"/>
  <c r="L38" i="7"/>
  <c r="L34" i="7"/>
  <c r="L35" i="7"/>
  <c r="L31" i="7"/>
  <c r="L27" i="7"/>
  <c r="L33" i="7"/>
  <c r="L5" i="7"/>
  <c r="L32" i="7"/>
  <c r="L29" i="7"/>
  <c r="L24" i="7"/>
  <c r="L20" i="7"/>
  <c r="L16" i="7"/>
  <c r="L8" i="7"/>
  <c r="L30" i="7"/>
  <c r="L23" i="7"/>
  <c r="L19" i="7"/>
  <c r="L15" i="7"/>
  <c r="L11" i="7"/>
  <c r="L7" i="7"/>
  <c r="L3" i="7"/>
  <c r="L25" i="7"/>
  <c r="L21" i="7"/>
  <c r="L17" i="7"/>
  <c r="L12" i="7"/>
  <c r="L37" i="7"/>
  <c r="L36" i="7"/>
  <c r="L26" i="7"/>
  <c r="L22" i="7"/>
  <c r="L18" i="7"/>
  <c r="L14" i="7"/>
  <c r="L10" i="7"/>
  <c r="L6" i="7"/>
  <c r="L28" i="7"/>
  <c r="L13" i="7"/>
  <c r="L9" i="7"/>
  <c r="L4" i="7"/>
  <c r="Q38" i="1"/>
  <c r="Q34" i="1"/>
  <c r="Q35" i="1"/>
  <c r="Q31" i="1"/>
  <c r="Q27" i="1"/>
  <c r="Q17" i="1"/>
  <c r="Q36" i="1"/>
  <c r="Q28" i="1"/>
  <c r="Q24" i="1"/>
  <c r="Q20" i="1"/>
  <c r="Q16" i="1"/>
  <c r="Q12" i="1"/>
  <c r="Q37" i="1"/>
  <c r="Q33" i="1"/>
  <c r="Q29" i="1"/>
  <c r="Q23" i="1"/>
  <c r="Q19" i="1"/>
  <c r="Q15" i="1"/>
  <c r="Q11" i="1"/>
  <c r="Q7" i="1"/>
  <c r="Q3" i="1"/>
  <c r="Q9" i="1"/>
  <c r="Q5" i="1"/>
  <c r="Q4" i="1"/>
  <c r="Q32" i="1"/>
  <c r="Q30" i="1"/>
  <c r="Q26" i="1"/>
  <c r="Q22" i="1"/>
  <c r="Q18" i="1"/>
  <c r="Q14" i="1"/>
  <c r="Q10" i="1"/>
  <c r="Q6" i="1"/>
  <c r="Q25" i="1"/>
  <c r="Q21" i="1"/>
  <c r="Q13" i="1"/>
  <c r="Q8" i="1"/>
  <c r="S36" i="1"/>
  <c r="S32" i="1"/>
  <c r="S38" i="1"/>
  <c r="S37" i="1"/>
  <c r="S33" i="1"/>
  <c r="S29" i="1"/>
  <c r="S15" i="1"/>
  <c r="S3" i="1"/>
  <c r="S34" i="1"/>
  <c r="S26" i="1"/>
  <c r="S22" i="1"/>
  <c r="S18" i="1"/>
  <c r="S14" i="1"/>
  <c r="S30" i="1"/>
  <c r="S27" i="1"/>
  <c r="S25" i="1"/>
  <c r="S21" i="1"/>
  <c r="S17" i="1"/>
  <c r="S13" i="1"/>
  <c r="S9" i="1"/>
  <c r="S5" i="1"/>
  <c r="S35" i="1"/>
  <c r="S23" i="1"/>
  <c r="S19" i="1"/>
  <c r="S11" i="1"/>
  <c r="S7" i="1"/>
  <c r="S31" i="1"/>
  <c r="S28" i="1"/>
  <c r="S24" i="1"/>
  <c r="S20" i="1"/>
  <c r="S16" i="1"/>
  <c r="S12" i="1"/>
  <c r="S8" i="1"/>
  <c r="S4" i="1"/>
  <c r="S10" i="1"/>
  <c r="S6" i="1"/>
  <c r="O36" i="1"/>
  <c r="O32" i="1"/>
  <c r="O38" i="1"/>
  <c r="O37" i="1"/>
  <c r="O33" i="1"/>
  <c r="O29" i="1"/>
  <c r="O23" i="1"/>
  <c r="O19" i="1"/>
  <c r="O30" i="1"/>
  <c r="O27" i="1"/>
  <c r="O26" i="1"/>
  <c r="O22" i="1"/>
  <c r="O18" i="1"/>
  <c r="O14" i="1"/>
  <c r="O35" i="1"/>
  <c r="O31" i="1"/>
  <c r="O28" i="1"/>
  <c r="O25" i="1"/>
  <c r="O21" i="1"/>
  <c r="O17" i="1"/>
  <c r="O13" i="1"/>
  <c r="O9" i="1"/>
  <c r="O5" i="1"/>
  <c r="O15" i="1"/>
  <c r="O10" i="1"/>
  <c r="O6" i="1"/>
  <c r="O34" i="1"/>
  <c r="O24" i="1"/>
  <c r="O20" i="1"/>
  <c r="O16" i="1"/>
  <c r="O12" i="1"/>
  <c r="O8" i="1"/>
  <c r="O4" i="1"/>
  <c r="O11" i="1"/>
  <c r="O7" i="1"/>
  <c r="O3" i="1"/>
  <c r="O4" i="7" l="1"/>
  <c r="O20" i="7"/>
  <c r="O10" i="7"/>
  <c r="O13" i="7"/>
  <c r="O28" i="7"/>
  <c r="O18" i="7"/>
  <c r="O30" i="7"/>
  <c r="O33" i="7"/>
  <c r="S8" i="7"/>
  <c r="S24" i="7"/>
  <c r="S11" i="7"/>
  <c r="S5" i="7"/>
  <c r="S21" i="7"/>
  <c r="S14" i="7"/>
  <c r="S34" i="7"/>
  <c r="S33" i="7"/>
  <c r="S38" i="7"/>
  <c r="Q25" i="7"/>
  <c r="Q18" i="7"/>
  <c r="Q32" i="7"/>
  <c r="Q3" i="7"/>
  <c r="Q19" i="7"/>
  <c r="Q37" i="7"/>
  <c r="Q24" i="7"/>
  <c r="Q27" i="7"/>
  <c r="O15" i="7"/>
  <c r="O31" i="7"/>
  <c r="O19" i="7"/>
  <c r="O38" i="7"/>
  <c r="S12" i="7"/>
  <c r="S19" i="7"/>
  <c r="S25" i="7"/>
  <c r="S18" i="7"/>
  <c r="S3" i="7"/>
  <c r="S37" i="7"/>
  <c r="Q8" i="7"/>
  <c r="Q6" i="7"/>
  <c r="Q22" i="7"/>
  <c r="Q4" i="7"/>
  <c r="Q7" i="7"/>
  <c r="Q23" i="7"/>
  <c r="Q12" i="7"/>
  <c r="Q28" i="7"/>
  <c r="Q31" i="7"/>
  <c r="O3" i="7"/>
  <c r="O24" i="7"/>
  <c r="O17" i="7"/>
  <c r="O22" i="7"/>
  <c r="O37" i="7"/>
  <c r="S6" i="7"/>
  <c r="S28" i="7"/>
  <c r="S9" i="7"/>
  <c r="O7" i="7"/>
  <c r="O12" i="7"/>
  <c r="O34" i="7"/>
  <c r="O5" i="7"/>
  <c r="O21" i="7"/>
  <c r="O35" i="7"/>
  <c r="O26" i="7"/>
  <c r="O23" i="7"/>
  <c r="O32" i="7"/>
  <c r="S10" i="7"/>
  <c r="S16" i="7"/>
  <c r="S31" i="7"/>
  <c r="S23" i="7"/>
  <c r="S13" i="7"/>
  <c r="S27" i="7"/>
  <c r="S22" i="7"/>
  <c r="S15" i="7"/>
  <c r="S32" i="7"/>
  <c r="Q13" i="7"/>
  <c r="Q10" i="7"/>
  <c r="Q26" i="7"/>
  <c r="Q5" i="7"/>
  <c r="Q11" i="7"/>
  <c r="Q29" i="7"/>
  <c r="Q16" i="7"/>
  <c r="Q36" i="7"/>
  <c r="Q35" i="7"/>
  <c r="Q34" i="7"/>
  <c r="O8" i="7"/>
  <c r="O11" i="7"/>
  <c r="O16" i="7"/>
  <c r="O6" i="7"/>
  <c r="O9" i="7"/>
  <c r="O25" i="7"/>
  <c r="O14" i="7"/>
  <c r="O27" i="7"/>
  <c r="O29" i="7"/>
  <c r="O36" i="7"/>
  <c r="S4" i="7"/>
  <c r="S20" i="7"/>
  <c r="S7" i="7"/>
  <c r="S35" i="7"/>
  <c r="S17" i="7"/>
  <c r="S30" i="7"/>
  <c r="S26" i="7"/>
  <c r="S29" i="7"/>
  <c r="S36" i="7"/>
  <c r="Q21" i="7"/>
  <c r="Q14" i="7"/>
  <c r="Q30" i="7"/>
  <c r="Q9" i="7"/>
  <c r="Q15" i="7"/>
  <c r="Q33" i="7"/>
  <c r="Q20" i="7"/>
  <c r="Q17" i="7"/>
  <c r="Q38" i="7"/>
  <c r="M24" i="7"/>
  <c r="M27" i="7"/>
  <c r="M16" i="7"/>
  <c r="M14" i="7"/>
  <c r="M15" i="7"/>
  <c r="M18" i="7"/>
  <c r="M19" i="7"/>
  <c r="M21" i="7"/>
  <c r="M23" i="7"/>
  <c r="M26" i="7"/>
  <c r="T11" i="1"/>
  <c r="T11" i="7" s="1"/>
  <c r="P11" i="1"/>
  <c r="T29" i="1"/>
  <c r="T29" i="7" s="1"/>
  <c r="P29" i="1"/>
  <c r="T18" i="1"/>
  <c r="T18" i="7" s="1"/>
  <c r="P18" i="1"/>
  <c r="T8" i="1"/>
  <c r="T8" i="7" s="1"/>
  <c r="P8" i="1"/>
  <c r="T24" i="1"/>
  <c r="T24" i="7" s="1"/>
  <c r="P24" i="1"/>
  <c r="T21" i="1"/>
  <c r="T21" i="7" s="1"/>
  <c r="P21" i="1"/>
  <c r="T9" i="1"/>
  <c r="T9" i="7" s="1"/>
  <c r="P9" i="1"/>
  <c r="T28" i="1"/>
  <c r="T28" i="7" s="1"/>
  <c r="P28" i="1"/>
  <c r="M12" i="7"/>
  <c r="M35" i="7"/>
  <c r="M11" i="7"/>
  <c r="M30" i="7"/>
  <c r="M8" i="7"/>
  <c r="M13" i="7"/>
  <c r="M31" i="7"/>
  <c r="M34" i="7"/>
  <c r="M6" i="7"/>
  <c r="M3" i="7"/>
  <c r="M37" i="7"/>
  <c r="M9" i="7"/>
  <c r="T26" i="1"/>
  <c r="T26" i="7" s="1"/>
  <c r="P26" i="1"/>
  <c r="T15" i="1"/>
  <c r="T15" i="7" s="1"/>
  <c r="P15" i="1"/>
  <c r="T33" i="1"/>
  <c r="T33" i="7" s="1"/>
  <c r="P33" i="1"/>
  <c r="T22" i="1"/>
  <c r="T22" i="7" s="1"/>
  <c r="P22" i="1"/>
  <c r="T12" i="1"/>
  <c r="T12" i="7" s="1"/>
  <c r="P12" i="1"/>
  <c r="T34" i="1"/>
  <c r="T34" i="7" s="1"/>
  <c r="P34" i="1"/>
  <c r="T25" i="1"/>
  <c r="T25" i="7" s="1"/>
  <c r="P25" i="1"/>
  <c r="T14" i="1"/>
  <c r="T14" i="7" s="1"/>
  <c r="P14" i="1"/>
  <c r="T32" i="1"/>
  <c r="T32" i="7" s="1"/>
  <c r="P32" i="1"/>
  <c r="M17" i="7"/>
  <c r="M32" i="7"/>
  <c r="M20" i="7"/>
  <c r="M25" i="7"/>
  <c r="T3" i="1"/>
  <c r="P3" i="1"/>
  <c r="T19" i="1"/>
  <c r="T19" i="7" s="1"/>
  <c r="P19" i="1"/>
  <c r="T6" i="1"/>
  <c r="T6" i="7" s="1"/>
  <c r="P6" i="1"/>
  <c r="T30" i="1"/>
  <c r="T30" i="7" s="1"/>
  <c r="P30" i="1"/>
  <c r="T16" i="1"/>
  <c r="T16" i="7" s="1"/>
  <c r="P16" i="1"/>
  <c r="T13" i="1"/>
  <c r="T13" i="7" s="1"/>
  <c r="P13" i="1"/>
  <c r="T31" i="1"/>
  <c r="T31" i="7" s="1"/>
  <c r="P31" i="1"/>
  <c r="T27" i="1"/>
  <c r="T27" i="7" s="1"/>
  <c r="P27" i="1"/>
  <c r="T36" i="1"/>
  <c r="T36" i="7" s="1"/>
  <c r="P36" i="1"/>
  <c r="M29" i="7"/>
  <c r="M4" i="7"/>
  <c r="M28" i="7"/>
  <c r="M33" i="7"/>
  <c r="M38" i="7"/>
  <c r="M22" i="7"/>
  <c r="M5" i="7"/>
  <c r="M7" i="7"/>
  <c r="M10" i="7"/>
  <c r="M36" i="7"/>
  <c r="T7" i="1"/>
  <c r="T7" i="7" s="1"/>
  <c r="P7" i="1"/>
  <c r="T23" i="1"/>
  <c r="T23" i="7" s="1"/>
  <c r="P23" i="1"/>
  <c r="T10" i="1"/>
  <c r="T10" i="7" s="1"/>
  <c r="P10" i="1"/>
  <c r="T4" i="1"/>
  <c r="T4" i="7" s="1"/>
  <c r="P4" i="1"/>
  <c r="T20" i="1"/>
  <c r="T20" i="7" s="1"/>
  <c r="P20" i="1"/>
  <c r="T17" i="1"/>
  <c r="T17" i="7" s="1"/>
  <c r="P17" i="1"/>
  <c r="T5" i="1"/>
  <c r="T5" i="7" s="1"/>
  <c r="P5" i="1"/>
  <c r="T38" i="1"/>
  <c r="T38" i="7" s="1"/>
  <c r="P38" i="1"/>
  <c r="T37" i="1"/>
  <c r="T37" i="7" s="1"/>
  <c r="P37" i="1"/>
  <c r="T35" i="1"/>
  <c r="T35" i="7" s="1"/>
  <c r="P35" i="1"/>
  <c r="P27" i="7" l="1"/>
  <c r="P24" i="7"/>
  <c r="P36" i="7"/>
  <c r="P16" i="7"/>
  <c r="P3" i="7"/>
  <c r="P28" i="7"/>
  <c r="P8" i="7"/>
  <c r="P35" i="7"/>
  <c r="P37" i="7"/>
  <c r="P5" i="7"/>
  <c r="P20" i="7"/>
  <c r="P10" i="7"/>
  <c r="P7" i="7"/>
  <c r="T3" i="7"/>
  <c r="P14" i="7"/>
  <c r="P34" i="7"/>
  <c r="P22" i="7"/>
  <c r="P15" i="7"/>
  <c r="P19" i="7"/>
  <c r="P11" i="7"/>
  <c r="P30" i="7"/>
  <c r="P9" i="7"/>
  <c r="P38" i="7"/>
  <c r="P17" i="7"/>
  <c r="P4" i="7"/>
  <c r="P23" i="7"/>
  <c r="P32" i="7"/>
  <c r="P25" i="7"/>
  <c r="P12" i="7"/>
  <c r="P33" i="7"/>
  <c r="P26" i="7"/>
  <c r="P13" i="7"/>
  <c r="P18" i="7"/>
  <c r="P31" i="7"/>
  <c r="P6" i="7"/>
  <c r="P21" i="7"/>
  <c r="P29" i="7"/>
  <c r="S146" i="1" l="1"/>
  <c r="R146" i="1"/>
  <c r="Q146" i="1"/>
  <c r="P146" i="1"/>
  <c r="O146" i="1"/>
  <c r="N146" i="1"/>
  <c r="M146" i="1"/>
  <c r="L146" i="1"/>
  <c r="K146" i="1"/>
  <c r="J146" i="1"/>
  <c r="S145" i="1"/>
  <c r="R145" i="1"/>
  <c r="Q145" i="1"/>
  <c r="P145" i="1"/>
  <c r="O145" i="1"/>
  <c r="N145" i="1"/>
  <c r="M145" i="1"/>
  <c r="L145" i="1"/>
  <c r="K145" i="1"/>
  <c r="J145" i="1"/>
  <c r="S144" i="1"/>
  <c r="R144" i="1"/>
  <c r="Q144" i="1"/>
  <c r="P144" i="1"/>
  <c r="O144" i="1"/>
  <c r="N144" i="1"/>
  <c r="M144" i="1"/>
  <c r="L144" i="1"/>
  <c r="K144" i="1"/>
  <c r="J144" i="1"/>
  <c r="S143" i="1"/>
  <c r="R143" i="1"/>
  <c r="Q143" i="1"/>
  <c r="P143" i="1"/>
  <c r="O143" i="1"/>
  <c r="N143" i="1"/>
  <c r="M143" i="1"/>
  <c r="L143" i="1"/>
  <c r="K143" i="1"/>
  <c r="J143" i="1"/>
  <c r="S142" i="1"/>
  <c r="R142" i="1"/>
  <c r="Q142" i="1"/>
  <c r="P142" i="1"/>
  <c r="O142" i="1"/>
  <c r="N142" i="1"/>
  <c r="M142" i="1"/>
  <c r="L142" i="1"/>
  <c r="K142" i="1"/>
  <c r="J142" i="1"/>
  <c r="S141" i="1"/>
  <c r="R141" i="1"/>
  <c r="Q141" i="1"/>
  <c r="P141" i="1"/>
  <c r="O141" i="1"/>
  <c r="N141" i="1"/>
  <c r="M141" i="1"/>
  <c r="L141" i="1"/>
  <c r="K141" i="1"/>
  <c r="J141" i="1"/>
  <c r="S140" i="1"/>
  <c r="R140" i="1"/>
  <c r="Q140" i="1"/>
  <c r="P140" i="1"/>
  <c r="O140" i="1"/>
  <c r="N140" i="1"/>
  <c r="M140" i="1"/>
  <c r="L140" i="1"/>
  <c r="K140" i="1"/>
  <c r="J140" i="1"/>
  <c r="S139" i="1"/>
  <c r="R139" i="1"/>
  <c r="Q139" i="1"/>
  <c r="P139" i="1"/>
  <c r="O139" i="1"/>
  <c r="N139" i="1"/>
  <c r="M139" i="1"/>
  <c r="L139" i="1"/>
  <c r="K139" i="1"/>
  <c r="J139" i="1"/>
  <c r="S138" i="1"/>
  <c r="R138" i="1"/>
  <c r="Q138" i="1"/>
  <c r="P138" i="1"/>
  <c r="O138" i="1"/>
  <c r="N138" i="1"/>
  <c r="M138" i="1"/>
  <c r="L138" i="1"/>
  <c r="K138" i="1"/>
  <c r="J138" i="1"/>
  <c r="S137" i="1"/>
  <c r="R137" i="1"/>
  <c r="Q137" i="1"/>
  <c r="P137" i="1"/>
  <c r="O137" i="1"/>
  <c r="N137" i="1"/>
  <c r="M137" i="1"/>
  <c r="L137" i="1"/>
  <c r="K137" i="1"/>
  <c r="J137" i="1"/>
  <c r="S136" i="1"/>
  <c r="R136" i="1"/>
  <c r="Q136" i="1"/>
  <c r="P136" i="1"/>
  <c r="O136" i="1"/>
  <c r="N136" i="1"/>
  <c r="M136" i="1"/>
  <c r="L136" i="1"/>
  <c r="K136" i="1"/>
  <c r="J136" i="1"/>
  <c r="S135" i="1"/>
  <c r="R135" i="1"/>
  <c r="Q135" i="1"/>
  <c r="P135" i="1"/>
  <c r="O135" i="1"/>
  <c r="N135" i="1"/>
  <c r="M135" i="1"/>
  <c r="L135" i="1"/>
  <c r="K135" i="1"/>
  <c r="J135" i="1"/>
  <c r="S134" i="1"/>
  <c r="R134" i="1"/>
  <c r="Q134" i="1"/>
  <c r="P134" i="1"/>
  <c r="O134" i="1"/>
  <c r="N134" i="1"/>
  <c r="M134" i="1"/>
  <c r="L134" i="1"/>
  <c r="K134" i="1"/>
  <c r="J134" i="1"/>
  <c r="S133" i="1"/>
  <c r="R133" i="1"/>
  <c r="Q133" i="1"/>
  <c r="P133" i="1"/>
  <c r="O133" i="1"/>
  <c r="N133" i="1"/>
  <c r="M133" i="1"/>
  <c r="L133" i="1"/>
  <c r="K133" i="1"/>
  <c r="J133" i="1"/>
  <c r="S132" i="1"/>
  <c r="R132" i="1"/>
  <c r="Q132" i="1"/>
  <c r="P132" i="1"/>
  <c r="O132" i="1"/>
  <c r="N132" i="1"/>
  <c r="M132" i="1"/>
  <c r="L132" i="1"/>
  <c r="K132" i="1"/>
  <c r="J132" i="1"/>
  <c r="S131" i="1"/>
  <c r="R131" i="1"/>
  <c r="Q131" i="1"/>
  <c r="P131" i="1"/>
  <c r="O131" i="1"/>
  <c r="N131" i="1"/>
  <c r="M131" i="1"/>
  <c r="L131" i="1"/>
  <c r="K131" i="1"/>
  <c r="J131" i="1"/>
  <c r="S130" i="1"/>
  <c r="R130" i="1"/>
  <c r="Q130" i="1"/>
  <c r="P130" i="1"/>
  <c r="O130" i="1"/>
  <c r="N130" i="1"/>
  <c r="M130" i="1"/>
  <c r="L130" i="1"/>
  <c r="K130" i="1"/>
  <c r="J130" i="1"/>
  <c r="S129" i="1"/>
  <c r="R129" i="1"/>
  <c r="Q129" i="1"/>
  <c r="P129" i="1"/>
  <c r="O129" i="1"/>
  <c r="N129" i="1"/>
  <c r="M129" i="1"/>
  <c r="L129" i="1"/>
  <c r="K129" i="1"/>
  <c r="J129" i="1"/>
  <c r="S128" i="1"/>
  <c r="R128" i="1"/>
  <c r="Q128" i="1"/>
  <c r="P128" i="1"/>
  <c r="O128" i="1"/>
  <c r="N128" i="1"/>
  <c r="M128" i="1"/>
  <c r="L128" i="1"/>
  <c r="K128" i="1"/>
  <c r="J128" i="1"/>
  <c r="S127" i="1"/>
  <c r="R127" i="1"/>
  <c r="Q127" i="1"/>
  <c r="P127" i="1"/>
  <c r="O127" i="1"/>
  <c r="N127" i="1"/>
  <c r="M127" i="1"/>
  <c r="L127" i="1"/>
  <c r="K127" i="1"/>
  <c r="J127" i="1"/>
  <c r="S126" i="1"/>
  <c r="R126" i="1"/>
  <c r="Q126" i="1"/>
  <c r="P126" i="1"/>
  <c r="O126" i="1"/>
  <c r="N126" i="1"/>
  <c r="M126" i="1"/>
  <c r="L126" i="1"/>
  <c r="K126" i="1"/>
  <c r="J126" i="1"/>
  <c r="S125" i="1"/>
  <c r="R125" i="1"/>
  <c r="Q125" i="1"/>
  <c r="P125" i="1"/>
  <c r="O125" i="1"/>
  <c r="N125" i="1"/>
  <c r="M125" i="1"/>
  <c r="L125" i="1"/>
  <c r="K125" i="1"/>
  <c r="J125" i="1"/>
  <c r="S124" i="1"/>
  <c r="R124" i="1"/>
  <c r="Q124" i="1"/>
  <c r="P124" i="1"/>
  <c r="O124" i="1"/>
  <c r="N124" i="1"/>
  <c r="M124" i="1"/>
  <c r="L124" i="1"/>
  <c r="K124" i="1"/>
  <c r="J124" i="1"/>
  <c r="S123" i="1"/>
  <c r="R123" i="1"/>
  <c r="Q123" i="1"/>
  <c r="P123" i="1"/>
  <c r="O123" i="1"/>
  <c r="N123" i="1"/>
  <c r="M123" i="1"/>
  <c r="L123" i="1"/>
  <c r="K123" i="1"/>
  <c r="J123" i="1"/>
  <c r="S122" i="1"/>
  <c r="R122" i="1"/>
  <c r="Q122" i="1"/>
  <c r="P122" i="1"/>
  <c r="O122" i="1"/>
  <c r="N122" i="1"/>
  <c r="M122" i="1"/>
  <c r="L122" i="1"/>
  <c r="K122" i="1"/>
  <c r="J122" i="1"/>
  <c r="S121" i="1"/>
  <c r="R121" i="1"/>
  <c r="Q121" i="1"/>
  <c r="P121" i="1"/>
  <c r="O121" i="1"/>
  <c r="N121" i="1"/>
  <c r="M121" i="1"/>
  <c r="L121" i="1"/>
  <c r="K121" i="1"/>
  <c r="J121" i="1"/>
  <c r="S120" i="1"/>
  <c r="R120" i="1"/>
  <c r="Q120" i="1"/>
  <c r="P120" i="1"/>
  <c r="O120" i="1"/>
  <c r="N120" i="1"/>
  <c r="M120" i="1"/>
  <c r="L120" i="1"/>
  <c r="K120" i="1"/>
  <c r="J120" i="1"/>
  <c r="S119" i="1"/>
  <c r="R119" i="1"/>
  <c r="Q119" i="1"/>
  <c r="P119" i="1"/>
  <c r="O119" i="1"/>
  <c r="N119" i="1"/>
  <c r="M119" i="1"/>
  <c r="L119" i="1"/>
  <c r="K119" i="1"/>
  <c r="J119" i="1"/>
  <c r="S118" i="1"/>
  <c r="R118" i="1"/>
  <c r="Q118" i="1"/>
  <c r="P118" i="1"/>
  <c r="O118" i="1"/>
  <c r="N118" i="1"/>
  <c r="M118" i="1"/>
  <c r="L118" i="1"/>
  <c r="K118" i="1"/>
  <c r="J118" i="1"/>
  <c r="S117" i="1"/>
  <c r="R117" i="1"/>
  <c r="Q117" i="1"/>
  <c r="P117" i="1"/>
  <c r="O117" i="1"/>
  <c r="N117" i="1"/>
  <c r="M117" i="1"/>
  <c r="L117" i="1"/>
  <c r="K117" i="1"/>
  <c r="J117" i="1"/>
  <c r="S116" i="1"/>
  <c r="R116" i="1"/>
  <c r="Q116" i="1"/>
  <c r="P116" i="1"/>
  <c r="O116" i="1"/>
  <c r="N116" i="1"/>
  <c r="M116" i="1"/>
  <c r="L116" i="1"/>
  <c r="K116" i="1"/>
  <c r="J116" i="1"/>
  <c r="S115" i="1"/>
  <c r="R115" i="1"/>
  <c r="Q115" i="1"/>
  <c r="P115" i="1"/>
  <c r="O115" i="1"/>
  <c r="N115" i="1"/>
  <c r="M115" i="1"/>
  <c r="L115" i="1"/>
  <c r="K115" i="1"/>
  <c r="J115" i="1"/>
  <c r="S114" i="1"/>
  <c r="R114" i="1"/>
  <c r="Q114" i="1"/>
  <c r="P114" i="1"/>
  <c r="O114" i="1"/>
  <c r="N114" i="1"/>
  <c r="M114" i="1"/>
  <c r="L114" i="1"/>
  <c r="K114" i="1"/>
  <c r="J114" i="1"/>
  <c r="S113" i="1"/>
  <c r="R113" i="1"/>
  <c r="Q113" i="1"/>
  <c r="P113" i="1"/>
  <c r="O113" i="1"/>
  <c r="N113" i="1"/>
  <c r="M113" i="1"/>
  <c r="L113" i="1"/>
  <c r="K113" i="1"/>
  <c r="J113" i="1"/>
  <c r="S112" i="1"/>
  <c r="R112" i="1"/>
  <c r="Q112" i="1"/>
  <c r="P112" i="1"/>
  <c r="O112" i="1"/>
  <c r="N112" i="1"/>
  <c r="M112" i="1"/>
  <c r="L112" i="1"/>
  <c r="K112" i="1"/>
  <c r="J112" i="1"/>
  <c r="S111" i="1"/>
  <c r="R111" i="1"/>
  <c r="Q111" i="1"/>
  <c r="P111" i="1"/>
  <c r="O111" i="1"/>
  <c r="N111" i="1"/>
  <c r="M111" i="1"/>
  <c r="L111" i="1"/>
  <c r="K111" i="1"/>
  <c r="J111" i="1"/>
  <c r="S110" i="1"/>
  <c r="R110" i="1"/>
  <c r="Q110" i="1"/>
  <c r="P110" i="1"/>
  <c r="O110" i="1"/>
  <c r="N110" i="1"/>
  <c r="M110" i="1"/>
  <c r="L110" i="1"/>
  <c r="K110" i="1"/>
  <c r="J110" i="1"/>
  <c r="S109" i="1"/>
  <c r="R109" i="1"/>
  <c r="Q109" i="1"/>
  <c r="P109" i="1"/>
  <c r="O109" i="1"/>
  <c r="N109" i="1"/>
  <c r="M109" i="1"/>
  <c r="L109" i="1"/>
  <c r="K109" i="1"/>
  <c r="J109" i="1"/>
  <c r="S108" i="1"/>
  <c r="R108" i="1"/>
  <c r="Q108" i="1"/>
  <c r="P108" i="1"/>
  <c r="O108" i="1"/>
  <c r="N108" i="1"/>
  <c r="M108" i="1"/>
  <c r="L108" i="1"/>
  <c r="K108" i="1"/>
  <c r="J108" i="1"/>
  <c r="S107" i="1"/>
  <c r="R107" i="1"/>
  <c r="Q107" i="1"/>
  <c r="P107" i="1"/>
  <c r="O107" i="1"/>
  <c r="N107" i="1"/>
  <c r="M107" i="1"/>
  <c r="L107" i="1"/>
  <c r="K107" i="1"/>
  <c r="J107" i="1"/>
  <c r="S106" i="1"/>
  <c r="R106" i="1"/>
  <c r="Q106" i="1"/>
  <c r="P106" i="1"/>
  <c r="O106" i="1"/>
  <c r="N106" i="1"/>
  <c r="M106" i="1"/>
  <c r="L106" i="1"/>
  <c r="K106" i="1"/>
  <c r="J106" i="1"/>
  <c r="S105" i="1"/>
  <c r="R105" i="1"/>
  <c r="Q105" i="1"/>
  <c r="P105" i="1"/>
  <c r="O105" i="1"/>
  <c r="N105" i="1"/>
  <c r="M105" i="1"/>
  <c r="L105" i="1"/>
  <c r="K105" i="1"/>
  <c r="J105" i="1"/>
  <c r="S104" i="1"/>
  <c r="R104" i="1"/>
  <c r="Q104" i="1"/>
  <c r="P104" i="1"/>
  <c r="O104" i="1"/>
  <c r="N104" i="1"/>
  <c r="M104" i="1"/>
  <c r="L104" i="1"/>
  <c r="K104" i="1"/>
  <c r="J104" i="1"/>
  <c r="S103" i="1"/>
  <c r="R103" i="1"/>
  <c r="Q103" i="1"/>
  <c r="P103" i="1"/>
  <c r="O103" i="1"/>
  <c r="N103" i="1"/>
  <c r="M103" i="1"/>
  <c r="L103" i="1"/>
  <c r="K103" i="1"/>
  <c r="J103" i="1"/>
  <c r="S102" i="1"/>
  <c r="R102" i="1"/>
  <c r="Q102" i="1"/>
  <c r="P102" i="1"/>
  <c r="O102" i="1"/>
  <c r="N102" i="1"/>
  <c r="M102" i="1"/>
  <c r="L102" i="1"/>
  <c r="K102" i="1"/>
  <c r="J102" i="1"/>
  <c r="S101" i="1"/>
  <c r="R101" i="1"/>
  <c r="Q101" i="1"/>
  <c r="P101" i="1"/>
  <c r="O101" i="1"/>
  <c r="N101" i="1"/>
  <c r="M101" i="1"/>
  <c r="L101" i="1"/>
  <c r="K101" i="1"/>
  <c r="J101" i="1"/>
  <c r="S100" i="1"/>
  <c r="R100" i="1"/>
  <c r="Q100" i="1"/>
  <c r="P100" i="1"/>
  <c r="O100" i="1"/>
  <c r="N100" i="1"/>
  <c r="M100" i="1"/>
  <c r="L100" i="1"/>
  <c r="K100" i="1"/>
  <c r="J100" i="1"/>
  <c r="S99" i="1"/>
  <c r="R99" i="1"/>
  <c r="Q99" i="1"/>
  <c r="P99" i="1"/>
  <c r="O99" i="1"/>
  <c r="N99" i="1"/>
  <c r="M99" i="1"/>
  <c r="L99" i="1"/>
  <c r="K99" i="1"/>
  <c r="J99" i="1"/>
  <c r="S98" i="1"/>
  <c r="R98" i="1"/>
  <c r="Q98" i="1"/>
  <c r="P98" i="1"/>
  <c r="O98" i="1"/>
  <c r="N98" i="1"/>
  <c r="M98" i="1"/>
  <c r="L98" i="1"/>
  <c r="K98" i="1"/>
  <c r="J98" i="1"/>
  <c r="S97" i="1"/>
  <c r="R97" i="1"/>
  <c r="Q97" i="1"/>
  <c r="P97" i="1"/>
  <c r="O97" i="1"/>
  <c r="N97" i="1"/>
  <c r="M97" i="1"/>
  <c r="L97" i="1"/>
  <c r="K97" i="1"/>
  <c r="J97" i="1"/>
  <c r="S96" i="1"/>
  <c r="R96" i="1"/>
  <c r="Q96" i="1"/>
  <c r="P96" i="1"/>
  <c r="O96" i="1"/>
  <c r="N96" i="1"/>
  <c r="M96" i="1"/>
  <c r="L96" i="1"/>
  <c r="K96" i="1"/>
  <c r="J96" i="1"/>
  <c r="S95" i="1"/>
  <c r="R95" i="1"/>
  <c r="Q95" i="1"/>
  <c r="P95" i="1"/>
  <c r="O95" i="1"/>
  <c r="N95" i="1"/>
  <c r="M95" i="1"/>
  <c r="L95" i="1"/>
  <c r="K95" i="1"/>
  <c r="J95" i="1"/>
  <c r="S94" i="1"/>
  <c r="R94" i="1"/>
  <c r="Q94" i="1"/>
  <c r="P94" i="1"/>
  <c r="O94" i="1"/>
  <c r="N94" i="1"/>
  <c r="M94" i="1"/>
  <c r="L94" i="1"/>
  <c r="K94" i="1"/>
  <c r="J94" i="1"/>
  <c r="S93" i="1"/>
  <c r="R93" i="1"/>
  <c r="Q93" i="1"/>
  <c r="P93" i="1"/>
  <c r="O93" i="1"/>
  <c r="N93" i="1"/>
  <c r="M93" i="1"/>
  <c r="L93" i="1"/>
  <c r="K93" i="1"/>
  <c r="J93" i="1"/>
  <c r="S92" i="1"/>
  <c r="R92" i="1"/>
  <c r="Q92" i="1"/>
  <c r="P92" i="1"/>
  <c r="O92" i="1"/>
  <c r="N92" i="1"/>
  <c r="M92" i="1"/>
  <c r="L92" i="1"/>
  <c r="K92" i="1"/>
  <c r="J92" i="1"/>
  <c r="S91" i="1"/>
  <c r="R91" i="1"/>
  <c r="Q91" i="1"/>
  <c r="P91" i="1"/>
  <c r="O91" i="1"/>
  <c r="N91" i="1"/>
  <c r="M91" i="1"/>
  <c r="L91" i="1"/>
  <c r="K91" i="1"/>
  <c r="J91" i="1"/>
  <c r="S90" i="1"/>
  <c r="R90" i="1"/>
  <c r="Q90" i="1"/>
  <c r="P90" i="1"/>
  <c r="O90" i="1"/>
  <c r="N90" i="1"/>
  <c r="M90" i="1"/>
  <c r="L90" i="1"/>
  <c r="K90" i="1"/>
  <c r="J90" i="1"/>
  <c r="S89" i="1"/>
  <c r="R89" i="1"/>
  <c r="Q89" i="1"/>
  <c r="P89" i="1"/>
  <c r="O89" i="1"/>
  <c r="N89" i="1"/>
  <c r="M89" i="1"/>
  <c r="L89" i="1"/>
  <c r="K89" i="1"/>
  <c r="J89" i="1"/>
  <c r="S88" i="1"/>
  <c r="R88" i="1"/>
  <c r="Q88" i="1"/>
  <c r="P88" i="1"/>
  <c r="O88" i="1"/>
  <c r="N88" i="1"/>
  <c r="M88" i="1"/>
  <c r="L88" i="1"/>
  <c r="K88" i="1"/>
  <c r="J88" i="1"/>
  <c r="S87" i="1"/>
  <c r="R87" i="1"/>
  <c r="Q87" i="1"/>
  <c r="P87" i="1"/>
  <c r="O87" i="1"/>
  <c r="N87" i="1"/>
  <c r="M87" i="1"/>
  <c r="L87" i="1"/>
  <c r="K87" i="1"/>
  <c r="J87" i="1"/>
  <c r="S86" i="1"/>
  <c r="R86" i="1"/>
  <c r="Q86" i="1"/>
  <c r="P86" i="1"/>
  <c r="O86" i="1"/>
  <c r="N86" i="1"/>
  <c r="M86" i="1"/>
  <c r="L86" i="1"/>
  <c r="K86" i="1"/>
  <c r="J86" i="1"/>
  <c r="S85" i="1"/>
  <c r="R85" i="1"/>
  <c r="Q85" i="1"/>
  <c r="P85" i="1"/>
  <c r="O85" i="1"/>
  <c r="N85" i="1"/>
  <c r="M85" i="1"/>
  <c r="L85" i="1"/>
  <c r="K85" i="1"/>
  <c r="J85" i="1"/>
  <c r="S84" i="1"/>
  <c r="R84" i="1"/>
  <c r="Q84" i="1"/>
  <c r="P84" i="1"/>
  <c r="O84" i="1"/>
  <c r="N84" i="1"/>
  <c r="M84" i="1"/>
  <c r="L84" i="1"/>
  <c r="K84" i="1"/>
  <c r="J84" i="1"/>
  <c r="S83" i="1"/>
  <c r="R83" i="1"/>
  <c r="Q83" i="1"/>
  <c r="P83" i="1"/>
  <c r="O83" i="1"/>
  <c r="N83" i="1"/>
  <c r="M83" i="1"/>
  <c r="L83" i="1"/>
  <c r="K83" i="1"/>
  <c r="J83" i="1"/>
  <c r="S82" i="1"/>
  <c r="R82" i="1"/>
  <c r="Q82" i="1"/>
  <c r="P82" i="1"/>
  <c r="O82" i="1"/>
  <c r="N82" i="1"/>
  <c r="M82" i="1"/>
  <c r="L82" i="1"/>
  <c r="K82" i="1"/>
  <c r="J82" i="1"/>
  <c r="S81" i="1"/>
  <c r="R81" i="1"/>
  <c r="Q81" i="1"/>
  <c r="P81" i="1"/>
  <c r="O81" i="1"/>
  <c r="N81" i="1"/>
  <c r="M81" i="1"/>
  <c r="L81" i="1"/>
  <c r="K81" i="1"/>
  <c r="J81" i="1"/>
  <c r="S80" i="1"/>
  <c r="R80" i="1"/>
  <c r="Q80" i="1"/>
  <c r="P80" i="1"/>
  <c r="O80" i="1"/>
  <c r="N80" i="1"/>
  <c r="M80" i="1"/>
  <c r="L80" i="1"/>
  <c r="K80" i="1"/>
  <c r="J80" i="1"/>
  <c r="S79" i="1"/>
  <c r="R79" i="1"/>
  <c r="Q79" i="1"/>
  <c r="P79" i="1"/>
  <c r="O79" i="1"/>
  <c r="N79" i="1"/>
  <c r="M79" i="1"/>
  <c r="L79" i="1"/>
  <c r="K79" i="1"/>
  <c r="J79" i="1"/>
  <c r="S78" i="1"/>
  <c r="R78" i="1"/>
  <c r="Q78" i="1"/>
  <c r="P78" i="1"/>
  <c r="O78" i="1"/>
  <c r="N78" i="1"/>
  <c r="M78" i="1"/>
  <c r="L78" i="1"/>
  <c r="K78" i="1"/>
  <c r="J78" i="1"/>
  <c r="S77" i="1"/>
  <c r="R77" i="1"/>
  <c r="Q77" i="1"/>
  <c r="P77" i="1"/>
  <c r="O77" i="1"/>
  <c r="N77" i="1"/>
  <c r="M77" i="1"/>
  <c r="L77" i="1"/>
  <c r="K77" i="1"/>
  <c r="J77" i="1"/>
  <c r="S76" i="1"/>
  <c r="R76" i="1"/>
  <c r="Q76" i="1"/>
  <c r="P76" i="1"/>
  <c r="O76" i="1"/>
  <c r="N76" i="1"/>
  <c r="M76" i="1"/>
  <c r="L76" i="1"/>
  <c r="K76" i="1"/>
  <c r="J76" i="1"/>
  <c r="S75" i="1"/>
  <c r="R75" i="1"/>
  <c r="Q75" i="1"/>
  <c r="P75" i="1"/>
  <c r="O75" i="1"/>
  <c r="N75" i="1"/>
  <c r="M75" i="1"/>
  <c r="L75" i="1"/>
  <c r="K75" i="1"/>
  <c r="J75" i="1"/>
  <c r="S74" i="1"/>
  <c r="R74" i="1"/>
  <c r="Q74" i="1"/>
  <c r="P74" i="1"/>
  <c r="O74" i="1"/>
  <c r="N74" i="1"/>
  <c r="M74" i="1"/>
  <c r="L74" i="1"/>
  <c r="K74" i="1"/>
  <c r="J74" i="1"/>
  <c r="S73" i="1"/>
  <c r="R73" i="1"/>
  <c r="Q73" i="1"/>
  <c r="P73" i="1"/>
  <c r="O73" i="1"/>
  <c r="N73" i="1"/>
  <c r="M73" i="1"/>
  <c r="L73" i="1"/>
  <c r="K73" i="1"/>
  <c r="J73" i="1"/>
  <c r="S72" i="1"/>
  <c r="R72" i="1"/>
  <c r="Q72" i="1"/>
  <c r="P72" i="1"/>
  <c r="O72" i="1"/>
  <c r="N72" i="1"/>
  <c r="M72" i="1"/>
  <c r="L72" i="1"/>
  <c r="K72" i="1"/>
  <c r="J72" i="1"/>
  <c r="S71" i="1"/>
  <c r="R71" i="1"/>
  <c r="Q71" i="1"/>
  <c r="P71" i="1"/>
  <c r="O71" i="1"/>
  <c r="N71" i="1"/>
  <c r="M71" i="1"/>
  <c r="L71" i="1"/>
  <c r="K71" i="1"/>
  <c r="J71" i="1"/>
  <c r="S70" i="1"/>
  <c r="R70" i="1"/>
  <c r="Q70" i="1"/>
  <c r="P70" i="1"/>
  <c r="O70" i="1"/>
  <c r="N70" i="1"/>
  <c r="M70" i="1"/>
  <c r="L70" i="1"/>
  <c r="K70" i="1"/>
  <c r="J70" i="1"/>
  <c r="S69" i="1"/>
  <c r="R69" i="1"/>
  <c r="Q69" i="1"/>
  <c r="P69" i="1"/>
  <c r="O69" i="1"/>
  <c r="N69" i="1"/>
  <c r="M69" i="1"/>
  <c r="L69" i="1"/>
  <c r="K69" i="1"/>
  <c r="J69" i="1"/>
  <c r="S68" i="1"/>
  <c r="R68" i="1"/>
  <c r="Q68" i="1"/>
  <c r="P68" i="1"/>
  <c r="O68" i="1"/>
  <c r="N68" i="1"/>
  <c r="M68" i="1"/>
  <c r="L68" i="1"/>
  <c r="K68" i="1"/>
  <c r="J68" i="1"/>
  <c r="S67" i="1"/>
  <c r="R67" i="1"/>
  <c r="Q67" i="1"/>
  <c r="P67" i="1"/>
  <c r="O67" i="1"/>
  <c r="N67" i="1"/>
  <c r="M67" i="1"/>
  <c r="L67" i="1"/>
  <c r="K67" i="1"/>
  <c r="J67" i="1"/>
  <c r="S66" i="1"/>
  <c r="R66" i="1"/>
  <c r="Q66" i="1"/>
  <c r="P66" i="1"/>
  <c r="O66" i="1"/>
  <c r="N66" i="1"/>
  <c r="M66" i="1"/>
  <c r="L66" i="1"/>
  <c r="K66" i="1"/>
  <c r="J66" i="1"/>
  <c r="S65" i="1"/>
  <c r="R65" i="1"/>
  <c r="Q65" i="1"/>
  <c r="P65" i="1"/>
  <c r="O65" i="1"/>
  <c r="N65" i="1"/>
  <c r="M65" i="1"/>
  <c r="L65" i="1"/>
  <c r="K65" i="1"/>
  <c r="J65" i="1"/>
  <c r="S64" i="1"/>
  <c r="R64" i="1"/>
  <c r="Q64" i="1"/>
  <c r="P64" i="1"/>
  <c r="O64" i="1"/>
  <c r="N64" i="1"/>
  <c r="M64" i="1"/>
  <c r="L64" i="1"/>
  <c r="K64" i="1"/>
  <c r="J64" i="1"/>
  <c r="S63" i="1"/>
  <c r="R63" i="1"/>
  <c r="Q63" i="1"/>
  <c r="P63" i="1"/>
  <c r="O63" i="1"/>
  <c r="N63" i="1"/>
  <c r="M63" i="1"/>
  <c r="L63" i="1"/>
  <c r="K63" i="1"/>
  <c r="J63" i="1"/>
  <c r="S62" i="1"/>
  <c r="R62" i="1"/>
  <c r="Q62" i="1"/>
  <c r="P62" i="1"/>
  <c r="O62" i="1"/>
  <c r="N62" i="1"/>
  <c r="M62" i="1"/>
  <c r="L62" i="1"/>
  <c r="K62" i="1"/>
  <c r="J62" i="1"/>
  <c r="S61" i="1"/>
  <c r="R61" i="1"/>
  <c r="Q61" i="1"/>
  <c r="P61" i="1"/>
  <c r="O61" i="1"/>
  <c r="N61" i="1"/>
  <c r="M61" i="1"/>
  <c r="L61" i="1"/>
  <c r="K61" i="1"/>
  <c r="J61" i="1"/>
  <c r="S60" i="1"/>
  <c r="R60" i="1"/>
  <c r="Q60" i="1"/>
  <c r="P60" i="1"/>
  <c r="O60" i="1"/>
  <c r="N60" i="1"/>
  <c r="M60" i="1"/>
  <c r="L60" i="1"/>
  <c r="K60" i="1"/>
  <c r="J60" i="1"/>
  <c r="S59" i="1"/>
  <c r="R59" i="1"/>
  <c r="Q59" i="1"/>
  <c r="P59" i="1"/>
  <c r="O59" i="1"/>
  <c r="N59" i="1"/>
  <c r="M59" i="1"/>
  <c r="L59" i="1"/>
  <c r="K59" i="1"/>
  <c r="J59" i="1"/>
  <c r="S58" i="1"/>
  <c r="R58" i="1"/>
  <c r="Q58" i="1"/>
  <c r="P58" i="1"/>
  <c r="O58" i="1"/>
  <c r="N58" i="1"/>
  <c r="M58" i="1"/>
  <c r="L58" i="1"/>
  <c r="K58" i="1"/>
  <c r="J58" i="1"/>
  <c r="S57" i="1"/>
  <c r="R57" i="1"/>
  <c r="Q57" i="1"/>
  <c r="P57" i="1"/>
  <c r="O57" i="1"/>
  <c r="N57" i="1"/>
  <c r="M57" i="1"/>
  <c r="L57" i="1"/>
  <c r="K57" i="1"/>
  <c r="J57" i="1"/>
  <c r="S56" i="1"/>
  <c r="R56" i="1"/>
  <c r="Q56" i="1"/>
  <c r="P56" i="1"/>
  <c r="O56" i="1"/>
  <c r="N56" i="1"/>
  <c r="M56" i="1"/>
  <c r="L56" i="1"/>
  <c r="K56" i="1"/>
  <c r="J56" i="1"/>
  <c r="S55" i="1"/>
  <c r="R55" i="1"/>
  <c r="Q55" i="1"/>
  <c r="P55" i="1"/>
  <c r="O55" i="1"/>
  <c r="N55" i="1"/>
  <c r="M55" i="1"/>
  <c r="L55" i="1"/>
  <c r="K55" i="1"/>
  <c r="J55" i="1"/>
  <c r="S54" i="1"/>
  <c r="R54" i="1"/>
  <c r="Q54" i="1"/>
  <c r="P54" i="1"/>
  <c r="O54" i="1"/>
  <c r="N54" i="1"/>
  <c r="M54" i="1"/>
  <c r="L54" i="1"/>
  <c r="K54" i="1"/>
  <c r="J54" i="1"/>
  <c r="S53" i="1"/>
  <c r="R53" i="1"/>
  <c r="Q53" i="1"/>
  <c r="P53" i="1"/>
  <c r="O53" i="1"/>
  <c r="N53" i="1"/>
  <c r="M53" i="1"/>
  <c r="L53" i="1"/>
  <c r="K53" i="1"/>
  <c r="J53" i="1"/>
  <c r="S52" i="1"/>
  <c r="R52" i="1"/>
  <c r="Q52" i="1"/>
  <c r="P52" i="1"/>
  <c r="O52" i="1"/>
  <c r="N52" i="1"/>
  <c r="M52" i="1"/>
  <c r="L52" i="1"/>
  <c r="K52" i="1"/>
  <c r="J52" i="1"/>
  <c r="S51" i="1"/>
  <c r="R51" i="1"/>
  <c r="Q51" i="1"/>
  <c r="P51" i="1"/>
  <c r="O51" i="1"/>
  <c r="N51" i="1"/>
  <c r="M51" i="1"/>
  <c r="L51" i="1"/>
  <c r="K51" i="1"/>
  <c r="J51" i="1"/>
  <c r="S50" i="1"/>
  <c r="R50" i="1"/>
  <c r="Q50" i="1"/>
  <c r="P50" i="1"/>
  <c r="O50" i="1"/>
  <c r="N50" i="1"/>
  <c r="M50" i="1"/>
  <c r="L50" i="1"/>
  <c r="K50" i="1"/>
  <c r="J50" i="1"/>
  <c r="S49" i="1"/>
  <c r="R49" i="1"/>
  <c r="Q49" i="1"/>
  <c r="P49" i="1"/>
  <c r="O49" i="1"/>
  <c r="N49" i="1"/>
  <c r="M49" i="1"/>
  <c r="L49" i="1"/>
  <c r="K49" i="1"/>
  <c r="J49" i="1"/>
  <c r="S48" i="1"/>
  <c r="R48" i="1"/>
  <c r="Q48" i="1"/>
  <c r="P48" i="1"/>
  <c r="O48" i="1"/>
  <c r="N48" i="1"/>
  <c r="M48" i="1"/>
  <c r="L48" i="1"/>
  <c r="K48" i="1"/>
  <c r="J48" i="1"/>
  <c r="S47" i="1"/>
  <c r="R47" i="1"/>
  <c r="Q47" i="1"/>
  <c r="P47" i="1"/>
  <c r="O47" i="1"/>
  <c r="N47" i="1"/>
  <c r="M47" i="1"/>
  <c r="L47" i="1"/>
  <c r="K47" i="1"/>
  <c r="J47" i="1"/>
  <c r="S46" i="1"/>
  <c r="R46" i="1"/>
  <c r="Q46" i="1"/>
  <c r="P46" i="1"/>
  <c r="O46" i="1"/>
  <c r="N46" i="1"/>
  <c r="M46" i="1"/>
  <c r="L46" i="1"/>
  <c r="K46" i="1"/>
  <c r="J46" i="1"/>
  <c r="S45" i="1"/>
  <c r="R45" i="1"/>
  <c r="Q45" i="1"/>
  <c r="P45" i="1"/>
  <c r="O45" i="1"/>
  <c r="N45" i="1"/>
  <c r="M45" i="1"/>
  <c r="L45" i="1"/>
  <c r="K45" i="1"/>
  <c r="J45" i="1"/>
  <c r="S44" i="1"/>
  <c r="R44" i="1"/>
  <c r="Q44" i="1"/>
  <c r="P44" i="1"/>
  <c r="O44" i="1"/>
  <c r="N44" i="1"/>
  <c r="M44" i="1"/>
  <c r="L44" i="1"/>
  <c r="K44" i="1"/>
  <c r="J44" i="1"/>
  <c r="S43" i="1"/>
  <c r="R43" i="1"/>
  <c r="Q43" i="1"/>
  <c r="P43" i="1"/>
  <c r="O43" i="1"/>
  <c r="N43" i="1"/>
  <c r="M43" i="1"/>
  <c r="L43" i="1"/>
  <c r="K43" i="1"/>
  <c r="J43" i="1"/>
  <c r="S42" i="1"/>
  <c r="R42" i="1"/>
  <c r="Q42" i="1"/>
  <c r="P42" i="1"/>
  <c r="O42" i="1"/>
  <c r="N42" i="1"/>
  <c r="M42" i="1"/>
  <c r="L42" i="1"/>
  <c r="K42" i="1"/>
  <c r="J42" i="1"/>
  <c r="S41" i="1"/>
  <c r="R41" i="1"/>
  <c r="Q41" i="1"/>
  <c r="P41" i="1"/>
  <c r="O41" i="1"/>
  <c r="N41" i="1"/>
  <c r="M41" i="1"/>
  <c r="L41" i="1"/>
  <c r="K41" i="1"/>
  <c r="J41" i="1"/>
  <c r="S40" i="1"/>
  <c r="R40" i="1"/>
  <c r="Q40" i="1"/>
  <c r="P40" i="1"/>
  <c r="O40" i="1"/>
  <c r="N40" i="1"/>
  <c r="M40" i="1"/>
  <c r="L40" i="1"/>
  <c r="K40" i="1"/>
  <c r="J40" i="1"/>
  <c r="S39" i="1"/>
  <c r="R39" i="1"/>
  <c r="Q39" i="1"/>
  <c r="P39" i="1"/>
  <c r="O39" i="1"/>
  <c r="N39" i="1"/>
  <c r="M39" i="1"/>
  <c r="L39" i="1"/>
  <c r="K39" i="1"/>
  <c r="J39" i="1"/>
  <c r="L112" i="7" l="1"/>
  <c r="P112" i="7"/>
  <c r="J113" i="7"/>
  <c r="N113" i="7"/>
  <c r="R113" i="7"/>
  <c r="L114" i="7"/>
  <c r="P114" i="7"/>
  <c r="J115" i="7"/>
  <c r="N115" i="7"/>
  <c r="R115" i="7"/>
  <c r="L116" i="7"/>
  <c r="P116" i="7"/>
  <c r="J117" i="7"/>
  <c r="N117" i="7"/>
  <c r="R117" i="7"/>
  <c r="L118" i="7"/>
  <c r="P118" i="7"/>
  <c r="J119" i="7"/>
  <c r="N119" i="7"/>
  <c r="R119" i="7"/>
  <c r="L120" i="7"/>
  <c r="P120" i="7"/>
  <c r="J121" i="7"/>
  <c r="N121" i="7"/>
  <c r="R121" i="7"/>
  <c r="L122" i="7"/>
  <c r="P122" i="7"/>
  <c r="J123" i="7"/>
  <c r="N123" i="7"/>
  <c r="R123" i="7"/>
  <c r="L124" i="7"/>
  <c r="P124" i="7"/>
  <c r="J125" i="7"/>
  <c r="N125" i="7"/>
  <c r="R125" i="7"/>
  <c r="L126" i="7"/>
  <c r="P126" i="7"/>
  <c r="J127" i="7"/>
  <c r="N127" i="7"/>
  <c r="R127" i="7"/>
  <c r="J129" i="7"/>
  <c r="N129" i="7"/>
  <c r="R129" i="7"/>
  <c r="L130" i="7"/>
  <c r="P130" i="7"/>
  <c r="J131" i="7"/>
  <c r="N131" i="7"/>
  <c r="R131" i="7"/>
  <c r="L132" i="7"/>
  <c r="P132" i="7"/>
  <c r="J133" i="7"/>
  <c r="N133" i="7"/>
  <c r="R133" i="7"/>
  <c r="L134" i="7"/>
  <c r="P134" i="7"/>
  <c r="J135" i="7"/>
  <c r="N135" i="7"/>
  <c r="R135" i="7"/>
  <c r="L136" i="7"/>
  <c r="P136" i="7"/>
  <c r="J137" i="7"/>
  <c r="N137" i="7"/>
  <c r="R137" i="7"/>
  <c r="L138" i="7"/>
  <c r="P138" i="7"/>
  <c r="J139" i="7"/>
  <c r="N139" i="7"/>
  <c r="R139" i="7"/>
  <c r="L140" i="7"/>
  <c r="P140" i="7"/>
  <c r="J141" i="7"/>
  <c r="N141" i="7"/>
  <c r="R141" i="7"/>
  <c r="L142" i="7"/>
  <c r="P142" i="7"/>
  <c r="J143" i="7"/>
  <c r="N143" i="7"/>
  <c r="R143" i="7"/>
  <c r="L144" i="7"/>
  <c r="P144" i="7"/>
  <c r="J145" i="7"/>
  <c r="N145" i="7"/>
  <c r="R145" i="7"/>
  <c r="L146" i="7"/>
  <c r="P146" i="7"/>
  <c r="R111" i="7"/>
  <c r="S111" i="7"/>
  <c r="M112" i="7"/>
  <c r="Q112" i="7"/>
  <c r="K113" i="7"/>
  <c r="O113" i="7"/>
  <c r="S113" i="7"/>
  <c r="M114" i="7"/>
  <c r="Q114" i="7"/>
  <c r="K115" i="7"/>
  <c r="O115" i="7"/>
  <c r="S115" i="7"/>
  <c r="M116" i="7"/>
  <c r="Q116" i="7"/>
  <c r="K117" i="7"/>
  <c r="O117" i="7"/>
  <c r="S117" i="7"/>
  <c r="M118" i="7"/>
  <c r="Q118" i="7"/>
  <c r="K119" i="7"/>
  <c r="O119" i="7"/>
  <c r="S119" i="7"/>
  <c r="M120" i="7"/>
  <c r="Q120" i="7"/>
  <c r="K121" i="7"/>
  <c r="O121" i="7"/>
  <c r="S121" i="7"/>
  <c r="M122" i="7"/>
  <c r="Q122" i="7"/>
  <c r="K123" i="7"/>
  <c r="O123" i="7"/>
  <c r="S123" i="7"/>
  <c r="M124" i="7"/>
  <c r="Q124" i="7"/>
  <c r="K125" i="7"/>
  <c r="O125" i="7"/>
  <c r="S125" i="7"/>
  <c r="M126" i="7"/>
  <c r="Q126" i="7"/>
  <c r="K127" i="7"/>
  <c r="O127" i="7"/>
  <c r="S127" i="7"/>
  <c r="K129" i="7"/>
  <c r="O129" i="7"/>
  <c r="S129" i="7"/>
  <c r="M130" i="7"/>
  <c r="Q130" i="7"/>
  <c r="K131" i="7"/>
  <c r="O131" i="7"/>
  <c r="S131" i="7"/>
  <c r="M132" i="7"/>
  <c r="Q132" i="7"/>
  <c r="K133" i="7"/>
  <c r="O133" i="7"/>
  <c r="S133" i="7"/>
  <c r="M134" i="7"/>
  <c r="Q134" i="7"/>
  <c r="K135" i="7"/>
  <c r="O135" i="7"/>
  <c r="S135" i="7"/>
  <c r="M136" i="7"/>
  <c r="Q136" i="7"/>
  <c r="K137" i="7"/>
  <c r="O137" i="7"/>
  <c r="S137" i="7"/>
  <c r="M138" i="7"/>
  <c r="Q138" i="7"/>
  <c r="K139" i="7"/>
  <c r="O139" i="7"/>
  <c r="S139" i="7"/>
  <c r="M140" i="7"/>
  <c r="Q140" i="7"/>
  <c r="K141" i="7"/>
  <c r="O141" i="7"/>
  <c r="S141" i="7"/>
  <c r="M142" i="7"/>
  <c r="Q142" i="7"/>
  <c r="K143" i="7"/>
  <c r="O143" i="7"/>
  <c r="S143" i="7"/>
  <c r="M144" i="7"/>
  <c r="Q144" i="7"/>
  <c r="K145" i="7"/>
  <c r="O145" i="7"/>
  <c r="S145" i="7"/>
  <c r="M146" i="7"/>
  <c r="Q146" i="7"/>
  <c r="N111" i="7"/>
  <c r="K111" i="7"/>
  <c r="L111" i="7"/>
  <c r="P111" i="7"/>
  <c r="J112" i="7"/>
  <c r="N112" i="7"/>
  <c r="R112" i="7"/>
  <c r="L113" i="7"/>
  <c r="P113" i="7"/>
  <c r="J114" i="7"/>
  <c r="N114" i="7"/>
  <c r="R114" i="7"/>
  <c r="L115" i="7"/>
  <c r="P115" i="7"/>
  <c r="J116" i="7"/>
  <c r="N116" i="7"/>
  <c r="R116" i="7"/>
  <c r="L117" i="7"/>
  <c r="P117" i="7"/>
  <c r="J118" i="7"/>
  <c r="N118" i="7"/>
  <c r="R118" i="7"/>
  <c r="L119" i="7"/>
  <c r="P119" i="7"/>
  <c r="J120" i="7"/>
  <c r="N120" i="7"/>
  <c r="R120" i="7"/>
  <c r="L121" i="7"/>
  <c r="P121" i="7"/>
  <c r="J122" i="7"/>
  <c r="N122" i="7"/>
  <c r="R122" i="7"/>
  <c r="L123" i="7"/>
  <c r="P123" i="7"/>
  <c r="J124" i="7"/>
  <c r="N124" i="7"/>
  <c r="R124" i="7"/>
  <c r="L125" i="7"/>
  <c r="P125" i="7"/>
  <c r="J126" i="7"/>
  <c r="N126" i="7"/>
  <c r="R126" i="7"/>
  <c r="L127" i="7"/>
  <c r="P127" i="7"/>
  <c r="L129" i="7"/>
  <c r="P129" i="7"/>
  <c r="J130" i="7"/>
  <c r="N130" i="7"/>
  <c r="R130" i="7"/>
  <c r="L131" i="7"/>
  <c r="P131" i="7"/>
  <c r="J132" i="7"/>
  <c r="N132" i="7"/>
  <c r="R132" i="7"/>
  <c r="L133" i="7"/>
  <c r="P133" i="7"/>
  <c r="J134" i="7"/>
  <c r="N134" i="7"/>
  <c r="R134" i="7"/>
  <c r="L135" i="7"/>
  <c r="P135" i="7"/>
  <c r="J136" i="7"/>
  <c r="N136" i="7"/>
  <c r="R136" i="7"/>
  <c r="L137" i="7"/>
  <c r="P137" i="7"/>
  <c r="J138" i="7"/>
  <c r="N138" i="7"/>
  <c r="R138" i="7"/>
  <c r="L139" i="7"/>
  <c r="P139" i="7"/>
  <c r="J140" i="7"/>
  <c r="N140" i="7"/>
  <c r="R140" i="7"/>
  <c r="L141" i="7"/>
  <c r="P141" i="7"/>
  <c r="J142" i="7"/>
  <c r="N142" i="7"/>
  <c r="R142" i="7"/>
  <c r="L143" i="7"/>
  <c r="P143" i="7"/>
  <c r="J144" i="7"/>
  <c r="N144" i="7"/>
  <c r="R144" i="7"/>
  <c r="L145" i="7"/>
  <c r="P145" i="7"/>
  <c r="J146" i="7"/>
  <c r="N146" i="7"/>
  <c r="R146" i="7"/>
  <c r="J111" i="7"/>
  <c r="O111" i="7"/>
  <c r="M111" i="7"/>
  <c r="Q111" i="7"/>
  <c r="K112" i="7"/>
  <c r="O112" i="7"/>
  <c r="S112" i="7"/>
  <c r="M113" i="7"/>
  <c r="Q113" i="7"/>
  <c r="K114" i="7"/>
  <c r="O114" i="7"/>
  <c r="S114" i="7"/>
  <c r="M115" i="7"/>
  <c r="Q115" i="7"/>
  <c r="K116" i="7"/>
  <c r="O116" i="7"/>
  <c r="S116" i="7"/>
  <c r="M117" i="7"/>
  <c r="Q117" i="7"/>
  <c r="K118" i="7"/>
  <c r="O118" i="7"/>
  <c r="S118" i="7"/>
  <c r="M119" i="7"/>
  <c r="Q119" i="7"/>
  <c r="K120" i="7"/>
  <c r="O120" i="7"/>
  <c r="S120" i="7"/>
  <c r="M121" i="7"/>
  <c r="Q121" i="7"/>
  <c r="K122" i="7"/>
  <c r="O122" i="7"/>
  <c r="S122" i="7"/>
  <c r="M123" i="7"/>
  <c r="Q123" i="7"/>
  <c r="K124" i="7"/>
  <c r="O124" i="7"/>
  <c r="S124" i="7"/>
  <c r="M125" i="7"/>
  <c r="Q125" i="7"/>
  <c r="K126" i="7"/>
  <c r="O126" i="7"/>
  <c r="S126" i="7"/>
  <c r="M127" i="7"/>
  <c r="Q127" i="7"/>
  <c r="M129" i="7"/>
  <c r="Q129" i="7"/>
  <c r="K130" i="7"/>
  <c r="O130" i="7"/>
  <c r="S130" i="7"/>
  <c r="M131" i="7"/>
  <c r="Q131" i="7"/>
  <c r="K132" i="7"/>
  <c r="O132" i="7"/>
  <c r="S132" i="7"/>
  <c r="M133" i="7"/>
  <c r="Q133" i="7"/>
  <c r="K134" i="7"/>
  <c r="O134" i="7"/>
  <c r="S134" i="7"/>
  <c r="M135" i="7"/>
  <c r="Q135" i="7"/>
  <c r="K136" i="7"/>
  <c r="O136" i="7"/>
  <c r="S136" i="7"/>
  <c r="M137" i="7"/>
  <c r="Q137" i="7"/>
  <c r="K138" i="7"/>
  <c r="O138" i="7"/>
  <c r="S138" i="7"/>
  <c r="M139" i="7"/>
  <c r="Q139" i="7"/>
  <c r="K140" i="7"/>
  <c r="O140" i="7"/>
  <c r="S140" i="7"/>
  <c r="M141" i="7"/>
  <c r="Q141" i="7"/>
  <c r="K142" i="7"/>
  <c r="O142" i="7"/>
  <c r="S142" i="7"/>
  <c r="M143" i="7"/>
  <c r="Q143" i="7"/>
  <c r="K144" i="7"/>
  <c r="O144" i="7"/>
  <c r="S144" i="7"/>
  <c r="M145" i="7"/>
  <c r="Q145" i="7"/>
  <c r="K146" i="7"/>
  <c r="O146" i="7"/>
  <c r="S146" i="7"/>
  <c r="R75" i="7"/>
  <c r="L76" i="7"/>
  <c r="P76" i="7"/>
  <c r="J77" i="7"/>
  <c r="N77" i="7"/>
  <c r="R77" i="7"/>
  <c r="L78" i="7"/>
  <c r="P78" i="7"/>
  <c r="J79" i="7"/>
  <c r="N79" i="7"/>
  <c r="R79" i="7"/>
  <c r="L80" i="7"/>
  <c r="P80" i="7"/>
  <c r="J81" i="7"/>
  <c r="N81" i="7"/>
  <c r="R81" i="7"/>
  <c r="L82" i="7"/>
  <c r="P82" i="7"/>
  <c r="J83" i="7"/>
  <c r="N83" i="7"/>
  <c r="R83" i="7"/>
  <c r="L84" i="7"/>
  <c r="P84" i="7"/>
  <c r="J85" i="7"/>
  <c r="N85" i="7"/>
  <c r="R85" i="7"/>
  <c r="L86" i="7"/>
  <c r="P86" i="7"/>
  <c r="J87" i="7"/>
  <c r="N87" i="7"/>
  <c r="R87" i="7"/>
  <c r="L88" i="7"/>
  <c r="P88" i="7"/>
  <c r="J89" i="7"/>
  <c r="N89" i="7"/>
  <c r="R89" i="7"/>
  <c r="L90" i="7"/>
  <c r="P90" i="7"/>
  <c r="J91" i="7"/>
  <c r="N91" i="7"/>
  <c r="R91" i="7"/>
  <c r="L92" i="7"/>
  <c r="P92" i="7"/>
  <c r="J93" i="7"/>
  <c r="N93" i="7"/>
  <c r="R93" i="7"/>
  <c r="L94" i="7"/>
  <c r="P94" i="7"/>
  <c r="J95" i="7"/>
  <c r="N95" i="7"/>
  <c r="R95" i="7"/>
  <c r="L96" i="7"/>
  <c r="P96" i="7"/>
  <c r="J97" i="7"/>
  <c r="N97" i="7"/>
  <c r="R97" i="7"/>
  <c r="L98" i="7"/>
  <c r="P98" i="7"/>
  <c r="J99" i="7"/>
  <c r="N99" i="7"/>
  <c r="R99" i="7"/>
  <c r="L100" i="7"/>
  <c r="P100" i="7"/>
  <c r="J101" i="7"/>
  <c r="N101" i="7"/>
  <c r="R101" i="7"/>
  <c r="L102" i="7"/>
  <c r="P102" i="7"/>
  <c r="J103" i="7"/>
  <c r="N103" i="7"/>
  <c r="R103" i="7"/>
  <c r="L104" i="7"/>
  <c r="P104" i="7"/>
  <c r="J105" i="7"/>
  <c r="N105" i="7"/>
  <c r="R105" i="7"/>
  <c r="L106" i="7"/>
  <c r="P106" i="7"/>
  <c r="J107" i="7"/>
  <c r="N107" i="7"/>
  <c r="R107" i="7"/>
  <c r="L108" i="7"/>
  <c r="P108" i="7"/>
  <c r="J109" i="7"/>
  <c r="N109" i="7"/>
  <c r="R109" i="7"/>
  <c r="L110" i="7"/>
  <c r="P110" i="7"/>
  <c r="K75" i="7"/>
  <c r="M76" i="7"/>
  <c r="Q76" i="7"/>
  <c r="K77" i="7"/>
  <c r="O77" i="7"/>
  <c r="S77" i="7"/>
  <c r="M78" i="7"/>
  <c r="Q78" i="7"/>
  <c r="K79" i="7"/>
  <c r="O79" i="7"/>
  <c r="S79" i="7"/>
  <c r="M80" i="7"/>
  <c r="Q80" i="7"/>
  <c r="K81" i="7"/>
  <c r="O81" i="7"/>
  <c r="S81" i="7"/>
  <c r="M82" i="7"/>
  <c r="Q82" i="7"/>
  <c r="K83" i="7"/>
  <c r="O83" i="7"/>
  <c r="S83" i="7"/>
  <c r="M84" i="7"/>
  <c r="Q84" i="7"/>
  <c r="K85" i="7"/>
  <c r="O85" i="7"/>
  <c r="S85" i="7"/>
  <c r="M86" i="7"/>
  <c r="Q86" i="7"/>
  <c r="K87" i="7"/>
  <c r="O87" i="7"/>
  <c r="S87" i="7"/>
  <c r="M88" i="7"/>
  <c r="Q88" i="7"/>
  <c r="K89" i="7"/>
  <c r="O89" i="7"/>
  <c r="S89" i="7"/>
  <c r="M90" i="7"/>
  <c r="Q90" i="7"/>
  <c r="K91" i="7"/>
  <c r="O91" i="7"/>
  <c r="S91" i="7"/>
  <c r="M92" i="7"/>
  <c r="Q92" i="7"/>
  <c r="K93" i="7"/>
  <c r="O93" i="7"/>
  <c r="S93" i="7"/>
  <c r="M94" i="7"/>
  <c r="Q94" i="7"/>
  <c r="K95" i="7"/>
  <c r="O95" i="7"/>
  <c r="S95" i="7"/>
  <c r="M96" i="7"/>
  <c r="Q96" i="7"/>
  <c r="K97" i="7"/>
  <c r="O97" i="7"/>
  <c r="S97" i="7"/>
  <c r="M98" i="7"/>
  <c r="Q98" i="7"/>
  <c r="K99" i="7"/>
  <c r="O99" i="7"/>
  <c r="S99" i="7"/>
  <c r="M100" i="7"/>
  <c r="Q100" i="7"/>
  <c r="K101" i="7"/>
  <c r="O101" i="7"/>
  <c r="S101" i="7"/>
  <c r="M102" i="7"/>
  <c r="Q102" i="7"/>
  <c r="K103" i="7"/>
  <c r="O103" i="7"/>
  <c r="S103" i="7"/>
  <c r="M104" i="7"/>
  <c r="Q104" i="7"/>
  <c r="K105" i="7"/>
  <c r="O105" i="7"/>
  <c r="S105" i="7"/>
  <c r="M106" i="7"/>
  <c r="Q106" i="7"/>
  <c r="K107" i="7"/>
  <c r="O107" i="7"/>
  <c r="S107" i="7"/>
  <c r="M108" i="7"/>
  <c r="Q108" i="7"/>
  <c r="K109" i="7"/>
  <c r="O109" i="7"/>
  <c r="S109" i="7"/>
  <c r="M110" i="7"/>
  <c r="Q110" i="7"/>
  <c r="J75" i="7"/>
  <c r="O75" i="7"/>
  <c r="L75" i="7"/>
  <c r="J76" i="7"/>
  <c r="N76" i="7"/>
  <c r="R76" i="7"/>
  <c r="L77" i="7"/>
  <c r="P77" i="7"/>
  <c r="J78" i="7"/>
  <c r="N78" i="7"/>
  <c r="R78" i="7"/>
  <c r="L79" i="7"/>
  <c r="P79" i="7"/>
  <c r="J80" i="7"/>
  <c r="N80" i="7"/>
  <c r="R80" i="7"/>
  <c r="L81" i="7"/>
  <c r="P81" i="7"/>
  <c r="J82" i="7"/>
  <c r="N82" i="7"/>
  <c r="R82" i="7"/>
  <c r="L83" i="7"/>
  <c r="P83" i="7"/>
  <c r="J84" i="7"/>
  <c r="N84" i="7"/>
  <c r="R84" i="7"/>
  <c r="L85" i="7"/>
  <c r="P85" i="7"/>
  <c r="J86" i="7"/>
  <c r="N86" i="7"/>
  <c r="R86" i="7"/>
  <c r="L87" i="7"/>
  <c r="P87" i="7"/>
  <c r="J88" i="7"/>
  <c r="N88" i="7"/>
  <c r="R88" i="7"/>
  <c r="L89" i="7"/>
  <c r="P89" i="7"/>
  <c r="J90" i="7"/>
  <c r="N90" i="7"/>
  <c r="R90" i="7"/>
  <c r="L91" i="7"/>
  <c r="P91" i="7"/>
  <c r="J92" i="7"/>
  <c r="N92" i="7"/>
  <c r="R92" i="7"/>
  <c r="L93" i="7"/>
  <c r="P93" i="7"/>
  <c r="J94" i="7"/>
  <c r="N94" i="7"/>
  <c r="R94" i="7"/>
  <c r="L95" i="7"/>
  <c r="P95" i="7"/>
  <c r="J96" i="7"/>
  <c r="N96" i="7"/>
  <c r="R96" i="7"/>
  <c r="L97" i="7"/>
  <c r="P97" i="7"/>
  <c r="J98" i="7"/>
  <c r="N98" i="7"/>
  <c r="R98" i="7"/>
  <c r="L99" i="7"/>
  <c r="P99" i="7"/>
  <c r="J100" i="7"/>
  <c r="N100" i="7"/>
  <c r="R100" i="7"/>
  <c r="L101" i="7"/>
  <c r="P101" i="7"/>
  <c r="J102" i="7"/>
  <c r="N102" i="7"/>
  <c r="R102" i="7"/>
  <c r="L103" i="7"/>
  <c r="P103" i="7"/>
  <c r="J104" i="7"/>
  <c r="N104" i="7"/>
  <c r="R104" i="7"/>
  <c r="L105" i="7"/>
  <c r="P105" i="7"/>
  <c r="J106" i="7"/>
  <c r="N106" i="7"/>
  <c r="R106" i="7"/>
  <c r="L107" i="7"/>
  <c r="P107" i="7"/>
  <c r="J108" i="7"/>
  <c r="N108" i="7"/>
  <c r="R108" i="7"/>
  <c r="L109" i="7"/>
  <c r="P109" i="7"/>
  <c r="J110" i="7"/>
  <c r="N110" i="7"/>
  <c r="R110" i="7"/>
  <c r="N75" i="7"/>
  <c r="S75" i="7"/>
  <c r="P75" i="7"/>
  <c r="M75" i="7"/>
  <c r="Q75" i="7"/>
  <c r="K76" i="7"/>
  <c r="O76" i="7"/>
  <c r="S76" i="7"/>
  <c r="M77" i="7"/>
  <c r="Q77" i="7"/>
  <c r="K78" i="7"/>
  <c r="O78" i="7"/>
  <c r="S78" i="7"/>
  <c r="M79" i="7"/>
  <c r="Q79" i="7"/>
  <c r="K80" i="7"/>
  <c r="O80" i="7"/>
  <c r="S80" i="7"/>
  <c r="M81" i="7"/>
  <c r="Q81" i="7"/>
  <c r="K82" i="7"/>
  <c r="O82" i="7"/>
  <c r="S82" i="7"/>
  <c r="M83" i="7"/>
  <c r="Q83" i="7"/>
  <c r="K84" i="7"/>
  <c r="O84" i="7"/>
  <c r="S84" i="7"/>
  <c r="M85" i="7"/>
  <c r="Q85" i="7"/>
  <c r="K86" i="7"/>
  <c r="O86" i="7"/>
  <c r="S86" i="7"/>
  <c r="M87" i="7"/>
  <c r="Q87" i="7"/>
  <c r="K88" i="7"/>
  <c r="O88" i="7"/>
  <c r="S88" i="7"/>
  <c r="M89" i="7"/>
  <c r="Q89" i="7"/>
  <c r="K90" i="7"/>
  <c r="O90" i="7"/>
  <c r="S90" i="7"/>
  <c r="M91" i="7"/>
  <c r="Q91" i="7"/>
  <c r="K92" i="7"/>
  <c r="O92" i="7"/>
  <c r="S92" i="7"/>
  <c r="M93" i="7"/>
  <c r="Q93" i="7"/>
  <c r="K94" i="7"/>
  <c r="O94" i="7"/>
  <c r="S94" i="7"/>
  <c r="M95" i="7"/>
  <c r="Q95" i="7"/>
  <c r="K96" i="7"/>
  <c r="O96" i="7"/>
  <c r="S96" i="7"/>
  <c r="M97" i="7"/>
  <c r="Q97" i="7"/>
  <c r="K98" i="7"/>
  <c r="O98" i="7"/>
  <c r="S98" i="7"/>
  <c r="M99" i="7"/>
  <c r="Q99" i="7"/>
  <c r="K100" i="7"/>
  <c r="O100" i="7"/>
  <c r="S100" i="7"/>
  <c r="M101" i="7"/>
  <c r="Q101" i="7"/>
  <c r="K102" i="7"/>
  <c r="O102" i="7"/>
  <c r="S102" i="7"/>
  <c r="M103" i="7"/>
  <c r="Q103" i="7"/>
  <c r="K104" i="7"/>
  <c r="O104" i="7"/>
  <c r="S104" i="7"/>
  <c r="M105" i="7"/>
  <c r="Q105" i="7"/>
  <c r="K106" i="7"/>
  <c r="O106" i="7"/>
  <c r="S106" i="7"/>
  <c r="M107" i="7"/>
  <c r="Q107" i="7"/>
  <c r="K108" i="7"/>
  <c r="O108" i="7"/>
  <c r="S108" i="7"/>
  <c r="M109" i="7"/>
  <c r="Q109" i="7"/>
  <c r="K110" i="7"/>
  <c r="O110" i="7"/>
  <c r="S110" i="7"/>
  <c r="O39" i="7"/>
  <c r="J39" i="7"/>
  <c r="N39" i="7"/>
  <c r="R39" i="7"/>
  <c r="J51" i="7"/>
  <c r="N51" i="7"/>
  <c r="R51" i="7"/>
  <c r="J63" i="7"/>
  <c r="N63" i="7"/>
  <c r="R63" i="7"/>
  <c r="L64" i="7"/>
  <c r="P64" i="7"/>
  <c r="J65" i="7"/>
  <c r="N65" i="7"/>
  <c r="R65" i="7"/>
  <c r="L66" i="7"/>
  <c r="P66" i="7"/>
  <c r="J67" i="7"/>
  <c r="N67" i="7"/>
  <c r="R67" i="7"/>
  <c r="L68" i="7"/>
  <c r="P68" i="7"/>
  <c r="J69" i="7"/>
  <c r="N69" i="7"/>
  <c r="R69" i="7"/>
  <c r="L70" i="7"/>
  <c r="P70" i="7"/>
  <c r="J71" i="7"/>
  <c r="N71" i="7"/>
  <c r="R71" i="7"/>
  <c r="L72" i="7"/>
  <c r="P72" i="7"/>
  <c r="J73" i="7"/>
  <c r="N73" i="7"/>
  <c r="R73" i="7"/>
  <c r="L74" i="7"/>
  <c r="P74" i="7"/>
  <c r="K39" i="7"/>
  <c r="K51" i="7"/>
  <c r="O51" i="7"/>
  <c r="S51" i="7"/>
  <c r="K63" i="7"/>
  <c r="O63" i="7"/>
  <c r="S63" i="7"/>
  <c r="M64" i="7"/>
  <c r="Q64" i="7"/>
  <c r="K65" i="7"/>
  <c r="O65" i="7"/>
  <c r="S65" i="7"/>
  <c r="M66" i="7"/>
  <c r="Q66" i="7"/>
  <c r="K67" i="7"/>
  <c r="O67" i="7"/>
  <c r="S67" i="7"/>
  <c r="M68" i="7"/>
  <c r="Q68" i="7"/>
  <c r="K69" i="7"/>
  <c r="O69" i="7"/>
  <c r="S69" i="7"/>
  <c r="M70" i="7"/>
  <c r="Q70" i="7"/>
  <c r="K71" i="7"/>
  <c r="O71" i="7"/>
  <c r="S71" i="7"/>
  <c r="M72" i="7"/>
  <c r="Q72" i="7"/>
  <c r="K73" i="7"/>
  <c r="O73" i="7"/>
  <c r="S73" i="7"/>
  <c r="M74" i="7"/>
  <c r="Q74" i="7"/>
  <c r="L39" i="7"/>
  <c r="P39" i="7"/>
  <c r="L51" i="7"/>
  <c r="P51" i="7"/>
  <c r="L63" i="7"/>
  <c r="P63" i="7"/>
  <c r="J64" i="7"/>
  <c r="N64" i="7"/>
  <c r="R64" i="7"/>
  <c r="L65" i="7"/>
  <c r="P65" i="7"/>
  <c r="J66" i="7"/>
  <c r="N66" i="7"/>
  <c r="R66" i="7"/>
  <c r="L67" i="7"/>
  <c r="P67" i="7"/>
  <c r="J68" i="7"/>
  <c r="N68" i="7"/>
  <c r="R68" i="7"/>
  <c r="L69" i="7"/>
  <c r="P69" i="7"/>
  <c r="J70" i="7"/>
  <c r="N70" i="7"/>
  <c r="R70" i="7"/>
  <c r="L71" i="7"/>
  <c r="P71" i="7"/>
  <c r="J72" i="7"/>
  <c r="N72" i="7"/>
  <c r="R72" i="7"/>
  <c r="L73" i="7"/>
  <c r="P73" i="7"/>
  <c r="J74" i="7"/>
  <c r="N74" i="7"/>
  <c r="R74" i="7"/>
  <c r="S39" i="7"/>
  <c r="M39" i="7"/>
  <c r="Q39" i="7"/>
  <c r="M51" i="7"/>
  <c r="Q51" i="7"/>
  <c r="M63" i="7"/>
  <c r="Q63" i="7"/>
  <c r="K64" i="7"/>
  <c r="O64" i="7"/>
  <c r="S64" i="7"/>
  <c r="M65" i="7"/>
  <c r="Q65" i="7"/>
  <c r="K66" i="7"/>
  <c r="O66" i="7"/>
  <c r="S66" i="7"/>
  <c r="M67" i="7"/>
  <c r="Q67" i="7"/>
  <c r="K68" i="7"/>
  <c r="O68" i="7"/>
  <c r="S68" i="7"/>
  <c r="M69" i="7"/>
  <c r="Q69" i="7"/>
  <c r="K70" i="7"/>
  <c r="O70" i="7"/>
  <c r="S70" i="7"/>
  <c r="M71" i="7"/>
  <c r="Q71" i="7"/>
  <c r="K72" i="7"/>
  <c r="O72" i="7"/>
  <c r="S72" i="7"/>
  <c r="M73" i="7"/>
  <c r="Q73" i="7"/>
  <c r="K74" i="7"/>
  <c r="O74" i="7"/>
  <c r="S74" i="7"/>
  <c r="K52" i="7"/>
  <c r="L52" i="7"/>
  <c r="P52" i="7"/>
  <c r="J53" i="7"/>
  <c r="N53" i="7"/>
  <c r="R53" i="7"/>
  <c r="L54" i="7"/>
  <c r="P54" i="7"/>
  <c r="J55" i="7"/>
  <c r="N55" i="7"/>
  <c r="R55" i="7"/>
  <c r="L56" i="7"/>
  <c r="P56" i="7"/>
  <c r="J57" i="7"/>
  <c r="N57" i="7"/>
  <c r="R57" i="7"/>
  <c r="L58" i="7"/>
  <c r="P58" i="7"/>
  <c r="J59" i="7"/>
  <c r="N59" i="7"/>
  <c r="R59" i="7"/>
  <c r="L60" i="7"/>
  <c r="P60" i="7"/>
  <c r="J61" i="7"/>
  <c r="N61" i="7"/>
  <c r="R61" i="7"/>
  <c r="L62" i="7"/>
  <c r="P62" i="7"/>
  <c r="M52" i="7"/>
  <c r="Q52" i="7"/>
  <c r="K53" i="7"/>
  <c r="O53" i="7"/>
  <c r="S53" i="7"/>
  <c r="M54" i="7"/>
  <c r="Q54" i="7"/>
  <c r="K55" i="7"/>
  <c r="O55" i="7"/>
  <c r="S55" i="7"/>
  <c r="M56" i="7"/>
  <c r="Q56" i="7"/>
  <c r="K57" i="7"/>
  <c r="O57" i="7"/>
  <c r="S57" i="7"/>
  <c r="M58" i="7"/>
  <c r="Q58" i="7"/>
  <c r="K59" i="7"/>
  <c r="O59" i="7"/>
  <c r="S59" i="7"/>
  <c r="M60" i="7"/>
  <c r="Q60" i="7"/>
  <c r="K61" i="7"/>
  <c r="O61" i="7"/>
  <c r="S61" i="7"/>
  <c r="M62" i="7"/>
  <c r="Q62" i="7"/>
  <c r="N52" i="7"/>
  <c r="R52" i="7"/>
  <c r="L53" i="7"/>
  <c r="P53" i="7"/>
  <c r="J54" i="7"/>
  <c r="N54" i="7"/>
  <c r="R54" i="7"/>
  <c r="L55" i="7"/>
  <c r="P55" i="7"/>
  <c r="J56" i="7"/>
  <c r="N56" i="7"/>
  <c r="R56" i="7"/>
  <c r="L57" i="7"/>
  <c r="P57" i="7"/>
  <c r="J58" i="7"/>
  <c r="N58" i="7"/>
  <c r="R58" i="7"/>
  <c r="L59" i="7"/>
  <c r="P59" i="7"/>
  <c r="J60" i="7"/>
  <c r="N60" i="7"/>
  <c r="R60" i="7"/>
  <c r="L61" i="7"/>
  <c r="P61" i="7"/>
  <c r="J62" i="7"/>
  <c r="N62" i="7"/>
  <c r="R62" i="7"/>
  <c r="J52" i="7"/>
  <c r="O52" i="7"/>
  <c r="S52" i="7"/>
  <c r="M53" i="7"/>
  <c r="Q53" i="7"/>
  <c r="K54" i="7"/>
  <c r="O54" i="7"/>
  <c r="S54" i="7"/>
  <c r="M55" i="7"/>
  <c r="Q55" i="7"/>
  <c r="K56" i="7"/>
  <c r="O56" i="7"/>
  <c r="S56" i="7"/>
  <c r="M57" i="7"/>
  <c r="Q57" i="7"/>
  <c r="K58" i="7"/>
  <c r="O58" i="7"/>
  <c r="S58" i="7"/>
  <c r="M59" i="7"/>
  <c r="Q59" i="7"/>
  <c r="K60" i="7"/>
  <c r="O60" i="7"/>
  <c r="S60" i="7"/>
  <c r="M61" i="7"/>
  <c r="Q61" i="7"/>
  <c r="K62" i="7"/>
  <c r="O62" i="7"/>
  <c r="S62" i="7"/>
  <c r="L40" i="7"/>
  <c r="P40" i="7"/>
  <c r="J41" i="7"/>
  <c r="N41" i="7"/>
  <c r="R41" i="7"/>
  <c r="L42" i="7"/>
  <c r="P42" i="7"/>
  <c r="J43" i="7"/>
  <c r="N43" i="7"/>
  <c r="R43" i="7"/>
  <c r="L44" i="7"/>
  <c r="P44" i="7"/>
  <c r="J45" i="7"/>
  <c r="N45" i="7"/>
  <c r="R45" i="7"/>
  <c r="L46" i="7"/>
  <c r="P46" i="7"/>
  <c r="J47" i="7"/>
  <c r="N47" i="7"/>
  <c r="R47" i="7"/>
  <c r="L48" i="7"/>
  <c r="P48" i="7"/>
  <c r="J49" i="7"/>
  <c r="N49" i="7"/>
  <c r="R49" i="7"/>
  <c r="L50" i="7"/>
  <c r="P50" i="7"/>
  <c r="M40" i="7"/>
  <c r="Q40" i="7"/>
  <c r="K41" i="7"/>
  <c r="O41" i="7"/>
  <c r="S41" i="7"/>
  <c r="M42" i="7"/>
  <c r="Q42" i="7"/>
  <c r="K43" i="7"/>
  <c r="O43" i="7"/>
  <c r="S43" i="7"/>
  <c r="M44" i="7"/>
  <c r="Q44" i="7"/>
  <c r="K45" i="7"/>
  <c r="O45" i="7"/>
  <c r="S45" i="7"/>
  <c r="M46" i="7"/>
  <c r="Q46" i="7"/>
  <c r="K47" i="7"/>
  <c r="O47" i="7"/>
  <c r="S47" i="7"/>
  <c r="M48" i="7"/>
  <c r="Q48" i="7"/>
  <c r="K49" i="7"/>
  <c r="O49" i="7"/>
  <c r="S49" i="7"/>
  <c r="M50" i="7"/>
  <c r="Q50" i="7"/>
  <c r="J40" i="7"/>
  <c r="N40" i="7"/>
  <c r="R40" i="7"/>
  <c r="L41" i="7"/>
  <c r="P41" i="7"/>
  <c r="J42" i="7"/>
  <c r="N42" i="7"/>
  <c r="R42" i="7"/>
  <c r="L43" i="7"/>
  <c r="P43" i="7"/>
  <c r="J44" i="7"/>
  <c r="N44" i="7"/>
  <c r="R44" i="7"/>
  <c r="L45" i="7"/>
  <c r="P45" i="7"/>
  <c r="J46" i="7"/>
  <c r="N46" i="7"/>
  <c r="R46" i="7"/>
  <c r="L47" i="7"/>
  <c r="P47" i="7"/>
  <c r="J48" i="7"/>
  <c r="N48" i="7"/>
  <c r="R48" i="7"/>
  <c r="L49" i="7"/>
  <c r="P49" i="7"/>
  <c r="J50" i="7"/>
  <c r="N50" i="7"/>
  <c r="R50" i="7"/>
  <c r="K40" i="7"/>
  <c r="O40" i="7"/>
  <c r="S40" i="7"/>
  <c r="M41" i="7"/>
  <c r="Q41" i="7"/>
  <c r="K42" i="7"/>
  <c r="O42" i="7"/>
  <c r="S42" i="7"/>
  <c r="M43" i="7"/>
  <c r="Q43" i="7"/>
  <c r="K44" i="7"/>
  <c r="O44" i="7"/>
  <c r="S44" i="7"/>
  <c r="M45" i="7"/>
  <c r="Q45" i="7"/>
  <c r="K46" i="7"/>
  <c r="O46" i="7"/>
  <c r="S46" i="7"/>
  <c r="M47" i="7"/>
  <c r="Q47" i="7"/>
  <c r="K48" i="7"/>
  <c r="O48" i="7"/>
  <c r="S48" i="7"/>
  <c r="M49" i="7"/>
  <c r="Q49" i="7"/>
  <c r="K50" i="7"/>
  <c r="O50" i="7"/>
  <c r="S50" i="7"/>
  <c r="L128" i="7"/>
  <c r="P128" i="7"/>
  <c r="M128" i="7"/>
  <c r="Q128" i="7"/>
  <c r="J128" i="7"/>
  <c r="N128" i="7"/>
  <c r="R128" i="7"/>
  <c r="K128" i="7"/>
  <c r="O128" i="7"/>
  <c r="S128" i="7"/>
  <c r="T145" i="1" l="1"/>
  <c r="T145" i="7" s="1"/>
  <c r="T141" i="1"/>
  <c r="T141" i="7" s="1"/>
  <c r="T137" i="1"/>
  <c r="T137" i="7" s="1"/>
  <c r="T133" i="1"/>
  <c r="T133" i="7" s="1"/>
  <c r="T129" i="1"/>
  <c r="T129" i="7" s="1"/>
  <c r="T125" i="1"/>
  <c r="T125" i="7" s="1"/>
  <c r="T144" i="1"/>
  <c r="T144" i="7" s="1"/>
  <c r="T140" i="1"/>
  <c r="T140" i="7" s="1"/>
  <c r="T136" i="1"/>
  <c r="T136" i="7" s="1"/>
  <c r="T132" i="1"/>
  <c r="T132" i="7" s="1"/>
  <c r="T128" i="1"/>
  <c r="T128" i="7" s="1"/>
  <c r="T124" i="1"/>
  <c r="T124" i="7" s="1"/>
  <c r="T120" i="1"/>
  <c r="T120" i="7" s="1"/>
  <c r="T116" i="1"/>
  <c r="T116" i="7" s="1"/>
  <c r="T112" i="1"/>
  <c r="T112" i="7" s="1"/>
  <c r="T143" i="1"/>
  <c r="T143" i="7" s="1"/>
  <c r="T139" i="1"/>
  <c r="T139" i="7" s="1"/>
  <c r="T135" i="1"/>
  <c r="T135" i="7" s="1"/>
  <c r="T131" i="1"/>
  <c r="T131" i="7" s="1"/>
  <c r="T127" i="1"/>
  <c r="T127" i="7" s="1"/>
  <c r="T123" i="1"/>
  <c r="T123" i="7" s="1"/>
  <c r="T146" i="1"/>
  <c r="T146" i="7" s="1"/>
  <c r="T142" i="1"/>
  <c r="T142" i="7" s="1"/>
  <c r="T138" i="1"/>
  <c r="T138" i="7" s="1"/>
  <c r="T134" i="1"/>
  <c r="T134" i="7" s="1"/>
  <c r="T130" i="1"/>
  <c r="T130" i="7" s="1"/>
  <c r="T126" i="1"/>
  <c r="T126" i="7" s="1"/>
  <c r="T122" i="1"/>
  <c r="T122" i="7" s="1"/>
  <c r="T118" i="1"/>
  <c r="T118" i="7" s="1"/>
  <c r="T114" i="1"/>
  <c r="T114" i="7" s="1"/>
  <c r="T110" i="1"/>
  <c r="T110" i="7" s="1"/>
  <c r="T121" i="1"/>
  <c r="T121" i="7" s="1"/>
  <c r="T119" i="1"/>
  <c r="T119" i="7" s="1"/>
  <c r="T111" i="1"/>
  <c r="T111" i="7" s="1"/>
  <c r="T108" i="1"/>
  <c r="T108" i="7" s="1"/>
  <c r="T104" i="1"/>
  <c r="T104" i="7" s="1"/>
  <c r="T100" i="1"/>
  <c r="T100" i="7" s="1"/>
  <c r="T96" i="1"/>
  <c r="T96" i="7" s="1"/>
  <c r="T92" i="1"/>
  <c r="T92" i="7" s="1"/>
  <c r="T88" i="1"/>
  <c r="T88" i="7" s="1"/>
  <c r="T84" i="1"/>
  <c r="T84" i="7" s="1"/>
  <c r="T80" i="1"/>
  <c r="T80" i="7" s="1"/>
  <c r="T117" i="1"/>
  <c r="T117" i="7" s="1"/>
  <c r="T109" i="1"/>
  <c r="T109" i="7" s="1"/>
  <c r="T107" i="1"/>
  <c r="T107" i="7" s="1"/>
  <c r="T103" i="1"/>
  <c r="T103" i="7" s="1"/>
  <c r="T99" i="1"/>
  <c r="T99" i="7" s="1"/>
  <c r="T95" i="1"/>
  <c r="T95" i="7" s="1"/>
  <c r="T91" i="1"/>
  <c r="T91" i="7" s="1"/>
  <c r="T87" i="1"/>
  <c r="T87" i="7" s="1"/>
  <c r="T83" i="1"/>
  <c r="T83" i="7" s="1"/>
  <c r="T79" i="1"/>
  <c r="T79" i="7" s="1"/>
  <c r="T75" i="1"/>
  <c r="T75" i="7" s="1"/>
  <c r="T71" i="1"/>
  <c r="T71" i="7" s="1"/>
  <c r="T67" i="1"/>
  <c r="T67" i="7" s="1"/>
  <c r="T63" i="1"/>
  <c r="T63" i="7" s="1"/>
  <c r="T115" i="1"/>
  <c r="T115" i="7" s="1"/>
  <c r="T106" i="1"/>
  <c r="T106" i="7" s="1"/>
  <c r="T102" i="1"/>
  <c r="T102" i="7" s="1"/>
  <c r="T98" i="1"/>
  <c r="T98" i="7" s="1"/>
  <c r="T94" i="1"/>
  <c r="T94" i="7" s="1"/>
  <c r="T90" i="1"/>
  <c r="T90" i="7" s="1"/>
  <c r="T86" i="1"/>
  <c r="T86" i="7" s="1"/>
  <c r="T82" i="1"/>
  <c r="T82" i="7" s="1"/>
  <c r="T78" i="1"/>
  <c r="T78" i="7" s="1"/>
  <c r="T113" i="1"/>
  <c r="T113" i="7" s="1"/>
  <c r="T105" i="1"/>
  <c r="T105" i="7" s="1"/>
  <c r="T101" i="1"/>
  <c r="T101" i="7" s="1"/>
  <c r="T97" i="1"/>
  <c r="T97" i="7" s="1"/>
  <c r="T93" i="1"/>
  <c r="T93" i="7" s="1"/>
  <c r="T89" i="1"/>
  <c r="T89" i="7" s="1"/>
  <c r="T85" i="1"/>
  <c r="T85" i="7" s="1"/>
  <c r="T81" i="1"/>
  <c r="T81" i="7" s="1"/>
  <c r="T77" i="1"/>
  <c r="T77" i="7" s="1"/>
  <c r="T73" i="1"/>
  <c r="T73" i="7" s="1"/>
  <c r="T69" i="1"/>
  <c r="T69" i="7" s="1"/>
  <c r="T65" i="1"/>
  <c r="T65" i="7" s="1"/>
  <c r="T61" i="1"/>
  <c r="T61" i="7" s="1"/>
  <c r="T70" i="1"/>
  <c r="T70" i="7" s="1"/>
  <c r="T59" i="1"/>
  <c r="T59" i="7" s="1"/>
  <c r="T55" i="1"/>
  <c r="T55" i="7" s="1"/>
  <c r="T51" i="1"/>
  <c r="T51" i="7" s="1"/>
  <c r="T47" i="1"/>
  <c r="T47" i="7" s="1"/>
  <c r="T43" i="1"/>
  <c r="T43" i="7" s="1"/>
  <c r="T39" i="1"/>
  <c r="T39" i="7" s="1"/>
  <c r="T76" i="1"/>
  <c r="T76" i="7" s="1"/>
  <c r="T68" i="1"/>
  <c r="T68" i="7" s="1"/>
  <c r="T58" i="1"/>
  <c r="T58" i="7" s="1"/>
  <c r="T54" i="1"/>
  <c r="T54" i="7" s="1"/>
  <c r="T50" i="1"/>
  <c r="T50" i="7" s="1"/>
  <c r="T46" i="1"/>
  <c r="T46" i="7" s="1"/>
  <c r="T42" i="1"/>
  <c r="T42" i="7" s="1"/>
  <c r="T74" i="1"/>
  <c r="T74" i="7" s="1"/>
  <c r="T66" i="1"/>
  <c r="T66" i="7" s="1"/>
  <c r="T62" i="1"/>
  <c r="T62" i="7" s="1"/>
  <c r="T57" i="1"/>
  <c r="T57" i="7" s="1"/>
  <c r="T53" i="1"/>
  <c r="T53" i="7" s="1"/>
  <c r="T49" i="1"/>
  <c r="T49" i="7" s="1"/>
  <c r="T45" i="1"/>
  <c r="T45" i="7" s="1"/>
  <c r="T41" i="1"/>
  <c r="T41" i="7" s="1"/>
  <c r="T72" i="1"/>
  <c r="T72" i="7" s="1"/>
  <c r="T64" i="1"/>
  <c r="T64" i="7" s="1"/>
  <c r="T60" i="1"/>
  <c r="T60" i="7" s="1"/>
  <c r="T56" i="1"/>
  <c r="T56" i="7" s="1"/>
  <c r="T52" i="1"/>
  <c r="T52" i="7" s="1"/>
  <c r="T48" i="1"/>
  <c r="T48" i="7" s="1"/>
  <c r="T44" i="1"/>
  <c r="T44" i="7" s="1"/>
  <c r="T40" i="1"/>
  <c r="T40" i="7" s="1"/>
</calcChain>
</file>

<file path=xl/comments1.xml><?xml version="1.0" encoding="utf-8"?>
<comments xmlns="http://schemas.openxmlformats.org/spreadsheetml/2006/main">
  <authors>
    <author>作者</author>
  </authors>
  <commentList>
    <comment ref="AN1" authorId="0">
      <text>
        <r>
          <rPr>
            <b/>
            <sz val="9"/>
            <color indexed="81"/>
            <rFont val="宋体"/>
            <family val="3"/>
            <charset val="134"/>
          </rPr>
          <t>作者:</t>
        </r>
        <r>
          <rPr>
            <sz val="9"/>
            <color indexed="81"/>
            <rFont val="宋体"/>
            <family val="3"/>
            <charset val="134"/>
          </rPr>
          <t xml:space="preserve">
1近战
2远程</t>
        </r>
      </text>
    </comment>
  </commentList>
</comments>
</file>

<file path=xl/comments2.xml><?xml version="1.0" encoding="utf-8"?>
<comments xmlns="http://schemas.openxmlformats.org/spreadsheetml/2006/main">
  <authors>
    <author>作者</author>
  </authors>
  <commentList>
    <comment ref="AO1" authorId="0">
      <text>
        <r>
          <rPr>
            <b/>
            <sz val="9"/>
            <color indexed="81"/>
            <rFont val="宋体"/>
            <family val="3"/>
            <charset val="134"/>
          </rPr>
          <t>作者:</t>
        </r>
        <r>
          <rPr>
            <sz val="9"/>
            <color indexed="81"/>
            <rFont val="宋体"/>
            <family val="3"/>
            <charset val="134"/>
          </rPr>
          <t xml:space="preserve">
1近战
2远程</t>
        </r>
      </text>
    </comment>
  </commentList>
</comments>
</file>

<file path=xl/sharedStrings.xml><?xml version="1.0" encoding="utf-8"?>
<sst xmlns="http://schemas.openxmlformats.org/spreadsheetml/2006/main" count="1976" uniqueCount="1013">
  <si>
    <t>英雄编号</t>
    <phoneticPr fontId="1" type="noConversion"/>
  </si>
  <si>
    <t>id</t>
    <phoneticPr fontId="1" type="noConversion"/>
  </si>
  <si>
    <t>英雄名称</t>
    <phoneticPr fontId="1" type="noConversion"/>
  </si>
  <si>
    <t>hname</t>
    <phoneticPr fontId="1" type="noConversion"/>
  </si>
  <si>
    <t>英雄ICON</t>
    <phoneticPr fontId="1" type="noConversion"/>
  </si>
  <si>
    <t>英雄卡牌图片</t>
    <phoneticPr fontId="1" type="noConversion"/>
  </si>
  <si>
    <t>英雄模型预制</t>
    <phoneticPr fontId="1" type="noConversion"/>
  </si>
  <si>
    <t>攻击</t>
  </si>
  <si>
    <t>护甲</t>
  </si>
  <si>
    <t>速度</t>
  </si>
  <si>
    <t>生命成长</t>
  </si>
  <si>
    <t>魔法成长</t>
  </si>
  <si>
    <t>攻击成长</t>
  </si>
  <si>
    <t>护甲成长</t>
  </si>
  <si>
    <t>速度成长</t>
  </si>
  <si>
    <t>技能概率修正</t>
  </si>
  <si>
    <t>天赋技能</t>
  </si>
  <si>
    <t>稀有度</t>
    <phoneticPr fontId="1" type="noConversion"/>
  </si>
  <si>
    <t>英雄类型</t>
  </si>
  <si>
    <t>酒馆</t>
  </si>
  <si>
    <t>阵营</t>
  </si>
  <si>
    <t>生命</t>
    <phoneticPr fontId="1" type="noConversion"/>
  </si>
  <si>
    <t>魔法</t>
    <phoneticPr fontId="1" type="noConversion"/>
  </si>
  <si>
    <t>icon</t>
    <phoneticPr fontId="1" type="noConversion"/>
  </si>
  <si>
    <t>cardpic</t>
    <phoneticPr fontId="1" type="noConversion"/>
  </si>
  <si>
    <t>modelprefab</t>
    <phoneticPr fontId="1" type="noConversion"/>
  </si>
  <si>
    <t>countlevel</t>
    <phoneticPr fontId="1" type="noConversion"/>
  </si>
  <si>
    <t>htype</t>
    <phoneticPr fontId="1" type="noConversion"/>
  </si>
  <si>
    <t>camp</t>
    <phoneticPr fontId="1" type="noConversion"/>
  </si>
  <si>
    <t>tavern</t>
    <phoneticPr fontId="1" type="noConversion"/>
  </si>
  <si>
    <t>hp</t>
    <phoneticPr fontId="1" type="noConversion"/>
  </si>
  <si>
    <t>mp</t>
    <phoneticPr fontId="1" type="noConversion"/>
  </si>
  <si>
    <t>speed</t>
    <phoneticPr fontId="1" type="noConversion"/>
  </si>
  <si>
    <t>hpgrow</t>
    <phoneticPr fontId="1" type="noConversion"/>
  </si>
  <si>
    <t>mpgrow</t>
    <phoneticPr fontId="1" type="noConversion"/>
  </si>
  <si>
    <t>attack</t>
    <phoneticPr fontId="1" type="noConversion"/>
  </si>
  <si>
    <t>attackgrow</t>
    <phoneticPr fontId="1" type="noConversion"/>
  </si>
  <si>
    <t>defence</t>
    <phoneticPr fontId="1" type="noConversion"/>
  </si>
  <si>
    <t>defencegrow</t>
    <phoneticPr fontId="1" type="noConversion"/>
  </si>
  <si>
    <t>speedgrow</t>
    <phoneticPr fontId="1" type="noConversion"/>
  </si>
  <si>
    <t>skillmodi</t>
    <phoneticPr fontId="1" type="noConversion"/>
  </si>
  <si>
    <t>冰女</t>
  </si>
  <si>
    <t>小鹿</t>
  </si>
  <si>
    <t>精灵龙</t>
  </si>
  <si>
    <t>巫妖</t>
  </si>
  <si>
    <t>谜团</t>
  </si>
  <si>
    <t>影魔</t>
  </si>
  <si>
    <t>光法</t>
  </si>
  <si>
    <t>术士</t>
  </si>
  <si>
    <t>恶魔巫师</t>
  </si>
  <si>
    <t>宙斯</t>
  </si>
  <si>
    <t>先知</t>
  </si>
  <si>
    <t>幽鬼</t>
  </si>
  <si>
    <t>沉默</t>
  </si>
  <si>
    <t>狼人</t>
  </si>
  <si>
    <t>火女</t>
  </si>
  <si>
    <t>蓝猫</t>
  </si>
  <si>
    <t>风行</t>
  </si>
  <si>
    <t>船长</t>
  </si>
  <si>
    <t>蓝胖</t>
  </si>
  <si>
    <t>死亡先知</t>
  </si>
  <si>
    <t>蝙蝠</t>
  </si>
  <si>
    <t>兽王</t>
  </si>
  <si>
    <t>暗牧</t>
  </si>
  <si>
    <t>召唤师</t>
  </si>
  <si>
    <t>死灵龙</t>
  </si>
  <si>
    <t>老鹿</t>
  </si>
  <si>
    <t>斧王</t>
  </si>
  <si>
    <t>米团</t>
  </si>
  <si>
    <t>死灵法</t>
  </si>
  <si>
    <t>骨法</t>
  </si>
  <si>
    <t>黑鸟</t>
  </si>
  <si>
    <t>毒狗</t>
  </si>
  <si>
    <t>敌法</t>
  </si>
  <si>
    <t>火枪</t>
  </si>
  <si>
    <t>剑圣</t>
  </si>
  <si>
    <t>熊德</t>
  </si>
  <si>
    <t>月骑</t>
  </si>
  <si>
    <t>水人</t>
  </si>
  <si>
    <t>猴子</t>
  </si>
  <si>
    <t>白虎</t>
  </si>
  <si>
    <t>隐刺</t>
  </si>
  <si>
    <t>巨魔</t>
  </si>
  <si>
    <t>直升机</t>
  </si>
  <si>
    <t>小黑</t>
  </si>
  <si>
    <t>圣堂</t>
  </si>
  <si>
    <t>拍拍</t>
  </si>
  <si>
    <t>复仇</t>
  </si>
  <si>
    <t>赏金</t>
  </si>
  <si>
    <t>双头龙</t>
  </si>
  <si>
    <t>狗头</t>
  </si>
  <si>
    <t>电棍</t>
  </si>
  <si>
    <t>小鱼人</t>
  </si>
  <si>
    <t>大娜迦</t>
  </si>
  <si>
    <t>小骷髅</t>
  </si>
  <si>
    <t>蜘蛛</t>
  </si>
  <si>
    <t>小强</t>
  </si>
  <si>
    <t>蚂蚁</t>
  </si>
  <si>
    <t>幻刺</t>
  </si>
  <si>
    <t>魂守</t>
  </si>
  <si>
    <t>剧毒</t>
  </si>
  <si>
    <t>毒龙</t>
  </si>
  <si>
    <t>雷狗</t>
  </si>
  <si>
    <t>人马</t>
  </si>
  <si>
    <t>神牛</t>
  </si>
  <si>
    <t>全能</t>
  </si>
  <si>
    <t>熊猫</t>
  </si>
  <si>
    <t>流浪</t>
  </si>
  <si>
    <t>小小</t>
  </si>
  <si>
    <t>大牛</t>
  </si>
  <si>
    <t>老树</t>
  </si>
  <si>
    <t>发条</t>
  </si>
  <si>
    <t>龙骑</t>
  </si>
  <si>
    <t>神灵</t>
  </si>
  <si>
    <t>潮汐</t>
  </si>
  <si>
    <t>猛犸</t>
  </si>
  <si>
    <t>白牛</t>
  </si>
  <si>
    <t>蝎子</t>
  </si>
  <si>
    <t>混沌</t>
  </si>
  <si>
    <t>末日</t>
  </si>
  <si>
    <t>小狗</t>
  </si>
  <si>
    <t>死骑</t>
  </si>
  <si>
    <t>夜魔</t>
  </si>
  <si>
    <t>大屁股</t>
  </si>
  <si>
    <t>屠夫</t>
  </si>
  <si>
    <t>骷髅王</t>
  </si>
  <si>
    <t>鱼人</t>
  </si>
  <si>
    <t>尸王</t>
  </si>
  <si>
    <t>传说</t>
    <phoneticPr fontId="1" type="noConversion"/>
  </si>
  <si>
    <t>史诗</t>
    <phoneticPr fontId="1" type="noConversion"/>
  </si>
  <si>
    <t>稀有</t>
    <phoneticPr fontId="1" type="noConversion"/>
  </si>
  <si>
    <t>普通</t>
    <phoneticPr fontId="1" type="noConversion"/>
  </si>
  <si>
    <t>智力英雄</t>
    <phoneticPr fontId="1" type="noConversion"/>
  </si>
  <si>
    <t>敏捷英雄</t>
    <phoneticPr fontId="1" type="noConversion"/>
  </si>
  <si>
    <t>力量英雄</t>
    <phoneticPr fontId="1" type="noConversion"/>
  </si>
  <si>
    <t>曙光酒馆</t>
  </si>
  <si>
    <t>暮色酒馆</t>
  </si>
  <si>
    <t>午夜酒馆</t>
  </si>
  <si>
    <t>清晨酒馆</t>
  </si>
  <si>
    <t>黎明酒馆</t>
  </si>
  <si>
    <t>落日酒馆</t>
  </si>
  <si>
    <t>旭日酒馆</t>
  </si>
  <si>
    <t>黄昏酒馆</t>
  </si>
  <si>
    <t>黑夜酒馆</t>
  </si>
  <si>
    <t>近卫</t>
  </si>
  <si>
    <t>中立</t>
  </si>
  <si>
    <t>天灾</t>
  </si>
  <si>
    <t>英雄编号</t>
  </si>
  <si>
    <t>英雄名称</t>
  </si>
  <si>
    <t>英雄ICON</t>
  </si>
  <si>
    <t>英雄卡牌图片</t>
  </si>
  <si>
    <t>英雄模型预制</t>
  </si>
  <si>
    <t>稀有度</t>
  </si>
  <si>
    <t>生命</t>
  </si>
  <si>
    <t>魔法</t>
  </si>
  <si>
    <t>命中</t>
  </si>
  <si>
    <t>闪避</t>
  </si>
  <si>
    <t>暴击</t>
  </si>
  <si>
    <t>韧性</t>
  </si>
  <si>
    <t>穿透</t>
  </si>
  <si>
    <t>免伤</t>
  </si>
  <si>
    <t>命中成长</t>
  </si>
  <si>
    <t>闪避成长</t>
  </si>
  <si>
    <t>暴击成长</t>
  </si>
  <si>
    <t>韧性成长</t>
  </si>
  <si>
    <t>穿透成长</t>
  </si>
  <si>
    <t>免伤成长</t>
  </si>
  <si>
    <t>最喜爱的武器</t>
  </si>
  <si>
    <t>最喜爱的装备</t>
  </si>
  <si>
    <t>最喜爱的技能</t>
  </si>
  <si>
    <t>最喜爱的队友</t>
  </si>
  <si>
    <t>受克制英雄</t>
  </si>
  <si>
    <t>描述</t>
  </si>
  <si>
    <t>id</t>
  </si>
  <si>
    <t>hname</t>
  </si>
  <si>
    <t>icon</t>
  </si>
  <si>
    <t>cardpic</t>
  </si>
  <si>
    <t>modelprefab</t>
  </si>
  <si>
    <t>countlevel</t>
  </si>
  <si>
    <t>htype</t>
  </si>
  <si>
    <t>tavern</t>
  </si>
  <si>
    <t>camp</t>
  </si>
  <si>
    <t>hp</t>
  </si>
  <si>
    <t>mp</t>
  </si>
  <si>
    <t>attack</t>
  </si>
  <si>
    <t>defence</t>
  </si>
  <si>
    <t>speed</t>
  </si>
  <si>
    <t>hpgrow</t>
  </si>
  <si>
    <t>mpgrow</t>
  </si>
  <si>
    <t>attackgrow</t>
  </si>
  <si>
    <t>defencegrow</t>
  </si>
  <si>
    <t>speedgrow</t>
  </si>
  <si>
    <t>skillmodi</t>
  </si>
  <si>
    <t>hit</t>
  </si>
  <si>
    <t>dodge</t>
  </si>
  <si>
    <t>critattack</t>
  </si>
  <si>
    <t>defcrit</t>
  </si>
  <si>
    <t>subdef</t>
  </si>
  <si>
    <t>avoiddamage</t>
  </si>
  <si>
    <t>hitgrow</t>
  </si>
  <si>
    <t>dodgegrow</t>
  </si>
  <si>
    <t>critattackgrow</t>
  </si>
  <si>
    <t>defcritgrow</t>
  </si>
  <si>
    <t>subdefgrow</t>
  </si>
  <si>
    <t>avoiddamagegrow</t>
  </si>
  <si>
    <t>talentskill</t>
  </si>
  <si>
    <t>likedweapon</t>
  </si>
  <si>
    <t>likedep</t>
  </si>
  <si>
    <t>likedskill</t>
  </si>
  <si>
    <t>likedpartner</t>
  </si>
  <si>
    <t>fearedhero</t>
  </si>
  <si>
    <t>des</t>
  </si>
  <si>
    <t>10026|10125|10109</t>
  </si>
  <si>
    <t>10004|10107|10082</t>
  </si>
  <si>
    <t>10117|10026|10125</t>
  </si>
  <si>
    <t>10095|10107|10101</t>
  </si>
  <si>
    <t>10114|10125|10082</t>
  </si>
  <si>
    <t>10082|10107|10073</t>
  </si>
  <si>
    <t>10107|10004|</t>
  </si>
  <si>
    <t>10079|10125|10109</t>
  </si>
  <si>
    <t>10018|10107|10004</t>
  </si>
  <si>
    <t>饥疤脸</t>
  </si>
  <si>
    <t>10125|10077|10109</t>
  </si>
  <si>
    <t>10025|10125|10109</t>
  </si>
  <si>
    <t>10082|10004|10107</t>
  </si>
  <si>
    <t>10125|10109|10026</t>
  </si>
  <si>
    <t>10032|10103|10109</t>
  </si>
  <si>
    <t>10107|10004|10036</t>
  </si>
  <si>
    <t>10038|10125|10026</t>
  </si>
  <si>
    <t>10032|10084|10109</t>
  </si>
  <si>
    <t>10062|10107|10004</t>
  </si>
  <si>
    <t>炼金</t>
  </si>
  <si>
    <t>10013|10086|10109</t>
  </si>
  <si>
    <t>10133|10065|10101</t>
  </si>
  <si>
    <t>修补匠</t>
  </si>
  <si>
    <t>女王</t>
  </si>
  <si>
    <t>10075|10026|10061</t>
  </si>
  <si>
    <t>10004|10105|10107</t>
  </si>
  <si>
    <t>10118|10018|10015</t>
  </si>
  <si>
    <t>10118|10065|10038</t>
  </si>
  <si>
    <t>10109|10026|10034</t>
  </si>
  <si>
    <t>10125|10026|10082</t>
  </si>
  <si>
    <t>10036|10113|</t>
  </si>
  <si>
    <t>10036|10107|10004</t>
  </si>
  <si>
    <t>10084|10097|10109</t>
  </si>
  <si>
    <t>10077|10082|10107</t>
  </si>
  <si>
    <t>背背猪</t>
  </si>
  <si>
    <t>大魔导</t>
  </si>
  <si>
    <t>萨尔</t>
  </si>
  <si>
    <t>小歪</t>
  </si>
  <si>
    <t>10012|10125|10109</t>
  </si>
  <si>
    <t>10093|10107|10004</t>
  </si>
  <si>
    <t>巫医</t>
  </si>
  <si>
    <t>10073|10005|10109</t>
  </si>
  <si>
    <t>10082|10107|10004</t>
  </si>
  <si>
    <t>冰魂</t>
  </si>
  <si>
    <t>祸乱</t>
  </si>
  <si>
    <t>兔子</t>
  </si>
  <si>
    <t>10053|10036|10107</t>
  </si>
  <si>
    <t>10125|10061|10077</t>
  </si>
  <si>
    <t>10036|10053|</t>
  </si>
  <si>
    <t>血魔</t>
  </si>
  <si>
    <t>10082|10026|10125</t>
  </si>
  <si>
    <t>火猫</t>
  </si>
  <si>
    <t>10137|10061|10109</t>
  </si>
  <si>
    <t>10107|10004|10100</t>
  </si>
  <si>
    <t>10031|10106|10109</t>
  </si>
  <si>
    <t>10077|10097|10107</t>
  </si>
  <si>
    <t>10062|10027|10026</t>
  </si>
  <si>
    <t>凤凰</t>
  </si>
  <si>
    <t>10109|10026|10125</t>
  </si>
  <si>
    <t>10077|10097|10001</t>
  </si>
  <si>
    <t>10097|10107|10004</t>
  </si>
  <si>
    <t>10073|10082|10109</t>
  </si>
  <si>
    <t>10003|10107|10004</t>
  </si>
  <si>
    <t>小精灵</t>
  </si>
  <si>
    <t>军团</t>
  </si>
  <si>
    <t>海象</t>
  </si>
  <si>
    <t>int</t>
    <phoneticPr fontId="1" type="noConversion"/>
  </si>
  <si>
    <t>string</t>
    <phoneticPr fontId="1" type="noConversion"/>
  </si>
  <si>
    <t>无</t>
  </si>
  <si>
    <t>预留1</t>
  </si>
  <si>
    <t>预留2</t>
  </si>
  <si>
    <t>近战远程</t>
    <phoneticPr fontId="1" type="noConversion"/>
  </si>
  <si>
    <t>int</t>
    <phoneticPr fontId="1" type="noConversion"/>
  </si>
  <si>
    <t>小黑</t>
    <phoneticPr fontId="1" type="noConversion"/>
  </si>
  <si>
    <t>attackdistance</t>
    <phoneticPr fontId="1" type="noConversion"/>
  </si>
  <si>
    <t>土猫</t>
    <phoneticPr fontId="1" type="noConversion"/>
  </si>
  <si>
    <t>炸弹人</t>
    <phoneticPr fontId="1" type="noConversion"/>
  </si>
  <si>
    <t>炸弹人</t>
    <phoneticPr fontId="1" type="noConversion"/>
  </si>
  <si>
    <t>骨法</t>
    <phoneticPr fontId="1" type="noConversion"/>
  </si>
  <si>
    <t>小狗</t>
    <phoneticPr fontId="1" type="noConversion"/>
  </si>
  <si>
    <t>炸弹人</t>
  </si>
  <si>
    <t>10005101</t>
  </si>
  <si>
    <t>10007201</t>
  </si>
  <si>
    <t>10009101</t>
  </si>
  <si>
    <t>10011101</t>
  </si>
  <si>
    <t>10013201</t>
  </si>
  <si>
    <t>10014101</t>
  </si>
  <si>
    <t>10017101</t>
  </si>
  <si>
    <t>10020101</t>
  </si>
  <si>
    <t>10021101</t>
  </si>
  <si>
    <t>10025101</t>
  </si>
  <si>
    <t>10027101</t>
  </si>
  <si>
    <t>10029101</t>
  </si>
  <si>
    <t>10034101</t>
  </si>
  <si>
    <t>10035101</t>
  </si>
  <si>
    <t>10038101</t>
  </si>
  <si>
    <t>10022101</t>
  </si>
  <si>
    <t>10046101</t>
  </si>
  <si>
    <t>10049101</t>
  </si>
  <si>
    <t>10053101</t>
  </si>
  <si>
    <t>10057101</t>
  </si>
  <si>
    <t>10065101</t>
  </si>
  <si>
    <t>10069201</t>
  </si>
  <si>
    <t>10073101</t>
  </si>
  <si>
    <t>10077101</t>
  </si>
  <si>
    <t>10079101</t>
  </si>
  <si>
    <t>10022201</t>
  </si>
  <si>
    <t>10088101</t>
  </si>
  <si>
    <t>10089101</t>
  </si>
  <si>
    <t>10093201</t>
  </si>
  <si>
    <t>10097201</t>
  </si>
  <si>
    <t>10098101</t>
  </si>
  <si>
    <t>10100101</t>
  </si>
  <si>
    <t>10101101</t>
  </si>
  <si>
    <t>10104101</t>
  </si>
  <si>
    <t>10105101</t>
  </si>
  <si>
    <t>10108101</t>
  </si>
  <si>
    <t>10081101</t>
  </si>
  <si>
    <t>10121301</t>
  </si>
  <si>
    <t>10125101</t>
  </si>
  <si>
    <t>10129101</t>
  </si>
  <si>
    <t>10001101</t>
  </si>
  <si>
    <t>英雄卡牌图片背景</t>
    <phoneticPr fontId="1" type="noConversion"/>
  </si>
  <si>
    <t>cardpicback</t>
    <phoneticPr fontId="1" type="noConversion"/>
  </si>
  <si>
    <t>lm</t>
    <phoneticPr fontId="1" type="noConversion"/>
  </si>
  <si>
    <t>df</t>
    <phoneticPr fontId="1" type="noConversion"/>
  </si>
  <si>
    <t>xh</t>
    <phoneticPr fontId="1" type="noConversion"/>
  </si>
  <si>
    <t>yg</t>
    <phoneticPr fontId="1" type="noConversion"/>
  </si>
  <si>
    <t>xz</t>
    <phoneticPr fontId="1" type="noConversion"/>
  </si>
  <si>
    <t>ss</t>
    <phoneticPr fontId="1" type="noConversion"/>
  </si>
  <si>
    <t>sj</t>
    <phoneticPr fontId="1" type="noConversion"/>
  </si>
  <si>
    <t>xkl</t>
    <phoneticPr fontId="1" type="noConversion"/>
  </si>
  <si>
    <t>lp</t>
    <phoneticPr fontId="1" type="noConversion"/>
  </si>
  <si>
    <t>yc</t>
    <phoneticPr fontId="1" type="noConversion"/>
  </si>
  <si>
    <t>xx</t>
    <phoneticPr fontId="1" type="noConversion"/>
  </si>
  <si>
    <t>qn</t>
    <phoneticPr fontId="1" type="noConversion"/>
  </si>
  <si>
    <t>cx</t>
    <phoneticPr fontId="1" type="noConversion"/>
  </si>
  <si>
    <t>ym</t>
    <phoneticPr fontId="1" type="noConversion"/>
  </si>
  <si>
    <t>fw</t>
    <phoneticPr fontId="1" type="noConversion"/>
  </si>
  <si>
    <t>jd</t>
    <phoneticPr fontId="1" type="noConversion"/>
  </si>
  <si>
    <t>dk</t>
    <phoneticPr fontId="1" type="noConversion"/>
  </si>
  <si>
    <t>hn</t>
    <phoneticPr fontId="1" type="noConversion"/>
  </si>
  <si>
    <t>xw</t>
    <phoneticPr fontId="1" type="noConversion"/>
  </si>
  <si>
    <t>名字图片</t>
    <phoneticPr fontId="1" type="noConversion"/>
  </si>
  <si>
    <t>string</t>
    <phoneticPr fontId="1" type="noConversion"/>
  </si>
  <si>
    <t>namepic</t>
    <phoneticPr fontId="1" type="noConversion"/>
  </si>
  <si>
    <t>zhadanren</t>
  </si>
  <si>
    <t>silingfa</t>
  </si>
  <si>
    <t>difa</t>
  </si>
  <si>
    <t>xiaohei</t>
  </si>
  <si>
    <t>yougui</t>
  </si>
  <si>
    <t>laoshu</t>
  </si>
  <si>
    <t>chuanzhang</t>
  </si>
  <si>
    <t>longqi</t>
  </si>
  <si>
    <t>xianzhi</t>
  </si>
  <si>
    <t>nvwang</t>
  </si>
  <si>
    <t>shushi</t>
  </si>
  <si>
    <t>jiansheng</t>
  </si>
  <si>
    <t>shangjin</t>
  </si>
  <si>
    <t>xiaokulou</t>
  </si>
  <si>
    <t>bainiu</t>
  </si>
  <si>
    <t>huonv</t>
  </si>
  <si>
    <t>xiaowai</t>
  </si>
  <si>
    <t>lanpang</t>
  </si>
  <si>
    <t>yinci</t>
  </si>
  <si>
    <t>xiaoyuren</t>
  </si>
  <si>
    <t>xuemo</t>
  </si>
  <si>
    <t>xiaoxiao</t>
  </si>
  <si>
    <t>quanneng</t>
  </si>
  <si>
    <t>fatiao</t>
  </si>
  <si>
    <t>chaoxi</t>
  </si>
  <si>
    <t>yemo</t>
  </si>
  <si>
    <t>fuwang</t>
  </si>
  <si>
    <t>bingnv</t>
  </si>
  <si>
    <t>zhishengji</t>
  </si>
  <si>
    <t>fuchou</t>
  </si>
  <si>
    <t>judu</t>
  </si>
  <si>
    <t>lanmao</t>
    <phoneticPr fontId="1" type="noConversion"/>
  </si>
  <si>
    <t>laolu</t>
    <phoneticPr fontId="1" type="noConversion"/>
  </si>
  <si>
    <t>gufa</t>
    <phoneticPr fontId="1" type="noConversion"/>
  </si>
  <si>
    <t>siqi</t>
    <phoneticPr fontId="1" type="noConversion"/>
  </si>
  <si>
    <t>10002101</t>
  </si>
  <si>
    <t>10038|10109|10125</t>
  </si>
  <si>
    <t>10077|10107|10004</t>
  </si>
  <si>
    <t>10003101</t>
  </si>
  <si>
    <t>10038|10021|10109</t>
  </si>
  <si>
    <t>10082|10073|10107</t>
  </si>
  <si>
    <t>10004101</t>
  </si>
  <si>
    <t>10093|10109|10125</t>
  </si>
  <si>
    <t>10035|10107|</t>
  </si>
  <si>
    <t>10006101</t>
  </si>
  <si>
    <t>10008101</t>
  </si>
  <si>
    <t>10026|10117|10083</t>
  </si>
  <si>
    <t>10107|10004|10083</t>
  </si>
  <si>
    <t>10010101</t>
  </si>
  <si>
    <t>10100|10114|10009</t>
  </si>
  <si>
    <t>10082|10095|10107</t>
  </si>
  <si>
    <t>10012101</t>
  </si>
  <si>
    <t>10118|10141|10130</t>
  </si>
  <si>
    <t>10125|10100|10114</t>
  </si>
  <si>
    <t>10065|10097|10107</t>
  </si>
  <si>
    <t>10015101</t>
  </si>
  <si>
    <t>10110|10025|10109</t>
  </si>
  <si>
    <t>10107|10036|10053</t>
  </si>
  <si>
    <t>10016101</t>
  </si>
  <si>
    <t>10118|10032|10109</t>
  </si>
  <si>
    <t>10082|10073|10083</t>
  </si>
  <si>
    <t>10018101</t>
  </si>
  <si>
    <t>10019101</t>
  </si>
  <si>
    <t>10082|10097|10073</t>
  </si>
  <si>
    <t>10061|10082|10073</t>
  </si>
  <si>
    <t>10083|10077|10107</t>
  </si>
  <si>
    <t>10023101</t>
  </si>
  <si>
    <t>10024101</t>
  </si>
  <si>
    <t>10026101</t>
  </si>
  <si>
    <t>10107|10004|10117</t>
  </si>
  <si>
    <t>10028101</t>
  </si>
  <si>
    <t>10125|10026|10109</t>
  </si>
  <si>
    <t>10030101</t>
  </si>
  <si>
    <t>10077|10082|10125</t>
  </si>
  <si>
    <t>10107|10004|10031</t>
  </si>
  <si>
    <t>10031101</t>
  </si>
  <si>
    <t>10133|10114|10100</t>
  </si>
  <si>
    <t>10105|10107|10004</t>
  </si>
  <si>
    <t>10032101</t>
  </si>
  <si>
    <t>10061|10125|10026</t>
  </si>
  <si>
    <t>10033101</t>
  </si>
  <si>
    <t>10026|10107|10004</t>
  </si>
  <si>
    <t>10125|10081|10109</t>
  </si>
  <si>
    <t>10082|10077|10107</t>
  </si>
  <si>
    <t>10036101</t>
  </si>
  <si>
    <t>10081|10033|10109</t>
  </si>
  <si>
    <t>10107|10004|10073</t>
  </si>
  <si>
    <t>10037101</t>
  </si>
  <si>
    <t>10125|10109|</t>
  </si>
  <si>
    <t>10065|10018|10107</t>
  </si>
  <si>
    <t>10039101</t>
  </si>
  <si>
    <t>10040101</t>
  </si>
  <si>
    <t>10041101</t>
  </si>
  <si>
    <t>10061|10125|10104</t>
  </si>
  <si>
    <t>10028|10107|10004</t>
  </si>
  <si>
    <t>10042101</t>
  </si>
  <si>
    <t>10109|10082|10125</t>
  </si>
  <si>
    <t>10107|10004|10065</t>
  </si>
  <si>
    <t>10043101</t>
  </si>
  <si>
    <t>10044101</t>
  </si>
  <si>
    <t>10047101</t>
  </si>
  <si>
    <t>10048101</t>
  </si>
  <si>
    <t>10050101</t>
  </si>
  <si>
    <t>10129|10077|10125</t>
  </si>
  <si>
    <t>10033|10107|10004</t>
  </si>
  <si>
    <t>10051101</t>
  </si>
  <si>
    <t>10052101</t>
  </si>
  <si>
    <t>10054101</t>
  </si>
  <si>
    <t>10082|10083|10100</t>
  </si>
  <si>
    <t>10055101</t>
  </si>
  <si>
    <t>10056101</t>
  </si>
  <si>
    <t>10058101</t>
  </si>
  <si>
    <t>10077|10082|10109</t>
  </si>
  <si>
    <t>10073|10004|10107</t>
  </si>
  <si>
    <t>10059101</t>
  </si>
  <si>
    <t>10060101</t>
  </si>
  <si>
    <t>10061101</t>
  </si>
  <si>
    <t>10004|10107|</t>
  </si>
  <si>
    <t>10062101</t>
  </si>
  <si>
    <t>10063101</t>
  </si>
  <si>
    <t>10064101</t>
  </si>
  <si>
    <t>10066101</t>
  </si>
  <si>
    <t>10067101</t>
  </si>
  <si>
    <t>10068101</t>
  </si>
  <si>
    <t>10070101</t>
  </si>
  <si>
    <t>10071101</t>
  </si>
  <si>
    <t>10072101</t>
  </si>
  <si>
    <t>10074101</t>
  </si>
  <si>
    <t>10026|10061|10125</t>
  </si>
  <si>
    <t>10107|10082|10004</t>
  </si>
  <si>
    <t>10075101</t>
  </si>
  <si>
    <t>10097|10081|10109</t>
  </si>
  <si>
    <t>10107|10093|10004</t>
  </si>
  <si>
    <t>10076101</t>
  </si>
  <si>
    <t>10078101</t>
  </si>
  <si>
    <t>10018|10084|10100</t>
  </si>
  <si>
    <t>10082|10001|10101</t>
  </si>
  <si>
    <t>10080101</t>
  </si>
  <si>
    <t>10061|10125|10033</t>
  </si>
  <si>
    <t>10018|10084|10118</t>
  </si>
  <si>
    <t>10082|10101|10107</t>
  </si>
  <si>
    <t>10082101</t>
  </si>
  <si>
    <t>10125|10109|10077</t>
  </si>
  <si>
    <t>10083101</t>
  </si>
  <si>
    <t>10085|10106|10109</t>
  </si>
  <si>
    <t>10084101</t>
  </si>
  <si>
    <t>10108|10086|10109</t>
  </si>
  <si>
    <t>10085101</t>
  </si>
  <si>
    <t>10083|10109|10125</t>
  </si>
  <si>
    <t>10082|10073|10097</t>
  </si>
  <si>
    <t>10087101</t>
  </si>
  <si>
    <t>10109|10125|</t>
  </si>
  <si>
    <t>10107|10016|</t>
  </si>
  <si>
    <t>10026|10094|10125</t>
  </si>
  <si>
    <t>10041|10026|10107</t>
  </si>
  <si>
    <t>10090101</t>
  </si>
  <si>
    <t>10107|10041|10053</t>
  </si>
  <si>
    <t>10091101</t>
  </si>
  <si>
    <t>10092101</t>
  </si>
  <si>
    <t>10094101</t>
  </si>
  <si>
    <t>10061|10125|10109</t>
  </si>
  <si>
    <t>10083|10117|10107</t>
  </si>
  <si>
    <t>10095101</t>
  </si>
  <si>
    <t>10082|10125|10109</t>
  </si>
  <si>
    <t>10096101</t>
  </si>
  <si>
    <t>10073|10027|10109</t>
  </si>
  <si>
    <t>10107|10004|10125</t>
  </si>
  <si>
    <t>10137|10097|10109</t>
  </si>
  <si>
    <t>10099101</t>
  </si>
  <si>
    <t>10125|10026|10133</t>
  </si>
  <si>
    <t>10102101</t>
  </si>
  <si>
    <t>10104|10025|10109</t>
  </si>
  <si>
    <t>10103101</t>
  </si>
  <si>
    <t>10125|10082|10109</t>
  </si>
  <si>
    <t>10106101</t>
  </si>
  <si>
    <t>10107101</t>
  </si>
  <si>
    <t>10110101</t>
  </si>
  <si>
    <t>10015|10046|10109</t>
  </si>
  <si>
    <t>10111101</t>
  </si>
  <si>
    <t>10112101</t>
  </si>
  <si>
    <t>10113101</t>
  </si>
  <si>
    <t>10082|10026|10109</t>
  </si>
  <si>
    <t>10101|10107|10004</t>
  </si>
  <si>
    <t>10114101</t>
  </si>
  <si>
    <t>10115101</t>
  </si>
  <si>
    <t>10116101</t>
  </si>
  <si>
    <t>10117101</t>
  </si>
  <si>
    <t>10073|10005|10106</t>
  </si>
  <si>
    <t>10118101</t>
  </si>
  <si>
    <t>10038|10032|10061</t>
  </si>
  <si>
    <t>10119101</t>
  </si>
  <si>
    <t>10120101</t>
  </si>
  <si>
    <t>10122101</t>
  </si>
  <si>
    <t>10082|10118|10125</t>
  </si>
  <si>
    <t>10082|10077|10010</t>
  </si>
  <si>
    <t>10123101</t>
  </si>
  <si>
    <t>10124101</t>
  </si>
  <si>
    <t>10126101</t>
  </si>
  <si>
    <t>10118|10109|10125</t>
  </si>
  <si>
    <t>10073|10082|10077</t>
  </si>
  <si>
    <t>10127101</t>
  </si>
  <si>
    <t>10128101</t>
  </si>
  <si>
    <t>10130101</t>
  </si>
  <si>
    <t>10125|10100|10109</t>
  </si>
  <si>
    <t>10131101</t>
  </si>
  <si>
    <t>10132101</t>
  </si>
  <si>
    <t>10133101</t>
  </si>
  <si>
    <t>10106|10033|10054</t>
  </si>
  <si>
    <t>10073|10081|10004</t>
  </si>
  <si>
    <t>10134101</t>
  </si>
  <si>
    <t>10032|10100|10084</t>
  </si>
  <si>
    <t>10028||</t>
  </si>
  <si>
    <t>10135101</t>
  </si>
  <si>
    <t>10136101</t>
  </si>
  <si>
    <t>10137101</t>
  </si>
  <si>
    <t>10097|10098|10036</t>
  </si>
  <si>
    <t>10107|10004|10058</t>
  </si>
  <si>
    <t>土猫</t>
  </si>
  <si>
    <t>10138101</t>
  </si>
  <si>
    <t>10139101</t>
  </si>
  <si>
    <t>10140101</t>
  </si>
  <si>
    <t>10141101</t>
  </si>
  <si>
    <t>10142|10109|10125</t>
  </si>
  <si>
    <t>10107|10082|10073</t>
  </si>
  <si>
    <t>10142101</t>
  </si>
  <si>
    <t>10141|10012|10109</t>
  </si>
  <si>
    <t>10073|10095|10107</t>
  </si>
  <si>
    <t>10143101</t>
  </si>
  <si>
    <t>10144101</t>
  </si>
  <si>
    <t>筛选用</t>
    <phoneticPr fontId="1" type="noConversion"/>
  </si>
  <si>
    <t>死灵</t>
    <phoneticPr fontId="1" type="noConversion"/>
  </si>
  <si>
    <t>huoqiang</t>
    <phoneticPr fontId="1" type="noConversion"/>
  </si>
  <si>
    <t>float</t>
    <phoneticPr fontId="1" type="noConversion"/>
  </si>
  <si>
    <t>重复抽取时获取英魂数量</t>
    <phoneticPr fontId="1" type="noConversion"/>
  </si>
  <si>
    <t>int</t>
    <phoneticPr fontId="1" type="noConversion"/>
  </si>
  <si>
    <t>soulnum</t>
    <phoneticPr fontId="1" type="noConversion"/>
  </si>
  <si>
    <t>描述140字以内</t>
    <phoneticPr fontId="1" type="noConversion"/>
  </si>
  <si>
    <t>goutou</t>
    <phoneticPr fontId="1" type="noConversion"/>
  </si>
  <si>
    <t>langren</t>
    <phoneticPr fontId="1" type="noConversion"/>
  </si>
  <si>
    <t>xiaolu</t>
    <phoneticPr fontId="1" type="noConversion"/>
  </si>
  <si>
    <t>shenniu</t>
    <phoneticPr fontId="1" type="noConversion"/>
  </si>
  <si>
    <t>jinglinglong</t>
    <phoneticPr fontId="1" type="noConversion"/>
  </si>
  <si>
    <t>wuyao</t>
    <phoneticPr fontId="1" type="noConversion"/>
  </si>
  <si>
    <t>baihu</t>
    <phoneticPr fontId="1" type="noConversion"/>
  </si>
  <si>
    <t>jumo</t>
    <phoneticPr fontId="1" type="noConversion"/>
  </si>
  <si>
    <t>huomao</t>
    <phoneticPr fontId="1" type="noConversion"/>
  </si>
  <si>
    <t>renma</t>
    <phoneticPr fontId="1" type="noConversion"/>
  </si>
  <si>
    <t>guangfa</t>
    <phoneticPr fontId="1" type="noConversion"/>
  </si>
  <si>
    <t>shuangtoulong</t>
    <phoneticPr fontId="1" type="noConversion"/>
  </si>
  <si>
    <t>anmu</t>
    <phoneticPr fontId="1" type="noConversion"/>
  </si>
  <si>
    <t>dugou</t>
    <phoneticPr fontId="1" type="noConversion"/>
  </si>
  <si>
    <t>mituan</t>
    <phoneticPr fontId="1" type="noConversion"/>
  </si>
  <si>
    <t>leigou</t>
    <phoneticPr fontId="1" type="noConversion"/>
  </si>
  <si>
    <t>diangun</t>
    <phoneticPr fontId="1" type="noConversion"/>
  </si>
  <si>
    <t>zhizhu</t>
    <phoneticPr fontId="1" type="noConversion"/>
  </si>
  <si>
    <t>xiaojingling</t>
    <phoneticPr fontId="1" type="noConversion"/>
  </si>
  <si>
    <t>juntuan</t>
    <phoneticPr fontId="1" type="noConversion"/>
  </si>
  <si>
    <t>haixiang</t>
    <phoneticPr fontId="1" type="noConversion"/>
  </si>
  <si>
    <t>tumao</t>
    <phoneticPr fontId="1" type="noConversion"/>
  </si>
  <si>
    <t>shiwang</t>
    <phoneticPr fontId="1" type="noConversion"/>
  </si>
  <si>
    <t>dapigu</t>
    <phoneticPr fontId="1" type="noConversion"/>
  </si>
  <si>
    <t>guangf</t>
  </si>
  <si>
    <t>jmzj_JZ</t>
    <phoneticPr fontId="1" type="noConversion"/>
  </si>
  <si>
    <t>string</t>
  </si>
  <si>
    <t>10022|10051</t>
  </si>
  <si>
    <t>10061|10125</t>
  </si>
  <si>
    <t>10093|10017</t>
  </si>
  <si>
    <t>0|10022</t>
  </si>
  <si>
    <t>10122|10073</t>
  </si>
  <si>
    <t>10013|10042</t>
  </si>
  <si>
    <t>10056|10019</t>
  </si>
  <si>
    <t>10106|10097</t>
  </si>
  <si>
    <t>10038|10107</t>
  </si>
  <si>
    <t>10051|10023</t>
  </si>
  <si>
    <t>10100|10012</t>
  </si>
  <si>
    <t>10101|10061</t>
  </si>
  <si>
    <t>10049|0</t>
  </si>
  <si>
    <t>10104|10032</t>
  </si>
  <si>
    <t>10082|10093</t>
  </si>
  <si>
    <t>10023|10022</t>
  </si>
  <si>
    <t>10100|10061</t>
  </si>
  <si>
    <t>10107|10082</t>
  </si>
  <si>
    <t>10006|10007</t>
  </si>
  <si>
    <t>10082|10125</t>
  </si>
  <si>
    <t>10094|10082</t>
  </si>
  <si>
    <t>10125|10079</t>
  </si>
  <si>
    <t>10022|10065</t>
  </si>
  <si>
    <t>10045|0</t>
  </si>
  <si>
    <t>10001|10028</t>
  </si>
  <si>
    <t>10061|10073</t>
  </si>
  <si>
    <t>10018|10023</t>
  </si>
  <si>
    <t>10046|10129</t>
  </si>
  <si>
    <t>10018|10011</t>
  </si>
  <si>
    <t>0|0</t>
  </si>
  <si>
    <t>10053|10046</t>
  </si>
  <si>
    <t>10020|0</t>
  </si>
  <si>
    <t>10026|10076</t>
  </si>
  <si>
    <t>10001|10100</t>
  </si>
  <si>
    <t>10020|10023</t>
  </si>
  <si>
    <t>10061|10006</t>
  </si>
  <si>
    <t>10028|10042</t>
  </si>
  <si>
    <t>10023|10020</t>
  </si>
  <si>
    <t>10026|10082</t>
  </si>
  <si>
    <t>10013|10094</t>
  </si>
  <si>
    <t>10045|10023</t>
  </si>
  <si>
    <t>10079|10041</t>
  </si>
  <si>
    <t>10082|10110</t>
  </si>
  <si>
    <t>10052|10055</t>
  </si>
  <si>
    <t>10084|10061</t>
  </si>
  <si>
    <t>10010|10003</t>
  </si>
  <si>
    <t>0|10020</t>
  </si>
  <si>
    <t>10073|10106</t>
  </si>
  <si>
    <t>10106|10023</t>
  </si>
  <si>
    <t>10051|0</t>
  </si>
  <si>
    <t>10082|10089</t>
  </si>
  <si>
    <t>10017|10003</t>
  </si>
  <si>
    <t>0|10048</t>
  </si>
  <si>
    <t>10045|10118</t>
  </si>
  <si>
    <t>10016|10015</t>
  </si>
  <si>
    <t>10082|10094</t>
  </si>
  <si>
    <t>10001|10080</t>
  </si>
  <si>
    <t>10045|10022</t>
  </si>
  <si>
    <t>10028|10096</t>
  </si>
  <si>
    <t>10036|10130</t>
  </si>
  <si>
    <t>10020|10022</t>
  </si>
  <si>
    <t>10077|10106</t>
  </si>
  <si>
    <t>10036|10053</t>
  </si>
  <si>
    <t>10058|10121</t>
  </si>
  <si>
    <t>10108|10023</t>
  </si>
  <si>
    <t>10023|10043</t>
  </si>
  <si>
    <t>10080|10003</t>
  </si>
  <si>
    <t>10001|10010</t>
  </si>
  <si>
    <t>10108|10142</t>
  </si>
  <si>
    <t>10013|10017</t>
  </si>
  <si>
    <t>10103|10082</t>
  </si>
  <si>
    <t>10095|10101</t>
  </si>
  <si>
    <t>0|10019</t>
  </si>
  <si>
    <t>10076|10109</t>
  </si>
  <si>
    <t>10141|10093</t>
  </si>
  <si>
    <t>10054|0</t>
  </si>
  <si>
    <t>10038|10118</t>
  </si>
  <si>
    <t>10086|10106</t>
  </si>
  <si>
    <t>10110|10125</t>
  </si>
  <si>
    <t>10036|10035</t>
  </si>
  <si>
    <t>10109|10032</t>
  </si>
  <si>
    <t>10013|10099</t>
  </si>
  <si>
    <t>10020|10085</t>
  </si>
  <si>
    <t>10106|10082</t>
  </si>
  <si>
    <t>10121|10001</t>
  </si>
  <si>
    <t>10085|10020</t>
  </si>
  <si>
    <t>10134|10090</t>
  </si>
  <si>
    <t>10100|10142</t>
  </si>
  <si>
    <t>10078|10085</t>
  </si>
  <si>
    <t>10096|10042</t>
  </si>
  <si>
    <t>10018|10045</t>
  </si>
  <si>
    <t>10047|10085</t>
  </si>
  <si>
    <t>10133|10037</t>
  </si>
  <si>
    <t>10106|10031</t>
  </si>
  <si>
    <t>10054|10018</t>
  </si>
  <si>
    <t>10015|10058</t>
  </si>
  <si>
    <t>10054|10019</t>
  </si>
  <si>
    <t>10032|10137</t>
  </si>
  <si>
    <t>10010|10106</t>
  </si>
  <si>
    <t>0|10029</t>
  </si>
  <si>
    <t>10137|10097</t>
  </si>
  <si>
    <t>10066|10101</t>
  </si>
  <si>
    <t>10022|10106</t>
  </si>
  <si>
    <t>10019|10066</t>
  </si>
  <si>
    <t>10047|10018</t>
  </si>
  <si>
    <t>10102|10053</t>
  </si>
  <si>
    <t>10066|10078</t>
  </si>
  <si>
    <t>10049|10054</t>
  </si>
  <si>
    <t>10058|10032</t>
  </si>
  <si>
    <t>10070|10020</t>
  </si>
  <si>
    <t>10076|10043</t>
  </si>
  <si>
    <t>10018|10003</t>
  </si>
  <si>
    <t>10098|10032</t>
  </si>
  <si>
    <t>10106|10094</t>
  </si>
  <si>
    <t>10049|10056</t>
  </si>
  <si>
    <t>10125|10027</t>
  </si>
  <si>
    <t>0|10049</t>
  </si>
  <si>
    <t>10066|10001</t>
  </si>
  <si>
    <t>10026|10022</t>
  </si>
  <si>
    <t>10061|10027</t>
  </si>
  <si>
    <t>10026|10004</t>
  </si>
  <si>
    <t>10031|10020</t>
  </si>
  <si>
    <t>10093|10066</t>
  </si>
  <si>
    <t>10056|10054</t>
  </si>
  <si>
    <t>10082|10073</t>
  </si>
  <si>
    <t>10134|10042</t>
  </si>
  <si>
    <t>10022|0</t>
  </si>
  <si>
    <t>10102|10027</t>
  </si>
  <si>
    <t>10061|10075</t>
  </si>
  <si>
    <t>10050|10038</t>
  </si>
  <si>
    <t>10016|10011</t>
  </si>
  <si>
    <t>10018|0</t>
  </si>
  <si>
    <t>10026|10096</t>
  </si>
  <si>
    <t>10053|10001</t>
  </si>
  <si>
    <t>10056|10052</t>
  </si>
  <si>
    <t>10049|10042</t>
  </si>
  <si>
    <t>10018|10047</t>
  </si>
  <si>
    <t>10018|10009</t>
  </si>
  <si>
    <t>10020|10049</t>
  </si>
  <si>
    <t>0|10018</t>
  </si>
  <si>
    <t>10080|10054</t>
  </si>
  <si>
    <t>10003|10078</t>
  </si>
  <si>
    <t>10022|10029</t>
  </si>
  <si>
    <t>10061|10058</t>
  </si>
  <si>
    <t>10051|10049</t>
  </si>
  <si>
    <t>10106|10033</t>
  </si>
  <si>
    <t>10036|10134</t>
  </si>
  <si>
    <t>0|10023</t>
  </si>
  <si>
    <t>10066|10038</t>
  </si>
  <si>
    <t>10098|10036</t>
  </si>
  <si>
    <t>10042|10093</t>
  </si>
  <si>
    <t>10023|10019</t>
  </si>
  <si>
    <t>10122|10090</t>
  </si>
  <si>
    <t>10030|10107</t>
  </si>
  <si>
    <t>10142|10104</t>
  </si>
  <si>
    <t>10066|10061</t>
  </si>
  <si>
    <t>10141|10100</t>
  </si>
  <si>
    <t>10017|10105</t>
  </si>
  <si>
    <t>10061</t>
  </si>
  <si>
    <t>10125</t>
  </si>
  <si>
    <t>10013</t>
  </si>
  <si>
    <t>10097</t>
  </si>
  <si>
    <t>10038</t>
  </si>
  <si>
    <t>10100</t>
  </si>
  <si>
    <t>10104</t>
  </si>
  <si>
    <t>10093</t>
  </si>
  <si>
    <t>10065</t>
  </si>
  <si>
    <t>10001</t>
  </si>
  <si>
    <t>10011</t>
  </si>
  <si>
    <t>10079</t>
  </si>
  <si>
    <t>10110</t>
  </si>
  <si>
    <t>10073</t>
  </si>
  <si>
    <t>10089</t>
  </si>
  <si>
    <t>10017</t>
  </si>
  <si>
    <t>10096</t>
  </si>
  <si>
    <t>10130</t>
  </si>
  <si>
    <t>10077</t>
  </si>
  <si>
    <t>10053</t>
  </si>
  <si>
    <t>10121</t>
  </si>
  <si>
    <t>10108</t>
  </si>
  <si>
    <t>10101</t>
  </si>
  <si>
    <t>10109</t>
  </si>
  <si>
    <t>10086</t>
  </si>
  <si>
    <t>10035</t>
  </si>
  <si>
    <t>10134</t>
  </si>
  <si>
    <t>10045</t>
  </si>
  <si>
    <t>10137</t>
  </si>
  <si>
    <t>10020</t>
  </si>
  <si>
    <t>10098</t>
  </si>
  <si>
    <t>10027</t>
  </si>
  <si>
    <t>10049</t>
  </si>
  <si>
    <t>10009</t>
  </si>
  <si>
    <t>10122</t>
  </si>
  <si>
    <t>他那不可阻挡的狂暴力量并不只是个传说，因为他挥舞斧头的速度不但能让对手眩目，并且能让敌人在失明之后，完全没有反抗的能力。</t>
  </si>
  <si>
    <t>card10001</t>
  </si>
  <si>
    <t>lm</t>
  </si>
  <si>
    <t>card10005</t>
  </si>
  <si>
    <t>ll</t>
  </si>
  <si>
    <t>card10007</t>
  </si>
  <si>
    <t>zdr</t>
  </si>
  <si>
    <t>card10009</t>
  </si>
  <si>
    <t>slf</t>
  </si>
  <si>
    <t>card10011</t>
  </si>
  <si>
    <t>gf</t>
  </si>
  <si>
    <t>card10013</t>
  </si>
  <si>
    <t>df</t>
  </si>
  <si>
    <t>card10014</t>
  </si>
  <si>
    <t>hq</t>
  </si>
  <si>
    <t>card10017</t>
  </si>
  <si>
    <t>xh</t>
  </si>
  <si>
    <t>card10020</t>
  </si>
  <si>
    <t>gtr</t>
  </si>
  <si>
    <t>card10021</t>
  </si>
  <si>
    <t>yg</t>
  </si>
  <si>
    <t>card10025</t>
  </si>
  <si>
    <t>ls</t>
  </si>
  <si>
    <t>card10027</t>
  </si>
  <si>
    <t>cz</t>
  </si>
  <si>
    <t>card10029</t>
  </si>
  <si>
    <t>lqs</t>
  </si>
  <si>
    <t>card10034</t>
  </si>
  <si>
    <t>klw</t>
  </si>
  <si>
    <t>card10035</t>
  </si>
  <si>
    <t>lr</t>
  </si>
  <si>
    <t>card10037</t>
  </si>
  <si>
    <t>xl</t>
  </si>
  <si>
    <t>card10038</t>
  </si>
  <si>
    <t>xz</t>
  </si>
  <si>
    <t>card10045</t>
  </si>
  <si>
    <t>nw</t>
  </si>
  <si>
    <t>card10046</t>
  </si>
  <si>
    <t>ss</t>
  </si>
  <si>
    <t>card10049</t>
  </si>
  <si>
    <t>js</t>
  </si>
  <si>
    <t>card10053</t>
  </si>
  <si>
    <t>sj</t>
  </si>
  <si>
    <t>card10057</t>
  </si>
  <si>
    <t>xkl</t>
  </si>
  <si>
    <t>card10061</t>
  </si>
  <si>
    <t>hdsn</t>
  </si>
  <si>
    <t>card10065</t>
  </si>
  <si>
    <t>bniu</t>
  </si>
  <si>
    <t>card10069</t>
  </si>
  <si>
    <t>dk</t>
  </si>
  <si>
    <t>card10073</t>
  </si>
  <si>
    <t>hn</t>
  </si>
  <si>
    <t>card10075</t>
  </si>
  <si>
    <t>jll</t>
  </si>
  <si>
    <t>card10077</t>
  </si>
  <si>
    <t>xw</t>
  </si>
  <si>
    <t>card10079</t>
  </si>
  <si>
    <t>lp</t>
  </si>
  <si>
    <t>card10081</t>
  </si>
  <si>
    <t>wy</t>
  </si>
  <si>
    <t>card10085</t>
  </si>
  <si>
    <t>bh</t>
  </si>
  <si>
    <t>card10086</t>
  </si>
  <si>
    <t>yc</t>
  </si>
  <si>
    <t>card10088</t>
  </si>
  <si>
    <t>jmzj</t>
  </si>
  <si>
    <t>card10089</t>
  </si>
  <si>
    <t>xyr</t>
  </si>
  <si>
    <t>card10093</t>
  </si>
  <si>
    <t>xm</t>
  </si>
  <si>
    <t>card10096</t>
  </si>
  <si>
    <t>hm</t>
  </si>
  <si>
    <t>card10097</t>
  </si>
  <si>
    <t>xx</t>
  </si>
  <si>
    <t>card10098</t>
  </si>
  <si>
    <t>brm</t>
  </si>
  <si>
    <t>card10100</t>
  </si>
  <si>
    <t>qn</t>
  </si>
  <si>
    <t>card10101</t>
  </si>
  <si>
    <t>ft</t>
  </si>
  <si>
    <t>card10104</t>
  </si>
  <si>
    <t>cx</t>
  </si>
  <si>
    <t>card10105</t>
  </si>
  <si>
    <t>ym</t>
  </si>
  <si>
    <t>card10108</t>
  </si>
  <si>
    <t>fw</t>
  </si>
  <si>
    <t>card10109</t>
  </si>
  <si>
    <t>bn</t>
  </si>
  <si>
    <t>card10110</t>
  </si>
  <si>
    <t>card10113</t>
  </si>
  <si>
    <t>stl</t>
  </si>
  <si>
    <t>card10114</t>
  </si>
  <si>
    <t>am</t>
  </si>
  <si>
    <t>card10117</t>
  </si>
  <si>
    <t>dg</t>
  </si>
  <si>
    <t>card10118</t>
  </si>
  <si>
    <t>mt</t>
  </si>
  <si>
    <t>card10122</t>
  </si>
  <si>
    <t>lg</t>
  </si>
  <si>
    <t>card10121</t>
  </si>
  <si>
    <t>zsj</t>
  </si>
  <si>
    <t>card10125</t>
  </si>
  <si>
    <t>fc</t>
  </si>
  <si>
    <t>card10126</t>
  </si>
  <si>
    <t>dh</t>
  </si>
  <si>
    <t>card10129</t>
  </si>
  <si>
    <t>jd</t>
  </si>
  <si>
    <t>card10130</t>
  </si>
  <si>
    <t>zz</t>
  </si>
  <si>
    <t>card10133</t>
  </si>
  <si>
    <t>xjl</t>
  </si>
  <si>
    <t>card10134</t>
  </si>
  <si>
    <t>jt</t>
  </si>
  <si>
    <t>card10137</t>
  </si>
  <si>
    <t>hx</t>
  </si>
  <si>
    <t>card10138</t>
  </si>
  <si>
    <t>txm</t>
  </si>
  <si>
    <t>card10141</t>
  </si>
  <si>
    <t>sw</t>
  </si>
  <si>
    <t>card10142</t>
  </si>
  <si>
    <t>dpg</t>
  </si>
  <si>
    <t>card20088</t>
  </si>
  <si>
    <t>jmzj_JZ</t>
  </si>
  <si>
    <t>电魂</t>
  </si>
  <si>
    <t>电魂</t>
    <phoneticPr fontId="1" type="noConversion"/>
  </si>
  <si>
    <t>电狗</t>
  </si>
  <si>
    <t>电狗</t>
    <phoneticPr fontId="1" type="noConversion"/>
  </si>
  <si>
    <t>谜团</t>
    <phoneticPr fontId="1" type="noConversion"/>
  </si>
  <si>
    <t>半人马</t>
  </si>
  <si>
    <t>半人马</t>
    <phoneticPr fontId="1" type="noConversion"/>
  </si>
  <si>
    <t>地卜</t>
  </si>
  <si>
    <t>地卜</t>
    <phoneticPr fontId="1" type="noConversion"/>
  </si>
  <si>
    <t>检证</t>
    <phoneticPr fontId="1" type="noConversion"/>
  </si>
  <si>
    <t>他在战争中是个绝对受欢迎的队友。虽然他的战斗方式不是很正统，但是他可以带着他和他周围的队友，乘着闪电飞到另一个区域，以便发动突袭。</t>
  </si>
  <si>
    <t>寄生在痛苦灵魂之中的他，可以在瞬间召唤闪电风暴降落到地面，同时释放超强的魔法将大地撕裂，让每个敌人都沉受着痛苦之中的痛苦。</t>
  </si>
  <si>
    <t>善于埋布地雷的他们，可以放置陷阱和肉眼无法识别的遥控炸弹让敌人防不胜防，然后最可怕的是他们能够牺牲自己来毁灭你。</t>
  </si>
  <si>
    <t>死亡带给他对生命的憎恨，他通过将恶灵送入敌人体内来表达恨意。每终结一个生命的时候，他都无比的满足，也因此变得更加强大。</t>
  </si>
  <si>
    <t>通过使用死灵魔法来折磨对手的他，从虐待他人中得到了无比满足的快感。所以他将对手送人痛苦的异次元，再以邪恶的力量吸取活人的生命。</t>
  </si>
  <si>
    <t>他拥有与生俱来的天赋，可以让魔法的能量以最简单的方式出现在你面前，并且控制它来保护自己和伤害敌人。</t>
  </si>
  <si>
    <t>矮小的身材并不能代表他是个弱者，他的狙击枪不仅能够迅速的打击敌人，可以在超远的距离外给予敌人重创，还可以发射大量的榴弹片攻击敌人。</t>
  </si>
  <si>
    <t>作为一名出色的猎手，一次次的向怀疑他的世人证明自己存在的价值。她擅长使用冰冻箭减慢对手的移动，也能使用沉默术阻止法师的魔法。</t>
  </si>
  <si>
    <t>拥有分身术的他，可以同时幻化出三个和自己真身一样的自己。他喜欢将敌人牢牢的困在特殊的网中，然后用锋利的铲子将他们活活的的拍死。</t>
  </si>
  <si>
    <t>死灵与魔鬼的化身，他神出鬼没，完全不受自然法则的约束。他可以利用灵魂的狂怒和怨恨，让自己的生命能量去摧毁敌人。</t>
  </si>
  <si>
    <t>经过数千年的成长，他可以制造蔓藤护甲给予队友充分的保护，还可以借助伟大的森林之力，将濒临危险的队友隐藏起来。</t>
  </si>
  <si>
    <t>他可以驾驭和施展洪流的力量，将它们像喷泉一样涌起，将敌人扔向天空。他那华丽的刀锋可以接受大海的庇护，可以通过一种空间魔法把你带回到以前的位置。</t>
  </si>
  <si>
    <t>拥有龙族血统的他，是一个异常强壮和攻击力强大的战士，凭借变身为龙的能力，他可以以一人之力面对千军万马的攻击。</t>
  </si>
  <si>
    <t>可以制造三个幻象的他有着极其可怕的力量，通过召唤混乱的力量去伤害和击晕对手，再加上幻象拥有的攻击力，可以击倒一切阻碍他的对手。</t>
  </si>
  <si>
    <t>据说他是不死之身，然而被他的战锤击倒的敌人却再也无法站立起来。他能使用强大的魔法使对手瘫痪，他的宝剑能让他和他的手下吸取敌人的血液。</t>
  </si>
  <si>
    <t>他能变成一头巨狼，让他的耐力和速度变得更加惊人，他所拥有的狼人血统，不但可以召唤野兽加入他的队伍，更能让他在追杀敌人的时候更加肆无忌惮。</t>
  </si>
  <si>
    <t>为了阻止那些企图杀害她的敌人，她为自己亲手打造了一把长矛，能对越远的敌人造成越大的伤害。同时她也能够控制小精灵，去治疗自己的队友。</t>
  </si>
  <si>
    <t>能够轻松使用自然力量的他，是一个非常特别的战士。他可以赋予树灵生命并且让他们帮助自己作战，最让人头疼的就是他可以瞬间传送至任何地点，将敌人打个措手不及。</t>
  </si>
  <si>
    <t>为了证明自己的能力，她成功的征服了一个魔女，并且占据了他的肉身。使用魔女的妖术折磨敌人，利用女妖嚎叫的声波震破敌人的耳膜。</t>
  </si>
  <si>
    <t>凭借着对召唤恶魔与毁灭术的精通，他可以给予对手致命的链接，然后尽情的折磨敌人，他召唤的恶魔更能将生命如同烛火般捻灭。</t>
  </si>
  <si>
    <t>剑就是他的生命，追求人间合一的他，无论多强大的敌人也能在弹指间被灰飞烟灭，无论多坚固的护甲也只会被悄然破碎。</t>
  </si>
  <si>
    <t>他的敏捷无人能比，他的隐形能力数一数二，他的双刀无比的锋利，他的飞镖非常的精准，凭借自己的天赋脱颖而出的他，就是个非比寻常的战士。</t>
  </si>
  <si>
    <t>为了追求箭术上的完美，他从不介意牺牲他的盟友。凭借着他那迅捷并且精准的箭术，他可以悄然的接近敌人，并且给予敌人致命的伤害。</t>
  </si>
  <si>
    <t>为了寻求战斗，以创造新的传奇的他，每次使用魔法都能对大地造成强烈的震动。只用精神的力量就能引导土壤的流向，一时兴起就能制造出深深的沟壑。</t>
  </si>
  <si>
    <t>拥有着不可思议的速度和幽魂般力量的他，以吞噬游魂为生。凭借着瞬间靠近敌人的能力，对于任何来来说都是一个不容小觑的对手。</t>
  </si>
  <si>
    <t>堕入黑暗的他，变得如魔鬼般疯狂。他不但可以召唤黑暗的能量盾来增强自己的韧性，而且可以在自己将要被毁灭的时候，让自己在黑暗中获得重生。</t>
  </si>
  <si>
    <t>她是一个火元素的大法师，她能够熟练的投掷火球打击对手，也能够运用燃烧的火柱击晕对手，娇弱的身材并没有掩藏住她那极具破坏性的火之奥义魔法。</t>
  </si>
  <si>
    <t>身材娇小又调皮捣蛋的它，拥有可以穿过所有敌人的爆炸性法球，又可以以幻术麻痹对方，让无数以貌取人的敌人吃了无尽的苦头。</t>
  </si>
  <si>
    <t>天才般的年轻巫师精通各种巫术的奥义。他可以通过使用闪电打击多个目标，也可以召唤群蛇守卫束缚住敌人，让敌人瞬间没入万劫不复之地。</t>
  </si>
  <si>
    <t>他是一个不可或缺的支援型英雄，他能将伤害性和辅助性的法术在一瞬间多次施法，这样使得这些法术有着无比惊人的威力。</t>
  </si>
  <si>
    <t>精通寒冰魔法的他，可以任意的操控寒冰气流来保护自己增加护甲，并且将寒气聚集在一个法球上，让它在敌人之中四处跳跃造成极大的杀伤力。</t>
  </si>
  <si>
    <t>拥有世间最神圣坐骑的她，可以用迅雷不及掩耳的速度靠近敌人，同时召唤坠落的流星消灭对方，也可以在生死关头隐形掩护自己和其他伙伴。</t>
  </si>
  <si>
    <t>通过烟雾的掩护，他可以轻而易举的消灭敌人。他运用身材小巧的优势，能够很好的隐匿自己的行踪，更能从背后发动突袭。</t>
  </si>
  <si>
    <t>与黑暗签订契约的他，可以在无法看清东西的黑暗中无形的攻击敌人。他可以释放出一条牢不可破的束带，牢牢的捆住那些企图逃跑的敌人。</t>
  </si>
  <si>
    <t>他是恶魔与兽人的混血儿，他可以在几里之外就能感受到生物血液的流动，随后获得他们的视野，那些被盯上的猎物只能眼睁睁的看着自己被他撕成碎片。</t>
  </si>
  <si>
    <t>精灵的附体，让他拥有了闪电般的速度和灼热的利刃，他可以毫不费劲的将敌人撕碎，甚至将敌人的热能和生命一起剥夺，只留下满地灰烬。</t>
  </si>
  <si>
    <t>岩石般坚硬的他能够吸引四周的石头土块，通过投掷大量的泥石造成山崩，也能够将任何东西抛向空中，让那些攻击他的敌人反受其害。</t>
  </si>
  <si>
    <t>拥有着强大体魄的他，就像一座不可摧毁的山一样屹立着，愤怒无情的他挥舞着巨大的战斧，让那些靠近他的敌人纷纷都倒在他的铁蹄下。</t>
  </si>
  <si>
    <t>他最大的力量就是召唤守护天使永远的保护自己的队友。通过借助神圣力量，让队友免受邪恶魔法的侵蚀，并且狠狠的打击靠近的敌人。</t>
  </si>
  <si>
    <t>作为战争时期武器工业的产物，拥有着无可挑剔的超强毁灭力，他能够发射各种各样的飞弹，轻而易举的消灭任何方向的敌人。</t>
  </si>
  <si>
    <t>没有人知道拥有大海力量的他是如何诞生的，凭借坚硬的外壳，对潮水的完全掌控，以及极具威慑力的攻击，让他成为无可匹敌的强大对手。</t>
  </si>
  <si>
    <t>吸收了月亮精华的他，在夜幕中变得更加强大。他能够在夜间获得无限的视野，同时可以伏击那些他痛恨的敌人，更可以控制时间偷天换日。</t>
  </si>
  <si>
    <t>他是恶魔与黑暗的化身，手持血斧的他运用迅捷的反应和强大的攻击力，可以残忍的将对手砍成数块，他甚至可以让敌人和他一样对杀戮充满渴望。</t>
  </si>
  <si>
    <t>经过在寒冰泉的常年历练，她已经是一个善于运用冰系魔法的强大魔法师之一。通过运用令人叹为观止的禁制魔法之外，更有着强大的范围冰冻杀伤技能。</t>
  </si>
  <si>
    <t>他会使用很多让人印象深刻的辅助性魔法，也可以熟练的利用光的力量在给予队友巨大帮助的同时给予敌人致命的一击。</t>
  </si>
  <si>
    <t>他是一头很难驯服的危险生物，凭借着他对冰元素和火元素的奇异亲和力，他能够在转眼间毁灭一切阻挡他前进的敌人，并且将敌人冰冻的一条线上。</t>
  </si>
  <si>
    <t>能够复活死去盟友的他，在战场上绝对不能被轻视。他可以轻易的粉碎敌人的防御，更能增强队友，让他们拥有更加持久的战斗力。</t>
  </si>
  <si>
    <t>依靠残存的影子复生的他，在命运的安排下化身成了一只豺狼。他释放邪恶的魔法诅咒来放逐敌人，更释放毒药将每个接近他的敌人杀害。</t>
  </si>
  <si>
    <t>他可以操作虚空和暗影的力量，通过虚空的力量开启空间传送之门，让他的随从进入这个世界，通过暗影的力量释放黑洞，将所有开进黑洞的敌人吸入深渊。</t>
  </si>
  <si>
    <t>他是一个最值得信任的先知，为了驱散混乱的邪恶势力。他完美的复制了自我，并且给自己灌注了闪电和磁场的力量，去迎接即将到来的战争。</t>
  </si>
  <si>
    <t>与生俱来的爆破天赋，让他在战场上变得极具可怕。他运用自己的天赋，轻而易举的制造出发动机和飞弹，并将他的发明带到战场上使用。</t>
  </si>
  <si>
    <t>她的躯体已经死亡，但是她复仇的灵魂却留了下来，通过灵界的力量，她能够使用无情的能量球击晕对手，同时也能和对手交换位置。</t>
  </si>
  <si>
    <t>他就是闪电的化身，他可以向自己周围的物体释放无穷的电能，更能够精准的控制它的电流不去伤害那些被他称为朋友的人。</t>
  </si>
  <si>
    <t>各种毒药和化学物质扭曲了他的灵魂，畸化了他的身体,使他可以使用浓缩的毒药攻击敌人，甚至可以放出充满整个空间的毒气削弱周围任何的生物。</t>
  </si>
  <si>
    <t>她对战斗的渴望，支撑着她并使她变得更加强大。她是一个织网高手，她能够使任何攻击她的对手麻痹无力，还会把卵产入牺牲品的体内，让那些幼虫破体而出。</t>
  </si>
  <si>
    <t>一个用脆弱身躯证明自己并不是一个无能的弱者。他可以召唤多个幽光之魂，让每个魂体对靠近他的敌人进行反击。同时运用闪电赐予他的能量，保护着身边的每个人。</t>
  </si>
  <si>
    <t>为了证明自己存在的价值，他再一次的拿起那把巨斧与敌人开始了决斗。每当他遭受带攻击的时候，他都能感受到勇气与心的并存，让他获得更多的力量。</t>
  </si>
  <si>
    <t>积累多年战争经验的他，凭借掌控冰元素的能力，可以用大雪球和锋利的冰片出其不意的打击敌人。更能依靠他那强大的身躯，将蕴藏的冰霜魔法全部爆发。</t>
  </si>
  <si>
    <t>为了保护那些被邪恶力量所吞噬的人们，他向群山祈求获得了群山的力量。他可以召唤巨石到地面帮助他战斗，也可以化身为巨石在敌人中翻滚。</t>
  </si>
  <si>
    <t>性格怪癖，形象丑陋的他拥有着非常可怕的破坏能力。他可以召唤出他的僵尸随从攻击敌人，更能够将骇人的瘟疫快速的散播在人群之中，引起恐慌。</t>
  </si>
  <si>
    <t>他就像个怪物，掌握着可憎的力量。他可以召唤大量的火焰，从敌人的头顶上倾斜，并将被烧烤的尸体挨个的引爆，让整个战场的敌人引起强烈的恐惧感。</t>
  </si>
  <si>
    <t>大招类型</t>
    <phoneticPr fontId="1" type="noConversion"/>
  </si>
  <si>
    <t>int</t>
    <phoneticPr fontId="1" type="noConversion"/>
  </si>
  <si>
    <t>skilltype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</si>
</sst>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sz val="9"/>
      <color indexed="81"/>
      <name val="宋体"/>
      <family val="3"/>
      <charset val="134"/>
    </font>
    <font>
      <b/>
      <sz val="9"/>
      <color indexed="81"/>
      <name val="宋体"/>
      <family val="3"/>
      <charset val="134"/>
    </font>
    <font>
      <sz val="10"/>
      <color theme="1"/>
      <name val="宋体"/>
      <family val="2"/>
      <charset val="134"/>
      <scheme val="minor"/>
    </font>
    <font>
      <sz val="10"/>
      <color theme="1"/>
      <name val="宋体"/>
      <family val="3"/>
      <charset val="134"/>
      <scheme val="minor"/>
    </font>
    <font>
      <b/>
      <sz val="11"/>
      <color theme="0"/>
      <name val="宋体"/>
      <family val="3"/>
      <charset val="134"/>
      <scheme val="minor"/>
    </font>
    <font>
      <sz val="11"/>
      <color theme="1"/>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theme="1" tint="0.249977111117893"/>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4" fillId="3" borderId="1" xfId="0" applyFont="1" applyFill="1" applyBorder="1" applyAlignment="1">
      <alignment horizontal="center" vertical="center"/>
    </xf>
    <xf numFmtId="0" fontId="0" fillId="0" borderId="0" xfId="0" applyAlignment="1">
      <alignment horizontal="center" vertical="center"/>
    </xf>
    <xf numFmtId="0" fontId="6" fillId="4"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5" borderId="0" xfId="0" applyFill="1"/>
    <xf numFmtId="0" fontId="0" fillId="2" borderId="0" xfId="0" applyFill="1"/>
    <xf numFmtId="0" fontId="0" fillId="0" borderId="0" xfId="0" applyFill="1"/>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7" fillId="0" borderId="0" xfId="0" applyFont="1" applyFill="1" applyBorder="1" applyAlignment="1">
      <alignment horizontal="left" vertical="center"/>
    </xf>
    <xf numFmtId="0" fontId="5" fillId="0" borderId="0" xfId="0" applyFon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shuo/shengjian/cehua/&#20869;&#23481;&#35268;&#21010;/&#32536;&#20998;&#35268;&#21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ns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oshuo/shengjian/cehua/&#25968;&#20540;&#31995;&#32479;/&#33521;&#38596;&#25968;&#20540;&#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oshuo/shengjian/cehua/&#20869;&#23481;&#35268;&#21010;/&#31532;&#19968;&#25209;&#25216;&#33021;201401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修改成圣剑资料后"/>
      <sheetName val="Sheet3"/>
      <sheetName val="Sheet2"/>
    </sheetNames>
    <sheetDataSet>
      <sheetData sheetId="0"/>
      <sheetData sheetId="1">
        <row r="2">
          <cell r="A2" t="str">
            <v>蓝猫</v>
          </cell>
          <cell r="B2" t="str">
            <v>残影</v>
          </cell>
          <cell r="C2" t="str">
            <v>电子涡流</v>
          </cell>
          <cell r="D2" t="str">
            <v>紫怨</v>
          </cell>
          <cell r="E2" t="str">
            <v>黑黄</v>
          </cell>
          <cell r="F2" t="str">
            <v>龙珠</v>
          </cell>
          <cell r="G2" t="str">
            <v>血精宝石</v>
          </cell>
          <cell r="H2" t="str">
            <v>神牛</v>
          </cell>
          <cell r="I2" t="str">
            <v>复仇</v>
          </cell>
          <cell r="J2" t="str">
            <v>精灵龙</v>
          </cell>
          <cell r="K2" t="str">
            <v>血魔</v>
          </cell>
          <cell r="L2" t="str">
            <v>小黑</v>
          </cell>
          <cell r="M2" t="str">
            <v>恶魔巫师</v>
          </cell>
          <cell r="N2">
            <v>10001101</v>
          </cell>
          <cell r="O2" t="str">
            <v>0</v>
          </cell>
          <cell r="P2">
            <v>10027</v>
          </cell>
          <cell r="Q2">
            <v>10022</v>
          </cell>
          <cell r="R2">
            <v>10051</v>
          </cell>
          <cell r="S2" t="str">
            <v>0</v>
          </cell>
          <cell r="T2">
            <v>10025</v>
          </cell>
          <cell r="U2">
            <v>10125</v>
          </cell>
          <cell r="V2">
            <v>10003</v>
          </cell>
          <cell r="W2">
            <v>10093</v>
          </cell>
          <cell r="X2">
            <v>10017</v>
          </cell>
          <cell r="Y2">
            <v>10082</v>
          </cell>
        </row>
        <row r="3">
          <cell r="A3" t="str">
            <v>老鹿</v>
          </cell>
          <cell r="B3" t="str">
            <v>撕裂大地</v>
          </cell>
          <cell r="C3" t="str">
            <v>恶魔巫师法师赦令</v>
          </cell>
          <cell r="D3" t="str">
            <v>蓝杖</v>
          </cell>
          <cell r="E3" t="str">
            <v>血精宝石</v>
          </cell>
          <cell r="F3" t="str">
            <v>黑黄</v>
          </cell>
          <cell r="G3" t="str">
            <v>冰甲</v>
          </cell>
          <cell r="H3" t="str">
            <v>雷狗</v>
          </cell>
          <cell r="I3" t="str">
            <v>火女</v>
          </cell>
          <cell r="J3" t="str">
            <v>小歪</v>
          </cell>
          <cell r="K3" t="str">
            <v>敌法</v>
          </cell>
          <cell r="L3" t="str">
            <v>修补匠</v>
          </cell>
          <cell r="M3" t="str">
            <v>小强</v>
          </cell>
          <cell r="N3">
            <v>10005101</v>
          </cell>
          <cell r="O3" t="str">
            <v>0</v>
          </cell>
          <cell r="P3">
            <v>10011</v>
          </cell>
          <cell r="Q3" t="str">
            <v>0</v>
          </cell>
          <cell r="R3">
            <v>10022</v>
          </cell>
          <cell r="S3">
            <v>10019</v>
          </cell>
          <cell r="T3" t="e">
            <v>#N/A</v>
          </cell>
          <cell r="U3">
            <v>10073</v>
          </cell>
          <cell r="V3">
            <v>10077</v>
          </cell>
          <cell r="W3">
            <v>10013</v>
          </cell>
          <cell r="X3">
            <v>10005</v>
          </cell>
          <cell r="Y3">
            <v>10095</v>
          </cell>
        </row>
        <row r="4">
          <cell r="A4" t="str">
            <v>炸弹人</v>
          </cell>
          <cell r="B4" t="str">
            <v>自杀攻击</v>
          </cell>
          <cell r="C4" t="str">
            <v>遥控炸弹人</v>
          </cell>
          <cell r="D4" t="str">
            <v>羊刀</v>
          </cell>
          <cell r="E4" t="str">
            <v>推推杖</v>
          </cell>
          <cell r="F4" t="str">
            <v>冰甲</v>
          </cell>
          <cell r="G4" t="str">
            <v>龙珠</v>
          </cell>
          <cell r="H4" t="str">
            <v>屠夫</v>
          </cell>
          <cell r="I4" t="str">
            <v>小小</v>
          </cell>
          <cell r="J4" t="str">
            <v>复仇</v>
          </cell>
          <cell r="K4" t="str">
            <v>先知</v>
          </cell>
          <cell r="L4" t="str">
            <v>末日</v>
          </cell>
          <cell r="M4" t="str">
            <v>沉默</v>
          </cell>
          <cell r="N4">
            <v>10007201</v>
          </cell>
          <cell r="O4" t="str">
            <v>0</v>
          </cell>
          <cell r="P4">
            <v>10004</v>
          </cell>
          <cell r="Q4">
            <v>10056</v>
          </cell>
          <cell r="R4">
            <v>10019</v>
          </cell>
          <cell r="S4">
            <v>10051</v>
          </cell>
          <cell r="T4">
            <v>10106</v>
          </cell>
          <cell r="U4">
            <v>10097</v>
          </cell>
          <cell r="V4">
            <v>10125</v>
          </cell>
          <cell r="W4">
            <v>10039</v>
          </cell>
          <cell r="X4">
            <v>10071</v>
          </cell>
          <cell r="Y4">
            <v>10004</v>
          </cell>
        </row>
        <row r="5">
          <cell r="A5" t="str">
            <v>死灵法</v>
          </cell>
          <cell r="B5" t="str">
            <v>死亡脉冲</v>
          </cell>
          <cell r="C5" t="str">
            <v>施虐之心</v>
          </cell>
          <cell r="D5" t="str">
            <v>羊刀</v>
          </cell>
          <cell r="E5" t="str">
            <v>龙珠</v>
          </cell>
          <cell r="F5" t="str">
            <v>龙心</v>
          </cell>
          <cell r="G5" t="str">
            <v>冰甲</v>
          </cell>
          <cell r="H5" t="str">
            <v>全能</v>
          </cell>
          <cell r="I5" t="str">
            <v>死亡先知</v>
          </cell>
          <cell r="J5" t="str">
            <v>骨法</v>
          </cell>
          <cell r="K5" t="str">
            <v>发条</v>
          </cell>
          <cell r="L5" t="str">
            <v>神牛</v>
          </cell>
          <cell r="M5" t="str">
            <v>小强</v>
          </cell>
          <cell r="N5">
            <v>10009101</v>
          </cell>
          <cell r="O5" t="str">
            <v>0</v>
          </cell>
          <cell r="P5">
            <v>10004</v>
          </cell>
          <cell r="Q5">
            <v>10051</v>
          </cell>
          <cell r="R5">
            <v>10023</v>
          </cell>
          <cell r="S5">
            <v>10019</v>
          </cell>
          <cell r="T5">
            <v>10134</v>
          </cell>
          <cell r="U5">
            <v>10012</v>
          </cell>
          <cell r="V5">
            <v>10011</v>
          </cell>
          <cell r="W5">
            <v>10101</v>
          </cell>
          <cell r="X5">
            <v>10025</v>
          </cell>
          <cell r="Y5">
            <v>10095</v>
          </cell>
        </row>
        <row r="6">
          <cell r="A6" t="str">
            <v>骨法</v>
          </cell>
          <cell r="B6" t="str">
            <v>衰老</v>
          </cell>
          <cell r="C6" t="str">
            <v>幽冥爆轰</v>
          </cell>
          <cell r="D6" t="str">
            <v>红杖</v>
          </cell>
          <cell r="E6" t="str">
            <v>血盾</v>
          </cell>
          <cell r="F6" t="str">
            <v>小人书</v>
          </cell>
          <cell r="G6" t="str">
            <v>羊刀</v>
          </cell>
          <cell r="H6" t="str">
            <v>潮汐</v>
          </cell>
          <cell r="I6" t="str">
            <v>猛犸</v>
          </cell>
          <cell r="J6" t="str">
            <v>火女</v>
          </cell>
          <cell r="K6" t="str">
            <v>恶魔巫师</v>
          </cell>
          <cell r="L6" t="str">
            <v>血魔</v>
          </cell>
          <cell r="M6" t="str">
            <v>夜魔</v>
          </cell>
          <cell r="N6">
            <v>10011101</v>
          </cell>
          <cell r="O6" t="str">
            <v>0</v>
          </cell>
          <cell r="P6">
            <v>10034</v>
          </cell>
          <cell r="Q6">
            <v>10049</v>
          </cell>
          <cell r="R6" t="str">
            <v>0</v>
          </cell>
          <cell r="S6">
            <v>10004</v>
          </cell>
          <cell r="T6">
            <v>10067</v>
          </cell>
          <cell r="U6">
            <v>10032</v>
          </cell>
          <cell r="V6">
            <v>10073</v>
          </cell>
          <cell r="W6">
            <v>10082</v>
          </cell>
          <cell r="X6">
            <v>10093</v>
          </cell>
          <cell r="Y6">
            <v>10105</v>
          </cell>
        </row>
        <row r="7">
          <cell r="A7" t="str">
            <v>敌法</v>
          </cell>
          <cell r="B7" t="str">
            <v>闪烁</v>
          </cell>
          <cell r="C7" t="str">
            <v>法力损毁</v>
          </cell>
          <cell r="D7" t="str">
            <v>狂战</v>
          </cell>
          <cell r="E7" t="str">
            <v>龙心</v>
          </cell>
          <cell r="F7" t="str">
            <v>黑黄</v>
          </cell>
          <cell r="G7" t="str">
            <v>强袭</v>
          </cell>
          <cell r="H7" t="str">
            <v>全能</v>
          </cell>
          <cell r="I7" t="str">
            <v>神牛</v>
          </cell>
          <cell r="J7" t="str">
            <v>小歪</v>
          </cell>
          <cell r="K7" t="str">
            <v>末日</v>
          </cell>
          <cell r="L7" t="str">
            <v>恶魔巫师</v>
          </cell>
          <cell r="M7" t="str">
            <v>血魔</v>
          </cell>
          <cell r="N7">
            <v>10013201</v>
          </cell>
          <cell r="O7" t="str">
            <v>0</v>
          </cell>
          <cell r="P7">
            <v>10010</v>
          </cell>
          <cell r="Q7">
            <v>10023</v>
          </cell>
          <cell r="R7">
            <v>10022</v>
          </cell>
          <cell r="S7">
            <v>10020</v>
          </cell>
          <cell r="T7">
            <v>10134</v>
          </cell>
          <cell r="U7">
            <v>10025</v>
          </cell>
          <cell r="V7">
            <v>10077</v>
          </cell>
          <cell r="W7">
            <v>10071</v>
          </cell>
          <cell r="X7">
            <v>10082</v>
          </cell>
          <cell r="Y7">
            <v>10093</v>
          </cell>
        </row>
        <row r="8">
          <cell r="A8" t="str">
            <v>小黑</v>
          </cell>
          <cell r="B8" t="str">
            <v>霜冻之箭</v>
          </cell>
          <cell r="C8" t="str">
            <v>射手天赋</v>
          </cell>
          <cell r="D8" t="str">
            <v>大炮</v>
          </cell>
          <cell r="E8" t="str">
            <v>撒旦</v>
          </cell>
          <cell r="F8" t="str">
            <v>黑黄</v>
          </cell>
          <cell r="G8" t="str">
            <v>强袭</v>
          </cell>
          <cell r="H8" t="str">
            <v>复仇</v>
          </cell>
          <cell r="I8" t="str">
            <v>蓝胖</v>
          </cell>
          <cell r="J8" t="str">
            <v>潮汐</v>
          </cell>
          <cell r="K8" t="str">
            <v>幻刺</v>
          </cell>
          <cell r="L8" t="str">
            <v>白牛</v>
          </cell>
          <cell r="M8" t="str">
            <v>小小</v>
          </cell>
          <cell r="N8">
            <v>10017101</v>
          </cell>
          <cell r="O8" t="str">
            <v>0</v>
          </cell>
          <cell r="P8">
            <v>10003</v>
          </cell>
          <cell r="Q8" t="str">
            <v>0</v>
          </cell>
          <cell r="R8">
            <v>10022</v>
          </cell>
          <cell r="S8">
            <v>10020</v>
          </cell>
          <cell r="T8">
            <v>10125</v>
          </cell>
          <cell r="U8">
            <v>10079</v>
          </cell>
          <cell r="V8">
            <v>10067</v>
          </cell>
          <cell r="W8">
            <v>10022</v>
          </cell>
          <cell r="X8">
            <v>10065</v>
          </cell>
          <cell r="Y8">
            <v>10097</v>
          </cell>
        </row>
        <row r="9">
          <cell r="A9" t="str">
            <v>地卜</v>
          </cell>
          <cell r="B9" t="str">
            <v>地之束缚</v>
          </cell>
          <cell r="C9" t="str">
            <v>忽悠</v>
          </cell>
          <cell r="D9" t="str">
            <v>跳刀</v>
          </cell>
          <cell r="E9" t="str">
            <v>祭品</v>
          </cell>
          <cell r="F9" t="str">
            <v xml:space="preserve">笛子 </v>
          </cell>
          <cell r="G9" t="str">
            <v>血盾</v>
          </cell>
          <cell r="H9" t="str">
            <v>蓝猫</v>
          </cell>
          <cell r="I9" t="str">
            <v>兽王</v>
          </cell>
          <cell r="J9" t="str">
            <v>神牛</v>
          </cell>
          <cell r="K9" t="str">
            <v>神牛</v>
          </cell>
          <cell r="L9" t="str">
            <v>火女</v>
          </cell>
          <cell r="M9" t="str">
            <v>巫妖</v>
          </cell>
          <cell r="N9" t="str">
            <v>0</v>
          </cell>
          <cell r="O9" t="str">
            <v>0</v>
          </cell>
          <cell r="P9">
            <v>10039</v>
          </cell>
          <cell r="Q9">
            <v>10045</v>
          </cell>
          <cell r="R9" t="str">
            <v>0</v>
          </cell>
          <cell r="S9">
            <v>10049</v>
          </cell>
          <cell r="T9">
            <v>10001</v>
          </cell>
          <cell r="U9">
            <v>10063</v>
          </cell>
          <cell r="V9">
            <v>10025</v>
          </cell>
          <cell r="W9">
            <v>10025</v>
          </cell>
          <cell r="X9">
            <v>10073</v>
          </cell>
          <cell r="Y9">
            <v>10081</v>
          </cell>
        </row>
        <row r="10">
          <cell r="A10" t="str">
            <v>幽鬼</v>
          </cell>
          <cell r="B10" t="str">
            <v>幽鬼之刃</v>
          </cell>
          <cell r="C10" t="str">
            <v>荒芜</v>
          </cell>
          <cell r="D10" t="str">
            <v>辉耀</v>
          </cell>
          <cell r="E10" t="str">
            <v>先锋盾</v>
          </cell>
          <cell r="F10" t="str">
            <v>龙心</v>
          </cell>
          <cell r="G10" t="str">
            <v>天鹰</v>
          </cell>
          <cell r="H10" t="str">
            <v>术士</v>
          </cell>
          <cell r="I10" t="str">
            <v>剧毒</v>
          </cell>
          <cell r="J10" t="str">
            <v>巫妖</v>
          </cell>
          <cell r="K10" t="str">
            <v>饥疤脸</v>
          </cell>
          <cell r="L10" t="str">
            <v>骨法</v>
          </cell>
          <cell r="M10" t="str">
            <v>死灵法</v>
          </cell>
          <cell r="N10">
            <v>10021101</v>
          </cell>
          <cell r="O10" t="str">
            <v>0</v>
          </cell>
          <cell r="P10">
            <v>10021</v>
          </cell>
          <cell r="Q10">
            <v>10018</v>
          </cell>
          <cell r="R10">
            <v>10023</v>
          </cell>
          <cell r="S10">
            <v>10078</v>
          </cell>
          <cell r="T10">
            <v>10046</v>
          </cell>
          <cell r="U10">
            <v>10129</v>
          </cell>
          <cell r="V10">
            <v>10081</v>
          </cell>
          <cell r="W10">
            <v>10018</v>
          </cell>
          <cell r="X10">
            <v>10011</v>
          </cell>
          <cell r="Y10">
            <v>10009</v>
          </cell>
        </row>
        <row r="11">
          <cell r="A11" t="str">
            <v>老树</v>
          </cell>
          <cell r="B11" t="str">
            <v>自然掩护</v>
          </cell>
          <cell r="C11" t="str">
            <v>疯狂生长</v>
          </cell>
          <cell r="D11" t="str">
            <v>辉耀</v>
          </cell>
          <cell r="E11" t="str">
            <v>刷新</v>
          </cell>
          <cell r="F11" t="str">
            <v xml:space="preserve">笛子 </v>
          </cell>
          <cell r="G11" t="str">
            <v>冰甲</v>
          </cell>
          <cell r="H11" t="str">
            <v>潮汐</v>
          </cell>
          <cell r="I11" t="str">
            <v>猛犸</v>
          </cell>
          <cell r="J11" t="str">
            <v>影魔</v>
          </cell>
          <cell r="K11" t="str">
            <v>赏金</v>
          </cell>
          <cell r="L11" t="str">
            <v>术士</v>
          </cell>
          <cell r="M11" t="str">
            <v>精灵龙</v>
          </cell>
          <cell r="N11">
            <v>10025101</v>
          </cell>
          <cell r="O11" t="str">
            <v>0</v>
          </cell>
          <cell r="P11">
            <v>10021</v>
          </cell>
          <cell r="Q11" t="str">
            <v>0</v>
          </cell>
          <cell r="R11" t="str">
            <v>0</v>
          </cell>
          <cell r="S11">
            <v>10019</v>
          </cell>
          <cell r="T11">
            <v>10067</v>
          </cell>
          <cell r="U11">
            <v>10032</v>
          </cell>
          <cell r="V11">
            <v>10058</v>
          </cell>
          <cell r="W11">
            <v>10053</v>
          </cell>
          <cell r="X11">
            <v>10046</v>
          </cell>
          <cell r="Y11">
            <v>10003</v>
          </cell>
        </row>
        <row r="12">
          <cell r="A12" t="str">
            <v>船长</v>
          </cell>
          <cell r="B12" t="str">
            <v>洪流</v>
          </cell>
          <cell r="C12" t="str">
            <v>幽灵船</v>
          </cell>
          <cell r="D12" t="str">
            <v>大炮</v>
          </cell>
          <cell r="E12" t="str">
            <v>强袭</v>
          </cell>
          <cell r="F12" t="str">
            <v>撒旦</v>
          </cell>
          <cell r="G12" t="str">
            <v>黑黄</v>
          </cell>
          <cell r="H12" t="str">
            <v>流浪</v>
          </cell>
          <cell r="I12" t="str">
            <v>萨尔</v>
          </cell>
          <cell r="J12" t="str">
            <v>蓝胖</v>
          </cell>
          <cell r="K12" t="str">
            <v>蓝猫</v>
          </cell>
          <cell r="L12" t="str">
            <v>全能</v>
          </cell>
          <cell r="M12" t="str">
            <v>小狗</v>
          </cell>
          <cell r="N12">
            <v>10027101</v>
          </cell>
          <cell r="O12" t="str">
            <v>0</v>
          </cell>
          <cell r="P12">
            <v>10003</v>
          </cell>
          <cell r="Q12">
            <v>10020</v>
          </cell>
          <cell r="R12" t="str">
            <v>0</v>
          </cell>
          <cell r="S12">
            <v>10022</v>
          </cell>
          <cell r="T12" t="e">
            <v>#N/A</v>
          </cell>
          <cell r="U12">
            <v>10037</v>
          </cell>
          <cell r="V12">
            <v>10079</v>
          </cell>
          <cell r="W12">
            <v>10001</v>
          </cell>
          <cell r="X12">
            <v>10134</v>
          </cell>
          <cell r="Y12">
            <v>10070</v>
          </cell>
        </row>
        <row r="13">
          <cell r="A13" t="str">
            <v>龙骑</v>
          </cell>
          <cell r="B13" t="str">
            <v>火焰气息</v>
          </cell>
          <cell r="C13" t="str">
            <v>真龙形态</v>
          </cell>
          <cell r="D13" t="str">
            <v>大雷锤</v>
          </cell>
          <cell r="E13" t="str">
            <v>强袭</v>
          </cell>
          <cell r="F13" t="str">
            <v>龙心</v>
          </cell>
          <cell r="G13" t="str">
            <v>黑黄</v>
          </cell>
          <cell r="H13" t="str">
            <v>神牛</v>
          </cell>
          <cell r="I13" t="str">
            <v>召唤师</v>
          </cell>
          <cell r="J13" t="str">
            <v>凤凰</v>
          </cell>
          <cell r="K13" t="str">
            <v>兽王</v>
          </cell>
          <cell r="L13" t="str">
            <v>修补匠</v>
          </cell>
          <cell r="M13" t="str">
            <v>大娜迦</v>
          </cell>
          <cell r="N13">
            <v>10029101</v>
          </cell>
          <cell r="O13" t="str">
            <v>0</v>
          </cell>
          <cell r="P13">
            <v>10005</v>
          </cell>
          <cell r="Q13">
            <v>10020</v>
          </cell>
          <cell r="R13">
            <v>10023</v>
          </cell>
          <cell r="S13">
            <v>10022</v>
          </cell>
          <cell r="T13">
            <v>10025</v>
          </cell>
          <cell r="U13">
            <v>10006</v>
          </cell>
          <cell r="V13">
            <v>10102</v>
          </cell>
          <cell r="W13">
            <v>10063</v>
          </cell>
          <cell r="X13">
            <v>10005</v>
          </cell>
          <cell r="Y13">
            <v>10019</v>
          </cell>
        </row>
        <row r="14">
          <cell r="A14" t="str">
            <v>混沌</v>
          </cell>
          <cell r="B14" t="str">
            <v>混乱之箭</v>
          </cell>
          <cell r="C14" t="str">
            <v>实相裂缝</v>
          </cell>
          <cell r="D14" t="str">
            <v>分身斧</v>
          </cell>
          <cell r="E14" t="str">
            <v>强袭</v>
          </cell>
          <cell r="F14" t="str">
            <v>龙心</v>
          </cell>
          <cell r="G14" t="str">
            <v>战鼓</v>
          </cell>
          <cell r="H14" t="str">
            <v>死灵法</v>
          </cell>
          <cell r="I14" t="str">
            <v>火女</v>
          </cell>
          <cell r="J14" t="str">
            <v>神牛</v>
          </cell>
          <cell r="K14" t="str">
            <v>大娜迦</v>
          </cell>
          <cell r="L14" t="str">
            <v>幽鬼</v>
          </cell>
          <cell r="M14" t="str">
            <v>召唤师</v>
          </cell>
          <cell r="N14">
            <v>10033101</v>
          </cell>
          <cell r="O14" t="str">
            <v>0</v>
          </cell>
          <cell r="P14">
            <v>10008</v>
          </cell>
          <cell r="Q14">
            <v>10020</v>
          </cell>
          <cell r="R14">
            <v>10023</v>
          </cell>
          <cell r="S14">
            <v>10052</v>
          </cell>
          <cell r="T14">
            <v>10009</v>
          </cell>
          <cell r="U14">
            <v>10073</v>
          </cell>
          <cell r="V14">
            <v>10025</v>
          </cell>
          <cell r="W14">
            <v>10019</v>
          </cell>
          <cell r="X14">
            <v>10021</v>
          </cell>
          <cell r="Y14">
            <v>10006</v>
          </cell>
        </row>
        <row r="15">
          <cell r="A15" t="str">
            <v>骷髅王</v>
          </cell>
          <cell r="B15" t="str">
            <v>冥火暴击</v>
          </cell>
          <cell r="C15" t="str">
            <v>重生</v>
          </cell>
          <cell r="D15" t="str">
            <v>鬼手</v>
          </cell>
          <cell r="E15" t="str">
            <v>龙心</v>
          </cell>
          <cell r="F15" t="str">
            <v>强袭</v>
          </cell>
          <cell r="G15" t="str">
            <v>黑黄</v>
          </cell>
          <cell r="H15" t="str">
            <v>流浪</v>
          </cell>
          <cell r="I15" t="str">
            <v>恶魔巫师</v>
          </cell>
          <cell r="J15" t="str">
            <v>复仇</v>
          </cell>
          <cell r="K15" t="str">
            <v>敌法</v>
          </cell>
          <cell r="L15" t="str">
            <v>毒龙</v>
          </cell>
          <cell r="M15" t="str">
            <v>召唤师</v>
          </cell>
          <cell r="N15" t="str">
            <v>0</v>
          </cell>
          <cell r="O15" t="str">
            <v>0</v>
          </cell>
          <cell r="P15">
            <v>10037</v>
          </cell>
          <cell r="Q15">
            <v>10023</v>
          </cell>
          <cell r="R15">
            <v>10020</v>
          </cell>
          <cell r="S15">
            <v>10022</v>
          </cell>
          <cell r="T15" t="e">
            <v>#N/A</v>
          </cell>
          <cell r="U15">
            <v>10082</v>
          </cell>
          <cell r="V15">
            <v>10125</v>
          </cell>
          <cell r="W15">
            <v>10013</v>
          </cell>
          <cell r="X15">
            <v>10094</v>
          </cell>
          <cell r="Y15">
            <v>10006</v>
          </cell>
        </row>
        <row r="16">
          <cell r="A16" t="str">
            <v>狼人</v>
          </cell>
          <cell r="B16" t="str">
            <v>嗥叫</v>
          </cell>
          <cell r="C16" t="str">
            <v>变身</v>
          </cell>
          <cell r="D16" t="str">
            <v>大晕锤</v>
          </cell>
          <cell r="E16" t="str">
            <v>祭品</v>
          </cell>
          <cell r="F16" t="str">
            <v>龙心</v>
          </cell>
          <cell r="G16" t="str">
            <v>强袭</v>
          </cell>
          <cell r="H16" t="str">
            <v>蓝胖</v>
          </cell>
          <cell r="I16" t="str">
            <v>蝙蝠</v>
          </cell>
          <cell r="J16" t="str">
            <v>直升机</v>
          </cell>
          <cell r="K16" t="str">
            <v>恶魔巫师</v>
          </cell>
          <cell r="L16" t="str">
            <v>光法</v>
          </cell>
          <cell r="M16" t="str">
            <v>水人</v>
          </cell>
          <cell r="N16" t="str">
            <v>0</v>
          </cell>
          <cell r="O16" t="str">
            <v>0</v>
          </cell>
          <cell r="P16">
            <v>10001</v>
          </cell>
          <cell r="Q16">
            <v>10045</v>
          </cell>
          <cell r="R16">
            <v>10023</v>
          </cell>
          <cell r="S16">
            <v>10020</v>
          </cell>
          <cell r="T16">
            <v>10079</v>
          </cell>
          <cell r="U16">
            <v>10042</v>
          </cell>
          <cell r="V16">
            <v>10121</v>
          </cell>
          <cell r="W16">
            <v>10082</v>
          </cell>
          <cell r="X16">
            <v>10110</v>
          </cell>
          <cell r="Y16">
            <v>10016</v>
          </cell>
        </row>
        <row r="17">
          <cell r="A17" t="str">
            <v>小鹿</v>
          </cell>
          <cell r="B17" t="str">
            <v>自然之助</v>
          </cell>
          <cell r="C17" t="str">
            <v>推进</v>
          </cell>
          <cell r="D17" t="str">
            <v>蓝杖</v>
          </cell>
          <cell r="E17" t="str">
            <v>战鼓</v>
          </cell>
          <cell r="F17" t="str">
            <v>相位鞋</v>
          </cell>
          <cell r="G17" t="str">
            <v>血盾</v>
          </cell>
          <cell r="H17" t="str">
            <v>兔子</v>
          </cell>
          <cell r="I17" t="str">
            <v>神牛</v>
          </cell>
          <cell r="J17" t="str">
            <v>毒龙</v>
          </cell>
          <cell r="K17" t="str">
            <v>黑鸟</v>
          </cell>
          <cell r="L17" t="str">
            <v>宙斯</v>
          </cell>
          <cell r="M17" t="str">
            <v>巫医</v>
          </cell>
          <cell r="N17" t="str">
            <v>0</v>
          </cell>
          <cell r="O17" t="str">
            <v>0</v>
          </cell>
          <cell r="P17">
            <v>10011</v>
          </cell>
          <cell r="Q17">
            <v>10052</v>
          </cell>
          <cell r="R17">
            <v>10055</v>
          </cell>
          <cell r="S17">
            <v>10049</v>
          </cell>
          <cell r="T17">
            <v>10047</v>
          </cell>
          <cell r="U17">
            <v>10025</v>
          </cell>
          <cell r="V17">
            <v>10094</v>
          </cell>
          <cell r="W17">
            <v>10010</v>
          </cell>
          <cell r="X17">
            <v>10038</v>
          </cell>
          <cell r="Y17">
            <v>10041</v>
          </cell>
        </row>
        <row r="18">
          <cell r="A18" t="str">
            <v>先知</v>
          </cell>
          <cell r="B18" t="str">
            <v>发芽</v>
          </cell>
          <cell r="C18" t="str">
            <v>自然之怒</v>
          </cell>
          <cell r="D18" t="str">
            <v>分身斧</v>
          </cell>
          <cell r="E18" t="str">
            <v>小人书</v>
          </cell>
          <cell r="F18" t="str">
            <v>强袭</v>
          </cell>
          <cell r="G18" t="str">
            <v>冰甲</v>
          </cell>
          <cell r="H18" t="str">
            <v>火女</v>
          </cell>
          <cell r="I18" t="str">
            <v>屠夫</v>
          </cell>
          <cell r="J18" t="str">
            <v>蓝猫</v>
          </cell>
          <cell r="K18" t="str">
            <v>屠夫</v>
          </cell>
          <cell r="L18" t="str">
            <v>蚂蚁</v>
          </cell>
          <cell r="M18" t="str">
            <v>拍拍</v>
          </cell>
          <cell r="N18">
            <v>10038101</v>
          </cell>
          <cell r="O18" t="str">
            <v>0</v>
          </cell>
          <cell r="P18">
            <v>10008</v>
          </cell>
          <cell r="Q18" t="str">
            <v>0</v>
          </cell>
          <cell r="R18">
            <v>10020</v>
          </cell>
          <cell r="S18">
            <v>10019</v>
          </cell>
          <cell r="T18">
            <v>10073</v>
          </cell>
          <cell r="U18">
            <v>10106</v>
          </cell>
          <cell r="V18">
            <v>10001</v>
          </cell>
          <cell r="W18">
            <v>10106</v>
          </cell>
          <cell r="X18">
            <v>10023</v>
          </cell>
          <cell r="Y18" t="e">
            <v>#N/A</v>
          </cell>
        </row>
        <row r="19">
          <cell r="A19" t="str">
            <v>女王</v>
          </cell>
          <cell r="B19" t="str">
            <v>暗影突袭</v>
          </cell>
          <cell r="C19" t="str">
            <v>闪烁</v>
          </cell>
          <cell r="D19" t="str">
            <v>蓝杖</v>
          </cell>
          <cell r="E19" t="str">
            <v>龙珠</v>
          </cell>
          <cell r="F19" t="str">
            <v>小人书</v>
          </cell>
          <cell r="G19" t="str">
            <v>血精宝石</v>
          </cell>
          <cell r="H19" t="str">
            <v>恶魔巫师</v>
          </cell>
          <cell r="I19" t="str">
            <v>小鱼人</v>
          </cell>
          <cell r="J19" t="str">
            <v>风行</v>
          </cell>
          <cell r="K19" t="str">
            <v>小黑</v>
          </cell>
          <cell r="L19" t="str">
            <v>宙斯</v>
          </cell>
          <cell r="M19" t="str">
            <v>血魔</v>
          </cell>
          <cell r="N19">
            <v>10022101</v>
          </cell>
          <cell r="O19">
            <v>10013201</v>
          </cell>
          <cell r="P19">
            <v>10011</v>
          </cell>
          <cell r="Q19">
            <v>10051</v>
          </cell>
          <cell r="R19" t="str">
            <v>0</v>
          </cell>
          <cell r="S19" t="str">
            <v>0</v>
          </cell>
          <cell r="T19">
            <v>10082</v>
          </cell>
          <cell r="U19">
            <v>10089</v>
          </cell>
          <cell r="V19">
            <v>10002</v>
          </cell>
          <cell r="W19">
            <v>10017</v>
          </cell>
          <cell r="X19">
            <v>10038</v>
          </cell>
          <cell r="Y19">
            <v>10093</v>
          </cell>
        </row>
        <row r="20">
          <cell r="A20" t="str">
            <v>术士</v>
          </cell>
          <cell r="B20" t="str">
            <v>致命连接</v>
          </cell>
          <cell r="C20" t="str">
            <v>混乱之雨</v>
          </cell>
          <cell r="D20" t="str">
            <v>蓝杖</v>
          </cell>
          <cell r="E20" t="str">
            <v>小人书</v>
          </cell>
          <cell r="F20" t="str">
            <v>纷争</v>
          </cell>
          <cell r="G20" t="str">
            <v>刷新</v>
          </cell>
          <cell r="H20" t="str">
            <v>女王</v>
          </cell>
          <cell r="I20" t="str">
            <v>米团</v>
          </cell>
          <cell r="J20" t="str">
            <v>影魔</v>
          </cell>
          <cell r="K20" t="str">
            <v>月骑</v>
          </cell>
          <cell r="L20" t="str">
            <v>猴子</v>
          </cell>
          <cell r="M20" t="str">
            <v>军团</v>
          </cell>
          <cell r="N20">
            <v>10046101</v>
          </cell>
          <cell r="O20">
            <v>10046401</v>
          </cell>
          <cell r="P20">
            <v>10011</v>
          </cell>
          <cell r="Q20" t="str">
            <v>0</v>
          </cell>
          <cell r="R20">
            <v>10048</v>
          </cell>
          <cell r="S20" t="str">
            <v>0</v>
          </cell>
          <cell r="T20">
            <v>10045</v>
          </cell>
          <cell r="U20" t="e">
            <v>#N/A</v>
          </cell>
          <cell r="V20">
            <v>10058</v>
          </cell>
          <cell r="W20">
            <v>10051</v>
          </cell>
          <cell r="X20">
            <v>10015</v>
          </cell>
          <cell r="Y20">
            <v>10028</v>
          </cell>
        </row>
        <row r="21">
          <cell r="A21" t="str">
            <v>剑圣</v>
          </cell>
          <cell r="B21" t="str">
            <v>剑刃风暴</v>
          </cell>
          <cell r="C21" t="str">
            <v>无敌斩</v>
          </cell>
          <cell r="D21" t="str">
            <v>狂战</v>
          </cell>
          <cell r="E21" t="str">
            <v>撒旦</v>
          </cell>
          <cell r="F21" t="str">
            <v>强袭</v>
          </cell>
          <cell r="G21" t="str">
            <v>战鼓</v>
          </cell>
          <cell r="H21" t="str">
            <v>恶魔巫师</v>
          </cell>
          <cell r="I21" t="str">
            <v>毒龙</v>
          </cell>
          <cell r="J21" t="str">
            <v>直升机</v>
          </cell>
          <cell r="K21" t="str">
            <v>蓝猫</v>
          </cell>
          <cell r="L21" t="str">
            <v>冰魂</v>
          </cell>
          <cell r="M21" t="str">
            <v>暗牧</v>
          </cell>
          <cell r="N21">
            <v>10049101</v>
          </cell>
          <cell r="O21" t="str">
            <v>0</v>
          </cell>
          <cell r="P21">
            <v>10010</v>
          </cell>
          <cell r="Q21" t="str">
            <v>0</v>
          </cell>
          <cell r="R21">
            <v>10020</v>
          </cell>
          <cell r="S21">
            <v>10052</v>
          </cell>
          <cell r="T21">
            <v>10082</v>
          </cell>
          <cell r="U21">
            <v>10094</v>
          </cell>
          <cell r="V21">
            <v>10121</v>
          </cell>
          <cell r="W21">
            <v>10001</v>
          </cell>
          <cell r="X21">
            <v>10043</v>
          </cell>
          <cell r="Y21">
            <v>10113</v>
          </cell>
        </row>
        <row r="22">
          <cell r="A22" t="str">
            <v>赏金</v>
          </cell>
          <cell r="B22" t="str">
            <v>投掷飞镖</v>
          </cell>
          <cell r="C22" t="str">
            <v>疾风步</v>
          </cell>
          <cell r="D22" t="str">
            <v>双刀</v>
          </cell>
          <cell r="E22" t="str">
            <v>祭品</v>
          </cell>
          <cell r="F22" t="str">
            <v>黑黄</v>
          </cell>
          <cell r="G22" t="str">
            <v>天鹰</v>
          </cell>
          <cell r="H22" t="str">
            <v>兽王</v>
          </cell>
          <cell r="I22" t="str">
            <v>火猫</v>
          </cell>
          <cell r="J22" t="str">
            <v>冰女</v>
          </cell>
          <cell r="K22" t="str">
            <v>鱼人</v>
          </cell>
          <cell r="L22" t="str">
            <v>蜘蛛</v>
          </cell>
          <cell r="M22" t="str">
            <v>熊猫</v>
          </cell>
          <cell r="N22">
            <v>10053101</v>
          </cell>
          <cell r="O22" t="str">
            <v>0</v>
          </cell>
          <cell r="P22">
            <v>10012</v>
          </cell>
          <cell r="Q22">
            <v>10045</v>
          </cell>
          <cell r="R22">
            <v>10022</v>
          </cell>
          <cell r="S22">
            <v>10078</v>
          </cell>
          <cell r="T22">
            <v>10063</v>
          </cell>
          <cell r="U22">
            <v>10059</v>
          </cell>
          <cell r="V22">
            <v>10109</v>
          </cell>
          <cell r="W22" t="e">
            <v>#N/A</v>
          </cell>
          <cell r="X22">
            <v>10130</v>
          </cell>
          <cell r="Y22">
            <v>10062</v>
          </cell>
        </row>
        <row r="23">
          <cell r="A23" t="str">
            <v>小骷髅</v>
          </cell>
          <cell r="B23" t="str">
            <v>扫射</v>
          </cell>
          <cell r="C23" t="str">
            <v>死亡契约</v>
          </cell>
          <cell r="D23" t="str">
            <v>紫怨</v>
          </cell>
          <cell r="E23" t="str">
            <v>强袭</v>
          </cell>
          <cell r="F23" t="str">
            <v>黑黄</v>
          </cell>
          <cell r="G23" t="str">
            <v>龙心</v>
          </cell>
          <cell r="H23" t="str">
            <v>小歪</v>
          </cell>
          <cell r="I23" t="str">
            <v>屠夫</v>
          </cell>
          <cell r="J23" t="str">
            <v>龙骑</v>
          </cell>
          <cell r="K23" t="str">
            <v>鱼人</v>
          </cell>
          <cell r="L23" t="str">
            <v>赏金</v>
          </cell>
          <cell r="M23" t="str">
            <v>军团</v>
          </cell>
          <cell r="N23">
            <v>10057101</v>
          </cell>
          <cell r="O23" t="str">
            <v>0</v>
          </cell>
          <cell r="P23">
            <v>10027</v>
          </cell>
          <cell r="Q23">
            <v>10020</v>
          </cell>
          <cell r="R23">
            <v>10022</v>
          </cell>
          <cell r="S23">
            <v>10023</v>
          </cell>
          <cell r="T23">
            <v>10077</v>
          </cell>
          <cell r="U23">
            <v>10106</v>
          </cell>
          <cell r="V23">
            <v>10029</v>
          </cell>
          <cell r="W23" t="e">
            <v>#N/A</v>
          </cell>
          <cell r="X23">
            <v>10053</v>
          </cell>
          <cell r="Y23">
            <v>10028</v>
          </cell>
        </row>
        <row r="24">
          <cell r="A24" t="str">
            <v>神牛</v>
          </cell>
          <cell r="B24" t="str">
            <v>沟壑</v>
          </cell>
          <cell r="C24" t="str">
            <v>回音击</v>
          </cell>
          <cell r="D24" t="str">
            <v>蓝杖</v>
          </cell>
          <cell r="E24" t="str">
            <v>小人书</v>
          </cell>
          <cell r="F24" t="str">
            <v>刷新</v>
          </cell>
          <cell r="G24" t="str">
            <v>纷争</v>
          </cell>
          <cell r="H24" t="str">
            <v>影魔</v>
          </cell>
          <cell r="I24" t="str">
            <v>直升机</v>
          </cell>
          <cell r="J24" t="str">
            <v>猛犸</v>
          </cell>
          <cell r="K24" t="str">
            <v>斧王</v>
          </cell>
          <cell r="L24" t="str">
            <v>蚂蚁</v>
          </cell>
          <cell r="M24" t="str">
            <v>小鱼人</v>
          </cell>
          <cell r="N24" t="str">
            <v>0</v>
          </cell>
          <cell r="O24" t="str">
            <v>0</v>
          </cell>
          <cell r="P24">
            <v>10011</v>
          </cell>
          <cell r="Q24" t="str">
            <v>0</v>
          </cell>
          <cell r="R24" t="str">
            <v>0</v>
          </cell>
          <cell r="S24">
            <v>10048</v>
          </cell>
          <cell r="T24">
            <v>10058</v>
          </cell>
          <cell r="U24">
            <v>10121</v>
          </cell>
          <cell r="V24">
            <v>10032</v>
          </cell>
          <cell r="W24">
            <v>10107</v>
          </cell>
          <cell r="X24">
            <v>10023</v>
          </cell>
          <cell r="Y24">
            <v>10089</v>
          </cell>
        </row>
        <row r="25">
          <cell r="A25" t="str">
            <v>白牛</v>
          </cell>
          <cell r="B25" t="str">
            <v>暗影冲刺</v>
          </cell>
          <cell r="C25" t="str">
            <v>幽冥一击</v>
          </cell>
          <cell r="D25" t="str">
            <v>金箍棒</v>
          </cell>
          <cell r="E25" t="str">
            <v>龙心</v>
          </cell>
          <cell r="F25" t="str">
            <v>疯狂</v>
          </cell>
          <cell r="G25" t="str">
            <v>强袭</v>
          </cell>
          <cell r="H25" t="str">
            <v>冰魂</v>
          </cell>
          <cell r="I25" t="str">
            <v>宙斯</v>
          </cell>
          <cell r="J25" t="str">
            <v>蓝猫</v>
          </cell>
          <cell r="K25" t="str">
            <v>蓝猫</v>
          </cell>
          <cell r="L25" t="str">
            <v>黑鸟</v>
          </cell>
          <cell r="M25" t="str">
            <v>恶魔巫师</v>
          </cell>
          <cell r="N25">
            <v>10065101</v>
          </cell>
          <cell r="O25" t="str">
            <v>0</v>
          </cell>
          <cell r="P25">
            <v>10006</v>
          </cell>
          <cell r="Q25">
            <v>10023</v>
          </cell>
          <cell r="R25">
            <v>10043</v>
          </cell>
          <cell r="S25">
            <v>10020</v>
          </cell>
          <cell r="T25">
            <v>10043</v>
          </cell>
          <cell r="U25">
            <v>10038</v>
          </cell>
          <cell r="V25">
            <v>10001</v>
          </cell>
          <cell r="W25">
            <v>10001</v>
          </cell>
          <cell r="X25">
            <v>10010</v>
          </cell>
          <cell r="Y25">
            <v>10082</v>
          </cell>
        </row>
        <row r="26">
          <cell r="A26" t="str">
            <v>死骑</v>
          </cell>
          <cell r="B26" t="str">
            <v>无光之盾</v>
          </cell>
          <cell r="C26" t="str">
            <v>回光返照</v>
          </cell>
          <cell r="D26" t="str">
            <v>辉耀</v>
          </cell>
          <cell r="E26" t="str">
            <v>祭品</v>
          </cell>
          <cell r="F26" t="str">
            <v xml:space="preserve">笛子 </v>
          </cell>
          <cell r="G26" t="str">
            <v>龙心</v>
          </cell>
          <cell r="H26" t="str">
            <v>斧王</v>
          </cell>
          <cell r="I26" t="str">
            <v>大屁股</v>
          </cell>
          <cell r="J26" t="str">
            <v>发条</v>
          </cell>
          <cell r="K26" t="str">
            <v>敌法</v>
          </cell>
          <cell r="L26" t="str">
            <v>小黑</v>
          </cell>
          <cell r="M26" t="str">
            <v>恶魔巫师</v>
          </cell>
          <cell r="N26">
            <v>10069201</v>
          </cell>
          <cell r="O26" t="str">
            <v>0</v>
          </cell>
          <cell r="P26">
            <v>10021</v>
          </cell>
          <cell r="Q26">
            <v>10045</v>
          </cell>
          <cell r="R26" t="str">
            <v>0</v>
          </cell>
          <cell r="S26">
            <v>10023</v>
          </cell>
          <cell r="T26">
            <v>10107</v>
          </cell>
          <cell r="U26">
            <v>10142</v>
          </cell>
          <cell r="V26">
            <v>10101</v>
          </cell>
          <cell r="W26">
            <v>10013</v>
          </cell>
          <cell r="X26">
            <v>10017</v>
          </cell>
          <cell r="Y26">
            <v>10082</v>
          </cell>
        </row>
        <row r="27">
          <cell r="A27" t="str">
            <v>火女</v>
          </cell>
          <cell r="B27" t="str">
            <v>龙破斩</v>
          </cell>
          <cell r="C27" t="str">
            <v>神灭斩</v>
          </cell>
          <cell r="D27" t="str">
            <v>蓝杖</v>
          </cell>
          <cell r="E27" t="str">
            <v>血精宝石</v>
          </cell>
          <cell r="F27" t="str">
            <v>刷新</v>
          </cell>
          <cell r="G27" t="str">
            <v>飞鞋</v>
          </cell>
          <cell r="H27" t="str">
            <v>蝎子</v>
          </cell>
          <cell r="I27" t="str">
            <v>恶魔巫师</v>
          </cell>
          <cell r="J27" t="str">
            <v>雷狗</v>
          </cell>
          <cell r="K27" t="str">
            <v>小强</v>
          </cell>
          <cell r="L27" t="str">
            <v>发条</v>
          </cell>
          <cell r="M27" t="str">
            <v>蓝猫</v>
          </cell>
          <cell r="N27">
            <v>10073101</v>
          </cell>
          <cell r="O27" t="str">
            <v>0</v>
          </cell>
          <cell r="P27">
            <v>10011</v>
          </cell>
          <cell r="Q27" t="str">
            <v>0</v>
          </cell>
          <cell r="R27" t="str">
            <v>0</v>
          </cell>
          <cell r="S27">
            <v>10029</v>
          </cell>
          <cell r="T27" t="e">
            <v>#N/A</v>
          </cell>
          <cell r="U27">
            <v>10082</v>
          </cell>
          <cell r="V27" t="e">
            <v>#N/A</v>
          </cell>
          <cell r="W27">
            <v>10095</v>
          </cell>
          <cell r="X27">
            <v>10101</v>
          </cell>
          <cell r="Y27">
            <v>10001</v>
          </cell>
        </row>
        <row r="28">
          <cell r="A28" t="str">
            <v>精灵龙</v>
          </cell>
          <cell r="B28" t="str">
            <v>新月之痕</v>
          </cell>
          <cell r="C28" t="str">
            <v>幻象法球</v>
          </cell>
          <cell r="D28" t="str">
            <v>跳刀</v>
          </cell>
          <cell r="E28" t="str">
            <v>小人书</v>
          </cell>
          <cell r="F28" t="str">
            <v>冰甲</v>
          </cell>
          <cell r="G28" t="str">
            <v>智力假腿</v>
          </cell>
          <cell r="H28" t="str">
            <v>萨尔</v>
          </cell>
          <cell r="I28" t="str">
            <v>冰女</v>
          </cell>
          <cell r="J28" t="str">
            <v>双头龙</v>
          </cell>
          <cell r="K28" t="str">
            <v>尸王</v>
          </cell>
          <cell r="L28" t="str">
            <v>血魔</v>
          </cell>
          <cell r="M28" t="str">
            <v>斧王</v>
          </cell>
          <cell r="N28" t="str">
            <v>0</v>
          </cell>
          <cell r="O28" t="str">
            <v>0</v>
          </cell>
          <cell r="P28">
            <v>10039</v>
          </cell>
          <cell r="Q28" t="str">
            <v>0</v>
          </cell>
          <cell r="R28">
            <v>10019</v>
          </cell>
          <cell r="S28">
            <v>10084</v>
          </cell>
          <cell r="T28">
            <v>10037</v>
          </cell>
          <cell r="U28">
            <v>10109</v>
          </cell>
          <cell r="V28">
            <v>10078</v>
          </cell>
          <cell r="W28">
            <v>10141</v>
          </cell>
          <cell r="X28">
            <v>10093</v>
          </cell>
          <cell r="Y28">
            <v>10107</v>
          </cell>
        </row>
        <row r="29">
          <cell r="A29" t="str">
            <v>小歪</v>
          </cell>
          <cell r="B29" t="str">
            <v>叉型闪电</v>
          </cell>
          <cell r="C29" t="str">
            <v>群蛇守卫</v>
          </cell>
          <cell r="D29" t="str">
            <v>蓝杖</v>
          </cell>
          <cell r="E29" t="str">
            <v>秘法鞋</v>
          </cell>
          <cell r="F29" t="str">
            <v>刷新</v>
          </cell>
          <cell r="G29" t="str">
            <v>羊刀</v>
          </cell>
          <cell r="H29" t="str">
            <v>先知</v>
          </cell>
          <cell r="I29" t="str">
            <v>米团</v>
          </cell>
          <cell r="J29" t="str">
            <v>剧毒</v>
          </cell>
          <cell r="K29" t="str">
            <v>隐刺</v>
          </cell>
          <cell r="L29" t="str">
            <v>屠夫</v>
          </cell>
          <cell r="M29" t="str">
            <v>火枪</v>
          </cell>
          <cell r="N29">
            <v>10077101</v>
          </cell>
          <cell r="O29">
            <v>10077401</v>
          </cell>
          <cell r="P29">
            <v>10011</v>
          </cell>
          <cell r="Q29">
            <v>10054</v>
          </cell>
          <cell r="R29" t="str">
            <v>0</v>
          </cell>
          <cell r="S29">
            <v>10004</v>
          </cell>
          <cell r="T29">
            <v>10039</v>
          </cell>
          <cell r="U29" t="e">
            <v>#N/A</v>
          </cell>
          <cell r="V29">
            <v>10129</v>
          </cell>
          <cell r="W29">
            <v>10085</v>
          </cell>
          <cell r="X29">
            <v>10106</v>
          </cell>
          <cell r="Y29">
            <v>10014</v>
          </cell>
        </row>
        <row r="30">
          <cell r="A30" t="str">
            <v>蓝胖</v>
          </cell>
          <cell r="B30" t="str">
            <v>火焰爆轰</v>
          </cell>
          <cell r="C30" t="str">
            <v>多重施法</v>
          </cell>
          <cell r="D30" t="str">
            <v>红杖</v>
          </cell>
          <cell r="E30" t="str">
            <v>秘法鞋</v>
          </cell>
          <cell r="F30" t="str">
            <v>小人书</v>
          </cell>
          <cell r="G30" t="str">
            <v>血精宝石</v>
          </cell>
          <cell r="H30" t="str">
            <v>光法</v>
          </cell>
          <cell r="I30" t="str">
            <v>复仇</v>
          </cell>
          <cell r="J30" t="str">
            <v>流浪</v>
          </cell>
          <cell r="K30" t="str">
            <v>鱼人</v>
          </cell>
          <cell r="L30" t="str">
            <v>狼人</v>
          </cell>
          <cell r="M30" t="str">
            <v>小鱼人</v>
          </cell>
          <cell r="N30">
            <v>10079101</v>
          </cell>
          <cell r="O30">
            <v>10079401</v>
          </cell>
          <cell r="P30">
            <v>10034</v>
          </cell>
          <cell r="Q30">
            <v>10054</v>
          </cell>
          <cell r="R30" t="str">
            <v>0</v>
          </cell>
          <cell r="S30" t="str">
            <v>0</v>
          </cell>
          <cell r="T30">
            <v>10110</v>
          </cell>
          <cell r="U30">
            <v>10125</v>
          </cell>
          <cell r="V30" t="e">
            <v>#N/A</v>
          </cell>
          <cell r="W30" t="e">
            <v>#N/A</v>
          </cell>
          <cell r="X30">
            <v>10035</v>
          </cell>
          <cell r="Y30">
            <v>10089</v>
          </cell>
        </row>
        <row r="31">
          <cell r="A31" t="str">
            <v>巫妖</v>
          </cell>
          <cell r="B31" t="str">
            <v>霜冻新星</v>
          </cell>
          <cell r="C31" t="str">
            <v>连环霜冻</v>
          </cell>
          <cell r="D31" t="str">
            <v>蓝杖</v>
          </cell>
          <cell r="E31" t="str">
            <v>血盾</v>
          </cell>
          <cell r="F31" t="str">
            <v>刷新</v>
          </cell>
          <cell r="G31" t="str">
            <v>冰甲</v>
          </cell>
          <cell r="H31" t="str">
            <v>冰女</v>
          </cell>
          <cell r="I31" t="str">
            <v>猛犸</v>
          </cell>
          <cell r="J31" t="str">
            <v>黑鸟</v>
          </cell>
          <cell r="K31" t="str">
            <v>敌法</v>
          </cell>
          <cell r="L31" t="str">
            <v>熊猫</v>
          </cell>
          <cell r="M31" t="str">
            <v>神灵</v>
          </cell>
          <cell r="N31">
            <v>10081101</v>
          </cell>
          <cell r="O31" t="str">
            <v>0</v>
          </cell>
          <cell r="P31">
            <v>10011</v>
          </cell>
          <cell r="Q31">
            <v>10049</v>
          </cell>
          <cell r="R31" t="str">
            <v>0</v>
          </cell>
          <cell r="S31">
            <v>10019</v>
          </cell>
          <cell r="T31">
            <v>10109</v>
          </cell>
          <cell r="U31">
            <v>10032</v>
          </cell>
          <cell r="V31">
            <v>10010</v>
          </cell>
          <cell r="W31">
            <v>10013</v>
          </cell>
          <cell r="X31">
            <v>10062</v>
          </cell>
          <cell r="Y31">
            <v>10031</v>
          </cell>
        </row>
        <row r="32">
          <cell r="A32" t="str">
            <v>白虎</v>
          </cell>
          <cell r="B32" t="str">
            <v>群星坠落</v>
          </cell>
          <cell r="C32" t="str">
            <v>月神之箭</v>
          </cell>
          <cell r="D32" t="str">
            <v>冰眼</v>
          </cell>
          <cell r="E32" t="str">
            <v>强袭</v>
          </cell>
          <cell r="F32" t="str">
            <v>敏捷假腿</v>
          </cell>
          <cell r="G32" t="str">
            <v>龙珠</v>
          </cell>
          <cell r="H32" t="str">
            <v>屠夫</v>
          </cell>
          <cell r="I32" t="str">
            <v>恶魔巫师</v>
          </cell>
          <cell r="J32" t="str">
            <v>海象</v>
          </cell>
          <cell r="K32" t="str">
            <v>直升机</v>
          </cell>
          <cell r="L32" t="str">
            <v>蓝猫</v>
          </cell>
          <cell r="M32" t="str">
            <v>小鱼人</v>
          </cell>
          <cell r="N32" t="str">
            <v>0</v>
          </cell>
          <cell r="O32" t="str">
            <v>0</v>
          </cell>
          <cell r="P32">
            <v>10026</v>
          </cell>
          <cell r="Q32">
            <v>10020</v>
          </cell>
          <cell r="R32">
            <v>10085</v>
          </cell>
          <cell r="S32">
            <v>10051</v>
          </cell>
          <cell r="T32">
            <v>10106</v>
          </cell>
          <cell r="U32">
            <v>10082</v>
          </cell>
          <cell r="V32">
            <v>10137</v>
          </cell>
          <cell r="W32">
            <v>10121</v>
          </cell>
          <cell r="X32">
            <v>10001</v>
          </cell>
          <cell r="Y32">
            <v>10089</v>
          </cell>
        </row>
        <row r="33">
          <cell r="A33" t="str">
            <v>隐刺</v>
          </cell>
          <cell r="B33" t="str">
            <v>闪烁突袭</v>
          </cell>
          <cell r="C33" t="str">
            <v>永久隐身</v>
          </cell>
          <cell r="D33" t="str">
            <v>净化刀</v>
          </cell>
          <cell r="E33" t="str">
            <v>敏捷假腿</v>
          </cell>
          <cell r="F33" t="str">
            <v>强袭</v>
          </cell>
          <cell r="G33" t="str">
            <v>勇气</v>
          </cell>
          <cell r="H33" t="str">
            <v>军团</v>
          </cell>
          <cell r="I33" t="str">
            <v>圣堂</v>
          </cell>
          <cell r="J33" t="str">
            <v>风行</v>
          </cell>
          <cell r="K33" t="str">
            <v>鱼人</v>
          </cell>
          <cell r="L33" t="str">
            <v>赏金</v>
          </cell>
          <cell r="M33" t="str">
            <v>火女</v>
          </cell>
          <cell r="N33">
            <v>10022201</v>
          </cell>
          <cell r="O33">
            <v>10086401</v>
          </cell>
          <cell r="P33">
            <v>10015</v>
          </cell>
          <cell r="Q33">
            <v>10085</v>
          </cell>
          <cell r="R33">
            <v>10020</v>
          </cell>
          <cell r="S33">
            <v>10080</v>
          </cell>
          <cell r="T33">
            <v>10028</v>
          </cell>
          <cell r="U33">
            <v>10090</v>
          </cell>
          <cell r="V33">
            <v>10002</v>
          </cell>
          <cell r="W33" t="e">
            <v>#N/A</v>
          </cell>
          <cell r="X33">
            <v>10053</v>
          </cell>
          <cell r="Y33">
            <v>10073</v>
          </cell>
        </row>
        <row r="34">
          <cell r="A34" t="str">
            <v>巨魔</v>
          </cell>
          <cell r="B34" t="str">
            <v>旋风飞斧</v>
          </cell>
          <cell r="C34" t="str">
            <v>狂战士之怒</v>
          </cell>
          <cell r="D34" t="str">
            <v>蝴蝶</v>
          </cell>
          <cell r="E34" t="str">
            <v>撒旦</v>
          </cell>
          <cell r="F34" t="str">
            <v>黑黄</v>
          </cell>
          <cell r="G34" t="str">
            <v>强袭</v>
          </cell>
          <cell r="H34" t="str">
            <v>全能</v>
          </cell>
          <cell r="I34" t="str">
            <v>大屁股</v>
          </cell>
          <cell r="J34" t="str">
            <v>人马</v>
          </cell>
          <cell r="K34" t="str">
            <v>屠夫</v>
          </cell>
          <cell r="L34" t="str">
            <v>小小</v>
          </cell>
          <cell r="M34" t="str">
            <v>神牛</v>
          </cell>
          <cell r="N34" t="str">
            <v>0</v>
          </cell>
          <cell r="O34" t="str">
            <v>0</v>
          </cell>
          <cell r="P34">
            <v>10007</v>
          </cell>
          <cell r="Q34" t="str">
            <v>0</v>
          </cell>
          <cell r="R34">
            <v>10022</v>
          </cell>
          <cell r="S34">
            <v>10020</v>
          </cell>
          <cell r="T34">
            <v>10134</v>
          </cell>
          <cell r="U34">
            <v>10142</v>
          </cell>
          <cell r="V34" t="e">
            <v>#N/A</v>
          </cell>
          <cell r="W34">
            <v>10106</v>
          </cell>
          <cell r="X34">
            <v>10097</v>
          </cell>
          <cell r="Y34">
            <v>10025</v>
          </cell>
        </row>
        <row r="35">
          <cell r="A35" t="str">
            <v>小鱼人</v>
          </cell>
          <cell r="B35" t="str">
            <v>黑暗契约</v>
          </cell>
          <cell r="C35" t="str">
            <v>能量转移</v>
          </cell>
          <cell r="D35" t="str">
            <v>冰眼</v>
          </cell>
          <cell r="E35" t="str">
            <v>天鹰</v>
          </cell>
          <cell r="F35" t="str">
            <v>敏捷假腿</v>
          </cell>
          <cell r="G35" t="str">
            <v>强袭</v>
          </cell>
          <cell r="H35" t="str">
            <v>火猫</v>
          </cell>
          <cell r="I35" t="str">
            <v>修补匠</v>
          </cell>
          <cell r="J35" t="str">
            <v>死灵龙</v>
          </cell>
          <cell r="K35" t="str">
            <v>饥疤脸</v>
          </cell>
          <cell r="L35" t="str">
            <v>女王</v>
          </cell>
          <cell r="M35" t="str">
            <v>宙斯</v>
          </cell>
          <cell r="N35">
            <v>10089101</v>
          </cell>
          <cell r="O35" t="str">
            <v>0</v>
          </cell>
          <cell r="P35">
            <v>10026</v>
          </cell>
          <cell r="Q35">
            <v>10078</v>
          </cell>
          <cell r="R35">
            <v>10085</v>
          </cell>
          <cell r="S35">
            <v>10020</v>
          </cell>
          <cell r="T35">
            <v>10059</v>
          </cell>
          <cell r="U35">
            <v>10005</v>
          </cell>
          <cell r="V35">
            <v>10008</v>
          </cell>
          <cell r="W35">
            <v>10018</v>
          </cell>
          <cell r="X35">
            <v>10045</v>
          </cell>
          <cell r="Y35">
            <v>10038</v>
          </cell>
        </row>
        <row r="36">
          <cell r="A36" t="str">
            <v>血魔</v>
          </cell>
          <cell r="B36" t="str">
            <v>血之狂暴</v>
          </cell>
          <cell r="C36" t="str">
            <v>割裂</v>
          </cell>
          <cell r="D36" t="str">
            <v>辉耀</v>
          </cell>
          <cell r="E36" t="str">
            <v>刃甲</v>
          </cell>
          <cell r="F36" t="str">
            <v>敏捷假腿</v>
          </cell>
          <cell r="G36" t="str">
            <v>冰甲</v>
          </cell>
          <cell r="H36" t="str">
            <v>小精灵</v>
          </cell>
          <cell r="I36" t="str">
            <v>小鹿</v>
          </cell>
          <cell r="J36" t="str">
            <v>圣堂</v>
          </cell>
          <cell r="K36" t="str">
            <v>屠夫</v>
          </cell>
          <cell r="L36" t="str">
            <v>神灵</v>
          </cell>
          <cell r="M36" t="str">
            <v>拍拍</v>
          </cell>
          <cell r="N36">
            <v>10093201</v>
          </cell>
          <cell r="O36" t="str">
            <v>0</v>
          </cell>
          <cell r="P36">
            <v>10021</v>
          </cell>
          <cell r="Q36">
            <v>10047</v>
          </cell>
          <cell r="R36">
            <v>10085</v>
          </cell>
          <cell r="S36">
            <v>10019</v>
          </cell>
          <cell r="T36">
            <v>10133</v>
          </cell>
          <cell r="U36">
            <v>10075</v>
          </cell>
          <cell r="V36">
            <v>10090</v>
          </cell>
          <cell r="W36">
            <v>10106</v>
          </cell>
          <cell r="X36">
            <v>10031</v>
          </cell>
          <cell r="Y36" t="e">
            <v>#N/A</v>
          </cell>
        </row>
        <row r="37">
          <cell r="A37" t="str">
            <v>火猫</v>
          </cell>
          <cell r="B37" t="str">
            <v>烧灼锁链</v>
          </cell>
          <cell r="C37" t="str">
            <v>无影拳</v>
          </cell>
          <cell r="D37" t="str">
            <v>狂战</v>
          </cell>
          <cell r="E37" t="str">
            <v>秘法鞋</v>
          </cell>
          <cell r="F37" t="str">
            <v>先锋盾</v>
          </cell>
          <cell r="G37" t="str">
            <v>祭品</v>
          </cell>
          <cell r="H37" t="str">
            <v>冰魂</v>
          </cell>
          <cell r="I37" t="str">
            <v>宙斯</v>
          </cell>
          <cell r="J37" t="str">
            <v>蝙蝠</v>
          </cell>
          <cell r="K37" t="str">
            <v>猴子</v>
          </cell>
          <cell r="L37" t="str">
            <v>影魔</v>
          </cell>
          <cell r="M37" t="str">
            <v>背背猪</v>
          </cell>
          <cell r="N37" t="str">
            <v>0</v>
          </cell>
          <cell r="O37" t="str">
            <v>0</v>
          </cell>
          <cell r="P37">
            <v>10010</v>
          </cell>
          <cell r="Q37">
            <v>10054</v>
          </cell>
          <cell r="R37">
            <v>10018</v>
          </cell>
          <cell r="S37">
            <v>10045</v>
          </cell>
          <cell r="T37">
            <v>10043</v>
          </cell>
          <cell r="U37">
            <v>10038</v>
          </cell>
          <cell r="V37">
            <v>10042</v>
          </cell>
          <cell r="W37">
            <v>10015</v>
          </cell>
          <cell r="X37">
            <v>10058</v>
          </cell>
          <cell r="Y37" t="e">
            <v>#N/A</v>
          </cell>
        </row>
        <row r="38">
          <cell r="A38" t="str">
            <v>小小</v>
          </cell>
          <cell r="B38" t="str">
            <v>山崩</v>
          </cell>
          <cell r="C38" t="str">
            <v>投掷</v>
          </cell>
          <cell r="D38" t="str">
            <v>跳刀</v>
          </cell>
          <cell r="E38" t="str">
            <v>秘法鞋</v>
          </cell>
          <cell r="F38" t="str">
            <v>冰甲</v>
          </cell>
          <cell r="G38" t="str">
            <v>战鼓</v>
          </cell>
          <cell r="H38" t="str">
            <v>猛犸</v>
          </cell>
          <cell r="I38" t="str">
            <v>海象</v>
          </cell>
          <cell r="J38" t="str">
            <v>人马</v>
          </cell>
          <cell r="K38" t="str">
            <v>黑鸟</v>
          </cell>
          <cell r="L38" t="str">
            <v>屠夫</v>
          </cell>
          <cell r="M38" t="str">
            <v>炼金</v>
          </cell>
          <cell r="N38">
            <v>10097201</v>
          </cell>
          <cell r="O38" t="str">
            <v>0</v>
          </cell>
          <cell r="P38">
            <v>10039</v>
          </cell>
          <cell r="Q38">
            <v>10054</v>
          </cell>
          <cell r="R38">
            <v>10019</v>
          </cell>
          <cell r="S38">
            <v>10052</v>
          </cell>
          <cell r="T38">
            <v>10032</v>
          </cell>
          <cell r="U38">
            <v>10137</v>
          </cell>
          <cell r="V38" t="e">
            <v>#N/A</v>
          </cell>
          <cell r="W38">
            <v>10010</v>
          </cell>
          <cell r="X38">
            <v>10106</v>
          </cell>
          <cell r="Y38">
            <v>10030</v>
          </cell>
        </row>
        <row r="39">
          <cell r="A39" t="str">
            <v>半人马</v>
          </cell>
          <cell r="B39" t="str">
            <v>马蹄践踏</v>
          </cell>
          <cell r="C39" t="str">
            <v>双刃剑</v>
          </cell>
          <cell r="D39" t="str">
            <v>跳刀</v>
          </cell>
          <cell r="E39" t="str">
            <v>小人书</v>
          </cell>
          <cell r="F39" t="str">
            <v>飞鞋</v>
          </cell>
          <cell r="G39" t="str">
            <v>刃甲</v>
          </cell>
          <cell r="H39" t="str">
            <v>海象</v>
          </cell>
          <cell r="I39" t="str">
            <v>小小</v>
          </cell>
          <cell r="J39" t="str">
            <v>老树</v>
          </cell>
          <cell r="K39" t="str">
            <v>背背猪</v>
          </cell>
          <cell r="L39" t="str">
            <v>发条</v>
          </cell>
          <cell r="M39" t="str">
            <v>神灵</v>
          </cell>
          <cell r="N39" t="str">
            <v>0</v>
          </cell>
          <cell r="O39" t="str">
            <v>0</v>
          </cell>
          <cell r="P39">
            <v>10039</v>
          </cell>
          <cell r="Q39" t="str">
            <v>0</v>
          </cell>
          <cell r="R39">
            <v>10029</v>
          </cell>
          <cell r="S39">
            <v>10047</v>
          </cell>
          <cell r="T39">
            <v>10137</v>
          </cell>
          <cell r="U39">
            <v>10097</v>
          </cell>
          <cell r="V39">
            <v>10061</v>
          </cell>
          <cell r="W39" t="e">
            <v>#N/A</v>
          </cell>
          <cell r="X39">
            <v>10101</v>
          </cell>
          <cell r="Y39">
            <v>10031</v>
          </cell>
        </row>
        <row r="40">
          <cell r="A40" t="str">
            <v>全能</v>
          </cell>
          <cell r="B40" t="str">
            <v>洗礼</v>
          </cell>
          <cell r="C40" t="str">
            <v>驱逐</v>
          </cell>
          <cell r="D40" t="str">
            <v>羊刀</v>
          </cell>
          <cell r="E40" t="str">
            <v>血盾</v>
          </cell>
          <cell r="F40" t="str">
            <v xml:space="preserve">笛子 </v>
          </cell>
          <cell r="G40" t="str">
            <v>秘法鞋</v>
          </cell>
          <cell r="H40" t="str">
            <v>幻刺</v>
          </cell>
          <cell r="I40" t="str">
            <v>屠夫</v>
          </cell>
          <cell r="J40" t="str">
            <v>死亡先知</v>
          </cell>
          <cell r="K40" t="str">
            <v>大娜迦</v>
          </cell>
          <cell r="L40" t="str">
            <v>背背猪</v>
          </cell>
          <cell r="M40" t="str">
            <v>恶魔巫师</v>
          </cell>
          <cell r="N40">
            <v>10100101</v>
          </cell>
          <cell r="O40" t="str">
            <v>0</v>
          </cell>
          <cell r="P40">
            <v>10004</v>
          </cell>
          <cell r="Q40">
            <v>10049</v>
          </cell>
          <cell r="R40" t="str">
            <v>0</v>
          </cell>
          <cell r="S40">
            <v>10054</v>
          </cell>
          <cell r="T40">
            <v>10022</v>
          </cell>
          <cell r="U40">
            <v>10106</v>
          </cell>
          <cell r="V40">
            <v>10012</v>
          </cell>
          <cell r="W40">
            <v>10019</v>
          </cell>
          <cell r="X40" t="e">
            <v>#N/A</v>
          </cell>
          <cell r="Y40">
            <v>10082</v>
          </cell>
        </row>
        <row r="41">
          <cell r="A41" t="str">
            <v>发条</v>
          </cell>
          <cell r="B41" t="str">
            <v>弹幕冲击</v>
          </cell>
          <cell r="C41" t="str">
            <v>能量齿轮</v>
          </cell>
          <cell r="D41" t="str">
            <v>蓝杖</v>
          </cell>
          <cell r="E41" t="str">
            <v>刃甲</v>
          </cell>
          <cell r="F41" t="str">
            <v>先锋盾</v>
          </cell>
          <cell r="G41" t="str">
            <v>相位鞋</v>
          </cell>
          <cell r="H41" t="str">
            <v>凤凰</v>
          </cell>
          <cell r="I41" t="str">
            <v>赏金</v>
          </cell>
          <cell r="J41" t="str">
            <v>大魔导</v>
          </cell>
          <cell r="K41" t="str">
            <v>背背猪</v>
          </cell>
          <cell r="L41" t="str">
            <v>巫医</v>
          </cell>
          <cell r="M41" t="str">
            <v>沉默</v>
          </cell>
          <cell r="N41">
            <v>10101101</v>
          </cell>
          <cell r="O41" t="str">
            <v>0</v>
          </cell>
          <cell r="P41">
            <v>10011</v>
          </cell>
          <cell r="Q41">
            <v>10047</v>
          </cell>
          <cell r="R41">
            <v>10018</v>
          </cell>
          <cell r="S41">
            <v>10055</v>
          </cell>
          <cell r="T41">
            <v>10102</v>
          </cell>
          <cell r="U41">
            <v>10053</v>
          </cell>
          <cell r="V41" t="e">
            <v>#N/A</v>
          </cell>
          <cell r="W41" t="e">
            <v>#N/A</v>
          </cell>
          <cell r="X41">
            <v>10041</v>
          </cell>
          <cell r="Y41">
            <v>10004</v>
          </cell>
        </row>
        <row r="42">
          <cell r="A42" t="str">
            <v>潮汐</v>
          </cell>
          <cell r="B42" t="str">
            <v>锚击</v>
          </cell>
          <cell r="C42" t="str">
            <v>毁灭</v>
          </cell>
          <cell r="D42" t="str">
            <v>跳刀</v>
          </cell>
          <cell r="E42" t="str">
            <v>血盾</v>
          </cell>
          <cell r="F42" t="str">
            <v>秘法鞋</v>
          </cell>
          <cell r="G42" t="str">
            <v>刷新</v>
          </cell>
          <cell r="H42" t="str">
            <v>影魔</v>
          </cell>
          <cell r="I42" t="str">
            <v>猛犸</v>
          </cell>
          <cell r="J42" t="str">
            <v>船长</v>
          </cell>
          <cell r="K42" t="str">
            <v>小狗</v>
          </cell>
          <cell r="L42" t="str">
            <v>狗头</v>
          </cell>
          <cell r="M42" t="str">
            <v>小鹿</v>
          </cell>
          <cell r="N42">
            <v>10104101</v>
          </cell>
          <cell r="O42" t="str">
            <v>0</v>
          </cell>
          <cell r="P42">
            <v>10039</v>
          </cell>
          <cell r="Q42">
            <v>10049</v>
          </cell>
          <cell r="R42">
            <v>10054</v>
          </cell>
          <cell r="S42" t="str">
            <v>0</v>
          </cell>
          <cell r="T42">
            <v>10058</v>
          </cell>
          <cell r="U42">
            <v>10032</v>
          </cell>
          <cell r="V42">
            <v>10027</v>
          </cell>
          <cell r="W42">
            <v>10070</v>
          </cell>
          <cell r="X42" t="e">
            <v>#N/A</v>
          </cell>
          <cell r="Y42">
            <v>10075</v>
          </cell>
        </row>
        <row r="43">
          <cell r="A43" t="str">
            <v>夜魔</v>
          </cell>
          <cell r="B43" t="str">
            <v>虚空</v>
          </cell>
          <cell r="C43" t="str">
            <v>伤残恐惧</v>
          </cell>
          <cell r="D43" t="str">
            <v>双刀</v>
          </cell>
          <cell r="E43" t="str">
            <v>骨灰盒</v>
          </cell>
          <cell r="F43" t="str">
            <v>疯狂</v>
          </cell>
          <cell r="G43" t="str">
            <v>力量假腿</v>
          </cell>
          <cell r="H43" t="str">
            <v>海象</v>
          </cell>
          <cell r="I43" t="str">
            <v>小小</v>
          </cell>
          <cell r="J43" t="str">
            <v>赏金</v>
          </cell>
          <cell r="K43" t="str">
            <v>饥疤脸</v>
          </cell>
          <cell r="L43" t="str">
            <v>宙斯</v>
          </cell>
          <cell r="M43" t="str">
            <v>炸弹人</v>
          </cell>
          <cell r="N43">
            <v>10105101</v>
          </cell>
          <cell r="O43" t="str">
            <v>0</v>
          </cell>
          <cell r="P43">
            <v>10012</v>
          </cell>
          <cell r="Q43">
            <v>10076</v>
          </cell>
          <cell r="R43">
            <v>10043</v>
          </cell>
          <cell r="S43">
            <v>10083</v>
          </cell>
          <cell r="T43">
            <v>10137</v>
          </cell>
          <cell r="U43">
            <v>10097</v>
          </cell>
          <cell r="V43">
            <v>10053</v>
          </cell>
          <cell r="W43">
            <v>10018</v>
          </cell>
          <cell r="X43">
            <v>10038</v>
          </cell>
          <cell r="Y43">
            <v>10007</v>
          </cell>
        </row>
        <row r="44">
          <cell r="A44" t="str">
            <v>斧王</v>
          </cell>
          <cell r="B44" t="str">
            <v>狂战怒吼</v>
          </cell>
          <cell r="C44" t="str">
            <v>淘汰之刃</v>
          </cell>
          <cell r="D44" t="str">
            <v>跳刀</v>
          </cell>
          <cell r="E44" t="str">
            <v>刃甲</v>
          </cell>
          <cell r="F44" t="str">
            <v>先锋盾</v>
          </cell>
          <cell r="G44" t="str">
            <v>龙心</v>
          </cell>
          <cell r="H44" t="str">
            <v>人马</v>
          </cell>
          <cell r="I44" t="str">
            <v>猛犸</v>
          </cell>
          <cell r="J44" t="str">
            <v>船长</v>
          </cell>
          <cell r="K44" t="str">
            <v>屠夫</v>
          </cell>
          <cell r="L44" t="str">
            <v>毒龙</v>
          </cell>
          <cell r="M44" t="str">
            <v>神灵</v>
          </cell>
          <cell r="N44">
            <v>10108101</v>
          </cell>
          <cell r="O44" t="str">
            <v>0</v>
          </cell>
          <cell r="P44">
            <v>10039</v>
          </cell>
          <cell r="Q44">
            <v>10047</v>
          </cell>
          <cell r="R44">
            <v>10018</v>
          </cell>
          <cell r="S44">
            <v>10023</v>
          </cell>
          <cell r="T44" t="e">
            <v>#N/A</v>
          </cell>
          <cell r="U44">
            <v>10032</v>
          </cell>
          <cell r="V44">
            <v>10027</v>
          </cell>
          <cell r="W44">
            <v>10106</v>
          </cell>
          <cell r="X44">
            <v>10094</v>
          </cell>
          <cell r="Y44">
            <v>10031</v>
          </cell>
        </row>
        <row r="45">
          <cell r="A45" t="str">
            <v>冰女</v>
          </cell>
          <cell r="B45" t="str">
            <v>霜冻新星</v>
          </cell>
          <cell r="C45" t="str">
            <v>极寒领域</v>
          </cell>
          <cell r="D45" t="str">
            <v>蓝杖</v>
          </cell>
          <cell r="E45" t="str">
            <v>血盾</v>
          </cell>
          <cell r="F45" t="str">
            <v>推推杖</v>
          </cell>
          <cell r="G45" t="str">
            <v>小人书</v>
          </cell>
          <cell r="H45" t="str">
            <v>复仇</v>
          </cell>
          <cell r="I45" t="str">
            <v>船长</v>
          </cell>
          <cell r="J45" t="str">
            <v>恶魔巫师</v>
          </cell>
          <cell r="K45" t="str">
            <v>敌法</v>
          </cell>
          <cell r="L45" t="str">
            <v>小黑</v>
          </cell>
          <cell r="M45" t="str">
            <v>火女</v>
          </cell>
          <cell r="N45">
            <v>10081101</v>
          </cell>
          <cell r="O45">
            <v>10109401</v>
          </cell>
          <cell r="P45">
            <v>10011</v>
          </cell>
          <cell r="Q45">
            <v>10049</v>
          </cell>
          <cell r="R45">
            <v>10056</v>
          </cell>
          <cell r="S45" t="str">
            <v>0</v>
          </cell>
          <cell r="T45">
            <v>10125</v>
          </cell>
          <cell r="U45">
            <v>10027</v>
          </cell>
          <cell r="V45">
            <v>10082</v>
          </cell>
          <cell r="W45">
            <v>10013</v>
          </cell>
          <cell r="X45">
            <v>10017</v>
          </cell>
          <cell r="Y45">
            <v>10073</v>
          </cell>
        </row>
        <row r="46">
          <cell r="A46" t="str">
            <v>光法</v>
          </cell>
          <cell r="B46" t="str">
            <v>冲击波</v>
          </cell>
          <cell r="C46" t="str">
            <v>法力流失</v>
          </cell>
          <cell r="D46" t="str">
            <v>羊刀</v>
          </cell>
          <cell r="E46" t="str">
            <v>小人书</v>
          </cell>
          <cell r="F46" t="str">
            <v>血盾</v>
          </cell>
          <cell r="G46" t="str">
            <v>冰甲</v>
          </cell>
          <cell r="H46" t="str">
            <v>背背猪</v>
          </cell>
          <cell r="I46" t="str">
            <v>蓝猫</v>
          </cell>
          <cell r="J46" t="str">
            <v>蝎子</v>
          </cell>
          <cell r="K46" t="str">
            <v>流浪</v>
          </cell>
          <cell r="L46" t="str">
            <v>幻刺</v>
          </cell>
          <cell r="M46" t="str">
            <v>狗头</v>
          </cell>
          <cell r="N46" t="str">
            <v>0</v>
          </cell>
          <cell r="O46" t="str">
            <v>0</v>
          </cell>
          <cell r="P46">
            <v>10004</v>
          </cell>
          <cell r="Q46" t="str">
            <v>0</v>
          </cell>
          <cell r="R46">
            <v>10049</v>
          </cell>
          <cell r="S46">
            <v>10019</v>
          </cell>
          <cell r="T46" t="e">
            <v>#N/A</v>
          </cell>
          <cell r="U46">
            <v>10001</v>
          </cell>
          <cell r="V46" t="e">
            <v>#N/A</v>
          </cell>
          <cell r="W46" t="e">
            <v>#N/A</v>
          </cell>
          <cell r="X46">
            <v>10022</v>
          </cell>
          <cell r="Y46" t="e">
            <v>#N/A</v>
          </cell>
        </row>
        <row r="47">
          <cell r="A47" t="str">
            <v>双头龙</v>
          </cell>
          <cell r="B47" t="str">
            <v>冰火交加</v>
          </cell>
          <cell r="C47" t="str">
            <v>万火焚身</v>
          </cell>
          <cell r="D47" t="str">
            <v>蓝杖</v>
          </cell>
          <cell r="E47" t="str">
            <v>小人书</v>
          </cell>
          <cell r="F47" t="str">
            <v>血盾</v>
          </cell>
          <cell r="G47" t="str">
            <v>推推杖</v>
          </cell>
          <cell r="H47" t="str">
            <v>神牛</v>
          </cell>
          <cell r="I47" t="str">
            <v>船长</v>
          </cell>
          <cell r="J47" t="str">
            <v>火枪</v>
          </cell>
          <cell r="K47" t="str">
            <v>流浪</v>
          </cell>
          <cell r="L47" t="str">
            <v>沉默</v>
          </cell>
          <cell r="M47" t="str">
            <v>夜魔</v>
          </cell>
          <cell r="N47" t="str">
            <v>0</v>
          </cell>
          <cell r="O47" t="str">
            <v>0</v>
          </cell>
          <cell r="P47">
            <v>10011</v>
          </cell>
          <cell r="Q47" t="str">
            <v>0</v>
          </cell>
          <cell r="R47">
            <v>10049</v>
          </cell>
          <cell r="S47">
            <v>10056</v>
          </cell>
          <cell r="T47">
            <v>10025</v>
          </cell>
          <cell r="U47">
            <v>10027</v>
          </cell>
          <cell r="V47">
            <v>10014</v>
          </cell>
          <cell r="W47" t="e">
            <v>#N/A</v>
          </cell>
          <cell r="X47">
            <v>10004</v>
          </cell>
          <cell r="Y47">
            <v>10105</v>
          </cell>
        </row>
        <row r="48">
          <cell r="A48" t="str">
            <v>暗牧</v>
          </cell>
          <cell r="B48" t="str">
            <v>暗影波</v>
          </cell>
          <cell r="C48" t="str">
            <v>薄葬</v>
          </cell>
          <cell r="D48" t="str">
            <v>虚灵刀</v>
          </cell>
          <cell r="E48" t="str">
            <v>血精宝石</v>
          </cell>
          <cell r="F48" t="str">
            <v>血盾</v>
          </cell>
          <cell r="G48" t="str">
            <v>小人书</v>
          </cell>
          <cell r="H48" t="str">
            <v>神灵</v>
          </cell>
          <cell r="I48" t="str">
            <v>狗头</v>
          </cell>
          <cell r="J48" t="str">
            <v>幻刺</v>
          </cell>
          <cell r="K48" t="str">
            <v>血魔</v>
          </cell>
          <cell r="L48" t="str">
            <v>背背猪</v>
          </cell>
          <cell r="M48" t="str">
            <v>末日</v>
          </cell>
          <cell r="N48" t="str">
            <v>0</v>
          </cell>
          <cell r="O48" t="str">
            <v>0</v>
          </cell>
          <cell r="P48">
            <v>10009</v>
          </cell>
          <cell r="Q48" t="str">
            <v>0</v>
          </cell>
          <cell r="R48">
            <v>10049</v>
          </cell>
          <cell r="S48" t="str">
            <v>0</v>
          </cell>
          <cell r="T48">
            <v>10031</v>
          </cell>
          <cell r="U48" t="e">
            <v>#N/A</v>
          </cell>
          <cell r="V48">
            <v>10022</v>
          </cell>
          <cell r="W48">
            <v>10093</v>
          </cell>
          <cell r="X48" t="e">
            <v>#N/A</v>
          </cell>
          <cell r="Y48">
            <v>10071</v>
          </cell>
        </row>
        <row r="49">
          <cell r="A49" t="str">
            <v>毒狗</v>
          </cell>
          <cell r="B49" t="str">
            <v>暗影剧毒</v>
          </cell>
          <cell r="C49" t="str">
            <v>邪恶净化</v>
          </cell>
          <cell r="D49" t="str">
            <v>红杖</v>
          </cell>
          <cell r="E49" t="str">
            <v>推推杖</v>
          </cell>
          <cell r="F49" t="str">
            <v>秘法鞋</v>
          </cell>
          <cell r="G49" t="str">
            <v>魔棒</v>
          </cell>
          <cell r="H49" t="str">
            <v>恶魔巫师</v>
          </cell>
          <cell r="I49" t="str">
            <v>火女</v>
          </cell>
          <cell r="J49" t="str">
            <v>修补匠</v>
          </cell>
          <cell r="K49" t="str">
            <v>军团</v>
          </cell>
          <cell r="L49" t="str">
            <v>修补匠</v>
          </cell>
          <cell r="M49" t="str">
            <v>尸王</v>
          </cell>
          <cell r="N49" t="str">
            <v>0</v>
          </cell>
          <cell r="O49" t="str">
            <v>0</v>
          </cell>
          <cell r="P49">
            <v>10034</v>
          </cell>
          <cell r="Q49">
            <v>10056</v>
          </cell>
          <cell r="R49">
            <v>10054</v>
          </cell>
          <cell r="S49">
            <v>10094</v>
          </cell>
          <cell r="T49">
            <v>10082</v>
          </cell>
          <cell r="U49">
            <v>10073</v>
          </cell>
          <cell r="V49">
            <v>10005</v>
          </cell>
          <cell r="W49">
            <v>10028</v>
          </cell>
          <cell r="X49">
            <v>10005</v>
          </cell>
          <cell r="Y49">
            <v>10141</v>
          </cell>
        </row>
        <row r="50">
          <cell r="A50" t="str">
            <v>谜团</v>
          </cell>
          <cell r="B50" t="str">
            <v>转化</v>
          </cell>
          <cell r="C50" t="str">
            <v>午夜凋零</v>
          </cell>
          <cell r="D50" t="str">
            <v>跳刀</v>
          </cell>
          <cell r="E50" t="str">
            <v>黑黄</v>
          </cell>
          <cell r="F50" t="str">
            <v>小人书</v>
          </cell>
          <cell r="G50" t="str">
            <v>刷新</v>
          </cell>
          <cell r="H50" t="str">
            <v>凤凰</v>
          </cell>
          <cell r="I50" t="str">
            <v>船长</v>
          </cell>
          <cell r="J50" t="str">
            <v>巫妖</v>
          </cell>
          <cell r="K50" t="str">
            <v>神牛</v>
          </cell>
          <cell r="L50" t="str">
            <v>精灵龙</v>
          </cell>
          <cell r="M50" t="str">
            <v>大娜迦</v>
          </cell>
          <cell r="N50" t="str">
            <v>0</v>
          </cell>
          <cell r="O50" t="str">
            <v>0</v>
          </cell>
          <cell r="P50">
            <v>10039</v>
          </cell>
          <cell r="Q50">
            <v>10022</v>
          </cell>
          <cell r="R50" t="str">
            <v>0</v>
          </cell>
          <cell r="S50" t="str">
            <v>0</v>
          </cell>
          <cell r="T50">
            <v>10102</v>
          </cell>
          <cell r="U50">
            <v>10027</v>
          </cell>
          <cell r="V50">
            <v>10081</v>
          </cell>
          <cell r="W50">
            <v>10025</v>
          </cell>
          <cell r="X50">
            <v>10003</v>
          </cell>
          <cell r="Y50">
            <v>10019</v>
          </cell>
        </row>
        <row r="51">
          <cell r="A51" t="str">
            <v>电狗</v>
          </cell>
          <cell r="B51" t="str">
            <v>磁场</v>
          </cell>
          <cell r="C51" t="str">
            <v>电流</v>
          </cell>
          <cell r="D51" t="str">
            <v>红杖</v>
          </cell>
          <cell r="E51" t="str">
            <v>小人书</v>
          </cell>
          <cell r="F51" t="str">
            <v>飞鞋</v>
          </cell>
          <cell r="G51" t="str">
            <v>点金手</v>
          </cell>
          <cell r="H51" t="str">
            <v>水人</v>
          </cell>
          <cell r="I51" t="str">
            <v>先知</v>
          </cell>
          <cell r="J51" t="str">
            <v>蓝胖</v>
          </cell>
          <cell r="K51" t="str">
            <v>月骑</v>
          </cell>
          <cell r="L51" t="str">
            <v>骨法</v>
          </cell>
          <cell r="M51" t="str">
            <v>萨尔</v>
          </cell>
          <cell r="N51" t="str">
            <v>0</v>
          </cell>
          <cell r="O51" t="str">
            <v>0</v>
          </cell>
          <cell r="P51">
            <v>10034</v>
          </cell>
          <cell r="Q51" t="str">
            <v>0</v>
          </cell>
          <cell r="R51">
            <v>10029</v>
          </cell>
          <cell r="S51">
            <v>10044</v>
          </cell>
          <cell r="T51">
            <v>10016</v>
          </cell>
          <cell r="U51">
            <v>10039</v>
          </cell>
          <cell r="V51">
            <v>10079</v>
          </cell>
          <cell r="W51">
            <v>10051</v>
          </cell>
          <cell r="X51">
            <v>10011</v>
          </cell>
          <cell r="Y51">
            <v>10037</v>
          </cell>
        </row>
        <row r="52">
          <cell r="A52" t="str">
            <v>直升机</v>
          </cell>
          <cell r="B52" t="str">
            <v>火箭弹幕</v>
          </cell>
          <cell r="C52" t="str">
            <v>追踪导弹</v>
          </cell>
          <cell r="D52" t="str">
            <v>分身斧</v>
          </cell>
          <cell r="E52" t="str">
            <v>先锋盾</v>
          </cell>
          <cell r="F52" t="str">
            <v>撒旦</v>
          </cell>
          <cell r="G52" t="str">
            <v>圣剑</v>
          </cell>
          <cell r="H52" t="str">
            <v>流浪</v>
          </cell>
          <cell r="I52" t="str">
            <v>火猫</v>
          </cell>
          <cell r="J52" t="str">
            <v>兔子</v>
          </cell>
          <cell r="K52" t="str">
            <v>赏金</v>
          </cell>
          <cell r="L52" t="str">
            <v>蓝猫</v>
          </cell>
          <cell r="M52" t="str">
            <v>死灵龙</v>
          </cell>
          <cell r="N52">
            <v>10121301</v>
          </cell>
          <cell r="O52" t="str">
            <v>0</v>
          </cell>
          <cell r="P52">
            <v>10008</v>
          </cell>
          <cell r="Q52">
            <v>10018</v>
          </cell>
          <cell r="R52" t="str">
            <v>0</v>
          </cell>
          <cell r="S52">
            <v>10002</v>
          </cell>
          <cell r="T52" t="e">
            <v>#N/A</v>
          </cell>
          <cell r="U52">
            <v>10059</v>
          </cell>
          <cell r="V52">
            <v>10047</v>
          </cell>
          <cell r="W52">
            <v>10053</v>
          </cell>
          <cell r="X52">
            <v>10001</v>
          </cell>
          <cell r="Y52">
            <v>10008</v>
          </cell>
        </row>
        <row r="53">
          <cell r="A53" t="str">
            <v>复仇</v>
          </cell>
          <cell r="B53" t="str">
            <v>魔法箭</v>
          </cell>
          <cell r="C53" t="str">
            <v>移形换位</v>
          </cell>
          <cell r="D53" t="str">
            <v>双刀</v>
          </cell>
          <cell r="E53" t="str">
            <v>推推杖</v>
          </cell>
          <cell r="F53" t="str">
            <v>战鼓</v>
          </cell>
          <cell r="G53" t="str">
            <v>笛子</v>
          </cell>
          <cell r="H53" t="str">
            <v>流浪</v>
          </cell>
          <cell r="I53" t="str">
            <v>恶魔巫师</v>
          </cell>
          <cell r="J53" t="str">
            <v>冰女</v>
          </cell>
          <cell r="K53" t="str">
            <v>剑圣</v>
          </cell>
          <cell r="L53" t="str">
            <v>修补匠</v>
          </cell>
          <cell r="M53" t="str">
            <v>隐刺</v>
          </cell>
          <cell r="N53">
            <v>10125101</v>
          </cell>
          <cell r="O53">
            <v>10125401</v>
          </cell>
          <cell r="P53">
            <v>10012</v>
          </cell>
          <cell r="Q53">
            <v>10056</v>
          </cell>
          <cell r="R53">
            <v>10052</v>
          </cell>
          <cell r="S53" t="str">
            <v>0</v>
          </cell>
          <cell r="T53" t="e">
            <v>#N/A</v>
          </cell>
          <cell r="U53">
            <v>10082</v>
          </cell>
          <cell r="V53">
            <v>10109</v>
          </cell>
          <cell r="W53">
            <v>10049</v>
          </cell>
          <cell r="X53">
            <v>10005</v>
          </cell>
          <cell r="Y53">
            <v>10085</v>
          </cell>
        </row>
        <row r="54">
          <cell r="A54" t="str">
            <v>电魂</v>
          </cell>
          <cell r="B54" t="str">
            <v>等离子场</v>
          </cell>
          <cell r="C54" t="str">
            <v>风暴之眼</v>
          </cell>
          <cell r="D54" t="str">
            <v>分身斧</v>
          </cell>
          <cell r="E54" t="str">
            <v>先锋盾</v>
          </cell>
          <cell r="F54" t="str">
            <v>刃甲</v>
          </cell>
          <cell r="G54" t="str">
            <v>笛子</v>
          </cell>
          <cell r="H54" t="str">
            <v>饥疤脸</v>
          </cell>
          <cell r="I54" t="str">
            <v>死灵法</v>
          </cell>
          <cell r="J54" t="str">
            <v>船长</v>
          </cell>
          <cell r="K54" t="str">
            <v>狗头</v>
          </cell>
          <cell r="L54" t="str">
            <v>剑圣</v>
          </cell>
          <cell r="M54" t="str">
            <v>修补匠</v>
          </cell>
          <cell r="N54" t="str">
            <v>0</v>
          </cell>
          <cell r="O54" t="str">
            <v>0</v>
          </cell>
          <cell r="P54">
            <v>10008</v>
          </cell>
          <cell r="Q54">
            <v>10018</v>
          </cell>
          <cell r="R54">
            <v>10047</v>
          </cell>
          <cell r="S54" t="str">
            <v>0</v>
          </cell>
          <cell r="T54">
            <v>10018</v>
          </cell>
          <cell r="U54">
            <v>10009</v>
          </cell>
          <cell r="V54">
            <v>10027</v>
          </cell>
          <cell r="W54" t="e">
            <v>#N/A</v>
          </cell>
          <cell r="X54">
            <v>10049</v>
          </cell>
          <cell r="Y54">
            <v>10005</v>
          </cell>
        </row>
        <row r="55">
          <cell r="A55" t="str">
            <v>剧毒</v>
          </cell>
          <cell r="B55" t="str">
            <v>瘴气</v>
          </cell>
          <cell r="C55" t="str">
            <v>剧毒新星</v>
          </cell>
          <cell r="D55" t="str">
            <v>隐刀</v>
          </cell>
          <cell r="E55" t="str">
            <v>笛子</v>
          </cell>
          <cell r="F55" t="str">
            <v>先锋盾</v>
          </cell>
          <cell r="G55" t="str">
            <v>黑黄</v>
          </cell>
          <cell r="H55" t="str">
            <v>冰魂</v>
          </cell>
          <cell r="I55" t="str">
            <v>拍拍</v>
          </cell>
          <cell r="J55" t="str">
            <v>雷狗</v>
          </cell>
          <cell r="K55" t="str">
            <v>宙斯</v>
          </cell>
          <cell r="L55" t="str">
            <v>巫医</v>
          </cell>
          <cell r="M55" t="str">
            <v>修补匠</v>
          </cell>
          <cell r="N55">
            <v>10129101</v>
          </cell>
          <cell r="O55">
            <v>10129401</v>
          </cell>
          <cell r="P55">
            <v>10031</v>
          </cell>
          <cell r="Q55" t="str">
            <v>0</v>
          </cell>
          <cell r="R55">
            <v>10018</v>
          </cell>
          <cell r="S55">
            <v>10022</v>
          </cell>
          <cell r="T55">
            <v>10043</v>
          </cell>
          <cell r="U55" t="e">
            <v>#N/A</v>
          </cell>
          <cell r="V55" t="e">
            <v>#N/A</v>
          </cell>
          <cell r="W55">
            <v>10038</v>
          </cell>
          <cell r="X55">
            <v>10041</v>
          </cell>
          <cell r="Y55">
            <v>10005</v>
          </cell>
        </row>
        <row r="56">
          <cell r="A56" t="str">
            <v>蜘蛛</v>
          </cell>
          <cell r="B56" t="str">
            <v>麻痹之咬</v>
          </cell>
          <cell r="C56" t="str">
            <v>寄生蜘蛛</v>
          </cell>
          <cell r="D56" t="str">
            <v>紫怨</v>
          </cell>
          <cell r="E56" t="str">
            <v>黑黄</v>
          </cell>
          <cell r="F56" t="str">
            <v>飞鞋</v>
          </cell>
          <cell r="G56" t="str">
            <v>撒旦</v>
          </cell>
          <cell r="H56" t="str">
            <v>先知</v>
          </cell>
          <cell r="I56" t="str">
            <v>米团</v>
          </cell>
          <cell r="J56" t="str">
            <v>剧毒</v>
          </cell>
          <cell r="K56" t="str">
            <v>神牛</v>
          </cell>
          <cell r="L56" t="str">
            <v>影魔</v>
          </cell>
          <cell r="M56" t="str">
            <v>骨法</v>
          </cell>
          <cell r="N56" t="str">
            <v>0</v>
          </cell>
          <cell r="O56" t="str">
            <v>0</v>
          </cell>
          <cell r="P56">
            <v>10027</v>
          </cell>
          <cell r="Q56">
            <v>10022</v>
          </cell>
          <cell r="R56">
            <v>10029</v>
          </cell>
          <cell r="S56" t="str">
            <v>0</v>
          </cell>
          <cell r="T56">
            <v>10039</v>
          </cell>
          <cell r="U56" t="e">
            <v>#N/A</v>
          </cell>
          <cell r="V56">
            <v>10129</v>
          </cell>
          <cell r="W56">
            <v>10025</v>
          </cell>
          <cell r="X56">
            <v>10058</v>
          </cell>
          <cell r="Y56">
            <v>10011</v>
          </cell>
        </row>
        <row r="57">
          <cell r="A57" t="str">
            <v>小精灵</v>
          </cell>
          <cell r="B57" t="str">
            <v>过载</v>
          </cell>
          <cell r="C57" t="str">
            <v>闪电之链</v>
          </cell>
          <cell r="D57" t="str">
            <v>羊刀</v>
          </cell>
          <cell r="E57" t="str">
            <v>龙珠</v>
          </cell>
          <cell r="F57" t="str">
            <v>血盾</v>
          </cell>
          <cell r="G57" t="str">
            <v>力量假腿</v>
          </cell>
          <cell r="H57" t="str">
            <v>屠夫</v>
          </cell>
          <cell r="I57" t="str">
            <v>混沌</v>
          </cell>
          <cell r="J57" t="str">
            <v>拍拍</v>
          </cell>
          <cell r="K57" t="str">
            <v>鱼人</v>
          </cell>
          <cell r="L57" t="str">
            <v>军团</v>
          </cell>
          <cell r="M57" t="str">
            <v>蝎子</v>
          </cell>
          <cell r="N57" t="str">
            <v>0</v>
          </cell>
          <cell r="O57" t="str">
            <v>0</v>
          </cell>
          <cell r="P57">
            <v>10004</v>
          </cell>
          <cell r="Q57">
            <v>10051</v>
          </cell>
          <cell r="R57">
            <v>10049</v>
          </cell>
          <cell r="S57">
            <v>10083</v>
          </cell>
          <cell r="T57">
            <v>10106</v>
          </cell>
          <cell r="U57">
            <v>10033</v>
          </cell>
          <cell r="V57" t="e">
            <v>#N/A</v>
          </cell>
          <cell r="W57" t="e">
            <v>#N/A</v>
          </cell>
          <cell r="X57">
            <v>10028</v>
          </cell>
          <cell r="Y57" t="e">
            <v>#N/A</v>
          </cell>
        </row>
        <row r="58">
          <cell r="A58" t="str">
            <v>军团</v>
          </cell>
          <cell r="B58" t="str">
            <v>强攻</v>
          </cell>
          <cell r="C58" t="str">
            <v>决斗</v>
          </cell>
          <cell r="D58" t="str">
            <v>大雷锤</v>
          </cell>
          <cell r="E58" t="str">
            <v>撒旦</v>
          </cell>
          <cell r="F58" t="str">
            <v>龙心</v>
          </cell>
          <cell r="G58" t="str">
            <v>强袭</v>
          </cell>
          <cell r="H58" t="str">
            <v>冰魂</v>
          </cell>
          <cell r="I58" t="str">
            <v>宙斯</v>
          </cell>
          <cell r="J58" t="str">
            <v>小骷髅</v>
          </cell>
          <cell r="K58" t="str">
            <v>背背猪</v>
          </cell>
          <cell r="L58" t="str">
            <v>先知</v>
          </cell>
          <cell r="M58" t="str">
            <v>熊德</v>
          </cell>
          <cell r="N58" t="str">
            <v>0</v>
          </cell>
          <cell r="O58" t="str">
            <v>0</v>
          </cell>
          <cell r="P58">
            <v>10005</v>
          </cell>
          <cell r="Q58" t="str">
            <v>0</v>
          </cell>
          <cell r="R58">
            <v>10023</v>
          </cell>
          <cell r="S58">
            <v>10020</v>
          </cell>
          <cell r="T58">
            <v>10043</v>
          </cell>
          <cell r="U58">
            <v>10038</v>
          </cell>
          <cell r="V58">
            <v>10057</v>
          </cell>
          <cell r="W58" t="e">
            <v>#N/A</v>
          </cell>
          <cell r="X58">
            <v>10039</v>
          </cell>
          <cell r="Y58">
            <v>10086</v>
          </cell>
        </row>
        <row r="59">
          <cell r="A59" t="str">
            <v>海象</v>
          </cell>
          <cell r="B59" t="str">
            <v>寒冰碎片</v>
          </cell>
          <cell r="C59" t="str">
            <v>黯灭</v>
          </cell>
          <cell r="D59" t="str">
            <v>黯灭</v>
          </cell>
          <cell r="E59" t="str">
            <v>小人书</v>
          </cell>
          <cell r="F59" t="str">
            <v>先锋盾</v>
          </cell>
          <cell r="G59" t="str">
            <v>力量假腿</v>
          </cell>
          <cell r="H59" t="str">
            <v>人马</v>
          </cell>
          <cell r="I59" t="str">
            <v>鱼人</v>
          </cell>
          <cell r="J59" t="str">
            <v>小小</v>
          </cell>
          <cell r="K59" t="str">
            <v>修补匠</v>
          </cell>
          <cell r="L59" t="str">
            <v>血魔</v>
          </cell>
          <cell r="M59" t="str">
            <v>幻刺</v>
          </cell>
          <cell r="N59" t="str">
            <v>0</v>
          </cell>
          <cell r="O59" t="str">
            <v>0</v>
          </cell>
          <cell r="P59">
            <v>10013</v>
          </cell>
          <cell r="Q59" t="str">
            <v>0</v>
          </cell>
          <cell r="R59">
            <v>10018</v>
          </cell>
          <cell r="S59">
            <v>10083</v>
          </cell>
          <cell r="T59" t="e">
            <v>#N/A</v>
          </cell>
          <cell r="U59" t="e">
            <v>#N/A</v>
          </cell>
          <cell r="V59">
            <v>10097</v>
          </cell>
          <cell r="W59">
            <v>10005</v>
          </cell>
          <cell r="X59">
            <v>10093</v>
          </cell>
          <cell r="Y59">
            <v>10022</v>
          </cell>
        </row>
        <row r="60">
          <cell r="A60" t="str">
            <v>土猫</v>
          </cell>
          <cell r="B60" t="str">
            <v>巨石冲击</v>
          </cell>
          <cell r="C60" t="str">
            <v>巨石翻滚</v>
          </cell>
          <cell r="D60" t="str">
            <v>天堂</v>
          </cell>
          <cell r="E60" t="str">
            <v>龙心</v>
          </cell>
          <cell r="F60" t="str">
            <v>冰甲</v>
          </cell>
          <cell r="G60" t="str">
            <v>笛子</v>
          </cell>
          <cell r="H60" t="str">
            <v>雷狗</v>
          </cell>
          <cell r="I60" t="str">
            <v>圣堂</v>
          </cell>
          <cell r="J60" t="str">
            <v>小鱼人</v>
          </cell>
          <cell r="K60" t="str">
            <v>炼金</v>
          </cell>
          <cell r="L60" t="str">
            <v>末日</v>
          </cell>
          <cell r="M60" t="str">
            <v>火女</v>
          </cell>
          <cell r="N60" t="str">
            <v>0</v>
          </cell>
          <cell r="O60" t="str">
            <v>0</v>
          </cell>
          <cell r="P60">
            <v>10014</v>
          </cell>
          <cell r="Q60">
            <v>10023</v>
          </cell>
          <cell r="R60">
            <v>10019</v>
          </cell>
          <cell r="S60" t="str">
            <v>0</v>
          </cell>
          <cell r="T60" t="e">
            <v>#N/A</v>
          </cell>
          <cell r="U60">
            <v>10090</v>
          </cell>
          <cell r="V60">
            <v>10089</v>
          </cell>
          <cell r="W60">
            <v>10030</v>
          </cell>
          <cell r="X60">
            <v>10071</v>
          </cell>
          <cell r="Y60">
            <v>10073</v>
          </cell>
        </row>
        <row r="61">
          <cell r="A61" t="str">
            <v>尸王</v>
          </cell>
          <cell r="B61" t="str">
            <v>墓碑</v>
          </cell>
          <cell r="C61" t="str">
            <v>噬魂</v>
          </cell>
          <cell r="D61" t="str">
            <v>虚灵刀</v>
          </cell>
          <cell r="E61" t="str">
            <v>刃甲</v>
          </cell>
          <cell r="F61" t="str">
            <v>先锋盾</v>
          </cell>
          <cell r="G61" t="str">
            <v>笛子</v>
          </cell>
          <cell r="H61" t="str">
            <v>大屁股</v>
          </cell>
          <cell r="I61" t="str">
            <v>潮汐</v>
          </cell>
          <cell r="J61" t="str">
            <v>修补匠</v>
          </cell>
          <cell r="K61" t="str">
            <v>背背猪</v>
          </cell>
          <cell r="L61" t="str">
            <v>神牛</v>
          </cell>
          <cell r="M61" t="str">
            <v>女王</v>
          </cell>
          <cell r="N61" t="str">
            <v>0</v>
          </cell>
          <cell r="O61" t="str">
            <v>0</v>
          </cell>
          <cell r="P61">
            <v>10009</v>
          </cell>
          <cell r="Q61">
            <v>10047</v>
          </cell>
          <cell r="R61">
            <v>10018</v>
          </cell>
          <cell r="S61" t="str">
            <v>0</v>
          </cell>
          <cell r="T61">
            <v>10142</v>
          </cell>
          <cell r="U61">
            <v>10067</v>
          </cell>
          <cell r="V61">
            <v>10005</v>
          </cell>
          <cell r="W61" t="e">
            <v>#N/A</v>
          </cell>
          <cell r="X61">
            <v>10025</v>
          </cell>
          <cell r="Y61">
            <v>10045</v>
          </cell>
        </row>
        <row r="62">
          <cell r="A62" t="str">
            <v>大屁股</v>
          </cell>
          <cell r="B62" t="str">
            <v>火焰风暴</v>
          </cell>
          <cell r="C62" t="str">
            <v>怨念深渊</v>
          </cell>
          <cell r="D62" t="str">
            <v>辉耀</v>
          </cell>
          <cell r="E62" t="str">
            <v>龙珠</v>
          </cell>
          <cell r="F62" t="str">
            <v xml:space="preserve">笛子 </v>
          </cell>
          <cell r="G62" t="str">
            <v>刃甲</v>
          </cell>
          <cell r="H62" t="str">
            <v>尸王</v>
          </cell>
          <cell r="I62" t="str">
            <v>全能</v>
          </cell>
          <cell r="J62" t="str">
            <v>死骑</v>
          </cell>
          <cell r="K62" t="str">
            <v>小黑</v>
          </cell>
          <cell r="L62" t="str">
            <v>夜魔</v>
          </cell>
          <cell r="M62" t="str">
            <v>毒龙</v>
          </cell>
          <cell r="N62" t="str">
            <v>0</v>
          </cell>
          <cell r="O62" t="str">
            <v>0</v>
          </cell>
          <cell r="P62">
            <v>10021</v>
          </cell>
          <cell r="Q62">
            <v>10051</v>
          </cell>
          <cell r="R62" t="str">
            <v>0</v>
          </cell>
          <cell r="S62">
            <v>10047</v>
          </cell>
          <cell r="T62">
            <v>10141</v>
          </cell>
          <cell r="U62">
            <v>10134</v>
          </cell>
          <cell r="V62">
            <v>10069</v>
          </cell>
          <cell r="W62">
            <v>10017</v>
          </cell>
          <cell r="X62">
            <v>10105</v>
          </cell>
          <cell r="Y62">
            <v>10094</v>
          </cell>
        </row>
        <row r="63">
          <cell r="C63" t="str">
            <v>注：合适的技能里有部分技能不再628版本计划里，不存在的技能在界面上需标注：暂未开放</v>
          </cell>
          <cell r="O63"/>
          <cell r="P63"/>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数据源"/>
      <sheetName val="参数页"/>
      <sheetName val="模型与攻击距离对照表"/>
      <sheetName val="0612改版前数值备份"/>
      <sheetName val="Sheet3"/>
      <sheetName val="Sheet4"/>
    </sheetNames>
    <sheetDataSet>
      <sheetData sheetId="0"/>
      <sheetData sheetId="1"/>
      <sheetData sheetId="2"/>
      <sheetData sheetId="3"/>
      <sheetData sheetId="4">
        <row r="1">
          <cell r="A1" t="str">
            <v>M_bjxgzs</v>
          </cell>
          <cell r="B1">
            <v>1</v>
          </cell>
          <cell r="G1" t="str">
            <v>lm</v>
          </cell>
          <cell r="H1">
            <v>10001</v>
          </cell>
          <cell r="I1">
            <v>1</v>
          </cell>
        </row>
        <row r="2">
          <cell r="A2" t="str">
            <v>M_hl</v>
          </cell>
          <cell r="B2">
            <v>2</v>
          </cell>
          <cell r="G2" t="str">
            <v>jll</v>
          </cell>
          <cell r="H2">
            <v>10003</v>
          </cell>
          <cell r="I2">
            <v>2</v>
          </cell>
        </row>
        <row r="3">
          <cell r="A3" t="str">
            <v>M_mnys</v>
          </cell>
          <cell r="B3">
            <v>1</v>
          </cell>
          <cell r="G3" t="str">
            <v>zdr</v>
          </cell>
          <cell r="H3">
            <v>10007</v>
          </cell>
          <cell r="I3">
            <v>2</v>
          </cell>
        </row>
        <row r="4">
          <cell r="A4" t="str">
            <v>M_xs</v>
          </cell>
          <cell r="B4">
            <v>1</v>
          </cell>
          <cell r="G4" t="str">
            <v>slf</v>
          </cell>
          <cell r="H4">
            <v>10009</v>
          </cell>
          <cell r="I4">
            <v>2</v>
          </cell>
        </row>
        <row r="5">
          <cell r="A5" t="str">
            <v>M_yl</v>
          </cell>
          <cell r="B5">
            <v>1</v>
          </cell>
          <cell r="G5" t="str">
            <v>gf</v>
          </cell>
          <cell r="H5">
            <v>10011</v>
          </cell>
          <cell r="I5">
            <v>1</v>
          </cell>
        </row>
        <row r="6">
          <cell r="A6" t="str">
            <v>M_ltxy</v>
          </cell>
          <cell r="B6">
            <v>1</v>
          </cell>
          <cell r="G6" t="str">
            <v>df</v>
          </cell>
          <cell r="H6">
            <v>10013</v>
          </cell>
          <cell r="I6">
            <v>1</v>
          </cell>
        </row>
        <row r="7">
          <cell r="A7" t="str">
            <v>lm</v>
          </cell>
          <cell r="B7">
            <v>2</v>
          </cell>
          <cell r="G7" t="str">
            <v>hq</v>
          </cell>
          <cell r="H7">
            <v>10014</v>
          </cell>
          <cell r="I7">
            <v>2</v>
          </cell>
        </row>
        <row r="8">
          <cell r="A8" t="str">
            <v>zdr</v>
          </cell>
          <cell r="B8">
            <v>2</v>
          </cell>
          <cell r="G8" t="str">
            <v>xh</v>
          </cell>
          <cell r="H8">
            <v>10017</v>
          </cell>
          <cell r="I8">
            <v>1</v>
          </cell>
        </row>
        <row r="9">
          <cell r="A9" t="str">
            <v>jd</v>
          </cell>
          <cell r="B9">
            <v>2</v>
          </cell>
          <cell r="G9" t="str">
            <v>gtr</v>
          </cell>
          <cell r="H9">
            <v>10020</v>
          </cell>
          <cell r="I9">
            <v>2</v>
          </cell>
        </row>
        <row r="10">
          <cell r="A10" t="str">
            <v>xh</v>
          </cell>
          <cell r="B10">
            <v>2</v>
          </cell>
          <cell r="G10" t="str">
            <v>yg</v>
          </cell>
          <cell r="H10">
            <v>10021</v>
          </cell>
          <cell r="I10">
            <v>1</v>
          </cell>
        </row>
        <row r="11">
          <cell r="A11" t="str">
            <v>df</v>
          </cell>
          <cell r="B11">
            <v>1</v>
          </cell>
          <cell r="G11" t="str">
            <v>hdsn</v>
          </cell>
          <cell r="H11">
            <v>10025</v>
          </cell>
          <cell r="I11">
            <v>2</v>
          </cell>
        </row>
        <row r="12">
          <cell r="A12" t="str">
            <v>yg</v>
          </cell>
          <cell r="B12">
            <v>1</v>
          </cell>
          <cell r="G12" t="str">
            <v>cz</v>
          </cell>
          <cell r="H12">
            <v>10027</v>
          </cell>
          <cell r="I12">
            <v>1</v>
          </cell>
        </row>
        <row r="13">
          <cell r="A13" t="str">
            <v>dk</v>
          </cell>
          <cell r="B13">
            <v>1</v>
          </cell>
          <cell r="G13" t="str">
            <v>jt</v>
          </cell>
          <cell r="H13">
            <v>10028</v>
          </cell>
          <cell r="I13">
            <v>2</v>
          </cell>
        </row>
        <row r="14">
          <cell r="A14" t="str">
            <v>lp</v>
          </cell>
          <cell r="B14">
            <v>1</v>
          </cell>
          <cell r="G14" t="str">
            <v>lqs</v>
          </cell>
          <cell r="H14">
            <v>10029</v>
          </cell>
          <cell r="I14">
            <v>2</v>
          </cell>
        </row>
        <row r="15">
          <cell r="A15" t="str">
            <v>sj</v>
          </cell>
          <cell r="B15">
            <v>1</v>
          </cell>
          <cell r="G15" t="str">
            <v>klw</v>
          </cell>
          <cell r="H15">
            <v>10034</v>
          </cell>
          <cell r="I15">
            <v>2</v>
          </cell>
        </row>
        <row r="16">
          <cell r="A16" t="str">
            <v>xz</v>
          </cell>
          <cell r="B16">
            <v>2</v>
          </cell>
          <cell r="G16" t="str">
            <v>lr</v>
          </cell>
          <cell r="H16">
            <v>10035</v>
          </cell>
          <cell r="I16">
            <v>1</v>
          </cell>
        </row>
        <row r="17">
          <cell r="A17" t="str">
            <v>xkl</v>
          </cell>
          <cell r="B17">
            <v>2</v>
          </cell>
          <cell r="G17" t="str">
            <v>xz</v>
          </cell>
          <cell r="H17">
            <v>10039</v>
          </cell>
          <cell r="I17">
            <v>2</v>
          </cell>
        </row>
        <row r="18">
          <cell r="A18" t="str">
            <v>ss</v>
          </cell>
          <cell r="B18">
            <v>2</v>
          </cell>
          <cell r="G18" t="str">
            <v>nw</v>
          </cell>
          <cell r="H18">
            <v>10045</v>
          </cell>
          <cell r="I18">
            <v>1</v>
          </cell>
        </row>
        <row r="19">
          <cell r="A19" t="str">
            <v>fw</v>
          </cell>
          <cell r="B19">
            <v>1</v>
          </cell>
          <cell r="G19" t="str">
            <v>ss</v>
          </cell>
          <cell r="H19">
            <v>10046</v>
          </cell>
          <cell r="I19">
            <v>2</v>
          </cell>
        </row>
        <row r="20">
          <cell r="A20" t="str">
            <v>hn</v>
          </cell>
          <cell r="B20">
            <v>2</v>
          </cell>
          <cell r="G20" t="str">
            <v>js</v>
          </cell>
          <cell r="H20">
            <v>10049</v>
          </cell>
          <cell r="I20">
            <v>2</v>
          </cell>
        </row>
        <row r="21">
          <cell r="A21" t="str">
            <v>xw</v>
          </cell>
          <cell r="B21">
            <v>2</v>
          </cell>
          <cell r="G21" t="str">
            <v>bh</v>
          </cell>
          <cell r="H21">
            <v>10050</v>
          </cell>
          <cell r="I21">
            <v>1</v>
          </cell>
        </row>
        <row r="22">
          <cell r="A22" t="str">
            <v>yc</v>
          </cell>
          <cell r="B22">
            <v>1</v>
          </cell>
          <cell r="G22" t="str">
            <v>sj</v>
          </cell>
          <cell r="H22">
            <v>10053</v>
          </cell>
          <cell r="I22">
            <v>2</v>
          </cell>
        </row>
        <row r="23">
          <cell r="A23" t="str">
            <v>cx</v>
          </cell>
          <cell r="B23">
            <v>1</v>
          </cell>
          <cell r="G23" t="str">
            <v>xkl</v>
          </cell>
          <cell r="H23">
            <v>10057</v>
          </cell>
          <cell r="I23">
            <v>2</v>
          </cell>
        </row>
        <row r="24">
          <cell r="A24" t="str">
            <v>ym</v>
          </cell>
          <cell r="B24">
            <v>1</v>
          </cell>
          <cell r="G24" t="str">
            <v>hm</v>
          </cell>
          <cell r="H24">
            <v>10059</v>
          </cell>
          <cell r="I24">
            <v>2</v>
          </cell>
        </row>
        <row r="25">
          <cell r="A25" t="str">
            <v>xx</v>
          </cell>
          <cell r="B25">
            <v>1</v>
          </cell>
          <cell r="G25" t="str">
            <v>ls</v>
          </cell>
          <cell r="H25">
            <v>10061</v>
          </cell>
          <cell r="I25">
            <v>2</v>
          </cell>
        </row>
        <row r="26">
          <cell r="A26" t="str">
            <v>qn</v>
          </cell>
          <cell r="B26">
            <v>1</v>
          </cell>
          <cell r="G26" t="str">
            <v>bniu</v>
          </cell>
          <cell r="H26">
            <v>10065</v>
          </cell>
          <cell r="I26">
            <v>1</v>
          </cell>
        </row>
        <row r="27">
          <cell r="A27" t="str">
            <v>ll</v>
          </cell>
          <cell r="B27">
            <v>2</v>
          </cell>
          <cell r="G27" t="str">
            <v>cx</v>
          </cell>
          <cell r="H27">
            <v>10067</v>
          </cell>
          <cell r="I27">
            <v>1</v>
          </cell>
        </row>
        <row r="28">
          <cell r="A28" t="str">
            <v>slf</v>
          </cell>
          <cell r="B28">
            <v>2</v>
          </cell>
          <cell r="G28" t="str">
            <v>dk</v>
          </cell>
          <cell r="H28">
            <v>10069</v>
          </cell>
          <cell r="I28">
            <v>1</v>
          </cell>
        </row>
        <row r="29">
          <cell r="A29" t="str">
            <v>gf</v>
          </cell>
          <cell r="B29">
            <v>2</v>
          </cell>
          <cell r="G29" t="str">
            <v>hn</v>
          </cell>
          <cell r="H29">
            <v>10073</v>
          </cell>
          <cell r="I29">
            <v>2</v>
          </cell>
        </row>
        <row r="30">
          <cell r="A30" t="str">
            <v>cz</v>
          </cell>
          <cell r="B30">
            <v>1</v>
          </cell>
          <cell r="G30" t="str">
            <v>xl</v>
          </cell>
          <cell r="H30">
            <v>10075</v>
          </cell>
          <cell r="I30">
            <v>2</v>
          </cell>
        </row>
        <row r="31">
          <cell r="A31" t="str">
            <v>klw</v>
          </cell>
          <cell r="B31">
            <v>1</v>
          </cell>
          <cell r="G31" t="str">
            <v>xw</v>
          </cell>
          <cell r="H31">
            <v>10077</v>
          </cell>
          <cell r="I31">
            <v>1</v>
          </cell>
        </row>
        <row r="32">
          <cell r="A32" t="str">
            <v>nw</v>
          </cell>
          <cell r="B32">
            <v>2</v>
          </cell>
          <cell r="G32" t="str">
            <v>stl</v>
          </cell>
          <cell r="H32">
            <v>10078</v>
          </cell>
          <cell r="I32">
            <v>1</v>
          </cell>
        </row>
        <row r="33">
          <cell r="A33" t="str">
            <v>bn</v>
          </cell>
          <cell r="B33">
            <v>2</v>
          </cell>
          <cell r="G33" t="str">
            <v>lp</v>
          </cell>
          <cell r="H33">
            <v>10079</v>
          </cell>
          <cell r="I33">
            <v>1</v>
          </cell>
        </row>
        <row r="34">
          <cell r="A34" t="str">
            <v>xyr</v>
          </cell>
          <cell r="B34">
            <v>1</v>
          </cell>
          <cell r="G34" t="str">
            <v>wy</v>
          </cell>
          <cell r="H34">
            <v>10081</v>
          </cell>
          <cell r="I34">
            <v>1</v>
          </cell>
        </row>
        <row r="35">
          <cell r="A35" t="str">
            <v>xm</v>
          </cell>
          <cell r="B35">
            <v>1</v>
          </cell>
          <cell r="G35" t="str">
            <v>yc</v>
          </cell>
          <cell r="H35">
            <v>10085</v>
          </cell>
          <cell r="I35">
            <v>1</v>
          </cell>
        </row>
        <row r="36">
          <cell r="A36" t="str">
            <v>ft</v>
          </cell>
          <cell r="B36">
            <v>1</v>
          </cell>
          <cell r="G36" t="str">
            <v>jmzj</v>
          </cell>
          <cell r="H36">
            <v>10087</v>
          </cell>
          <cell r="I36">
            <v>2</v>
          </cell>
        </row>
        <row r="37">
          <cell r="A37" t="str">
            <v>zsj</v>
          </cell>
          <cell r="B37">
            <v>2</v>
          </cell>
          <cell r="G37" t="str">
            <v>xyr</v>
          </cell>
          <cell r="H37">
            <v>10089</v>
          </cell>
          <cell r="I37">
            <v>1</v>
          </cell>
        </row>
        <row r="38">
          <cell r="A38" t="str">
            <v>hq</v>
          </cell>
          <cell r="B38">
            <v>2</v>
          </cell>
          <cell r="G38" t="str">
            <v>dh</v>
          </cell>
          <cell r="H38">
            <v>10091</v>
          </cell>
          <cell r="I38">
            <v>1</v>
          </cell>
        </row>
        <row r="39">
          <cell r="A39" t="str">
            <v>rosan</v>
          </cell>
          <cell r="B39">
            <v>1</v>
          </cell>
          <cell r="G39" t="str">
            <v>xm</v>
          </cell>
          <cell r="H39">
            <v>10093</v>
          </cell>
          <cell r="I39">
            <v>2</v>
          </cell>
        </row>
        <row r="40">
          <cell r="A40" t="str">
            <v>fc</v>
          </cell>
          <cell r="B40">
            <v>2</v>
          </cell>
          <cell r="G40" t="str">
            <v>xx</v>
          </cell>
          <cell r="H40">
            <v>10097</v>
          </cell>
          <cell r="I40">
            <v>1</v>
          </cell>
        </row>
        <row r="41">
          <cell r="A41" t="str">
            <v>hdsn</v>
          </cell>
          <cell r="B41">
            <v>1</v>
          </cell>
          <cell r="G41" t="str">
            <v>brm</v>
          </cell>
          <cell r="H41">
            <v>10098</v>
          </cell>
          <cell r="I41">
            <v>2</v>
          </cell>
        </row>
        <row r="42">
          <cell r="A42" t="str">
            <v>gtr</v>
          </cell>
          <cell r="B42">
            <v>1</v>
          </cell>
          <cell r="G42" t="str">
            <v>ft</v>
          </cell>
          <cell r="H42">
            <v>10101</v>
          </cell>
          <cell r="I42">
            <v>2</v>
          </cell>
        </row>
        <row r="43">
          <cell r="A43" t="str">
            <v>brm</v>
          </cell>
          <cell r="B43">
            <v>1</v>
          </cell>
          <cell r="G43" t="str">
            <v>ym</v>
          </cell>
          <cell r="H43">
            <v>10105</v>
          </cell>
          <cell r="I43">
            <v>1</v>
          </cell>
        </row>
        <row r="44">
          <cell r="A44" t="str">
            <v>lqs</v>
          </cell>
          <cell r="B44">
            <v>1</v>
          </cell>
          <cell r="G44" t="str">
            <v>fw</v>
          </cell>
          <cell r="H44">
            <v>10107</v>
          </cell>
          <cell r="I44">
            <v>2</v>
          </cell>
        </row>
        <row r="45">
          <cell r="A45" t="str">
            <v>am</v>
          </cell>
          <cell r="B45">
            <v>2</v>
          </cell>
          <cell r="G45" t="str">
            <v>bn</v>
          </cell>
          <cell r="H45">
            <v>10109</v>
          </cell>
          <cell r="I45">
            <v>1</v>
          </cell>
        </row>
        <row r="46">
          <cell r="A46" t="str">
            <v>js</v>
          </cell>
          <cell r="B46">
            <v>1</v>
          </cell>
          <cell r="G46" t="str">
            <v>guangf</v>
          </cell>
          <cell r="H46">
            <v>10110</v>
          </cell>
          <cell r="I46">
            <v>1</v>
          </cell>
        </row>
        <row r="47">
          <cell r="A47" t="str">
            <v>lr</v>
          </cell>
          <cell r="B47">
            <v>1</v>
          </cell>
          <cell r="G47" t="str">
            <v>am</v>
          </cell>
          <cell r="H47">
            <v>10113</v>
          </cell>
          <cell r="I47">
            <v>1</v>
          </cell>
        </row>
        <row r="48">
          <cell r="A48" t="str">
            <v>ls</v>
          </cell>
          <cell r="B48">
            <v>1</v>
          </cell>
          <cell r="G48" t="str">
            <v>ll</v>
          </cell>
          <cell r="H48">
            <v>10114</v>
          </cell>
          <cell r="I48">
            <v>1</v>
          </cell>
        </row>
        <row r="49">
          <cell r="A49" t="str">
            <v>wy</v>
          </cell>
          <cell r="B49">
            <v>2</v>
          </cell>
          <cell r="G49" t="str">
            <v>dg</v>
          </cell>
          <cell r="H49">
            <v>10117</v>
          </cell>
          <cell r="I49">
            <v>1</v>
          </cell>
        </row>
        <row r="50">
          <cell r="A50" t="str">
            <v>dh</v>
          </cell>
          <cell r="B50">
            <v>2</v>
          </cell>
          <cell r="G50" t="str">
            <v>mt</v>
          </cell>
          <cell r="H50">
            <v>10118</v>
          </cell>
          <cell r="I50">
            <v>1</v>
          </cell>
        </row>
        <row r="51">
          <cell r="A51" t="str">
            <v>bniu</v>
          </cell>
          <cell r="B51">
            <v>1</v>
          </cell>
          <cell r="G51" t="str">
            <v>zsj</v>
          </cell>
          <cell r="H51">
            <v>10121</v>
          </cell>
          <cell r="I51">
            <v>2</v>
          </cell>
        </row>
        <row r="52">
          <cell r="A52" t="str">
            <v>guangf</v>
          </cell>
          <cell r="B52">
            <v>2</v>
          </cell>
          <cell r="G52" t="str">
            <v>lg</v>
          </cell>
          <cell r="H52">
            <v>10122</v>
          </cell>
          <cell r="I52">
            <v>1</v>
          </cell>
        </row>
        <row r="53">
          <cell r="A53" t="str">
            <v>xl</v>
          </cell>
          <cell r="B53">
            <v>2</v>
          </cell>
          <cell r="G53" t="str">
            <v>fc</v>
          </cell>
          <cell r="H53">
            <v>10125</v>
          </cell>
          <cell r="I53">
            <v>1</v>
          </cell>
        </row>
        <row r="54">
          <cell r="A54" t="str">
            <v>jll</v>
          </cell>
          <cell r="B54">
            <v>2</v>
          </cell>
          <cell r="G54" t="str">
            <v>jd</v>
          </cell>
          <cell r="H54">
            <v>10129</v>
          </cell>
          <cell r="I54">
            <v>2</v>
          </cell>
        </row>
        <row r="55">
          <cell r="A55" t="str">
            <v>bh</v>
          </cell>
          <cell r="B55">
            <v>2</v>
          </cell>
          <cell r="G55" t="str">
            <v>zz</v>
          </cell>
          <cell r="H55">
            <v>10130</v>
          </cell>
          <cell r="I55">
            <v>1</v>
          </cell>
        </row>
        <row r="56">
          <cell r="A56" t="str">
            <v>jmzj</v>
          </cell>
          <cell r="B56">
            <v>2</v>
          </cell>
          <cell r="G56" t="str">
            <v>xjl</v>
          </cell>
          <cell r="H56">
            <v>10133</v>
          </cell>
          <cell r="I56">
            <v>1</v>
          </cell>
        </row>
        <row r="57">
          <cell r="A57" t="str">
            <v>hm</v>
          </cell>
          <cell r="B57">
            <v>1</v>
          </cell>
          <cell r="G57" t="str">
            <v>qn</v>
          </cell>
          <cell r="H57">
            <v>10134</v>
          </cell>
          <cell r="I57">
            <v>1</v>
          </cell>
        </row>
        <row r="58">
          <cell r="A58" t="str">
            <v>stl</v>
          </cell>
          <cell r="B58">
            <v>2</v>
          </cell>
          <cell r="G58" t="str">
            <v>hx</v>
          </cell>
          <cell r="H58">
            <v>10137</v>
          </cell>
          <cell r="I58">
            <v>2</v>
          </cell>
        </row>
        <row r="59">
          <cell r="A59" t="str">
            <v>dg</v>
          </cell>
          <cell r="B59">
            <v>2</v>
          </cell>
          <cell r="G59" t="str">
            <v>txm</v>
          </cell>
          <cell r="H59">
            <v>10138</v>
          </cell>
          <cell r="I59">
            <v>2</v>
          </cell>
        </row>
        <row r="60">
          <cell r="A60" t="str">
            <v>mt</v>
          </cell>
          <cell r="B60">
            <v>2</v>
          </cell>
          <cell r="G60" t="str">
            <v>sw</v>
          </cell>
          <cell r="H60">
            <v>10141</v>
          </cell>
          <cell r="I60">
            <v>2</v>
          </cell>
        </row>
        <row r="61">
          <cell r="A61" t="str">
            <v>lg</v>
          </cell>
          <cell r="B61">
            <v>2</v>
          </cell>
          <cell r="G61" t="str">
            <v>dpg</v>
          </cell>
          <cell r="H61">
            <v>10142</v>
          </cell>
          <cell r="I61">
            <v>2</v>
          </cell>
        </row>
        <row r="62">
          <cell r="A62" t="str">
            <v>zz</v>
          </cell>
          <cell r="B62">
            <v>1</v>
          </cell>
          <cell r="G62" t="str">
            <v>jmzj_JZ</v>
          </cell>
          <cell r="H62">
            <v>20088</v>
          </cell>
          <cell r="I62">
            <v>2</v>
          </cell>
        </row>
        <row r="63">
          <cell r="A63" t="str">
            <v>xjl</v>
          </cell>
          <cell r="B63">
            <v>2</v>
          </cell>
          <cell r="G63" t="str">
            <v>M_bjxgzs</v>
          </cell>
          <cell r="H63">
            <v>30001</v>
          </cell>
          <cell r="I63" t="e">
            <v>#N/A</v>
          </cell>
        </row>
        <row r="64">
          <cell r="A64" t="str">
            <v>jt</v>
          </cell>
          <cell r="B64">
            <v>1</v>
          </cell>
          <cell r="G64" t="str">
            <v>M_hl</v>
          </cell>
          <cell r="H64">
            <v>30002</v>
          </cell>
          <cell r="I64" t="e">
            <v>#N/A</v>
          </cell>
        </row>
        <row r="65">
          <cell r="A65" t="str">
            <v>hx</v>
          </cell>
          <cell r="B65">
            <v>1</v>
          </cell>
          <cell r="G65" t="str">
            <v>M_mnys</v>
          </cell>
          <cell r="H65">
            <v>30003</v>
          </cell>
          <cell r="I65" t="e">
            <v>#N/A</v>
          </cell>
        </row>
        <row r="66">
          <cell r="A66" t="str">
            <v>txm</v>
          </cell>
          <cell r="B66">
            <v>1</v>
          </cell>
          <cell r="G66" t="str">
            <v>M_xs</v>
          </cell>
          <cell r="H66">
            <v>30004</v>
          </cell>
          <cell r="I66" t="e">
            <v>#N/A</v>
          </cell>
        </row>
        <row r="67">
          <cell r="A67" t="str">
            <v>sw</v>
          </cell>
          <cell r="B67">
            <v>1</v>
          </cell>
          <cell r="G67" t="str">
            <v>M_yl</v>
          </cell>
          <cell r="H67">
            <v>30005</v>
          </cell>
          <cell r="I67" t="e">
            <v>#N/A</v>
          </cell>
        </row>
        <row r="68">
          <cell r="A68" t="str">
            <v>dpg</v>
          </cell>
          <cell r="B68">
            <v>1</v>
          </cell>
          <cell r="G68" t="str">
            <v>M_ltxy</v>
          </cell>
          <cell r="H68">
            <v>30006</v>
          </cell>
          <cell r="I68" t="e">
            <v>#N/A</v>
          </cell>
        </row>
        <row r="69">
          <cell r="A69" t="str">
            <v>jmzj_JZ</v>
          </cell>
          <cell r="B69">
            <v>1</v>
          </cell>
          <cell r="G69" t="str">
            <v>M_clck</v>
          </cell>
          <cell r="H69">
            <v>30007</v>
          </cell>
          <cell r="I69" t="e">
            <v>#N/A</v>
          </cell>
        </row>
      </sheetData>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英雄数值"/>
      <sheetName val="属性计算"/>
      <sheetName val="战斗模拟器索引"/>
      <sheetName val="Sheet1"/>
      <sheetName val="新旧数据转换"/>
      <sheetName val="Sheet3"/>
      <sheetName val="克制关系"/>
      <sheetName val="Sheet5"/>
    </sheetNames>
    <sheetDataSet>
      <sheetData sheetId="0">
        <row r="1">
          <cell r="A1" t="str">
            <v>id</v>
          </cell>
          <cell r="B1" t="str">
            <v>名称</v>
          </cell>
        </row>
        <row r="2">
          <cell r="A2">
            <v>10001</v>
          </cell>
          <cell r="B2" t="str">
            <v>蓝猫</v>
          </cell>
          <cell r="D2" t="str">
            <v>传说</v>
          </cell>
          <cell r="E2" t="str">
            <v>智力英雄</v>
          </cell>
          <cell r="H2" t="str">
            <v>曙光酒馆</v>
          </cell>
          <cell r="I2" t="str">
            <v>近卫</v>
          </cell>
          <cell r="J2">
            <v>684</v>
          </cell>
          <cell r="K2">
            <v>594.00000000000011</v>
          </cell>
          <cell r="L2">
            <v>324</v>
          </cell>
          <cell r="M2">
            <v>226.8</v>
          </cell>
          <cell r="N2">
            <v>450</v>
          </cell>
          <cell r="O2">
            <v>205.20000000000002</v>
          </cell>
          <cell r="P2">
            <v>178.20000000000005</v>
          </cell>
          <cell r="Q2">
            <v>97.2</v>
          </cell>
          <cell r="R2">
            <v>68.040000000000006</v>
          </cell>
          <cell r="S2">
            <v>135</v>
          </cell>
          <cell r="T2">
            <v>0.23760000000000006</v>
          </cell>
        </row>
        <row r="3">
          <cell r="A3">
            <v>10002</v>
          </cell>
          <cell r="B3" t="str">
            <v>风行</v>
          </cell>
          <cell r="D3" t="str">
            <v>传说</v>
          </cell>
          <cell r="E3" t="str">
            <v>智力英雄</v>
          </cell>
          <cell r="H3" t="str">
            <v>曙光酒馆</v>
          </cell>
          <cell r="I3" t="str">
            <v>近卫</v>
          </cell>
          <cell r="J3">
            <v>626.40000000000009</v>
          </cell>
          <cell r="K3">
            <v>600.30000000000007</v>
          </cell>
          <cell r="L3">
            <v>330.60000000000008</v>
          </cell>
          <cell r="M3">
            <v>177.48000000000002</v>
          </cell>
          <cell r="N3">
            <v>500.25000000000011</v>
          </cell>
          <cell r="O3">
            <v>187.92000000000002</v>
          </cell>
          <cell r="P3">
            <v>180.09000000000003</v>
          </cell>
          <cell r="Q3">
            <v>99.18</v>
          </cell>
          <cell r="R3">
            <v>53.244</v>
          </cell>
          <cell r="S3">
            <v>150.07500000000002</v>
          </cell>
          <cell r="T3">
            <v>0.24012000000000006</v>
          </cell>
        </row>
        <row r="4">
          <cell r="A4">
            <v>10003</v>
          </cell>
          <cell r="B4" t="str">
            <v>精灵龙</v>
          </cell>
          <cell r="D4" t="str">
            <v>传说</v>
          </cell>
          <cell r="E4" t="str">
            <v>智力英雄</v>
          </cell>
          <cell r="H4" t="str">
            <v>曙光酒馆</v>
          </cell>
          <cell r="I4" t="str">
            <v>近卫</v>
          </cell>
          <cell r="J4">
            <v>672</v>
          </cell>
          <cell r="K4">
            <v>604.80000000000007</v>
          </cell>
          <cell r="L4">
            <v>268.8</v>
          </cell>
          <cell r="M4">
            <v>181.44</v>
          </cell>
          <cell r="N4">
            <v>462</v>
          </cell>
          <cell r="O4">
            <v>201.60000000000002</v>
          </cell>
          <cell r="P4">
            <v>181.44000000000005</v>
          </cell>
          <cell r="Q4">
            <v>80.640000000000015</v>
          </cell>
          <cell r="R4">
            <v>54.431999999999995</v>
          </cell>
          <cell r="S4">
            <v>138.6</v>
          </cell>
          <cell r="T4">
            <v>0.24192000000000008</v>
          </cell>
        </row>
        <row r="5">
          <cell r="A5">
            <v>10004</v>
          </cell>
          <cell r="B5" t="str">
            <v>沉默</v>
          </cell>
          <cell r="D5" t="str">
            <v>传说</v>
          </cell>
          <cell r="E5" t="str">
            <v>智力英雄</v>
          </cell>
          <cell r="H5" t="str">
            <v>曙光酒馆</v>
          </cell>
          <cell r="I5" t="str">
            <v>近卫</v>
          </cell>
          <cell r="J5">
            <v>676.80000000000007</v>
          </cell>
          <cell r="K5">
            <v>648.60000000000014</v>
          </cell>
          <cell r="L5">
            <v>357.20000000000005</v>
          </cell>
          <cell r="M5">
            <v>191.76</v>
          </cell>
          <cell r="N5">
            <v>540.50000000000011</v>
          </cell>
          <cell r="O5">
            <v>203.04000000000002</v>
          </cell>
          <cell r="P5">
            <v>194.58000000000004</v>
          </cell>
          <cell r="Q5">
            <v>107.16000000000003</v>
          </cell>
          <cell r="R5">
            <v>57.527999999999999</v>
          </cell>
          <cell r="S5">
            <v>162.15000000000003</v>
          </cell>
          <cell r="T5">
            <v>0.25944000000000006</v>
          </cell>
        </row>
        <row r="6">
          <cell r="A6">
            <v>10005</v>
          </cell>
          <cell r="B6" t="str">
            <v>修补匠</v>
          </cell>
          <cell r="D6" t="str">
            <v>传说</v>
          </cell>
          <cell r="E6" t="str">
            <v>智力英雄</v>
          </cell>
          <cell r="H6" t="str">
            <v>暮色酒馆</v>
          </cell>
          <cell r="I6" t="str">
            <v>中立</v>
          </cell>
          <cell r="J6">
            <v>604.80000000000007</v>
          </cell>
          <cell r="K6">
            <v>579.60000000000014</v>
          </cell>
          <cell r="L6">
            <v>319.20000000000005</v>
          </cell>
          <cell r="M6">
            <v>171.36</v>
          </cell>
          <cell r="N6">
            <v>483.00000000000011</v>
          </cell>
          <cell r="O6">
            <v>181.44000000000003</v>
          </cell>
          <cell r="P6">
            <v>173.88000000000002</v>
          </cell>
          <cell r="Q6">
            <v>95.76</v>
          </cell>
          <cell r="R6">
            <v>51.407999999999994</v>
          </cell>
          <cell r="S6">
            <v>144.90000000000003</v>
          </cell>
          <cell r="T6">
            <v>0.23184000000000002</v>
          </cell>
        </row>
        <row r="7">
          <cell r="A7">
            <v>10006</v>
          </cell>
          <cell r="B7" t="str">
            <v>召唤师</v>
          </cell>
          <cell r="D7" t="str">
            <v>传说</v>
          </cell>
          <cell r="E7" t="str">
            <v>智力英雄</v>
          </cell>
          <cell r="H7" t="str">
            <v>暮色酒馆</v>
          </cell>
          <cell r="I7" t="str">
            <v>中立</v>
          </cell>
          <cell r="J7">
            <v>789.6</v>
          </cell>
          <cell r="K7">
            <v>564</v>
          </cell>
          <cell r="L7">
            <v>376</v>
          </cell>
          <cell r="M7">
            <v>214.32</v>
          </cell>
          <cell r="N7">
            <v>470</v>
          </cell>
          <cell r="O7">
            <v>236.88000000000002</v>
          </cell>
          <cell r="P7">
            <v>169.20000000000002</v>
          </cell>
          <cell r="Q7">
            <v>112.80000000000001</v>
          </cell>
          <cell r="R7">
            <v>64.295999999999992</v>
          </cell>
          <cell r="S7">
            <v>141</v>
          </cell>
          <cell r="T7">
            <v>0.22560000000000002</v>
          </cell>
        </row>
        <row r="8">
          <cell r="A8">
            <v>10007</v>
          </cell>
          <cell r="B8" t="str">
            <v>炸弹人</v>
          </cell>
          <cell r="D8" t="str">
            <v>传说</v>
          </cell>
          <cell r="E8" t="str">
            <v>智力英雄</v>
          </cell>
          <cell r="H8" t="str">
            <v>暮色酒馆</v>
          </cell>
          <cell r="I8" t="str">
            <v>中立</v>
          </cell>
          <cell r="J8">
            <v>756</v>
          </cell>
          <cell r="K8">
            <v>540</v>
          </cell>
          <cell r="L8">
            <v>360</v>
          </cell>
          <cell r="M8">
            <v>205.20000000000002</v>
          </cell>
          <cell r="N8">
            <v>450</v>
          </cell>
          <cell r="O8">
            <v>226.8</v>
          </cell>
          <cell r="P8">
            <v>162</v>
          </cell>
          <cell r="Q8">
            <v>108</v>
          </cell>
          <cell r="R8">
            <v>61.56</v>
          </cell>
          <cell r="S8">
            <v>135</v>
          </cell>
          <cell r="T8">
            <v>0.216</v>
          </cell>
        </row>
        <row r="9">
          <cell r="A9">
            <v>10008</v>
          </cell>
          <cell r="B9" t="str">
            <v>死灵龙</v>
          </cell>
          <cell r="D9" t="str">
            <v>传说</v>
          </cell>
          <cell r="E9" t="str">
            <v>智力英雄</v>
          </cell>
          <cell r="H9" t="str">
            <v>暮色酒馆</v>
          </cell>
          <cell r="I9" t="str">
            <v>中立</v>
          </cell>
          <cell r="J9">
            <v>765.60000000000014</v>
          </cell>
          <cell r="K9">
            <v>522</v>
          </cell>
          <cell r="L9">
            <v>313.20000000000005</v>
          </cell>
          <cell r="M9">
            <v>208.8</v>
          </cell>
          <cell r="N9">
            <v>435</v>
          </cell>
          <cell r="O9">
            <v>229.68000000000004</v>
          </cell>
          <cell r="P9">
            <v>156.60000000000002</v>
          </cell>
          <cell r="Q9">
            <v>93.960000000000008</v>
          </cell>
          <cell r="R9">
            <v>62.64</v>
          </cell>
          <cell r="S9">
            <v>130.5</v>
          </cell>
          <cell r="T9">
            <v>0.20880000000000004</v>
          </cell>
        </row>
        <row r="10">
          <cell r="A10">
            <v>10009</v>
          </cell>
          <cell r="B10" t="str">
            <v>死灵法</v>
          </cell>
          <cell r="D10" t="str">
            <v>传说</v>
          </cell>
          <cell r="E10" t="str">
            <v>智力英雄</v>
          </cell>
          <cell r="H10" t="str">
            <v>午夜酒馆</v>
          </cell>
          <cell r="I10" t="str">
            <v>天灾</v>
          </cell>
          <cell r="J10">
            <v>792.00000000000011</v>
          </cell>
          <cell r="K10">
            <v>540</v>
          </cell>
          <cell r="L10">
            <v>324</v>
          </cell>
          <cell r="M10">
            <v>216</v>
          </cell>
          <cell r="N10">
            <v>450</v>
          </cell>
          <cell r="O10">
            <v>237.60000000000002</v>
          </cell>
          <cell r="P10">
            <v>162</v>
          </cell>
          <cell r="Q10">
            <v>97.2</v>
          </cell>
          <cell r="R10">
            <v>64.8</v>
          </cell>
          <cell r="S10">
            <v>135</v>
          </cell>
          <cell r="T10">
            <v>0.216</v>
          </cell>
        </row>
        <row r="11">
          <cell r="A11">
            <v>10010</v>
          </cell>
          <cell r="B11" t="str">
            <v>黑鸟</v>
          </cell>
          <cell r="D11" t="str">
            <v>传说</v>
          </cell>
          <cell r="E11" t="str">
            <v>智力英雄</v>
          </cell>
          <cell r="H11" t="str">
            <v>午夜酒馆</v>
          </cell>
          <cell r="I11" t="str">
            <v>天灾</v>
          </cell>
          <cell r="J11">
            <v>714.40000000000009</v>
          </cell>
          <cell r="K11">
            <v>620.40000000000009</v>
          </cell>
          <cell r="L11">
            <v>338.40000000000003</v>
          </cell>
          <cell r="M11">
            <v>236.88000000000002</v>
          </cell>
          <cell r="N11">
            <v>470</v>
          </cell>
          <cell r="O11">
            <v>214.32</v>
          </cell>
          <cell r="P11">
            <v>186.12</v>
          </cell>
          <cell r="Q11">
            <v>101.52000000000001</v>
          </cell>
          <cell r="R11">
            <v>71.064000000000007</v>
          </cell>
          <cell r="S11">
            <v>141</v>
          </cell>
          <cell r="T11">
            <v>0.24816000000000002</v>
          </cell>
        </row>
        <row r="12">
          <cell r="A12">
            <v>10011</v>
          </cell>
          <cell r="B12" t="str">
            <v>骨法</v>
          </cell>
          <cell r="D12" t="str">
            <v>传说</v>
          </cell>
          <cell r="E12" t="str">
            <v>智力英雄</v>
          </cell>
          <cell r="H12" t="str">
            <v>午夜酒馆</v>
          </cell>
          <cell r="I12" t="str">
            <v>天灾</v>
          </cell>
          <cell r="J12">
            <v>696</v>
          </cell>
          <cell r="K12">
            <v>626.40000000000009</v>
          </cell>
          <cell r="L12">
            <v>278.40000000000003</v>
          </cell>
          <cell r="M12">
            <v>187.92</v>
          </cell>
          <cell r="N12">
            <v>478.5</v>
          </cell>
          <cell r="O12">
            <v>208.8</v>
          </cell>
          <cell r="P12">
            <v>187.92000000000004</v>
          </cell>
          <cell r="Q12">
            <v>83.52000000000001</v>
          </cell>
          <cell r="R12">
            <v>56.375999999999991</v>
          </cell>
          <cell r="S12">
            <v>143.55000000000004</v>
          </cell>
          <cell r="T12">
            <v>0.25056000000000006</v>
          </cell>
        </row>
        <row r="13">
          <cell r="A13">
            <v>10012</v>
          </cell>
          <cell r="B13" t="str">
            <v>死亡先知</v>
          </cell>
          <cell r="D13" t="str">
            <v>传说</v>
          </cell>
          <cell r="E13" t="str">
            <v>智力英雄</v>
          </cell>
          <cell r="H13" t="str">
            <v>午夜酒馆</v>
          </cell>
          <cell r="I13" t="str">
            <v>天灾</v>
          </cell>
          <cell r="J13">
            <v>739.20000000000016</v>
          </cell>
          <cell r="K13">
            <v>504</v>
          </cell>
          <cell r="L13">
            <v>302.40000000000003</v>
          </cell>
          <cell r="M13">
            <v>201.60000000000002</v>
          </cell>
          <cell r="N13">
            <v>420</v>
          </cell>
          <cell r="O13">
            <v>221.76000000000005</v>
          </cell>
          <cell r="P13">
            <v>151.20000000000002</v>
          </cell>
          <cell r="Q13">
            <v>90.720000000000013</v>
          </cell>
          <cell r="R13">
            <v>60.48</v>
          </cell>
          <cell r="S13">
            <v>126</v>
          </cell>
          <cell r="T13">
            <v>0.20160000000000003</v>
          </cell>
        </row>
        <row r="14">
          <cell r="A14">
            <v>10013</v>
          </cell>
          <cell r="B14" t="str">
            <v>敌法</v>
          </cell>
          <cell r="D14" t="str">
            <v>传说</v>
          </cell>
          <cell r="E14" t="str">
            <v>敏捷英雄</v>
          </cell>
          <cell r="H14" t="str">
            <v>清晨酒馆</v>
          </cell>
          <cell r="I14" t="str">
            <v>近卫</v>
          </cell>
          <cell r="J14">
            <v>798.00000000000011</v>
          </cell>
          <cell r="K14">
            <v>399.00000000000006</v>
          </cell>
          <cell r="L14">
            <v>579.60000000000014</v>
          </cell>
          <cell r="M14">
            <v>226.8</v>
          </cell>
          <cell r="N14">
            <v>529.20000000000005</v>
          </cell>
          <cell r="O14">
            <v>239.4</v>
          </cell>
          <cell r="P14">
            <v>119.7</v>
          </cell>
          <cell r="Q14">
            <v>173.88000000000002</v>
          </cell>
          <cell r="R14">
            <v>68.040000000000006</v>
          </cell>
          <cell r="S14">
            <v>158.76000000000002</v>
          </cell>
          <cell r="T14">
            <v>0.15959999999999999</v>
          </cell>
        </row>
        <row r="15">
          <cell r="A15">
            <v>10014</v>
          </cell>
          <cell r="B15" t="str">
            <v>火枪</v>
          </cell>
          <cell r="D15" t="str">
            <v>传说</v>
          </cell>
          <cell r="E15" t="str">
            <v>敏捷英雄</v>
          </cell>
          <cell r="H15" t="str">
            <v>清晨酒馆</v>
          </cell>
          <cell r="I15" t="str">
            <v>近卫</v>
          </cell>
          <cell r="J15">
            <v>826.5</v>
          </cell>
          <cell r="K15">
            <v>413.25</v>
          </cell>
          <cell r="L15">
            <v>600.30000000000007</v>
          </cell>
          <cell r="M15">
            <v>234.9</v>
          </cell>
          <cell r="N15">
            <v>548.1</v>
          </cell>
          <cell r="O15">
            <v>247.95000000000002</v>
          </cell>
          <cell r="P15">
            <v>123.97500000000001</v>
          </cell>
          <cell r="Q15">
            <v>180.09000000000003</v>
          </cell>
          <cell r="R15">
            <v>70.470000000000013</v>
          </cell>
          <cell r="S15">
            <v>164.43000000000004</v>
          </cell>
          <cell r="T15">
            <v>0.1653</v>
          </cell>
        </row>
        <row r="16">
          <cell r="A16">
            <v>10015</v>
          </cell>
          <cell r="B16" t="str">
            <v>猴子</v>
          </cell>
          <cell r="D16" t="str">
            <v>传说</v>
          </cell>
          <cell r="E16" t="str">
            <v>敏捷英雄</v>
          </cell>
          <cell r="H16" t="str">
            <v>清晨酒馆</v>
          </cell>
          <cell r="I16" t="str">
            <v>近卫</v>
          </cell>
          <cell r="J16">
            <v>893</v>
          </cell>
          <cell r="K16">
            <v>446.5</v>
          </cell>
          <cell r="L16">
            <v>648.60000000000014</v>
          </cell>
          <cell r="M16">
            <v>253.8</v>
          </cell>
          <cell r="N16">
            <v>592.20000000000005</v>
          </cell>
          <cell r="O16">
            <v>267.90000000000003</v>
          </cell>
          <cell r="P16">
            <v>133.95000000000002</v>
          </cell>
          <cell r="Q16">
            <v>194.58000000000004</v>
          </cell>
          <cell r="R16">
            <v>76.14</v>
          </cell>
          <cell r="S16">
            <v>177.66000000000003</v>
          </cell>
          <cell r="T16">
            <v>0.17860000000000004</v>
          </cell>
        </row>
        <row r="17">
          <cell r="A17">
            <v>10016</v>
          </cell>
          <cell r="B17" t="str">
            <v>水人</v>
          </cell>
          <cell r="D17" t="str">
            <v>传说</v>
          </cell>
          <cell r="E17" t="str">
            <v>敏捷英雄</v>
          </cell>
          <cell r="H17" t="str">
            <v>清晨酒馆</v>
          </cell>
          <cell r="I17" t="str">
            <v>近卫</v>
          </cell>
          <cell r="J17">
            <v>855</v>
          </cell>
          <cell r="K17">
            <v>427.5</v>
          </cell>
          <cell r="L17">
            <v>621.00000000000011</v>
          </cell>
          <cell r="M17">
            <v>243</v>
          </cell>
          <cell r="N17">
            <v>567</v>
          </cell>
          <cell r="O17">
            <v>256.5</v>
          </cell>
          <cell r="P17">
            <v>128.25</v>
          </cell>
          <cell r="Q17">
            <v>186.30000000000004</v>
          </cell>
          <cell r="R17">
            <v>72.900000000000006</v>
          </cell>
          <cell r="S17">
            <v>170.10000000000002</v>
          </cell>
          <cell r="T17">
            <v>0.17100000000000001</v>
          </cell>
        </row>
        <row r="18">
          <cell r="A18">
            <v>10017</v>
          </cell>
          <cell r="B18" t="str">
            <v>小黑</v>
          </cell>
          <cell r="D18" t="str">
            <v>传说</v>
          </cell>
          <cell r="E18" t="str">
            <v>敏捷英雄</v>
          </cell>
          <cell r="H18" t="str">
            <v>黎明酒馆</v>
          </cell>
          <cell r="I18" t="str">
            <v>中立</v>
          </cell>
          <cell r="J18">
            <v>826.5</v>
          </cell>
          <cell r="K18">
            <v>413.25</v>
          </cell>
          <cell r="L18">
            <v>600.30000000000007</v>
          </cell>
          <cell r="M18">
            <v>234.9</v>
          </cell>
          <cell r="N18">
            <v>548.1</v>
          </cell>
          <cell r="O18">
            <v>247.95000000000002</v>
          </cell>
          <cell r="P18">
            <v>123.97500000000001</v>
          </cell>
          <cell r="Q18">
            <v>180.09000000000003</v>
          </cell>
          <cell r="R18">
            <v>70.470000000000013</v>
          </cell>
          <cell r="S18">
            <v>164.43000000000004</v>
          </cell>
          <cell r="T18">
            <v>0.1653</v>
          </cell>
        </row>
        <row r="19">
          <cell r="A19">
            <v>10018</v>
          </cell>
          <cell r="B19" t="str">
            <v>饥疤脸</v>
          </cell>
          <cell r="D19" t="str">
            <v>传说</v>
          </cell>
          <cell r="E19" t="str">
            <v>敏捷英雄</v>
          </cell>
          <cell r="H19" t="str">
            <v>黎明酒馆</v>
          </cell>
          <cell r="I19" t="str">
            <v>中立</v>
          </cell>
          <cell r="J19">
            <v>893</v>
          </cell>
          <cell r="K19">
            <v>446.5</v>
          </cell>
          <cell r="L19">
            <v>648.60000000000014</v>
          </cell>
          <cell r="M19">
            <v>253.8</v>
          </cell>
          <cell r="N19">
            <v>592.20000000000005</v>
          </cell>
          <cell r="O19">
            <v>267.90000000000003</v>
          </cell>
          <cell r="P19">
            <v>133.95000000000002</v>
          </cell>
          <cell r="Q19">
            <v>194.58000000000004</v>
          </cell>
          <cell r="R19">
            <v>76.14</v>
          </cell>
          <cell r="S19">
            <v>177.66000000000003</v>
          </cell>
          <cell r="T19">
            <v>0.17860000000000004</v>
          </cell>
        </row>
        <row r="20">
          <cell r="A20">
            <v>10019</v>
          </cell>
          <cell r="B20" t="str">
            <v>大娜迦</v>
          </cell>
          <cell r="D20" t="str">
            <v>传说</v>
          </cell>
          <cell r="E20" t="str">
            <v>敏捷英雄</v>
          </cell>
          <cell r="H20" t="str">
            <v>黎明酒馆</v>
          </cell>
          <cell r="I20" t="str">
            <v>中立</v>
          </cell>
          <cell r="J20">
            <v>855</v>
          </cell>
          <cell r="K20">
            <v>427.5</v>
          </cell>
          <cell r="L20">
            <v>621.00000000000011</v>
          </cell>
          <cell r="M20">
            <v>243</v>
          </cell>
          <cell r="N20">
            <v>567</v>
          </cell>
          <cell r="O20">
            <v>256.5</v>
          </cell>
          <cell r="P20">
            <v>128.25</v>
          </cell>
          <cell r="Q20">
            <v>186.30000000000004</v>
          </cell>
          <cell r="R20">
            <v>72.900000000000006</v>
          </cell>
          <cell r="S20">
            <v>170.10000000000002</v>
          </cell>
          <cell r="T20">
            <v>0.17100000000000001</v>
          </cell>
        </row>
        <row r="21">
          <cell r="A21">
            <v>10020</v>
          </cell>
          <cell r="B21" t="str">
            <v>地卜</v>
          </cell>
          <cell r="D21" t="str">
            <v>传说</v>
          </cell>
          <cell r="E21" t="str">
            <v>敏捷英雄</v>
          </cell>
          <cell r="H21" t="str">
            <v>黎明酒馆</v>
          </cell>
          <cell r="I21" t="str">
            <v>中立</v>
          </cell>
          <cell r="J21">
            <v>714</v>
          </cell>
          <cell r="K21">
            <v>441</v>
          </cell>
          <cell r="L21">
            <v>529.20000000000005</v>
          </cell>
          <cell r="M21">
            <v>252</v>
          </cell>
          <cell r="N21">
            <v>529.20000000000005</v>
          </cell>
          <cell r="O21">
            <v>214.20000000000002</v>
          </cell>
          <cell r="P21">
            <v>132.30000000000001</v>
          </cell>
          <cell r="Q21">
            <v>158.76000000000002</v>
          </cell>
          <cell r="R21">
            <v>75.600000000000009</v>
          </cell>
          <cell r="S21">
            <v>158.76000000000002</v>
          </cell>
          <cell r="T21">
            <v>0.17640000000000003</v>
          </cell>
        </row>
        <row r="22">
          <cell r="A22">
            <v>10021</v>
          </cell>
          <cell r="B22" t="str">
            <v>幽鬼</v>
          </cell>
          <cell r="D22" t="str">
            <v>传说</v>
          </cell>
          <cell r="E22" t="str">
            <v>敏捷英雄</v>
          </cell>
          <cell r="H22" t="str">
            <v>落日酒馆</v>
          </cell>
          <cell r="I22" t="str">
            <v>天灾</v>
          </cell>
          <cell r="J22">
            <v>940</v>
          </cell>
          <cell r="K22">
            <v>446.5</v>
          </cell>
          <cell r="L22">
            <v>592.20000000000005</v>
          </cell>
          <cell r="M22">
            <v>267.90000000000003</v>
          </cell>
          <cell r="N22">
            <v>592.20000000000005</v>
          </cell>
          <cell r="O22">
            <v>282</v>
          </cell>
          <cell r="P22">
            <v>133.95000000000002</v>
          </cell>
          <cell r="Q22">
            <v>177.66000000000003</v>
          </cell>
          <cell r="R22">
            <v>80.37</v>
          </cell>
          <cell r="S22">
            <v>177.66000000000003</v>
          </cell>
          <cell r="T22">
            <v>0.17860000000000004</v>
          </cell>
        </row>
        <row r="23">
          <cell r="A23">
            <v>10022</v>
          </cell>
          <cell r="B23" t="str">
            <v>幻刺</v>
          </cell>
          <cell r="D23" t="str">
            <v>传说</v>
          </cell>
          <cell r="E23" t="str">
            <v>敏捷英雄</v>
          </cell>
          <cell r="H23" t="str">
            <v>落日酒馆</v>
          </cell>
          <cell r="I23" t="str">
            <v>天灾</v>
          </cell>
          <cell r="J23">
            <v>855</v>
          </cell>
          <cell r="K23">
            <v>427.5</v>
          </cell>
          <cell r="L23">
            <v>621.00000000000011</v>
          </cell>
          <cell r="M23">
            <v>243</v>
          </cell>
          <cell r="N23">
            <v>567</v>
          </cell>
          <cell r="O23">
            <v>256.5</v>
          </cell>
          <cell r="P23">
            <v>128.25</v>
          </cell>
          <cell r="Q23">
            <v>186.30000000000004</v>
          </cell>
          <cell r="R23">
            <v>72.900000000000006</v>
          </cell>
          <cell r="S23">
            <v>170.10000000000002</v>
          </cell>
          <cell r="T23">
            <v>0.17100000000000001</v>
          </cell>
        </row>
        <row r="24">
          <cell r="A24">
            <v>10023</v>
          </cell>
          <cell r="B24" t="str">
            <v>蚂蚁</v>
          </cell>
          <cell r="D24" t="str">
            <v>传说</v>
          </cell>
          <cell r="E24" t="str">
            <v>敏捷英雄</v>
          </cell>
          <cell r="H24" t="str">
            <v>落日酒馆</v>
          </cell>
          <cell r="I24" t="str">
            <v>天灾</v>
          </cell>
          <cell r="J24">
            <v>957</v>
          </cell>
          <cell r="K24">
            <v>348</v>
          </cell>
          <cell r="L24">
            <v>626.40000000000009</v>
          </cell>
          <cell r="M24">
            <v>261</v>
          </cell>
          <cell r="N24">
            <v>469.79999999999995</v>
          </cell>
          <cell r="O24">
            <v>287.10000000000008</v>
          </cell>
          <cell r="P24">
            <v>104.4</v>
          </cell>
          <cell r="Q24">
            <v>187.92000000000004</v>
          </cell>
          <cell r="R24">
            <v>78.300000000000011</v>
          </cell>
          <cell r="S24">
            <v>140.94</v>
          </cell>
          <cell r="T24">
            <v>0.13920000000000002</v>
          </cell>
        </row>
        <row r="25">
          <cell r="A25">
            <v>10024</v>
          </cell>
          <cell r="B25" t="str">
            <v>魂守</v>
          </cell>
          <cell r="D25" t="str">
            <v>传说</v>
          </cell>
          <cell r="E25" t="str">
            <v>敏捷英雄</v>
          </cell>
          <cell r="H25" t="str">
            <v>落日酒馆</v>
          </cell>
          <cell r="I25" t="str">
            <v>天灾</v>
          </cell>
          <cell r="J25">
            <v>798.00000000000011</v>
          </cell>
          <cell r="K25">
            <v>399.00000000000006</v>
          </cell>
          <cell r="L25">
            <v>579.60000000000014</v>
          </cell>
          <cell r="M25">
            <v>226.8</v>
          </cell>
          <cell r="N25">
            <v>529.20000000000005</v>
          </cell>
          <cell r="O25">
            <v>239.4</v>
          </cell>
          <cell r="P25">
            <v>119.7</v>
          </cell>
          <cell r="Q25">
            <v>173.88000000000002</v>
          </cell>
          <cell r="R25">
            <v>68.040000000000006</v>
          </cell>
          <cell r="S25">
            <v>158.76000000000002</v>
          </cell>
          <cell r="T25">
            <v>0.15959999999999999</v>
          </cell>
        </row>
        <row r="26">
          <cell r="A26">
            <v>10025</v>
          </cell>
          <cell r="B26" t="str">
            <v>神牛</v>
          </cell>
          <cell r="D26" t="str">
            <v>传说</v>
          </cell>
          <cell r="E26" t="str">
            <v>力量英雄</v>
          </cell>
          <cell r="H26" t="str">
            <v>旭日酒馆</v>
          </cell>
          <cell r="I26" t="str">
            <v>近卫</v>
          </cell>
          <cell r="J26">
            <v>1148.4000000000003</v>
          </cell>
          <cell r="K26">
            <v>348</v>
          </cell>
          <cell r="L26">
            <v>391.5</v>
          </cell>
          <cell r="M26">
            <v>313.20000000000005</v>
          </cell>
          <cell r="N26">
            <v>348</v>
          </cell>
          <cell r="O26">
            <v>344.52000000000004</v>
          </cell>
          <cell r="P26">
            <v>104.4</v>
          </cell>
          <cell r="Q26">
            <v>117.45</v>
          </cell>
          <cell r="R26">
            <v>93.960000000000008</v>
          </cell>
          <cell r="S26">
            <v>104.4</v>
          </cell>
          <cell r="T26">
            <v>0.13920000000000002</v>
          </cell>
        </row>
        <row r="27">
          <cell r="A27">
            <v>10026</v>
          </cell>
          <cell r="B27" t="str">
            <v>斯温</v>
          </cell>
          <cell r="D27" t="str">
            <v>传说</v>
          </cell>
          <cell r="E27" t="str">
            <v>力量英雄</v>
          </cell>
          <cell r="H27" t="str">
            <v>旭日酒馆</v>
          </cell>
          <cell r="I27" t="str">
            <v>近卫</v>
          </cell>
          <cell r="J27">
            <v>1297.2000000000003</v>
          </cell>
          <cell r="K27">
            <v>300.8</v>
          </cell>
          <cell r="L27">
            <v>517</v>
          </cell>
          <cell r="M27">
            <v>355.32000000000005</v>
          </cell>
          <cell r="N27">
            <v>338.4</v>
          </cell>
          <cell r="O27">
            <v>389.16000000000008</v>
          </cell>
          <cell r="P27">
            <v>90.240000000000009</v>
          </cell>
          <cell r="Q27">
            <v>155.10000000000002</v>
          </cell>
          <cell r="R27">
            <v>106.596</v>
          </cell>
          <cell r="S27">
            <v>101.52</v>
          </cell>
          <cell r="T27">
            <v>0.12032000000000001</v>
          </cell>
        </row>
        <row r="28">
          <cell r="A28">
            <v>10027</v>
          </cell>
          <cell r="B28" t="str">
            <v>船长</v>
          </cell>
          <cell r="D28" t="str">
            <v>传说</v>
          </cell>
          <cell r="E28" t="str">
            <v>力量英雄</v>
          </cell>
          <cell r="H28" t="str">
            <v>旭日酒馆</v>
          </cell>
          <cell r="I28" t="str">
            <v>近卫</v>
          </cell>
          <cell r="J28">
            <v>1159.2000000000003</v>
          </cell>
          <cell r="K28">
            <v>268.8</v>
          </cell>
          <cell r="L28">
            <v>462</v>
          </cell>
          <cell r="M28">
            <v>317.52000000000004</v>
          </cell>
          <cell r="N28">
            <v>302.39999999999998</v>
          </cell>
          <cell r="O28">
            <v>347.76000000000005</v>
          </cell>
          <cell r="P28">
            <v>80.640000000000015</v>
          </cell>
          <cell r="Q28">
            <v>138.6</v>
          </cell>
          <cell r="R28">
            <v>95.256</v>
          </cell>
          <cell r="S28">
            <v>90.72</v>
          </cell>
          <cell r="T28">
            <v>0.10752000000000002</v>
          </cell>
        </row>
        <row r="29">
          <cell r="A29">
            <v>10028</v>
          </cell>
          <cell r="B29" t="str">
            <v>军团</v>
          </cell>
          <cell r="D29" t="str">
            <v>传说</v>
          </cell>
          <cell r="E29" t="str">
            <v>力量英雄</v>
          </cell>
          <cell r="H29" t="str">
            <v>旭日酒馆</v>
          </cell>
          <cell r="I29" t="str">
            <v>近卫</v>
          </cell>
          <cell r="J29">
            <v>1242.0000000000002</v>
          </cell>
          <cell r="K29">
            <v>288</v>
          </cell>
          <cell r="L29">
            <v>495</v>
          </cell>
          <cell r="M29">
            <v>340.20000000000005</v>
          </cell>
          <cell r="N29">
            <v>324</v>
          </cell>
          <cell r="O29">
            <v>372.60000000000008</v>
          </cell>
          <cell r="P29">
            <v>86.4</v>
          </cell>
          <cell r="Q29">
            <v>148.50000000000003</v>
          </cell>
          <cell r="R29">
            <v>102.06</v>
          </cell>
          <cell r="S29">
            <v>97.199999999999989</v>
          </cell>
          <cell r="T29">
            <v>0.11520000000000001</v>
          </cell>
        </row>
        <row r="30">
          <cell r="A30">
            <v>10029</v>
          </cell>
          <cell r="B30" t="str">
            <v>龙骑</v>
          </cell>
          <cell r="D30" t="str">
            <v>传说</v>
          </cell>
          <cell r="E30" t="str">
            <v>力量英雄</v>
          </cell>
          <cell r="H30" t="str">
            <v>黄昏酒馆</v>
          </cell>
          <cell r="I30" t="str">
            <v>中立</v>
          </cell>
          <cell r="J30">
            <v>1128</v>
          </cell>
          <cell r="K30">
            <v>338.40000000000003</v>
          </cell>
          <cell r="L30">
            <v>517</v>
          </cell>
          <cell r="M30">
            <v>372.24</v>
          </cell>
          <cell r="N30">
            <v>338.4</v>
          </cell>
          <cell r="O30">
            <v>338.40000000000003</v>
          </cell>
          <cell r="P30">
            <v>101.52000000000001</v>
          </cell>
          <cell r="Q30">
            <v>155.10000000000002</v>
          </cell>
          <cell r="R30">
            <v>111.67200000000001</v>
          </cell>
          <cell r="S30">
            <v>101.52</v>
          </cell>
          <cell r="T30">
            <v>0.13536000000000001</v>
          </cell>
        </row>
        <row r="31">
          <cell r="A31">
            <v>10030</v>
          </cell>
          <cell r="B31" t="str">
            <v>炼金</v>
          </cell>
          <cell r="D31" t="str">
            <v>传说</v>
          </cell>
          <cell r="E31" t="str">
            <v>力量英雄</v>
          </cell>
          <cell r="H31" t="str">
            <v>黄昏酒馆</v>
          </cell>
          <cell r="I31" t="str">
            <v>中立</v>
          </cell>
          <cell r="J31">
            <v>1080</v>
          </cell>
          <cell r="K31">
            <v>342.00000000000006</v>
          </cell>
          <cell r="L31">
            <v>472.5</v>
          </cell>
          <cell r="M31">
            <v>307.8</v>
          </cell>
          <cell r="N31">
            <v>378</v>
          </cell>
          <cell r="O31">
            <v>324</v>
          </cell>
          <cell r="P31">
            <v>102.60000000000001</v>
          </cell>
          <cell r="Q31">
            <v>141.75</v>
          </cell>
          <cell r="R31">
            <v>92.340000000000018</v>
          </cell>
          <cell r="S31">
            <v>113.4</v>
          </cell>
          <cell r="T31">
            <v>0.1368</v>
          </cell>
        </row>
        <row r="32">
          <cell r="A32">
            <v>10031</v>
          </cell>
          <cell r="B32" t="str">
            <v>神灵</v>
          </cell>
          <cell r="D32" t="str">
            <v>传说</v>
          </cell>
          <cell r="E32" t="str">
            <v>力量英雄</v>
          </cell>
          <cell r="H32" t="str">
            <v>黄昏酒馆</v>
          </cell>
          <cell r="I32" t="str">
            <v>中立</v>
          </cell>
          <cell r="J32">
            <v>1252.8000000000002</v>
          </cell>
          <cell r="K32">
            <v>278.40000000000003</v>
          </cell>
          <cell r="L32">
            <v>435</v>
          </cell>
          <cell r="M32">
            <v>344.52000000000004</v>
          </cell>
          <cell r="N32">
            <v>313.2</v>
          </cell>
          <cell r="O32">
            <v>375.84000000000009</v>
          </cell>
          <cell r="P32">
            <v>83.52000000000001</v>
          </cell>
          <cell r="Q32">
            <v>130.5</v>
          </cell>
          <cell r="R32">
            <v>103.35600000000002</v>
          </cell>
          <cell r="S32">
            <v>93.96</v>
          </cell>
          <cell r="T32">
            <v>0.11136000000000001</v>
          </cell>
        </row>
        <row r="33">
          <cell r="A33">
            <v>10032</v>
          </cell>
          <cell r="B33" t="str">
            <v>猛犸</v>
          </cell>
          <cell r="D33" t="str">
            <v>传说</v>
          </cell>
          <cell r="E33" t="str">
            <v>力量英雄</v>
          </cell>
          <cell r="H33" t="str">
            <v>黄昏酒馆</v>
          </cell>
          <cell r="I33" t="str">
            <v>中立</v>
          </cell>
          <cell r="J33">
            <v>1008</v>
          </cell>
          <cell r="K33">
            <v>319.20000000000005</v>
          </cell>
          <cell r="L33">
            <v>441</v>
          </cell>
          <cell r="M33">
            <v>287.28000000000003</v>
          </cell>
          <cell r="N33">
            <v>352.8</v>
          </cell>
          <cell r="O33">
            <v>302.40000000000003</v>
          </cell>
          <cell r="P33">
            <v>95.76</v>
          </cell>
          <cell r="Q33">
            <v>132.30000000000001</v>
          </cell>
          <cell r="R33">
            <v>86.184000000000012</v>
          </cell>
          <cell r="S33">
            <v>105.84000000000002</v>
          </cell>
          <cell r="T33">
            <v>0.12768000000000002</v>
          </cell>
        </row>
        <row r="34">
          <cell r="A34">
            <v>10033</v>
          </cell>
          <cell r="B34" t="str">
            <v>混沌</v>
          </cell>
          <cell r="D34" t="str">
            <v>传说</v>
          </cell>
          <cell r="E34" t="str">
            <v>力量英雄</v>
          </cell>
          <cell r="H34" t="str">
            <v>黑夜酒馆</v>
          </cell>
          <cell r="I34" t="str">
            <v>天灾</v>
          </cell>
          <cell r="J34">
            <v>1128</v>
          </cell>
          <cell r="K34">
            <v>338.40000000000003</v>
          </cell>
          <cell r="L34">
            <v>517</v>
          </cell>
          <cell r="M34">
            <v>372.24</v>
          </cell>
          <cell r="N34">
            <v>338.4</v>
          </cell>
          <cell r="O34">
            <v>338.40000000000003</v>
          </cell>
          <cell r="P34">
            <v>101.52000000000001</v>
          </cell>
          <cell r="Q34">
            <v>155.10000000000002</v>
          </cell>
          <cell r="R34">
            <v>111.67200000000001</v>
          </cell>
          <cell r="S34">
            <v>101.52</v>
          </cell>
          <cell r="T34">
            <v>0.13536000000000001</v>
          </cell>
        </row>
        <row r="35">
          <cell r="A35">
            <v>10034</v>
          </cell>
          <cell r="B35" t="str">
            <v>骷髅王</v>
          </cell>
          <cell r="D35" t="str">
            <v>传说</v>
          </cell>
          <cell r="E35" t="str">
            <v>力量英雄</v>
          </cell>
          <cell r="H35" t="str">
            <v>黑夜酒馆</v>
          </cell>
          <cell r="I35" t="str">
            <v>天灾</v>
          </cell>
          <cell r="J35">
            <v>1200.6000000000001</v>
          </cell>
          <cell r="K35">
            <v>278.40000000000003</v>
          </cell>
          <cell r="L35">
            <v>478.5</v>
          </cell>
          <cell r="M35">
            <v>328.86000000000007</v>
          </cell>
          <cell r="N35">
            <v>313.2</v>
          </cell>
          <cell r="O35">
            <v>360.18000000000006</v>
          </cell>
          <cell r="P35">
            <v>83.52000000000001</v>
          </cell>
          <cell r="Q35">
            <v>143.55000000000004</v>
          </cell>
          <cell r="R35">
            <v>98.658000000000015</v>
          </cell>
          <cell r="S35">
            <v>93.96</v>
          </cell>
          <cell r="T35">
            <v>0.11136000000000001</v>
          </cell>
        </row>
        <row r="36">
          <cell r="A36">
            <v>10035</v>
          </cell>
          <cell r="B36" t="str">
            <v>狼人</v>
          </cell>
          <cell r="D36" t="str">
            <v>传说</v>
          </cell>
          <cell r="E36" t="str">
            <v>力量英雄</v>
          </cell>
          <cell r="H36" t="str">
            <v>黑夜酒馆</v>
          </cell>
          <cell r="I36" t="str">
            <v>天灾</v>
          </cell>
          <cell r="J36">
            <v>1242.0000000000002</v>
          </cell>
          <cell r="K36">
            <v>288</v>
          </cell>
          <cell r="L36">
            <v>495</v>
          </cell>
          <cell r="M36">
            <v>340.20000000000005</v>
          </cell>
          <cell r="N36">
            <v>324</v>
          </cell>
          <cell r="O36">
            <v>372.60000000000008</v>
          </cell>
          <cell r="P36">
            <v>86.4</v>
          </cell>
          <cell r="Q36">
            <v>148.50000000000003</v>
          </cell>
          <cell r="R36">
            <v>102.06</v>
          </cell>
          <cell r="S36">
            <v>97.199999999999989</v>
          </cell>
          <cell r="T36">
            <v>0.11520000000000001</v>
          </cell>
        </row>
        <row r="37">
          <cell r="A37">
            <v>10036</v>
          </cell>
          <cell r="B37" t="str">
            <v>大鱼人</v>
          </cell>
          <cell r="D37" t="str">
            <v>传说</v>
          </cell>
          <cell r="E37" t="str">
            <v>力量英雄</v>
          </cell>
          <cell r="H37" t="str">
            <v>黑夜酒馆</v>
          </cell>
          <cell r="I37" t="str">
            <v>天灾</v>
          </cell>
          <cell r="J37">
            <v>957.6</v>
          </cell>
          <cell r="K37">
            <v>319.20000000000005</v>
          </cell>
          <cell r="L37">
            <v>483.00000000000011</v>
          </cell>
          <cell r="M37">
            <v>272.16000000000003</v>
          </cell>
          <cell r="N37">
            <v>352.8</v>
          </cell>
          <cell r="O37">
            <v>287.28000000000003</v>
          </cell>
          <cell r="P37">
            <v>95.76</v>
          </cell>
          <cell r="Q37">
            <v>144.90000000000003</v>
          </cell>
          <cell r="R37">
            <v>81.647999999999996</v>
          </cell>
          <cell r="S37">
            <v>105.84000000000002</v>
          </cell>
          <cell r="T37">
            <v>0.12768000000000002</v>
          </cell>
        </row>
        <row r="38">
          <cell r="A38">
            <v>10037</v>
          </cell>
          <cell r="B38" t="str">
            <v>萨尔</v>
          </cell>
          <cell r="D38" t="str">
            <v>史诗</v>
          </cell>
          <cell r="E38" t="str">
            <v>智力英雄</v>
          </cell>
          <cell r="H38" t="str">
            <v>曙光酒馆</v>
          </cell>
          <cell r="I38" t="str">
            <v>近卫</v>
          </cell>
          <cell r="J38">
            <v>646.80000000000007</v>
          </cell>
          <cell r="K38">
            <v>462</v>
          </cell>
          <cell r="L38">
            <v>308</v>
          </cell>
          <cell r="M38">
            <v>175.56</v>
          </cell>
          <cell r="N38">
            <v>385</v>
          </cell>
          <cell r="O38">
            <v>194.04000000000002</v>
          </cell>
          <cell r="P38">
            <v>138.6</v>
          </cell>
          <cell r="Q38">
            <v>92.4</v>
          </cell>
          <cell r="R38">
            <v>52.667999999999999</v>
          </cell>
          <cell r="S38">
            <v>115.5</v>
          </cell>
          <cell r="T38">
            <v>0.18479999999999999</v>
          </cell>
        </row>
        <row r="39">
          <cell r="A39">
            <v>10038</v>
          </cell>
          <cell r="B39" t="str">
            <v>宙斯</v>
          </cell>
          <cell r="D39" t="str">
            <v>史诗</v>
          </cell>
          <cell r="E39" t="str">
            <v>智力英雄</v>
          </cell>
          <cell r="H39" t="str">
            <v>曙光酒馆</v>
          </cell>
          <cell r="I39" t="str">
            <v>近卫</v>
          </cell>
          <cell r="J39">
            <v>672</v>
          </cell>
          <cell r="K39">
            <v>604.80000000000007</v>
          </cell>
          <cell r="L39">
            <v>268.8</v>
          </cell>
          <cell r="M39">
            <v>181.44</v>
          </cell>
          <cell r="N39">
            <v>462</v>
          </cell>
          <cell r="O39">
            <v>201.60000000000002</v>
          </cell>
          <cell r="P39">
            <v>181.44000000000005</v>
          </cell>
          <cell r="Q39">
            <v>80.640000000000015</v>
          </cell>
          <cell r="R39">
            <v>54.431999999999995</v>
          </cell>
          <cell r="S39">
            <v>138.6</v>
          </cell>
          <cell r="T39">
            <v>0.24192000000000008</v>
          </cell>
        </row>
        <row r="40">
          <cell r="A40">
            <v>10039</v>
          </cell>
          <cell r="B40" t="str">
            <v>先知</v>
          </cell>
          <cell r="D40" t="str">
            <v>史诗</v>
          </cell>
          <cell r="E40" t="str">
            <v>智力英雄</v>
          </cell>
          <cell r="H40" t="str">
            <v>曙光酒馆</v>
          </cell>
          <cell r="I40" t="str">
            <v>近卫</v>
          </cell>
          <cell r="J40">
            <v>608</v>
          </cell>
          <cell r="K40">
            <v>528</v>
          </cell>
          <cell r="L40">
            <v>288</v>
          </cell>
          <cell r="M40">
            <v>201.60000000000002</v>
          </cell>
          <cell r="N40">
            <v>400</v>
          </cell>
          <cell r="O40">
            <v>182.4</v>
          </cell>
          <cell r="P40">
            <v>158.40000000000003</v>
          </cell>
          <cell r="Q40">
            <v>86.4</v>
          </cell>
          <cell r="R40">
            <v>60.480000000000011</v>
          </cell>
          <cell r="S40">
            <v>120</v>
          </cell>
          <cell r="T40">
            <v>0.21120000000000005</v>
          </cell>
        </row>
        <row r="41">
          <cell r="A41">
            <v>10040</v>
          </cell>
          <cell r="B41" t="str">
            <v>无</v>
          </cell>
          <cell r="D41" t="str">
            <v>史诗</v>
          </cell>
          <cell r="E41" t="str">
            <v>智力英雄</v>
          </cell>
          <cell r="H41" t="str">
            <v>曙光酒馆</v>
          </cell>
          <cell r="I41" t="str">
            <v>近卫</v>
          </cell>
          <cell r="J41">
            <v>512</v>
          </cell>
          <cell r="K41">
            <v>384</v>
          </cell>
          <cell r="L41">
            <v>256</v>
          </cell>
          <cell r="M41">
            <v>153.60000000000002</v>
          </cell>
          <cell r="N41">
            <v>320</v>
          </cell>
          <cell r="O41">
            <v>153.60000000000002</v>
          </cell>
          <cell r="P41">
            <v>115.2</v>
          </cell>
          <cell r="Q41">
            <v>76.800000000000011</v>
          </cell>
          <cell r="R41">
            <v>46.080000000000005</v>
          </cell>
          <cell r="S41">
            <v>96</v>
          </cell>
          <cell r="T41">
            <v>0.15360000000000001</v>
          </cell>
        </row>
        <row r="42">
          <cell r="A42">
            <v>10041</v>
          </cell>
          <cell r="B42" t="str">
            <v>巫医</v>
          </cell>
          <cell r="D42" t="str">
            <v>史诗</v>
          </cell>
          <cell r="E42" t="str">
            <v>智力英雄</v>
          </cell>
          <cell r="H42" t="str">
            <v>暮色酒馆</v>
          </cell>
          <cell r="I42" t="str">
            <v>中立</v>
          </cell>
          <cell r="J42">
            <v>672</v>
          </cell>
          <cell r="K42">
            <v>480</v>
          </cell>
          <cell r="L42">
            <v>320</v>
          </cell>
          <cell r="M42">
            <v>182.4</v>
          </cell>
          <cell r="N42">
            <v>400</v>
          </cell>
          <cell r="O42">
            <v>201.60000000000002</v>
          </cell>
          <cell r="P42">
            <v>144</v>
          </cell>
          <cell r="Q42">
            <v>96</v>
          </cell>
          <cell r="R42">
            <v>54.72</v>
          </cell>
          <cell r="S42">
            <v>120</v>
          </cell>
          <cell r="T42">
            <v>0.192</v>
          </cell>
        </row>
        <row r="43">
          <cell r="A43">
            <v>10042</v>
          </cell>
          <cell r="B43" t="str">
            <v>蝙蝠</v>
          </cell>
          <cell r="D43" t="str">
            <v>史诗</v>
          </cell>
          <cell r="E43" t="str">
            <v>智力英雄</v>
          </cell>
          <cell r="H43" t="str">
            <v>暮色酒馆</v>
          </cell>
          <cell r="I43" t="str">
            <v>中立</v>
          </cell>
          <cell r="J43">
            <v>705.6</v>
          </cell>
          <cell r="K43">
            <v>453.6</v>
          </cell>
          <cell r="L43">
            <v>336</v>
          </cell>
          <cell r="M43">
            <v>231.84000000000003</v>
          </cell>
          <cell r="N43">
            <v>378</v>
          </cell>
          <cell r="O43">
            <v>211.68000000000004</v>
          </cell>
          <cell r="P43">
            <v>136.08000000000001</v>
          </cell>
          <cell r="Q43">
            <v>100.80000000000001</v>
          </cell>
          <cell r="R43">
            <v>69.552000000000007</v>
          </cell>
          <cell r="S43">
            <v>113.4</v>
          </cell>
          <cell r="T43">
            <v>0.18144000000000002</v>
          </cell>
        </row>
        <row r="44">
          <cell r="A44">
            <v>10043</v>
          </cell>
          <cell r="B44" t="str">
            <v>冰魂</v>
          </cell>
          <cell r="D44" t="str">
            <v>史诗</v>
          </cell>
          <cell r="E44" t="str">
            <v>智力英雄</v>
          </cell>
          <cell r="H44" t="str">
            <v>暮色酒馆</v>
          </cell>
          <cell r="I44" t="str">
            <v>中立</v>
          </cell>
          <cell r="J44">
            <v>554.4</v>
          </cell>
          <cell r="K44">
            <v>531.30000000000007</v>
          </cell>
          <cell r="L44">
            <v>292.60000000000002</v>
          </cell>
          <cell r="M44">
            <v>157.08000000000001</v>
          </cell>
          <cell r="N44">
            <v>442.75000000000011</v>
          </cell>
          <cell r="O44">
            <v>166.32000000000002</v>
          </cell>
          <cell r="P44">
            <v>159.39000000000001</v>
          </cell>
          <cell r="Q44">
            <v>87.780000000000015</v>
          </cell>
          <cell r="R44">
            <v>47.123999999999995</v>
          </cell>
          <cell r="S44">
            <v>132.82500000000002</v>
          </cell>
          <cell r="T44">
            <v>0.21252000000000001</v>
          </cell>
        </row>
        <row r="45">
          <cell r="A45">
            <v>10044</v>
          </cell>
          <cell r="B45" t="str">
            <v>无</v>
          </cell>
          <cell r="D45" t="str">
            <v>史诗</v>
          </cell>
          <cell r="E45" t="str">
            <v>智力英雄</v>
          </cell>
          <cell r="H45" t="str">
            <v>暮色酒馆</v>
          </cell>
          <cell r="I45" t="str">
            <v>中立</v>
          </cell>
          <cell r="J45">
            <v>512</v>
          </cell>
          <cell r="K45">
            <v>384</v>
          </cell>
          <cell r="L45">
            <v>256</v>
          </cell>
          <cell r="M45">
            <v>153.60000000000002</v>
          </cell>
          <cell r="N45">
            <v>320</v>
          </cell>
          <cell r="O45">
            <v>153.60000000000002</v>
          </cell>
          <cell r="P45">
            <v>115.2</v>
          </cell>
          <cell r="Q45">
            <v>76.800000000000011</v>
          </cell>
          <cell r="R45">
            <v>46.080000000000005</v>
          </cell>
          <cell r="S45">
            <v>96</v>
          </cell>
          <cell r="T45">
            <v>0.15360000000000001</v>
          </cell>
        </row>
        <row r="46">
          <cell r="A46">
            <v>10045</v>
          </cell>
          <cell r="B46" t="str">
            <v>女王</v>
          </cell>
          <cell r="D46" t="str">
            <v>史诗</v>
          </cell>
          <cell r="E46" t="str">
            <v>智力英雄</v>
          </cell>
          <cell r="H46" t="str">
            <v>午夜酒馆</v>
          </cell>
          <cell r="I46" t="str">
            <v>天灾</v>
          </cell>
          <cell r="J46">
            <v>672</v>
          </cell>
          <cell r="K46">
            <v>604.80000000000007</v>
          </cell>
          <cell r="L46">
            <v>268.8</v>
          </cell>
          <cell r="M46">
            <v>181.44</v>
          </cell>
          <cell r="N46">
            <v>462</v>
          </cell>
          <cell r="O46">
            <v>201.60000000000002</v>
          </cell>
          <cell r="P46">
            <v>181.44000000000005</v>
          </cell>
          <cell r="Q46">
            <v>80.640000000000015</v>
          </cell>
          <cell r="R46">
            <v>54.431999999999995</v>
          </cell>
          <cell r="S46">
            <v>138.6</v>
          </cell>
          <cell r="T46">
            <v>0.24192000000000008</v>
          </cell>
        </row>
        <row r="47">
          <cell r="A47">
            <v>10046</v>
          </cell>
          <cell r="B47" t="str">
            <v>术士</v>
          </cell>
          <cell r="D47" t="str">
            <v>史诗</v>
          </cell>
          <cell r="E47" t="str">
            <v>智力英雄</v>
          </cell>
          <cell r="H47" t="str">
            <v>午夜酒馆</v>
          </cell>
          <cell r="I47" t="str">
            <v>天灾</v>
          </cell>
          <cell r="J47">
            <v>704.00000000000011</v>
          </cell>
          <cell r="K47">
            <v>480</v>
          </cell>
          <cell r="L47">
            <v>288</v>
          </cell>
          <cell r="M47">
            <v>192</v>
          </cell>
          <cell r="N47">
            <v>400</v>
          </cell>
          <cell r="O47">
            <v>211.20000000000002</v>
          </cell>
          <cell r="P47">
            <v>144</v>
          </cell>
          <cell r="Q47">
            <v>86.4</v>
          </cell>
          <cell r="R47">
            <v>57.6</v>
          </cell>
          <cell r="S47">
            <v>120</v>
          </cell>
          <cell r="T47">
            <v>0.192</v>
          </cell>
        </row>
        <row r="48">
          <cell r="A48">
            <v>10047</v>
          </cell>
          <cell r="B48" t="str">
            <v>兔子</v>
          </cell>
          <cell r="D48" t="str">
            <v>史诗</v>
          </cell>
          <cell r="E48" t="str">
            <v>智力英雄</v>
          </cell>
          <cell r="H48" t="str">
            <v>午夜酒馆</v>
          </cell>
          <cell r="I48" t="str">
            <v>天灾</v>
          </cell>
          <cell r="J48">
            <v>585.20000000000005</v>
          </cell>
          <cell r="K48">
            <v>508.20000000000005</v>
          </cell>
          <cell r="L48">
            <v>277.2</v>
          </cell>
          <cell r="M48">
            <v>194.04000000000002</v>
          </cell>
          <cell r="N48">
            <v>385</v>
          </cell>
          <cell r="O48">
            <v>175.56</v>
          </cell>
          <cell r="P48">
            <v>152.46</v>
          </cell>
          <cell r="Q48">
            <v>83.160000000000011</v>
          </cell>
          <cell r="R48">
            <v>58.212000000000003</v>
          </cell>
          <cell r="S48">
            <v>115.5</v>
          </cell>
          <cell r="T48">
            <v>0.20328000000000002</v>
          </cell>
        </row>
        <row r="49">
          <cell r="A49">
            <v>10048</v>
          </cell>
          <cell r="B49" t="str">
            <v>无</v>
          </cell>
          <cell r="D49" t="str">
            <v>史诗</v>
          </cell>
          <cell r="E49" t="str">
            <v>智力英雄</v>
          </cell>
          <cell r="H49" t="str">
            <v>午夜酒馆</v>
          </cell>
          <cell r="I49" t="str">
            <v>天灾</v>
          </cell>
          <cell r="J49">
            <v>512</v>
          </cell>
          <cell r="K49">
            <v>384</v>
          </cell>
          <cell r="L49">
            <v>256</v>
          </cell>
          <cell r="M49">
            <v>153.60000000000002</v>
          </cell>
          <cell r="N49">
            <v>320</v>
          </cell>
          <cell r="O49">
            <v>153.60000000000002</v>
          </cell>
          <cell r="P49">
            <v>115.2</v>
          </cell>
          <cell r="Q49">
            <v>76.800000000000011</v>
          </cell>
          <cell r="R49">
            <v>46.080000000000005</v>
          </cell>
          <cell r="S49">
            <v>96</v>
          </cell>
          <cell r="T49">
            <v>0.15360000000000001</v>
          </cell>
        </row>
        <row r="50">
          <cell r="A50">
            <v>10049</v>
          </cell>
          <cell r="B50" t="str">
            <v>剑圣</v>
          </cell>
          <cell r="D50" t="str">
            <v>史诗</v>
          </cell>
          <cell r="E50" t="str">
            <v>敏捷英雄</v>
          </cell>
          <cell r="H50" t="str">
            <v>清晨酒馆</v>
          </cell>
          <cell r="I50" t="str">
            <v>近卫</v>
          </cell>
          <cell r="J50">
            <v>680</v>
          </cell>
          <cell r="K50">
            <v>420</v>
          </cell>
          <cell r="L50">
            <v>504</v>
          </cell>
          <cell r="M50">
            <v>240</v>
          </cell>
          <cell r="N50">
            <v>504</v>
          </cell>
          <cell r="O50">
            <v>204</v>
          </cell>
          <cell r="P50">
            <v>126</v>
          </cell>
          <cell r="Q50">
            <v>151.20000000000002</v>
          </cell>
          <cell r="R50">
            <v>72</v>
          </cell>
          <cell r="S50">
            <v>151.20000000000002</v>
          </cell>
          <cell r="T50">
            <v>0.16800000000000001</v>
          </cell>
        </row>
        <row r="51">
          <cell r="A51">
            <v>10050</v>
          </cell>
          <cell r="B51" t="str">
            <v>白虎</v>
          </cell>
          <cell r="D51" t="str">
            <v>史诗</v>
          </cell>
          <cell r="E51" t="str">
            <v>敏捷英雄</v>
          </cell>
          <cell r="H51" t="str">
            <v>清晨酒馆</v>
          </cell>
          <cell r="I51" t="str">
            <v>近卫</v>
          </cell>
          <cell r="J51">
            <v>731.50000000000011</v>
          </cell>
          <cell r="K51">
            <v>365.75000000000006</v>
          </cell>
          <cell r="L51">
            <v>531.30000000000007</v>
          </cell>
          <cell r="M51">
            <v>207.9</v>
          </cell>
          <cell r="N51">
            <v>485.1</v>
          </cell>
          <cell r="O51">
            <v>219.45000000000002</v>
          </cell>
          <cell r="P51">
            <v>109.72500000000001</v>
          </cell>
          <cell r="Q51">
            <v>159.39000000000001</v>
          </cell>
          <cell r="R51">
            <v>62.370000000000005</v>
          </cell>
          <cell r="S51">
            <v>145.53</v>
          </cell>
          <cell r="T51">
            <v>0.14630000000000001</v>
          </cell>
        </row>
        <row r="52">
          <cell r="A52">
            <v>10051</v>
          </cell>
          <cell r="B52" t="str">
            <v>月骑</v>
          </cell>
          <cell r="D52" t="str">
            <v>史诗</v>
          </cell>
          <cell r="E52" t="str">
            <v>敏捷英雄</v>
          </cell>
          <cell r="H52" t="str">
            <v>清晨酒馆</v>
          </cell>
          <cell r="I52" t="str">
            <v>近卫</v>
          </cell>
          <cell r="J52">
            <v>798.00000000000011</v>
          </cell>
          <cell r="K52">
            <v>399.00000000000006</v>
          </cell>
          <cell r="L52">
            <v>579.60000000000014</v>
          </cell>
          <cell r="M52">
            <v>226.8</v>
          </cell>
          <cell r="N52">
            <v>529.20000000000005</v>
          </cell>
          <cell r="O52">
            <v>239.4</v>
          </cell>
          <cell r="P52">
            <v>119.7</v>
          </cell>
          <cell r="Q52">
            <v>173.88000000000002</v>
          </cell>
          <cell r="R52">
            <v>68.040000000000006</v>
          </cell>
          <cell r="S52">
            <v>158.76000000000002</v>
          </cell>
          <cell r="T52">
            <v>0.15959999999999999</v>
          </cell>
        </row>
        <row r="53">
          <cell r="A53">
            <v>10052</v>
          </cell>
          <cell r="B53" t="str">
            <v>无</v>
          </cell>
          <cell r="D53" t="str">
            <v>史诗</v>
          </cell>
          <cell r="E53" t="str">
            <v>敏捷英雄</v>
          </cell>
          <cell r="H53" t="str">
            <v>清晨酒馆</v>
          </cell>
          <cell r="I53" t="str">
            <v>近卫</v>
          </cell>
          <cell r="J53">
            <v>640</v>
          </cell>
          <cell r="K53">
            <v>320</v>
          </cell>
          <cell r="L53">
            <v>384</v>
          </cell>
          <cell r="M53">
            <v>192</v>
          </cell>
          <cell r="N53">
            <v>384</v>
          </cell>
          <cell r="O53">
            <v>192</v>
          </cell>
          <cell r="P53">
            <v>96</v>
          </cell>
          <cell r="Q53">
            <v>115.2</v>
          </cell>
          <cell r="R53">
            <v>57.6</v>
          </cell>
          <cell r="S53">
            <v>115.2</v>
          </cell>
          <cell r="T53">
            <v>0.128</v>
          </cell>
        </row>
        <row r="54">
          <cell r="A54">
            <v>10053</v>
          </cell>
          <cell r="B54" t="str">
            <v>赏金</v>
          </cell>
          <cell r="D54" t="str">
            <v>史诗</v>
          </cell>
          <cell r="E54" t="str">
            <v>敏捷英雄</v>
          </cell>
          <cell r="H54" t="str">
            <v>黎明酒馆</v>
          </cell>
          <cell r="I54" t="str">
            <v>中立</v>
          </cell>
          <cell r="J54">
            <v>760.00000000000011</v>
          </cell>
          <cell r="K54">
            <v>380.00000000000006</v>
          </cell>
          <cell r="L54">
            <v>552.00000000000011</v>
          </cell>
          <cell r="M54">
            <v>216</v>
          </cell>
          <cell r="N54">
            <v>504</v>
          </cell>
          <cell r="O54">
            <v>228</v>
          </cell>
          <cell r="P54">
            <v>114</v>
          </cell>
          <cell r="Q54">
            <v>165.60000000000002</v>
          </cell>
          <cell r="R54">
            <v>64.8</v>
          </cell>
          <cell r="S54">
            <v>151.20000000000002</v>
          </cell>
          <cell r="T54">
            <v>0.152</v>
          </cell>
        </row>
        <row r="55">
          <cell r="A55">
            <v>10054</v>
          </cell>
          <cell r="B55" t="str">
            <v>拍拍熊</v>
          </cell>
          <cell r="D55" t="str">
            <v>史诗</v>
          </cell>
          <cell r="E55" t="str">
            <v>敏捷英雄</v>
          </cell>
          <cell r="H55" t="str">
            <v>黎明酒馆</v>
          </cell>
          <cell r="I55" t="str">
            <v>中立</v>
          </cell>
          <cell r="J55">
            <v>731.50000000000011</v>
          </cell>
          <cell r="K55">
            <v>365.75000000000006</v>
          </cell>
          <cell r="L55">
            <v>531.30000000000007</v>
          </cell>
          <cell r="M55">
            <v>207.9</v>
          </cell>
          <cell r="N55">
            <v>485.1</v>
          </cell>
          <cell r="O55">
            <v>219.45000000000002</v>
          </cell>
          <cell r="P55">
            <v>109.72500000000001</v>
          </cell>
          <cell r="Q55">
            <v>159.39000000000001</v>
          </cell>
          <cell r="R55">
            <v>62.370000000000005</v>
          </cell>
          <cell r="S55">
            <v>145.53</v>
          </cell>
          <cell r="T55">
            <v>0.14630000000000001</v>
          </cell>
        </row>
        <row r="56">
          <cell r="A56">
            <v>10055</v>
          </cell>
          <cell r="B56" t="str">
            <v>小娜迦</v>
          </cell>
          <cell r="D56" t="str">
            <v>史诗</v>
          </cell>
          <cell r="E56" t="str">
            <v>敏捷英雄</v>
          </cell>
          <cell r="H56" t="str">
            <v>黎明酒馆</v>
          </cell>
          <cell r="I56" t="str">
            <v>中立</v>
          </cell>
          <cell r="J56">
            <v>798.00000000000011</v>
          </cell>
          <cell r="K56">
            <v>399.00000000000006</v>
          </cell>
          <cell r="L56">
            <v>579.60000000000014</v>
          </cell>
          <cell r="M56">
            <v>226.8</v>
          </cell>
          <cell r="N56">
            <v>529.20000000000005</v>
          </cell>
          <cell r="O56">
            <v>239.4</v>
          </cell>
          <cell r="P56">
            <v>119.7</v>
          </cell>
          <cell r="Q56">
            <v>173.88000000000002</v>
          </cell>
          <cell r="R56">
            <v>68.040000000000006</v>
          </cell>
          <cell r="S56">
            <v>158.76000000000002</v>
          </cell>
          <cell r="T56">
            <v>0.15959999999999999</v>
          </cell>
        </row>
        <row r="57">
          <cell r="A57">
            <v>10056</v>
          </cell>
          <cell r="B57" t="str">
            <v>无</v>
          </cell>
          <cell r="D57" t="str">
            <v>史诗</v>
          </cell>
          <cell r="E57" t="str">
            <v>敏捷英雄</v>
          </cell>
          <cell r="H57" t="str">
            <v>黎明酒馆</v>
          </cell>
          <cell r="I57" t="str">
            <v>中立</v>
          </cell>
          <cell r="J57">
            <v>640</v>
          </cell>
          <cell r="K57">
            <v>320</v>
          </cell>
          <cell r="L57">
            <v>384</v>
          </cell>
          <cell r="M57">
            <v>192</v>
          </cell>
          <cell r="N57">
            <v>384</v>
          </cell>
          <cell r="O57">
            <v>192</v>
          </cell>
          <cell r="P57">
            <v>96</v>
          </cell>
          <cell r="Q57">
            <v>115.2</v>
          </cell>
          <cell r="R57">
            <v>57.6</v>
          </cell>
          <cell r="S57">
            <v>115.2</v>
          </cell>
          <cell r="T57">
            <v>0.128</v>
          </cell>
        </row>
        <row r="58">
          <cell r="A58">
            <v>10057</v>
          </cell>
          <cell r="B58" t="str">
            <v>小骷髅</v>
          </cell>
          <cell r="D58" t="str">
            <v>史诗</v>
          </cell>
          <cell r="E58" t="str">
            <v>敏捷英雄</v>
          </cell>
          <cell r="H58" t="str">
            <v>落日酒馆</v>
          </cell>
          <cell r="I58" t="str">
            <v>天灾</v>
          </cell>
          <cell r="J58">
            <v>798.00000000000011</v>
          </cell>
          <cell r="K58">
            <v>399.00000000000006</v>
          </cell>
          <cell r="L58">
            <v>579.60000000000014</v>
          </cell>
          <cell r="M58">
            <v>226.8</v>
          </cell>
          <cell r="N58">
            <v>529.20000000000005</v>
          </cell>
          <cell r="O58">
            <v>239.4</v>
          </cell>
          <cell r="P58">
            <v>119.7</v>
          </cell>
          <cell r="Q58">
            <v>173.88000000000002</v>
          </cell>
          <cell r="R58">
            <v>68.040000000000006</v>
          </cell>
          <cell r="S58">
            <v>158.76000000000002</v>
          </cell>
          <cell r="T58">
            <v>0.15959999999999999</v>
          </cell>
        </row>
        <row r="59">
          <cell r="A59">
            <v>10058</v>
          </cell>
          <cell r="B59" t="str">
            <v>影魔</v>
          </cell>
          <cell r="D59" t="str">
            <v>史诗</v>
          </cell>
          <cell r="E59" t="str">
            <v>敏捷英雄</v>
          </cell>
          <cell r="H59" t="str">
            <v>落日酒馆</v>
          </cell>
          <cell r="I59" t="str">
            <v>天灾</v>
          </cell>
          <cell r="J59">
            <v>880</v>
          </cell>
          <cell r="K59">
            <v>320</v>
          </cell>
          <cell r="L59">
            <v>576.00000000000011</v>
          </cell>
          <cell r="M59">
            <v>240</v>
          </cell>
          <cell r="N59">
            <v>432</v>
          </cell>
          <cell r="O59">
            <v>264</v>
          </cell>
          <cell r="P59">
            <v>96</v>
          </cell>
          <cell r="Q59">
            <v>172.80000000000004</v>
          </cell>
          <cell r="R59">
            <v>72</v>
          </cell>
          <cell r="S59">
            <v>129.6</v>
          </cell>
          <cell r="T59">
            <v>0.128</v>
          </cell>
        </row>
        <row r="60">
          <cell r="A60">
            <v>10059</v>
          </cell>
          <cell r="B60" t="str">
            <v>火猫</v>
          </cell>
          <cell r="D60" t="str">
            <v>史诗</v>
          </cell>
          <cell r="E60" t="str">
            <v>敏捷英雄</v>
          </cell>
          <cell r="H60" t="str">
            <v>落日酒馆</v>
          </cell>
          <cell r="I60" t="str">
            <v>天灾</v>
          </cell>
          <cell r="J60">
            <v>770</v>
          </cell>
          <cell r="K60">
            <v>346.5</v>
          </cell>
          <cell r="L60">
            <v>508.20000000000005</v>
          </cell>
          <cell r="M60">
            <v>254.10000000000002</v>
          </cell>
          <cell r="N60">
            <v>415.8</v>
          </cell>
          <cell r="O60">
            <v>231</v>
          </cell>
          <cell r="P60">
            <v>103.95</v>
          </cell>
          <cell r="Q60">
            <v>152.46</v>
          </cell>
          <cell r="R60">
            <v>76.23</v>
          </cell>
          <cell r="S60">
            <v>124.74</v>
          </cell>
          <cell r="T60">
            <v>0.1386</v>
          </cell>
        </row>
        <row r="61">
          <cell r="A61">
            <v>10060</v>
          </cell>
          <cell r="B61" t="str">
            <v>无</v>
          </cell>
          <cell r="D61" t="str">
            <v>史诗</v>
          </cell>
          <cell r="E61" t="str">
            <v>敏捷英雄</v>
          </cell>
          <cell r="H61" t="str">
            <v>落日酒馆</v>
          </cell>
          <cell r="I61" t="str">
            <v>天灾</v>
          </cell>
          <cell r="J61">
            <v>640</v>
          </cell>
          <cell r="K61">
            <v>320</v>
          </cell>
          <cell r="L61">
            <v>384</v>
          </cell>
          <cell r="M61">
            <v>192</v>
          </cell>
          <cell r="N61">
            <v>384</v>
          </cell>
          <cell r="O61">
            <v>192</v>
          </cell>
          <cell r="P61">
            <v>96</v>
          </cell>
          <cell r="Q61">
            <v>115.2</v>
          </cell>
          <cell r="R61">
            <v>57.6</v>
          </cell>
          <cell r="S61">
            <v>115.2</v>
          </cell>
          <cell r="T61">
            <v>0.128</v>
          </cell>
        </row>
        <row r="62">
          <cell r="A62">
            <v>10061</v>
          </cell>
          <cell r="B62" t="str">
            <v>老树</v>
          </cell>
          <cell r="D62" t="str">
            <v>史诗</v>
          </cell>
          <cell r="E62" t="str">
            <v>力量英雄</v>
          </cell>
          <cell r="H62" t="str">
            <v>旭日酒馆</v>
          </cell>
          <cell r="I62" t="str">
            <v>近卫</v>
          </cell>
          <cell r="J62">
            <v>1058.4000000000001</v>
          </cell>
          <cell r="K62">
            <v>302.40000000000003</v>
          </cell>
          <cell r="L62">
            <v>420</v>
          </cell>
          <cell r="M62">
            <v>347.76000000000005</v>
          </cell>
          <cell r="N62">
            <v>302.39999999999998</v>
          </cell>
          <cell r="O62">
            <v>317.52000000000004</v>
          </cell>
          <cell r="P62">
            <v>90.720000000000013</v>
          </cell>
          <cell r="Q62">
            <v>126</v>
          </cell>
          <cell r="R62">
            <v>104.328</v>
          </cell>
          <cell r="S62">
            <v>90.72</v>
          </cell>
          <cell r="T62">
            <v>0.12096000000000001</v>
          </cell>
        </row>
        <row r="63">
          <cell r="A63">
            <v>10062</v>
          </cell>
          <cell r="B63" t="str">
            <v>熊猫</v>
          </cell>
          <cell r="D63" t="str">
            <v>史诗</v>
          </cell>
          <cell r="E63" t="str">
            <v>力量英雄</v>
          </cell>
          <cell r="H63" t="str">
            <v>旭日酒馆</v>
          </cell>
          <cell r="I63" t="str">
            <v>近卫</v>
          </cell>
          <cell r="J63">
            <v>1008</v>
          </cell>
          <cell r="K63">
            <v>288</v>
          </cell>
          <cell r="L63">
            <v>400</v>
          </cell>
          <cell r="M63">
            <v>331.20000000000005</v>
          </cell>
          <cell r="N63">
            <v>287.99999999999994</v>
          </cell>
          <cell r="O63">
            <v>302.40000000000003</v>
          </cell>
          <cell r="P63">
            <v>86.4</v>
          </cell>
          <cell r="Q63">
            <v>120</v>
          </cell>
          <cell r="R63">
            <v>99.360000000000014</v>
          </cell>
          <cell r="S63">
            <v>86.399999999999991</v>
          </cell>
          <cell r="T63">
            <v>0.11520000000000001</v>
          </cell>
        </row>
        <row r="64">
          <cell r="A64">
            <v>10063</v>
          </cell>
          <cell r="B64" t="str">
            <v>兽王</v>
          </cell>
          <cell r="D64" t="str">
            <v>史诗</v>
          </cell>
          <cell r="E64" t="str">
            <v>力量英雄</v>
          </cell>
          <cell r="H64" t="str">
            <v>旭日酒馆</v>
          </cell>
          <cell r="I64" t="str">
            <v>近卫</v>
          </cell>
          <cell r="J64">
            <v>924</v>
          </cell>
          <cell r="K64">
            <v>292.60000000000002</v>
          </cell>
          <cell r="L64">
            <v>404.25</v>
          </cell>
          <cell r="M64">
            <v>263.34000000000003</v>
          </cell>
          <cell r="N64">
            <v>323.40000000000003</v>
          </cell>
          <cell r="O64">
            <v>277.2</v>
          </cell>
          <cell r="P64">
            <v>87.780000000000015</v>
          </cell>
          <cell r="Q64">
            <v>121.27500000000001</v>
          </cell>
          <cell r="R64">
            <v>79.00200000000001</v>
          </cell>
          <cell r="S64">
            <v>97.02000000000001</v>
          </cell>
          <cell r="T64">
            <v>0.11704000000000002</v>
          </cell>
        </row>
        <row r="65">
          <cell r="A65">
            <v>10064</v>
          </cell>
          <cell r="B65" t="str">
            <v>无</v>
          </cell>
          <cell r="D65" t="str">
            <v>史诗</v>
          </cell>
          <cell r="E65" t="str">
            <v>力量英雄</v>
          </cell>
          <cell r="H65" t="str">
            <v>旭日酒馆</v>
          </cell>
          <cell r="I65" t="str">
            <v>近卫</v>
          </cell>
          <cell r="J65">
            <v>768</v>
          </cell>
          <cell r="K65">
            <v>256</v>
          </cell>
          <cell r="L65">
            <v>320</v>
          </cell>
          <cell r="M65">
            <v>230.4</v>
          </cell>
          <cell r="N65">
            <v>256</v>
          </cell>
          <cell r="O65">
            <v>230.4</v>
          </cell>
          <cell r="P65">
            <v>76.800000000000011</v>
          </cell>
          <cell r="Q65">
            <v>96</v>
          </cell>
          <cell r="R65">
            <v>69.12</v>
          </cell>
          <cell r="S65">
            <v>76.800000000000011</v>
          </cell>
          <cell r="T65">
            <v>0.10240000000000002</v>
          </cell>
        </row>
        <row r="66">
          <cell r="A66">
            <v>10065</v>
          </cell>
          <cell r="B66" t="str">
            <v>白牛</v>
          </cell>
          <cell r="D66" t="str">
            <v>史诗</v>
          </cell>
          <cell r="E66" t="str">
            <v>力量英雄</v>
          </cell>
          <cell r="H66" t="str">
            <v>黄昏酒馆</v>
          </cell>
          <cell r="I66" t="str">
            <v>中立</v>
          </cell>
          <cell r="J66">
            <v>1008</v>
          </cell>
          <cell r="K66">
            <v>319.20000000000005</v>
          </cell>
          <cell r="L66">
            <v>441</v>
          </cell>
          <cell r="M66">
            <v>287.28000000000003</v>
          </cell>
          <cell r="N66">
            <v>352.8</v>
          </cell>
          <cell r="O66">
            <v>302.40000000000003</v>
          </cell>
          <cell r="P66">
            <v>95.76</v>
          </cell>
          <cell r="Q66">
            <v>132.30000000000001</v>
          </cell>
          <cell r="R66">
            <v>86.184000000000012</v>
          </cell>
          <cell r="S66">
            <v>105.84000000000002</v>
          </cell>
          <cell r="T66">
            <v>0.12768000000000002</v>
          </cell>
        </row>
        <row r="67">
          <cell r="A67">
            <v>10066</v>
          </cell>
          <cell r="B67" t="str">
            <v>钢背</v>
          </cell>
          <cell r="D67" t="str">
            <v>史诗</v>
          </cell>
          <cell r="E67" t="str">
            <v>力量英雄</v>
          </cell>
          <cell r="H67" t="str">
            <v>黄昏酒馆</v>
          </cell>
          <cell r="I67" t="str">
            <v>中立</v>
          </cell>
          <cell r="J67">
            <v>1008</v>
          </cell>
          <cell r="K67">
            <v>288</v>
          </cell>
          <cell r="L67">
            <v>400</v>
          </cell>
          <cell r="M67">
            <v>331.20000000000005</v>
          </cell>
          <cell r="N67">
            <v>287.99999999999994</v>
          </cell>
          <cell r="O67">
            <v>302.40000000000003</v>
          </cell>
          <cell r="P67">
            <v>86.4</v>
          </cell>
          <cell r="Q67">
            <v>120</v>
          </cell>
          <cell r="R67">
            <v>99.360000000000014</v>
          </cell>
          <cell r="S67">
            <v>86.399999999999991</v>
          </cell>
          <cell r="T67">
            <v>0.11520000000000001</v>
          </cell>
        </row>
        <row r="68">
          <cell r="A68">
            <v>10067</v>
          </cell>
          <cell r="B68" t="str">
            <v>潮汐</v>
          </cell>
          <cell r="D68" t="str">
            <v>史诗</v>
          </cell>
          <cell r="E68" t="str">
            <v>力量英雄</v>
          </cell>
          <cell r="H68" t="str">
            <v>黄昏酒馆</v>
          </cell>
          <cell r="I68" t="str">
            <v>中立</v>
          </cell>
          <cell r="J68">
            <v>970.2</v>
          </cell>
          <cell r="K68">
            <v>277.2</v>
          </cell>
          <cell r="L68">
            <v>385</v>
          </cell>
          <cell r="M68">
            <v>318.78000000000003</v>
          </cell>
          <cell r="N68">
            <v>277.2</v>
          </cell>
          <cell r="O68">
            <v>291.06</v>
          </cell>
          <cell r="P68">
            <v>83.160000000000011</v>
          </cell>
          <cell r="Q68">
            <v>115.5</v>
          </cell>
          <cell r="R68">
            <v>95.634000000000015</v>
          </cell>
          <cell r="S68">
            <v>83.16</v>
          </cell>
          <cell r="T68">
            <v>0.11088000000000002</v>
          </cell>
        </row>
        <row r="69">
          <cell r="A69">
            <v>10068</v>
          </cell>
          <cell r="B69" t="str">
            <v>无</v>
          </cell>
          <cell r="D69" t="str">
            <v>史诗</v>
          </cell>
          <cell r="E69" t="str">
            <v>力量英雄</v>
          </cell>
          <cell r="H69" t="str">
            <v>黄昏酒馆</v>
          </cell>
          <cell r="I69" t="str">
            <v>中立</v>
          </cell>
          <cell r="J69">
            <v>768</v>
          </cell>
          <cell r="K69">
            <v>256</v>
          </cell>
          <cell r="L69">
            <v>320</v>
          </cell>
          <cell r="M69">
            <v>230.4</v>
          </cell>
          <cell r="N69">
            <v>256</v>
          </cell>
          <cell r="O69">
            <v>230.4</v>
          </cell>
          <cell r="P69">
            <v>76.800000000000011</v>
          </cell>
          <cell r="Q69">
            <v>96</v>
          </cell>
          <cell r="R69">
            <v>69.12</v>
          </cell>
          <cell r="S69">
            <v>76.800000000000011</v>
          </cell>
          <cell r="T69">
            <v>0.10240000000000002</v>
          </cell>
        </row>
        <row r="70">
          <cell r="A70">
            <v>10069</v>
          </cell>
          <cell r="B70" t="str">
            <v>死骑</v>
          </cell>
          <cell r="D70" t="str">
            <v>史诗</v>
          </cell>
          <cell r="E70" t="str">
            <v>力量英雄</v>
          </cell>
          <cell r="H70" t="str">
            <v>黑夜酒馆</v>
          </cell>
          <cell r="I70" t="str">
            <v>天灾</v>
          </cell>
          <cell r="J70">
            <v>1056</v>
          </cell>
          <cell r="K70">
            <v>320</v>
          </cell>
          <cell r="L70">
            <v>360</v>
          </cell>
          <cell r="M70">
            <v>288</v>
          </cell>
          <cell r="N70">
            <v>320</v>
          </cell>
          <cell r="O70">
            <v>316.80000000000007</v>
          </cell>
          <cell r="P70">
            <v>96</v>
          </cell>
          <cell r="Q70">
            <v>108</v>
          </cell>
          <cell r="R70">
            <v>86.4</v>
          </cell>
          <cell r="S70">
            <v>96</v>
          </cell>
          <cell r="T70">
            <v>0.128</v>
          </cell>
        </row>
        <row r="71">
          <cell r="A71">
            <v>10070</v>
          </cell>
          <cell r="B71" t="str">
            <v>小狗</v>
          </cell>
          <cell r="D71" t="str">
            <v>史诗</v>
          </cell>
          <cell r="E71" t="str">
            <v>力量英雄</v>
          </cell>
          <cell r="H71" t="str">
            <v>黑夜酒馆</v>
          </cell>
          <cell r="I71" t="str">
            <v>天灾</v>
          </cell>
          <cell r="J71">
            <v>1159.2000000000003</v>
          </cell>
          <cell r="K71">
            <v>268.8</v>
          </cell>
          <cell r="L71">
            <v>462</v>
          </cell>
          <cell r="M71">
            <v>317.52000000000004</v>
          </cell>
          <cell r="N71">
            <v>302.39999999999998</v>
          </cell>
          <cell r="O71">
            <v>347.76000000000005</v>
          </cell>
          <cell r="P71">
            <v>80.640000000000015</v>
          </cell>
          <cell r="Q71">
            <v>138.6</v>
          </cell>
          <cell r="R71">
            <v>95.256</v>
          </cell>
          <cell r="S71">
            <v>90.72</v>
          </cell>
          <cell r="T71">
            <v>0.10752000000000002</v>
          </cell>
        </row>
        <row r="72">
          <cell r="A72">
            <v>10071</v>
          </cell>
          <cell r="B72" t="str">
            <v>末日</v>
          </cell>
          <cell r="D72" t="str">
            <v>史诗</v>
          </cell>
          <cell r="E72" t="str">
            <v>力量英雄</v>
          </cell>
          <cell r="H72" t="str">
            <v>黑夜酒馆</v>
          </cell>
          <cell r="I72" t="str">
            <v>天灾</v>
          </cell>
          <cell r="J72">
            <v>1016.4000000000001</v>
          </cell>
          <cell r="K72">
            <v>308</v>
          </cell>
          <cell r="L72">
            <v>346.5</v>
          </cell>
          <cell r="M72">
            <v>277.2</v>
          </cell>
          <cell r="N72">
            <v>308</v>
          </cell>
          <cell r="O72">
            <v>304.92</v>
          </cell>
          <cell r="P72">
            <v>92.4</v>
          </cell>
          <cell r="Q72">
            <v>103.95</v>
          </cell>
          <cell r="R72">
            <v>83.160000000000011</v>
          </cell>
          <cell r="S72">
            <v>92.4</v>
          </cell>
          <cell r="T72">
            <v>0.1232</v>
          </cell>
        </row>
        <row r="73">
          <cell r="A73">
            <v>10072</v>
          </cell>
          <cell r="B73" t="str">
            <v>无</v>
          </cell>
          <cell r="D73" t="str">
            <v>史诗</v>
          </cell>
          <cell r="E73" t="str">
            <v>力量英雄</v>
          </cell>
          <cell r="H73" t="str">
            <v>黑夜酒馆</v>
          </cell>
          <cell r="I73" t="str">
            <v>天灾</v>
          </cell>
          <cell r="J73">
            <v>768</v>
          </cell>
          <cell r="K73">
            <v>256</v>
          </cell>
          <cell r="L73">
            <v>320</v>
          </cell>
          <cell r="M73">
            <v>230.4</v>
          </cell>
          <cell r="N73">
            <v>256</v>
          </cell>
          <cell r="O73">
            <v>230.4</v>
          </cell>
          <cell r="P73">
            <v>76.800000000000011</v>
          </cell>
          <cell r="Q73">
            <v>96</v>
          </cell>
          <cell r="R73">
            <v>69.12</v>
          </cell>
          <cell r="S73">
            <v>76.800000000000011</v>
          </cell>
          <cell r="T73">
            <v>0.10240000000000002</v>
          </cell>
        </row>
        <row r="74">
          <cell r="A74">
            <v>10073</v>
          </cell>
          <cell r="B74" t="str">
            <v>火女</v>
          </cell>
          <cell r="D74" t="str">
            <v>稀有</v>
          </cell>
          <cell r="E74" t="str">
            <v>智力英雄</v>
          </cell>
          <cell r="H74" t="str">
            <v>曙光酒馆</v>
          </cell>
          <cell r="I74" t="str">
            <v>近卫</v>
          </cell>
          <cell r="J74">
            <v>588</v>
          </cell>
          <cell r="K74">
            <v>420</v>
          </cell>
          <cell r="L74">
            <v>280</v>
          </cell>
          <cell r="M74">
            <v>159.60000000000002</v>
          </cell>
          <cell r="N74">
            <v>350</v>
          </cell>
          <cell r="O74">
            <v>176.4</v>
          </cell>
          <cell r="P74">
            <v>126</v>
          </cell>
          <cell r="Q74">
            <v>84</v>
          </cell>
          <cell r="R74">
            <v>47.879999999999995</v>
          </cell>
          <cell r="S74">
            <v>105</v>
          </cell>
          <cell r="T74">
            <v>0.16800000000000001</v>
          </cell>
        </row>
        <row r="75">
          <cell r="A75">
            <v>10074</v>
          </cell>
          <cell r="B75" t="str">
            <v>魔导师</v>
          </cell>
          <cell r="D75" t="str">
            <v>稀有</v>
          </cell>
          <cell r="E75" t="str">
            <v>智力英雄</v>
          </cell>
          <cell r="H75" t="str">
            <v>曙光酒馆</v>
          </cell>
          <cell r="I75" t="str">
            <v>近卫</v>
          </cell>
          <cell r="J75">
            <v>646.80000000000007</v>
          </cell>
          <cell r="K75">
            <v>462</v>
          </cell>
          <cell r="L75">
            <v>308</v>
          </cell>
          <cell r="M75">
            <v>175.56</v>
          </cell>
          <cell r="N75">
            <v>385</v>
          </cell>
          <cell r="O75">
            <v>194.04000000000002</v>
          </cell>
          <cell r="P75">
            <v>138.6</v>
          </cell>
          <cell r="Q75">
            <v>92.4</v>
          </cell>
          <cell r="R75">
            <v>52.667999999999999</v>
          </cell>
          <cell r="S75">
            <v>115.5</v>
          </cell>
          <cell r="T75">
            <v>0.18479999999999999</v>
          </cell>
        </row>
        <row r="76">
          <cell r="A76">
            <v>10075</v>
          </cell>
          <cell r="B76" t="str">
            <v>小鹿</v>
          </cell>
          <cell r="D76" t="str">
            <v>稀有</v>
          </cell>
          <cell r="E76" t="str">
            <v>智力英雄</v>
          </cell>
          <cell r="H76" t="str">
            <v>曙光酒馆</v>
          </cell>
          <cell r="I76" t="str">
            <v>近卫</v>
          </cell>
          <cell r="J76">
            <v>532.80000000000007</v>
          </cell>
          <cell r="K76">
            <v>510.60000000000014</v>
          </cell>
          <cell r="L76">
            <v>281.2</v>
          </cell>
          <cell r="M76">
            <v>150.96</v>
          </cell>
          <cell r="N76">
            <v>425.50000000000011</v>
          </cell>
          <cell r="O76">
            <v>159.84000000000003</v>
          </cell>
          <cell r="P76">
            <v>153.18000000000004</v>
          </cell>
          <cell r="Q76">
            <v>84.360000000000014</v>
          </cell>
          <cell r="R76">
            <v>45.287999999999997</v>
          </cell>
          <cell r="S76">
            <v>127.65000000000003</v>
          </cell>
          <cell r="T76">
            <v>0.20424000000000006</v>
          </cell>
        </row>
        <row r="77">
          <cell r="A77">
            <v>10076</v>
          </cell>
          <cell r="B77" t="str">
            <v>无</v>
          </cell>
          <cell r="D77" t="str">
            <v>稀有</v>
          </cell>
          <cell r="E77" t="str">
            <v>智力英雄</v>
          </cell>
          <cell r="H77" t="str">
            <v>曙光酒馆</v>
          </cell>
          <cell r="I77" t="str">
            <v>近卫</v>
          </cell>
          <cell r="J77">
            <v>512</v>
          </cell>
          <cell r="K77">
            <v>384</v>
          </cell>
          <cell r="L77">
            <v>256</v>
          </cell>
          <cell r="M77">
            <v>153.60000000000002</v>
          </cell>
          <cell r="N77">
            <v>320</v>
          </cell>
          <cell r="O77">
            <v>153.60000000000002</v>
          </cell>
          <cell r="P77">
            <v>115.2</v>
          </cell>
          <cell r="Q77">
            <v>76.800000000000011</v>
          </cell>
          <cell r="R77">
            <v>46.080000000000005</v>
          </cell>
          <cell r="S77">
            <v>96</v>
          </cell>
          <cell r="T77">
            <v>0.15360000000000001</v>
          </cell>
        </row>
        <row r="78">
          <cell r="A78">
            <v>10077</v>
          </cell>
          <cell r="B78" t="str">
            <v>小歪</v>
          </cell>
          <cell r="D78" t="str">
            <v>稀有</v>
          </cell>
          <cell r="E78" t="str">
            <v>智力英雄</v>
          </cell>
          <cell r="H78" t="str">
            <v>暮色酒馆</v>
          </cell>
          <cell r="I78" t="str">
            <v>中立</v>
          </cell>
          <cell r="J78">
            <v>588</v>
          </cell>
          <cell r="K78">
            <v>420</v>
          </cell>
          <cell r="L78">
            <v>280</v>
          </cell>
          <cell r="M78">
            <v>159.60000000000002</v>
          </cell>
          <cell r="N78">
            <v>350</v>
          </cell>
          <cell r="O78">
            <v>176.4</v>
          </cell>
          <cell r="P78">
            <v>126</v>
          </cell>
          <cell r="Q78">
            <v>84</v>
          </cell>
          <cell r="R78">
            <v>47.879999999999995</v>
          </cell>
          <cell r="S78">
            <v>105</v>
          </cell>
          <cell r="T78">
            <v>0.16800000000000001</v>
          </cell>
        </row>
        <row r="79">
          <cell r="A79">
            <v>10078</v>
          </cell>
          <cell r="B79" t="str">
            <v>双头龙</v>
          </cell>
          <cell r="D79" t="str">
            <v>稀有</v>
          </cell>
          <cell r="E79" t="str">
            <v>智力英雄</v>
          </cell>
          <cell r="H79" t="str">
            <v>暮色酒馆</v>
          </cell>
          <cell r="I79" t="str">
            <v>中立</v>
          </cell>
          <cell r="J79">
            <v>677.60000000000014</v>
          </cell>
          <cell r="K79">
            <v>462</v>
          </cell>
          <cell r="L79">
            <v>277.2</v>
          </cell>
          <cell r="M79">
            <v>184.8</v>
          </cell>
          <cell r="N79">
            <v>385</v>
          </cell>
          <cell r="O79">
            <v>203.28000000000003</v>
          </cell>
          <cell r="P79">
            <v>138.6</v>
          </cell>
          <cell r="Q79">
            <v>83.160000000000011</v>
          </cell>
          <cell r="R79">
            <v>55.44</v>
          </cell>
          <cell r="S79">
            <v>115.5</v>
          </cell>
          <cell r="T79">
            <v>0.18479999999999999</v>
          </cell>
        </row>
        <row r="80">
          <cell r="A80">
            <v>10079</v>
          </cell>
          <cell r="B80" t="str">
            <v>蓝胖</v>
          </cell>
          <cell r="D80" t="str">
            <v>稀有</v>
          </cell>
          <cell r="E80" t="str">
            <v>智力英雄</v>
          </cell>
          <cell r="H80" t="str">
            <v>暮色酒馆</v>
          </cell>
          <cell r="I80" t="str">
            <v>中立</v>
          </cell>
          <cell r="J80">
            <v>651.20000000000016</v>
          </cell>
          <cell r="K80">
            <v>355.20000000000005</v>
          </cell>
          <cell r="L80">
            <v>355.20000000000005</v>
          </cell>
          <cell r="M80">
            <v>177.60000000000002</v>
          </cell>
          <cell r="N80">
            <v>333</v>
          </cell>
          <cell r="O80">
            <v>195.36</v>
          </cell>
          <cell r="P80">
            <v>106.56000000000002</v>
          </cell>
          <cell r="Q80">
            <v>106.56000000000002</v>
          </cell>
          <cell r="R80">
            <v>53.28</v>
          </cell>
          <cell r="S80">
            <v>99.899999999999991</v>
          </cell>
          <cell r="T80">
            <v>0.14208000000000001</v>
          </cell>
        </row>
        <row r="81">
          <cell r="A81">
            <v>10080</v>
          </cell>
          <cell r="B81" t="str">
            <v>无</v>
          </cell>
          <cell r="D81" t="str">
            <v>稀有</v>
          </cell>
          <cell r="E81" t="str">
            <v>智力英雄</v>
          </cell>
          <cell r="H81" t="str">
            <v>暮色酒馆</v>
          </cell>
          <cell r="I81" t="str">
            <v>中立</v>
          </cell>
          <cell r="J81">
            <v>512</v>
          </cell>
          <cell r="K81">
            <v>384</v>
          </cell>
          <cell r="L81">
            <v>256</v>
          </cell>
          <cell r="M81">
            <v>153.60000000000002</v>
          </cell>
          <cell r="N81">
            <v>320</v>
          </cell>
          <cell r="O81">
            <v>153.60000000000002</v>
          </cell>
          <cell r="P81">
            <v>115.2</v>
          </cell>
          <cell r="Q81">
            <v>76.800000000000011</v>
          </cell>
          <cell r="R81">
            <v>46.080000000000005</v>
          </cell>
          <cell r="S81">
            <v>96</v>
          </cell>
          <cell r="T81">
            <v>0.15360000000000001</v>
          </cell>
        </row>
        <row r="82">
          <cell r="A82">
            <v>10081</v>
          </cell>
          <cell r="B82" t="str">
            <v>巫妖</v>
          </cell>
          <cell r="D82" t="str">
            <v>稀有</v>
          </cell>
          <cell r="E82" t="str">
            <v>智力英雄</v>
          </cell>
          <cell r="H82" t="str">
            <v>午夜酒馆</v>
          </cell>
          <cell r="I82" t="str">
            <v>天灾</v>
          </cell>
          <cell r="J82">
            <v>562.4</v>
          </cell>
          <cell r="K82">
            <v>488.40000000000003</v>
          </cell>
          <cell r="L82">
            <v>266.40000000000003</v>
          </cell>
          <cell r="M82">
            <v>186.48000000000002</v>
          </cell>
          <cell r="N82">
            <v>370</v>
          </cell>
          <cell r="O82">
            <v>168.72</v>
          </cell>
          <cell r="P82">
            <v>146.52000000000001</v>
          </cell>
          <cell r="Q82">
            <v>79.920000000000016</v>
          </cell>
          <cell r="R82">
            <v>55.943999999999996</v>
          </cell>
          <cell r="S82">
            <v>111</v>
          </cell>
          <cell r="T82">
            <v>0.19536000000000001</v>
          </cell>
        </row>
        <row r="83">
          <cell r="A83">
            <v>10082</v>
          </cell>
          <cell r="B83" t="str">
            <v>恶魔巫师</v>
          </cell>
          <cell r="D83" t="str">
            <v>稀有</v>
          </cell>
          <cell r="E83" t="str">
            <v>智力英雄</v>
          </cell>
          <cell r="H83" t="str">
            <v>午夜酒馆</v>
          </cell>
          <cell r="I83" t="str">
            <v>天灾</v>
          </cell>
          <cell r="J83">
            <v>646.80000000000007</v>
          </cell>
          <cell r="K83">
            <v>462</v>
          </cell>
          <cell r="L83">
            <v>308</v>
          </cell>
          <cell r="M83">
            <v>175.56</v>
          </cell>
          <cell r="N83">
            <v>385</v>
          </cell>
          <cell r="O83">
            <v>194.04000000000002</v>
          </cell>
          <cell r="P83">
            <v>138.6</v>
          </cell>
          <cell r="Q83">
            <v>92.4</v>
          </cell>
          <cell r="R83">
            <v>52.667999999999999</v>
          </cell>
          <cell r="S83">
            <v>115.5</v>
          </cell>
          <cell r="T83">
            <v>0.18479999999999999</v>
          </cell>
        </row>
        <row r="84">
          <cell r="A84">
            <v>10083</v>
          </cell>
          <cell r="B84" t="str">
            <v>痛苦</v>
          </cell>
          <cell r="D84" t="str">
            <v>稀有</v>
          </cell>
          <cell r="E84" t="str">
            <v>智力英雄</v>
          </cell>
          <cell r="H84" t="str">
            <v>午夜酒馆</v>
          </cell>
          <cell r="I84" t="str">
            <v>天灾</v>
          </cell>
          <cell r="J84">
            <v>588</v>
          </cell>
          <cell r="K84">
            <v>420</v>
          </cell>
          <cell r="L84">
            <v>280</v>
          </cell>
          <cell r="M84">
            <v>159.60000000000002</v>
          </cell>
          <cell r="N84">
            <v>350</v>
          </cell>
          <cell r="O84">
            <v>176.4</v>
          </cell>
          <cell r="P84">
            <v>126</v>
          </cell>
          <cell r="Q84">
            <v>84</v>
          </cell>
          <cell r="R84">
            <v>47.879999999999995</v>
          </cell>
          <cell r="S84">
            <v>105</v>
          </cell>
          <cell r="T84">
            <v>0.16800000000000001</v>
          </cell>
        </row>
        <row r="85">
          <cell r="A85">
            <v>10084</v>
          </cell>
          <cell r="B85" t="str">
            <v>无</v>
          </cell>
          <cell r="D85" t="str">
            <v>稀有</v>
          </cell>
          <cell r="E85" t="str">
            <v>智力英雄</v>
          </cell>
          <cell r="H85" t="str">
            <v>午夜酒馆</v>
          </cell>
          <cell r="I85" t="str">
            <v>天灾</v>
          </cell>
          <cell r="J85">
            <v>512</v>
          </cell>
          <cell r="K85">
            <v>384</v>
          </cell>
          <cell r="L85">
            <v>256</v>
          </cell>
          <cell r="M85">
            <v>153.60000000000002</v>
          </cell>
          <cell r="N85">
            <v>320</v>
          </cell>
          <cell r="O85">
            <v>153.60000000000002</v>
          </cell>
          <cell r="P85">
            <v>115.2</v>
          </cell>
          <cell r="Q85">
            <v>76.800000000000011</v>
          </cell>
          <cell r="R85">
            <v>46.080000000000005</v>
          </cell>
          <cell r="S85">
            <v>96</v>
          </cell>
          <cell r="T85">
            <v>0.15360000000000001</v>
          </cell>
        </row>
        <row r="86">
          <cell r="A86">
            <v>10085</v>
          </cell>
          <cell r="B86" t="str">
            <v>隐刺</v>
          </cell>
          <cell r="D86" t="str">
            <v>稀有</v>
          </cell>
          <cell r="E86" t="str">
            <v>敏捷英雄</v>
          </cell>
          <cell r="H86" t="str">
            <v>清晨酒馆</v>
          </cell>
          <cell r="I86" t="str">
            <v>近卫</v>
          </cell>
          <cell r="J86">
            <v>665.00000000000011</v>
          </cell>
          <cell r="K86">
            <v>332.50000000000006</v>
          </cell>
          <cell r="L86">
            <v>483.00000000000011</v>
          </cell>
          <cell r="M86">
            <v>189</v>
          </cell>
          <cell r="N86">
            <v>441</v>
          </cell>
          <cell r="O86">
            <v>199.50000000000003</v>
          </cell>
          <cell r="P86">
            <v>99.750000000000014</v>
          </cell>
          <cell r="Q86">
            <v>144.90000000000003</v>
          </cell>
          <cell r="R86">
            <v>56.7</v>
          </cell>
          <cell r="S86">
            <v>132.30000000000001</v>
          </cell>
          <cell r="T86">
            <v>0.13300000000000001</v>
          </cell>
        </row>
        <row r="87">
          <cell r="A87">
            <v>10086</v>
          </cell>
          <cell r="B87" t="str">
            <v>熊德</v>
          </cell>
          <cell r="D87" t="str">
            <v>稀有</v>
          </cell>
          <cell r="E87" t="str">
            <v>敏捷英雄</v>
          </cell>
          <cell r="H87" t="str">
            <v>清晨酒馆</v>
          </cell>
          <cell r="I87" t="str">
            <v>近卫</v>
          </cell>
          <cell r="J87">
            <v>885.50000000000023</v>
          </cell>
          <cell r="K87">
            <v>308</v>
          </cell>
          <cell r="L87">
            <v>508.20000000000005</v>
          </cell>
          <cell r="M87">
            <v>242.55</v>
          </cell>
          <cell r="N87">
            <v>415.8</v>
          </cell>
          <cell r="O87">
            <v>265.65000000000003</v>
          </cell>
          <cell r="P87">
            <v>92.4</v>
          </cell>
          <cell r="Q87">
            <v>152.46</v>
          </cell>
          <cell r="R87">
            <v>72.765000000000001</v>
          </cell>
          <cell r="S87">
            <v>124.74</v>
          </cell>
          <cell r="T87">
            <v>0.1232</v>
          </cell>
        </row>
        <row r="88">
          <cell r="A88">
            <v>10087</v>
          </cell>
          <cell r="B88" t="str">
            <v>巨魔</v>
          </cell>
          <cell r="D88" t="str">
            <v>稀有</v>
          </cell>
          <cell r="E88" t="str">
            <v>敏捷英雄</v>
          </cell>
          <cell r="H88" t="str">
            <v>清晨酒馆</v>
          </cell>
          <cell r="I88" t="str">
            <v>近卫</v>
          </cell>
          <cell r="J88">
            <v>703.00000000000011</v>
          </cell>
          <cell r="K88">
            <v>351.50000000000006</v>
          </cell>
          <cell r="L88">
            <v>510.60000000000014</v>
          </cell>
          <cell r="M88">
            <v>199.8</v>
          </cell>
          <cell r="N88">
            <v>466.20000000000005</v>
          </cell>
          <cell r="O88">
            <v>210.9</v>
          </cell>
          <cell r="P88">
            <v>105.45</v>
          </cell>
          <cell r="Q88">
            <v>153.18000000000004</v>
          </cell>
          <cell r="R88">
            <v>59.94</v>
          </cell>
          <cell r="S88">
            <v>139.86000000000001</v>
          </cell>
          <cell r="T88">
            <v>0.1406</v>
          </cell>
        </row>
        <row r="89">
          <cell r="A89">
            <v>10088</v>
          </cell>
          <cell r="B89" t="str">
            <v>无</v>
          </cell>
          <cell r="D89" t="str">
            <v>稀有</v>
          </cell>
          <cell r="E89" t="str">
            <v>敏捷英雄</v>
          </cell>
          <cell r="H89" t="str">
            <v>清晨酒馆</v>
          </cell>
          <cell r="I89" t="str">
            <v>近卫</v>
          </cell>
          <cell r="J89">
            <v>640</v>
          </cell>
          <cell r="K89">
            <v>320</v>
          </cell>
          <cell r="L89">
            <v>384</v>
          </cell>
          <cell r="M89">
            <v>192</v>
          </cell>
          <cell r="N89">
            <v>384</v>
          </cell>
          <cell r="O89">
            <v>192</v>
          </cell>
          <cell r="P89">
            <v>96</v>
          </cell>
          <cell r="Q89">
            <v>115.2</v>
          </cell>
          <cell r="R89">
            <v>57.6</v>
          </cell>
          <cell r="S89">
            <v>115.2</v>
          </cell>
          <cell r="T89">
            <v>0.128</v>
          </cell>
        </row>
        <row r="90">
          <cell r="A90">
            <v>10089</v>
          </cell>
          <cell r="B90" t="str">
            <v>小鱼人</v>
          </cell>
          <cell r="D90" t="str">
            <v>稀有</v>
          </cell>
          <cell r="E90" t="str">
            <v>敏捷英雄</v>
          </cell>
          <cell r="H90" t="str">
            <v>黎明酒馆</v>
          </cell>
          <cell r="I90" t="str">
            <v>中立</v>
          </cell>
          <cell r="J90">
            <v>731.50000000000011</v>
          </cell>
          <cell r="K90">
            <v>365.75000000000006</v>
          </cell>
          <cell r="L90">
            <v>531.30000000000007</v>
          </cell>
          <cell r="M90">
            <v>207.9</v>
          </cell>
          <cell r="N90">
            <v>485.1</v>
          </cell>
          <cell r="O90">
            <v>219.45000000000002</v>
          </cell>
          <cell r="P90">
            <v>109.72500000000001</v>
          </cell>
          <cell r="Q90">
            <v>159.39000000000001</v>
          </cell>
          <cell r="R90">
            <v>62.370000000000005</v>
          </cell>
          <cell r="S90">
            <v>145.53</v>
          </cell>
          <cell r="T90">
            <v>0.14630000000000001</v>
          </cell>
        </row>
        <row r="91">
          <cell r="A91">
            <v>10090</v>
          </cell>
          <cell r="B91" t="str">
            <v>圣堂</v>
          </cell>
          <cell r="D91" t="str">
            <v>稀有</v>
          </cell>
          <cell r="E91" t="str">
            <v>敏捷英雄</v>
          </cell>
          <cell r="H91" t="str">
            <v>黎明酒馆</v>
          </cell>
          <cell r="I91" t="str">
            <v>中立</v>
          </cell>
          <cell r="J91">
            <v>740</v>
          </cell>
          <cell r="K91">
            <v>333</v>
          </cell>
          <cell r="L91">
            <v>488.40000000000003</v>
          </cell>
          <cell r="M91">
            <v>244.20000000000002</v>
          </cell>
          <cell r="N91">
            <v>399.59999999999997</v>
          </cell>
          <cell r="O91">
            <v>222</v>
          </cell>
          <cell r="P91">
            <v>99.9</v>
          </cell>
          <cell r="Q91">
            <v>146.52000000000001</v>
          </cell>
          <cell r="R91">
            <v>73.260000000000005</v>
          </cell>
          <cell r="S91">
            <v>119.88</v>
          </cell>
          <cell r="T91">
            <v>0.13320000000000001</v>
          </cell>
        </row>
        <row r="92">
          <cell r="A92">
            <v>10091</v>
          </cell>
          <cell r="B92" t="str">
            <v>电魂</v>
          </cell>
          <cell r="D92" t="str">
            <v>稀有</v>
          </cell>
          <cell r="E92" t="str">
            <v>敏捷英雄</v>
          </cell>
          <cell r="H92" t="str">
            <v>黎明酒馆</v>
          </cell>
          <cell r="I92" t="str">
            <v>中立</v>
          </cell>
          <cell r="J92">
            <v>735</v>
          </cell>
          <cell r="K92">
            <v>315</v>
          </cell>
          <cell r="L92">
            <v>420</v>
          </cell>
          <cell r="M92">
            <v>241.50000000000006</v>
          </cell>
          <cell r="N92">
            <v>378</v>
          </cell>
          <cell r="O92">
            <v>220.5</v>
          </cell>
          <cell r="P92">
            <v>94.5</v>
          </cell>
          <cell r="Q92">
            <v>126</v>
          </cell>
          <cell r="R92">
            <v>72.450000000000017</v>
          </cell>
          <cell r="S92">
            <v>113.4</v>
          </cell>
          <cell r="T92">
            <v>0.126</v>
          </cell>
        </row>
        <row r="93">
          <cell r="A93">
            <v>10092</v>
          </cell>
          <cell r="B93" t="str">
            <v>无</v>
          </cell>
          <cell r="D93" t="str">
            <v>稀有</v>
          </cell>
          <cell r="E93" t="str">
            <v>敏捷英雄</v>
          </cell>
          <cell r="H93" t="str">
            <v>黎明酒馆</v>
          </cell>
          <cell r="I93" t="str">
            <v>中立</v>
          </cell>
          <cell r="J93">
            <v>640</v>
          </cell>
          <cell r="K93">
            <v>320</v>
          </cell>
          <cell r="L93">
            <v>384</v>
          </cell>
          <cell r="M93">
            <v>192</v>
          </cell>
          <cell r="N93">
            <v>384</v>
          </cell>
          <cell r="O93">
            <v>192</v>
          </cell>
          <cell r="P93">
            <v>96</v>
          </cell>
          <cell r="Q93">
            <v>115.2</v>
          </cell>
          <cell r="R93">
            <v>57.6</v>
          </cell>
          <cell r="S93">
            <v>115.2</v>
          </cell>
          <cell r="T93">
            <v>0.128</v>
          </cell>
        </row>
        <row r="94">
          <cell r="A94">
            <v>10093</v>
          </cell>
          <cell r="B94" t="str">
            <v>血魔</v>
          </cell>
          <cell r="D94" t="str">
            <v>稀有</v>
          </cell>
          <cell r="E94" t="str">
            <v>敏捷英雄</v>
          </cell>
          <cell r="H94" t="str">
            <v>落日酒馆</v>
          </cell>
          <cell r="I94" t="str">
            <v>天灾</v>
          </cell>
          <cell r="J94">
            <v>703.00000000000011</v>
          </cell>
          <cell r="K94">
            <v>351.50000000000006</v>
          </cell>
          <cell r="L94">
            <v>510.60000000000014</v>
          </cell>
          <cell r="M94">
            <v>199.8</v>
          </cell>
          <cell r="N94">
            <v>466.20000000000005</v>
          </cell>
          <cell r="O94">
            <v>210.9</v>
          </cell>
          <cell r="P94">
            <v>105.45</v>
          </cell>
          <cell r="Q94">
            <v>153.18000000000004</v>
          </cell>
          <cell r="R94">
            <v>59.94</v>
          </cell>
          <cell r="S94">
            <v>139.86000000000001</v>
          </cell>
          <cell r="T94">
            <v>0.1406</v>
          </cell>
        </row>
        <row r="95">
          <cell r="A95">
            <v>10094</v>
          </cell>
          <cell r="B95" t="str">
            <v>毒龙</v>
          </cell>
          <cell r="D95" t="str">
            <v>稀有</v>
          </cell>
          <cell r="E95" t="str">
            <v>敏捷英雄</v>
          </cell>
          <cell r="H95" t="str">
            <v>落日酒馆</v>
          </cell>
          <cell r="I95" t="str">
            <v>天灾</v>
          </cell>
          <cell r="J95">
            <v>770</v>
          </cell>
          <cell r="K95">
            <v>346.5</v>
          </cell>
          <cell r="L95">
            <v>508.20000000000005</v>
          </cell>
          <cell r="M95">
            <v>254.10000000000002</v>
          </cell>
          <cell r="N95">
            <v>415.8</v>
          </cell>
          <cell r="O95">
            <v>231</v>
          </cell>
          <cell r="P95">
            <v>103.95</v>
          </cell>
          <cell r="Q95">
            <v>152.46</v>
          </cell>
          <cell r="R95">
            <v>76.23</v>
          </cell>
          <cell r="S95">
            <v>124.74</v>
          </cell>
          <cell r="T95">
            <v>0.1386</v>
          </cell>
        </row>
        <row r="96">
          <cell r="A96">
            <v>10095</v>
          </cell>
          <cell r="B96" t="str">
            <v>小强</v>
          </cell>
          <cell r="D96" t="str">
            <v>稀有</v>
          </cell>
          <cell r="E96" t="str">
            <v>敏捷英雄</v>
          </cell>
          <cell r="H96" t="str">
            <v>落日酒馆</v>
          </cell>
          <cell r="I96" t="str">
            <v>天灾</v>
          </cell>
          <cell r="J96">
            <v>665</v>
          </cell>
          <cell r="K96">
            <v>385.00000000000006</v>
          </cell>
          <cell r="L96">
            <v>378</v>
          </cell>
          <cell r="M96">
            <v>220.5</v>
          </cell>
          <cell r="N96">
            <v>420</v>
          </cell>
          <cell r="O96">
            <v>199.5</v>
          </cell>
          <cell r="P96">
            <v>115.5</v>
          </cell>
          <cell r="Q96">
            <v>113.4</v>
          </cell>
          <cell r="R96">
            <v>66.150000000000006</v>
          </cell>
          <cell r="S96">
            <v>126</v>
          </cell>
          <cell r="T96">
            <v>0.154</v>
          </cell>
        </row>
        <row r="97">
          <cell r="A97">
            <v>10096</v>
          </cell>
          <cell r="B97" t="str">
            <v>无</v>
          </cell>
          <cell r="D97" t="str">
            <v>稀有</v>
          </cell>
          <cell r="E97" t="str">
            <v>敏捷英雄</v>
          </cell>
          <cell r="H97" t="str">
            <v>落日酒馆</v>
          </cell>
          <cell r="I97" t="str">
            <v>天灾</v>
          </cell>
          <cell r="J97">
            <v>640</v>
          </cell>
          <cell r="K97">
            <v>320</v>
          </cell>
          <cell r="L97">
            <v>384</v>
          </cell>
          <cell r="M97">
            <v>192</v>
          </cell>
          <cell r="N97">
            <v>384</v>
          </cell>
          <cell r="O97">
            <v>192</v>
          </cell>
          <cell r="P97">
            <v>96</v>
          </cell>
          <cell r="Q97">
            <v>115.2</v>
          </cell>
          <cell r="R97">
            <v>57.6</v>
          </cell>
          <cell r="S97">
            <v>115.2</v>
          </cell>
          <cell r="T97">
            <v>0.128</v>
          </cell>
        </row>
        <row r="98">
          <cell r="A98">
            <v>10097</v>
          </cell>
          <cell r="B98" t="str">
            <v>小小</v>
          </cell>
          <cell r="D98" t="str">
            <v>稀有</v>
          </cell>
          <cell r="E98" t="str">
            <v>力量英雄</v>
          </cell>
          <cell r="H98" t="str">
            <v>旭日酒馆</v>
          </cell>
          <cell r="I98" t="str">
            <v>近卫</v>
          </cell>
          <cell r="J98">
            <v>976.80000000000007</v>
          </cell>
          <cell r="K98">
            <v>296</v>
          </cell>
          <cell r="L98">
            <v>333</v>
          </cell>
          <cell r="M98">
            <v>266.40000000000003</v>
          </cell>
          <cell r="N98">
            <v>296</v>
          </cell>
          <cell r="O98">
            <v>293.04000000000002</v>
          </cell>
          <cell r="P98">
            <v>88.800000000000011</v>
          </cell>
          <cell r="Q98">
            <v>99.9</v>
          </cell>
          <cell r="R98">
            <v>79.920000000000016</v>
          </cell>
          <cell r="S98">
            <v>88.800000000000011</v>
          </cell>
          <cell r="T98">
            <v>0.11840000000000002</v>
          </cell>
        </row>
        <row r="99">
          <cell r="A99">
            <v>10098</v>
          </cell>
          <cell r="B99" t="str">
            <v>半人马</v>
          </cell>
          <cell r="D99" t="str">
            <v>稀有</v>
          </cell>
          <cell r="E99" t="str">
            <v>力量英雄</v>
          </cell>
          <cell r="H99" t="str">
            <v>旭日酒馆</v>
          </cell>
          <cell r="I99" t="str">
            <v>近卫</v>
          </cell>
          <cell r="J99">
            <v>970.2</v>
          </cell>
          <cell r="K99">
            <v>277.2</v>
          </cell>
          <cell r="L99">
            <v>385</v>
          </cell>
          <cell r="M99">
            <v>318.78000000000003</v>
          </cell>
          <cell r="N99">
            <v>277.2</v>
          </cell>
          <cell r="O99">
            <v>291.06</v>
          </cell>
          <cell r="P99">
            <v>83.160000000000011</v>
          </cell>
          <cell r="Q99">
            <v>115.5</v>
          </cell>
          <cell r="R99">
            <v>95.634000000000015</v>
          </cell>
          <cell r="S99">
            <v>83.16</v>
          </cell>
          <cell r="T99">
            <v>0.11088000000000002</v>
          </cell>
        </row>
        <row r="100">
          <cell r="A100">
            <v>10099</v>
          </cell>
          <cell r="B100" t="str">
            <v>老牛</v>
          </cell>
          <cell r="D100" t="str">
            <v>稀有</v>
          </cell>
          <cell r="E100" t="str">
            <v>力量英雄</v>
          </cell>
          <cell r="H100" t="str">
            <v>旭日酒馆</v>
          </cell>
          <cell r="I100" t="str">
            <v>近卫</v>
          </cell>
          <cell r="J100">
            <v>966.00000000000023</v>
          </cell>
          <cell r="K100">
            <v>224</v>
          </cell>
          <cell r="L100">
            <v>385.00000000000006</v>
          </cell>
          <cell r="M100">
            <v>264.60000000000002</v>
          </cell>
          <cell r="N100">
            <v>251.99999999999997</v>
          </cell>
          <cell r="O100">
            <v>289.80000000000007</v>
          </cell>
          <cell r="P100">
            <v>67.2</v>
          </cell>
          <cell r="Q100">
            <v>115.5</v>
          </cell>
          <cell r="R100">
            <v>79.38000000000001</v>
          </cell>
          <cell r="S100">
            <v>75.599999999999994</v>
          </cell>
          <cell r="T100">
            <v>8.9599999999999999E-2</v>
          </cell>
        </row>
        <row r="101">
          <cell r="A101">
            <v>10100</v>
          </cell>
          <cell r="B101" t="str">
            <v>无</v>
          </cell>
          <cell r="D101" t="str">
            <v>稀有</v>
          </cell>
          <cell r="E101" t="str">
            <v>力量英雄</v>
          </cell>
          <cell r="H101" t="str">
            <v>旭日酒馆</v>
          </cell>
          <cell r="I101" t="str">
            <v>近卫</v>
          </cell>
          <cell r="J101">
            <v>768</v>
          </cell>
          <cell r="K101">
            <v>256</v>
          </cell>
          <cell r="L101">
            <v>320</v>
          </cell>
          <cell r="M101">
            <v>230.4</v>
          </cell>
          <cell r="N101">
            <v>256</v>
          </cell>
          <cell r="O101">
            <v>230.4</v>
          </cell>
          <cell r="P101">
            <v>76.800000000000011</v>
          </cell>
          <cell r="Q101">
            <v>96</v>
          </cell>
          <cell r="R101">
            <v>69.12</v>
          </cell>
          <cell r="S101">
            <v>76.800000000000011</v>
          </cell>
          <cell r="T101">
            <v>0.10240000000000002</v>
          </cell>
        </row>
        <row r="102">
          <cell r="A102">
            <v>10101</v>
          </cell>
          <cell r="B102" t="str">
            <v>发条</v>
          </cell>
          <cell r="D102" t="str">
            <v>稀有</v>
          </cell>
          <cell r="E102" t="str">
            <v>力量英雄</v>
          </cell>
          <cell r="H102" t="str">
            <v>黄昏酒馆</v>
          </cell>
          <cell r="I102" t="str">
            <v>中立</v>
          </cell>
          <cell r="J102">
            <v>888</v>
          </cell>
          <cell r="K102">
            <v>266.40000000000003</v>
          </cell>
          <cell r="L102">
            <v>407.00000000000006</v>
          </cell>
          <cell r="M102">
            <v>293.04000000000002</v>
          </cell>
          <cell r="N102">
            <v>266.39999999999998</v>
          </cell>
          <cell r="O102">
            <v>266.40000000000003</v>
          </cell>
          <cell r="P102">
            <v>79.920000000000016</v>
          </cell>
          <cell r="Q102">
            <v>122.10000000000001</v>
          </cell>
          <cell r="R102">
            <v>87.91200000000002</v>
          </cell>
          <cell r="S102">
            <v>79.92</v>
          </cell>
          <cell r="T102">
            <v>0.10656000000000002</v>
          </cell>
        </row>
        <row r="103">
          <cell r="A103">
            <v>10102</v>
          </cell>
          <cell r="B103" t="str">
            <v>凤凰</v>
          </cell>
          <cell r="D103" t="str">
            <v>稀有</v>
          </cell>
          <cell r="E103" t="str">
            <v>力量英雄</v>
          </cell>
          <cell r="H103" t="str">
            <v>黄昏酒馆</v>
          </cell>
          <cell r="I103" t="str">
            <v>中立</v>
          </cell>
          <cell r="J103">
            <v>924</v>
          </cell>
          <cell r="K103">
            <v>280</v>
          </cell>
          <cell r="L103">
            <v>315</v>
          </cell>
          <cell r="M103">
            <v>252</v>
          </cell>
          <cell r="N103">
            <v>280</v>
          </cell>
          <cell r="O103">
            <v>277.2</v>
          </cell>
          <cell r="P103">
            <v>84</v>
          </cell>
          <cell r="Q103">
            <v>94.5</v>
          </cell>
          <cell r="R103">
            <v>75.600000000000009</v>
          </cell>
          <cell r="S103">
            <v>84</v>
          </cell>
          <cell r="T103">
            <v>0.112</v>
          </cell>
        </row>
        <row r="104">
          <cell r="A104">
            <v>10103</v>
          </cell>
          <cell r="B104" t="str">
            <v>沙王</v>
          </cell>
          <cell r="D104" t="str">
            <v>稀有</v>
          </cell>
          <cell r="E104" t="str">
            <v>力量英雄</v>
          </cell>
          <cell r="H104" t="str">
            <v>黄昏酒馆</v>
          </cell>
          <cell r="I104" t="str">
            <v>中立</v>
          </cell>
          <cell r="J104">
            <v>970.2</v>
          </cell>
          <cell r="K104">
            <v>308</v>
          </cell>
          <cell r="L104">
            <v>385</v>
          </cell>
          <cell r="M104">
            <v>263.34000000000003</v>
          </cell>
          <cell r="N104">
            <v>308</v>
          </cell>
          <cell r="O104">
            <v>291.06</v>
          </cell>
          <cell r="P104">
            <v>92.4</v>
          </cell>
          <cell r="Q104">
            <v>115.5</v>
          </cell>
          <cell r="R104">
            <v>79.00200000000001</v>
          </cell>
          <cell r="S104">
            <v>92.4</v>
          </cell>
          <cell r="T104">
            <v>0.1232</v>
          </cell>
        </row>
        <row r="105">
          <cell r="A105">
            <v>10104</v>
          </cell>
          <cell r="B105" t="str">
            <v>无</v>
          </cell>
          <cell r="D105" t="str">
            <v>稀有</v>
          </cell>
          <cell r="E105" t="str">
            <v>力量英雄</v>
          </cell>
          <cell r="H105" t="str">
            <v>黄昏酒馆</v>
          </cell>
          <cell r="I105" t="str">
            <v>中立</v>
          </cell>
          <cell r="J105">
            <v>768</v>
          </cell>
          <cell r="K105">
            <v>256</v>
          </cell>
          <cell r="L105">
            <v>320</v>
          </cell>
          <cell r="M105">
            <v>230.4</v>
          </cell>
          <cell r="N105">
            <v>256</v>
          </cell>
          <cell r="O105">
            <v>230.4</v>
          </cell>
          <cell r="P105">
            <v>76.800000000000011</v>
          </cell>
          <cell r="Q105">
            <v>96</v>
          </cell>
          <cell r="R105">
            <v>69.12</v>
          </cell>
          <cell r="S105">
            <v>76.800000000000011</v>
          </cell>
          <cell r="T105">
            <v>0.10240000000000002</v>
          </cell>
        </row>
        <row r="106">
          <cell r="A106">
            <v>10105</v>
          </cell>
          <cell r="B106" t="str">
            <v>夜魔</v>
          </cell>
          <cell r="D106" t="str">
            <v>稀有</v>
          </cell>
          <cell r="E106" t="str">
            <v>力量英雄</v>
          </cell>
          <cell r="H106" t="str">
            <v>黑夜酒馆</v>
          </cell>
          <cell r="I106" t="str">
            <v>天灾</v>
          </cell>
          <cell r="J106">
            <v>843.6</v>
          </cell>
          <cell r="K106">
            <v>281.2</v>
          </cell>
          <cell r="L106">
            <v>425.50000000000011</v>
          </cell>
          <cell r="M106">
            <v>239.76</v>
          </cell>
          <cell r="N106">
            <v>310.8</v>
          </cell>
          <cell r="O106">
            <v>253.08000000000004</v>
          </cell>
          <cell r="P106">
            <v>84.360000000000014</v>
          </cell>
          <cell r="Q106">
            <v>127.65000000000003</v>
          </cell>
          <cell r="R106">
            <v>71.928000000000011</v>
          </cell>
          <cell r="S106">
            <v>93.240000000000009</v>
          </cell>
          <cell r="T106">
            <v>0.11248000000000002</v>
          </cell>
        </row>
        <row r="107">
          <cell r="A107">
            <v>10106</v>
          </cell>
          <cell r="B107" t="str">
            <v>屠夫</v>
          </cell>
          <cell r="D107" t="str">
            <v>稀有</v>
          </cell>
          <cell r="E107" t="str">
            <v>力量英雄</v>
          </cell>
          <cell r="H107" t="str">
            <v>黑夜酒馆</v>
          </cell>
          <cell r="I107" t="str">
            <v>天灾</v>
          </cell>
          <cell r="J107">
            <v>966.00000000000023</v>
          </cell>
          <cell r="K107">
            <v>224</v>
          </cell>
          <cell r="L107">
            <v>385.00000000000006</v>
          </cell>
          <cell r="M107">
            <v>264.60000000000002</v>
          </cell>
          <cell r="N107">
            <v>251.99999999999997</v>
          </cell>
          <cell r="O107">
            <v>289.80000000000007</v>
          </cell>
          <cell r="P107">
            <v>67.2</v>
          </cell>
          <cell r="Q107">
            <v>115.5</v>
          </cell>
          <cell r="R107">
            <v>79.38000000000001</v>
          </cell>
          <cell r="S107">
            <v>75.599999999999994</v>
          </cell>
          <cell r="T107">
            <v>8.9599999999999999E-2</v>
          </cell>
        </row>
        <row r="108">
          <cell r="A108">
            <v>10107</v>
          </cell>
          <cell r="B108" t="str">
            <v>斧王</v>
          </cell>
          <cell r="D108" t="str">
            <v>稀有</v>
          </cell>
          <cell r="E108" t="str">
            <v>力量英雄</v>
          </cell>
          <cell r="H108" t="str">
            <v>黑夜酒馆</v>
          </cell>
          <cell r="I108" t="str">
            <v>天灾</v>
          </cell>
          <cell r="J108">
            <v>970.2</v>
          </cell>
          <cell r="K108">
            <v>277.2</v>
          </cell>
          <cell r="L108">
            <v>385</v>
          </cell>
          <cell r="M108">
            <v>318.78000000000003</v>
          </cell>
          <cell r="N108">
            <v>277.2</v>
          </cell>
          <cell r="O108">
            <v>291.06</v>
          </cell>
          <cell r="P108">
            <v>83.160000000000011</v>
          </cell>
          <cell r="Q108">
            <v>115.5</v>
          </cell>
          <cell r="R108">
            <v>95.634000000000015</v>
          </cell>
          <cell r="S108">
            <v>83.16</v>
          </cell>
          <cell r="T108">
            <v>0.11088000000000002</v>
          </cell>
        </row>
        <row r="109">
          <cell r="A109">
            <v>10108</v>
          </cell>
          <cell r="B109" t="str">
            <v>无</v>
          </cell>
          <cell r="D109" t="str">
            <v>稀有</v>
          </cell>
          <cell r="E109" t="str">
            <v>力量英雄</v>
          </cell>
          <cell r="H109" t="str">
            <v>黑夜酒馆</v>
          </cell>
          <cell r="I109" t="str">
            <v>天灾</v>
          </cell>
          <cell r="J109">
            <v>768</v>
          </cell>
          <cell r="K109">
            <v>256</v>
          </cell>
          <cell r="L109">
            <v>320</v>
          </cell>
          <cell r="M109">
            <v>230.4</v>
          </cell>
          <cell r="N109">
            <v>256</v>
          </cell>
          <cell r="O109">
            <v>230.4</v>
          </cell>
          <cell r="P109">
            <v>76.800000000000011</v>
          </cell>
          <cell r="Q109">
            <v>96</v>
          </cell>
          <cell r="R109">
            <v>69.12</v>
          </cell>
          <cell r="S109">
            <v>76.800000000000011</v>
          </cell>
          <cell r="T109">
            <v>0.10240000000000002</v>
          </cell>
        </row>
        <row r="110">
          <cell r="A110">
            <v>10109</v>
          </cell>
          <cell r="B110" t="str">
            <v>冰女</v>
          </cell>
          <cell r="D110" t="str">
            <v>普通</v>
          </cell>
          <cell r="E110" t="str">
            <v>智力英雄</v>
          </cell>
          <cell r="H110" t="str">
            <v>曙光酒馆</v>
          </cell>
          <cell r="I110" t="str">
            <v>近卫</v>
          </cell>
          <cell r="J110">
            <v>536</v>
          </cell>
          <cell r="K110">
            <v>482.40000000000009</v>
          </cell>
          <cell r="L110">
            <v>214.4</v>
          </cell>
          <cell r="M110">
            <v>144.72</v>
          </cell>
          <cell r="N110">
            <v>368.50000000000006</v>
          </cell>
          <cell r="O110">
            <v>160.80000000000001</v>
          </cell>
          <cell r="P110">
            <v>144.72000000000003</v>
          </cell>
          <cell r="Q110">
            <v>64.320000000000007</v>
          </cell>
          <cell r="R110">
            <v>43.415999999999997</v>
          </cell>
          <cell r="S110">
            <v>110.55000000000003</v>
          </cell>
          <cell r="T110">
            <v>0.19296000000000005</v>
          </cell>
        </row>
        <row r="111">
          <cell r="A111">
            <v>10110</v>
          </cell>
          <cell r="B111" t="str">
            <v>光法</v>
          </cell>
          <cell r="D111" t="str">
            <v>普通</v>
          </cell>
          <cell r="E111" t="str">
            <v>智力英雄</v>
          </cell>
          <cell r="H111" t="str">
            <v>曙光酒馆</v>
          </cell>
          <cell r="I111" t="str">
            <v>近卫</v>
          </cell>
          <cell r="J111">
            <v>588</v>
          </cell>
          <cell r="K111">
            <v>420</v>
          </cell>
          <cell r="L111">
            <v>280</v>
          </cell>
          <cell r="M111">
            <v>159.60000000000002</v>
          </cell>
          <cell r="N111">
            <v>350</v>
          </cell>
          <cell r="O111">
            <v>176.4</v>
          </cell>
          <cell r="P111">
            <v>126</v>
          </cell>
          <cell r="Q111">
            <v>84</v>
          </cell>
          <cell r="R111">
            <v>47.879999999999995</v>
          </cell>
          <cell r="S111">
            <v>105</v>
          </cell>
          <cell r="T111">
            <v>0.16800000000000001</v>
          </cell>
        </row>
        <row r="112">
          <cell r="A112">
            <v>10111</v>
          </cell>
          <cell r="B112" t="str">
            <v>无</v>
          </cell>
          <cell r="D112" t="str">
            <v>普通</v>
          </cell>
          <cell r="E112" t="str">
            <v>智力英雄</v>
          </cell>
          <cell r="H112" t="str">
            <v>曙光酒馆</v>
          </cell>
          <cell r="I112" t="str">
            <v>近卫</v>
          </cell>
          <cell r="J112">
            <v>512</v>
          </cell>
          <cell r="K112">
            <v>384</v>
          </cell>
          <cell r="L112">
            <v>256</v>
          </cell>
          <cell r="M112">
            <v>153.60000000000002</v>
          </cell>
          <cell r="N112">
            <v>320</v>
          </cell>
          <cell r="O112">
            <v>153.60000000000002</v>
          </cell>
          <cell r="P112">
            <v>115.2</v>
          </cell>
          <cell r="Q112">
            <v>76.800000000000011</v>
          </cell>
          <cell r="R112">
            <v>46.080000000000005</v>
          </cell>
          <cell r="S112">
            <v>96</v>
          </cell>
          <cell r="T112">
            <v>0.15360000000000001</v>
          </cell>
        </row>
        <row r="113">
          <cell r="A113">
            <v>10112</v>
          </cell>
          <cell r="B113" t="str">
            <v>无</v>
          </cell>
          <cell r="D113" t="str">
            <v>普通</v>
          </cell>
          <cell r="E113" t="str">
            <v>智力英雄</v>
          </cell>
          <cell r="H113" t="str">
            <v>曙光酒馆</v>
          </cell>
          <cell r="I113" t="str">
            <v>近卫</v>
          </cell>
          <cell r="J113">
            <v>512</v>
          </cell>
          <cell r="K113">
            <v>384</v>
          </cell>
          <cell r="L113">
            <v>256</v>
          </cell>
          <cell r="M113">
            <v>153.60000000000002</v>
          </cell>
          <cell r="N113">
            <v>320</v>
          </cell>
          <cell r="O113">
            <v>153.60000000000002</v>
          </cell>
          <cell r="P113">
            <v>115.2</v>
          </cell>
          <cell r="Q113">
            <v>76.800000000000011</v>
          </cell>
          <cell r="R113">
            <v>46.080000000000005</v>
          </cell>
          <cell r="S113">
            <v>96</v>
          </cell>
          <cell r="T113">
            <v>0.15360000000000001</v>
          </cell>
        </row>
        <row r="114">
          <cell r="A114">
            <v>10113</v>
          </cell>
          <cell r="B114" t="str">
            <v>暗牧</v>
          </cell>
          <cell r="D114" t="str">
            <v>普通</v>
          </cell>
          <cell r="E114" t="str">
            <v>智力英雄</v>
          </cell>
          <cell r="H114" t="str">
            <v>暮色酒馆</v>
          </cell>
          <cell r="I114" t="str">
            <v>中立</v>
          </cell>
          <cell r="J114">
            <v>536</v>
          </cell>
          <cell r="K114">
            <v>482.40000000000009</v>
          </cell>
          <cell r="L114">
            <v>214.4</v>
          </cell>
          <cell r="M114">
            <v>144.72</v>
          </cell>
          <cell r="N114">
            <v>368.50000000000006</v>
          </cell>
          <cell r="O114">
            <v>160.80000000000001</v>
          </cell>
          <cell r="P114">
            <v>144.72000000000003</v>
          </cell>
          <cell r="Q114">
            <v>64.320000000000007</v>
          </cell>
          <cell r="R114">
            <v>43.415999999999997</v>
          </cell>
          <cell r="S114">
            <v>110.55000000000003</v>
          </cell>
          <cell r="T114">
            <v>0.19296000000000005</v>
          </cell>
        </row>
        <row r="115">
          <cell r="A115">
            <v>10114</v>
          </cell>
          <cell r="B115" t="str">
            <v>老鹿</v>
          </cell>
          <cell r="D115" t="str">
            <v>普通</v>
          </cell>
          <cell r="E115" t="str">
            <v>智力英雄</v>
          </cell>
          <cell r="H115" t="str">
            <v>暮色酒馆</v>
          </cell>
          <cell r="I115" t="str">
            <v>中立</v>
          </cell>
          <cell r="J115">
            <v>560</v>
          </cell>
          <cell r="K115">
            <v>504.00000000000011</v>
          </cell>
          <cell r="L115">
            <v>224</v>
          </cell>
          <cell r="M115">
            <v>151.19999999999999</v>
          </cell>
          <cell r="N115">
            <v>385.00000000000006</v>
          </cell>
          <cell r="O115">
            <v>168</v>
          </cell>
          <cell r="P115">
            <v>151.20000000000002</v>
          </cell>
          <cell r="Q115">
            <v>67.2</v>
          </cell>
          <cell r="R115">
            <v>45.359999999999992</v>
          </cell>
          <cell r="S115">
            <v>115.5</v>
          </cell>
          <cell r="T115">
            <v>0.20160000000000003</v>
          </cell>
        </row>
        <row r="116">
          <cell r="A116">
            <v>10115</v>
          </cell>
          <cell r="B116" t="str">
            <v>无</v>
          </cell>
          <cell r="D116" t="str">
            <v>普通</v>
          </cell>
          <cell r="E116" t="str">
            <v>智力英雄</v>
          </cell>
          <cell r="H116" t="str">
            <v>暮色酒馆</v>
          </cell>
          <cell r="I116" t="str">
            <v>中立</v>
          </cell>
          <cell r="J116">
            <v>512</v>
          </cell>
          <cell r="K116">
            <v>384</v>
          </cell>
          <cell r="L116">
            <v>256</v>
          </cell>
          <cell r="M116">
            <v>153.60000000000002</v>
          </cell>
          <cell r="N116">
            <v>320</v>
          </cell>
          <cell r="O116">
            <v>153.60000000000002</v>
          </cell>
          <cell r="P116">
            <v>115.2</v>
          </cell>
          <cell r="Q116">
            <v>76.800000000000011</v>
          </cell>
          <cell r="R116">
            <v>46.080000000000005</v>
          </cell>
          <cell r="S116">
            <v>96</v>
          </cell>
          <cell r="T116">
            <v>0.15360000000000001</v>
          </cell>
        </row>
        <row r="117">
          <cell r="A117">
            <v>10116</v>
          </cell>
          <cell r="B117" t="str">
            <v>无</v>
          </cell>
          <cell r="D117" t="str">
            <v>普通</v>
          </cell>
          <cell r="E117" t="str">
            <v>智力英雄</v>
          </cell>
          <cell r="H117" t="str">
            <v>暮色酒馆</v>
          </cell>
          <cell r="I117" t="str">
            <v>中立</v>
          </cell>
          <cell r="J117">
            <v>512</v>
          </cell>
          <cell r="K117">
            <v>384</v>
          </cell>
          <cell r="L117">
            <v>256</v>
          </cell>
          <cell r="M117">
            <v>153.60000000000002</v>
          </cell>
          <cell r="N117">
            <v>320</v>
          </cell>
          <cell r="O117">
            <v>153.60000000000002</v>
          </cell>
          <cell r="P117">
            <v>115.2</v>
          </cell>
          <cell r="Q117">
            <v>76.800000000000011</v>
          </cell>
          <cell r="R117">
            <v>46.080000000000005</v>
          </cell>
          <cell r="S117">
            <v>96</v>
          </cell>
          <cell r="T117">
            <v>0.15360000000000001</v>
          </cell>
        </row>
        <row r="118">
          <cell r="A118">
            <v>10117</v>
          </cell>
          <cell r="B118" t="str">
            <v>毒狗</v>
          </cell>
          <cell r="D118" t="str">
            <v>普通</v>
          </cell>
          <cell r="E118" t="str">
            <v>智力英雄</v>
          </cell>
          <cell r="H118" t="str">
            <v>午夜酒馆</v>
          </cell>
          <cell r="I118" t="str">
            <v>天灾</v>
          </cell>
          <cell r="J118">
            <v>509.20000000000005</v>
          </cell>
          <cell r="K118">
            <v>442.2000000000001</v>
          </cell>
          <cell r="L118">
            <v>241.20000000000002</v>
          </cell>
          <cell r="M118">
            <v>168.84000000000003</v>
          </cell>
          <cell r="N118">
            <v>335</v>
          </cell>
          <cell r="O118">
            <v>152.76</v>
          </cell>
          <cell r="P118">
            <v>132.66000000000003</v>
          </cell>
          <cell r="Q118">
            <v>72.36</v>
          </cell>
          <cell r="R118">
            <v>50.652000000000008</v>
          </cell>
          <cell r="S118">
            <v>100.50000000000001</v>
          </cell>
          <cell r="T118">
            <v>0.17688000000000004</v>
          </cell>
        </row>
        <row r="119">
          <cell r="A119">
            <v>10118</v>
          </cell>
          <cell r="B119" t="str">
            <v>谜团</v>
          </cell>
          <cell r="D119" t="str">
            <v>普通</v>
          </cell>
          <cell r="E119" t="str">
            <v>智力英雄</v>
          </cell>
          <cell r="H119" t="str">
            <v>午夜酒馆</v>
          </cell>
          <cell r="I119" t="str">
            <v>天灾</v>
          </cell>
          <cell r="J119">
            <v>560</v>
          </cell>
          <cell r="K119">
            <v>504.00000000000011</v>
          </cell>
          <cell r="L119">
            <v>224</v>
          </cell>
          <cell r="M119">
            <v>151.19999999999999</v>
          </cell>
          <cell r="N119">
            <v>385.00000000000006</v>
          </cell>
          <cell r="O119">
            <v>168</v>
          </cell>
          <cell r="P119">
            <v>151.20000000000002</v>
          </cell>
          <cell r="Q119">
            <v>67.2</v>
          </cell>
          <cell r="R119">
            <v>45.359999999999992</v>
          </cell>
          <cell r="S119">
            <v>115.5</v>
          </cell>
          <cell r="T119">
            <v>0.20160000000000003</v>
          </cell>
        </row>
        <row r="120">
          <cell r="A120">
            <v>10119</v>
          </cell>
          <cell r="B120" t="str">
            <v>无</v>
          </cell>
          <cell r="D120" t="str">
            <v>普通</v>
          </cell>
          <cell r="E120" t="str">
            <v>智力英雄</v>
          </cell>
          <cell r="H120" t="str">
            <v>午夜酒馆</v>
          </cell>
          <cell r="I120" t="str">
            <v>天灾</v>
          </cell>
          <cell r="J120">
            <v>512</v>
          </cell>
          <cell r="K120">
            <v>384</v>
          </cell>
          <cell r="L120">
            <v>256</v>
          </cell>
          <cell r="M120">
            <v>153.60000000000002</v>
          </cell>
          <cell r="N120">
            <v>320</v>
          </cell>
          <cell r="O120">
            <v>153.60000000000002</v>
          </cell>
          <cell r="P120">
            <v>115.2</v>
          </cell>
          <cell r="Q120">
            <v>76.800000000000011</v>
          </cell>
          <cell r="R120">
            <v>46.080000000000005</v>
          </cell>
          <cell r="S120">
            <v>96</v>
          </cell>
          <cell r="T120">
            <v>0.15360000000000001</v>
          </cell>
        </row>
        <row r="121">
          <cell r="A121">
            <v>10120</v>
          </cell>
          <cell r="B121" t="str">
            <v>无</v>
          </cell>
          <cell r="D121" t="str">
            <v>普通</v>
          </cell>
          <cell r="E121" t="str">
            <v>智力英雄</v>
          </cell>
          <cell r="H121" t="str">
            <v>午夜酒馆</v>
          </cell>
          <cell r="I121" t="str">
            <v>天灾</v>
          </cell>
          <cell r="J121">
            <v>512</v>
          </cell>
          <cell r="K121">
            <v>384</v>
          </cell>
          <cell r="L121">
            <v>256</v>
          </cell>
          <cell r="M121">
            <v>153.60000000000002</v>
          </cell>
          <cell r="N121">
            <v>320</v>
          </cell>
          <cell r="O121">
            <v>153.60000000000002</v>
          </cell>
          <cell r="P121">
            <v>115.2</v>
          </cell>
          <cell r="Q121">
            <v>76.800000000000011</v>
          </cell>
          <cell r="R121">
            <v>46.080000000000005</v>
          </cell>
          <cell r="S121">
            <v>96</v>
          </cell>
          <cell r="T121">
            <v>0.15360000000000001</v>
          </cell>
        </row>
        <row r="122">
          <cell r="A122">
            <v>10121</v>
          </cell>
          <cell r="B122" t="str">
            <v>直升机</v>
          </cell>
          <cell r="D122" t="str">
            <v>普通</v>
          </cell>
          <cell r="E122" t="str">
            <v>敏捷英雄</v>
          </cell>
          <cell r="H122" t="str">
            <v>清晨酒馆</v>
          </cell>
          <cell r="I122" t="str">
            <v>近卫</v>
          </cell>
          <cell r="J122">
            <v>665.00000000000011</v>
          </cell>
          <cell r="K122">
            <v>332.50000000000006</v>
          </cell>
          <cell r="L122">
            <v>483.00000000000011</v>
          </cell>
          <cell r="M122">
            <v>189</v>
          </cell>
          <cell r="N122">
            <v>441</v>
          </cell>
          <cell r="O122">
            <v>199.50000000000003</v>
          </cell>
          <cell r="P122">
            <v>99.750000000000014</v>
          </cell>
          <cell r="Q122">
            <v>144.90000000000003</v>
          </cell>
          <cell r="R122">
            <v>56.7</v>
          </cell>
          <cell r="S122">
            <v>132.30000000000001</v>
          </cell>
          <cell r="T122">
            <v>0.13300000000000001</v>
          </cell>
        </row>
        <row r="123">
          <cell r="A123">
            <v>10122</v>
          </cell>
          <cell r="B123" t="str">
            <v>电狗</v>
          </cell>
          <cell r="D123" t="str">
            <v>普通</v>
          </cell>
          <cell r="E123" t="str">
            <v>敏捷英雄</v>
          </cell>
          <cell r="H123" t="str">
            <v>清晨酒馆</v>
          </cell>
          <cell r="I123" t="str">
            <v>近卫</v>
          </cell>
          <cell r="J123">
            <v>703.5</v>
          </cell>
          <cell r="K123">
            <v>335</v>
          </cell>
          <cell r="L123">
            <v>402.00000000000006</v>
          </cell>
          <cell r="M123">
            <v>190.95000000000005</v>
          </cell>
          <cell r="N123">
            <v>402.00000000000006</v>
          </cell>
          <cell r="O123">
            <v>211.05000000000007</v>
          </cell>
          <cell r="P123">
            <v>100.50000000000001</v>
          </cell>
          <cell r="Q123">
            <v>120.60000000000001</v>
          </cell>
          <cell r="R123">
            <v>57.285000000000004</v>
          </cell>
          <cell r="S123">
            <v>120.60000000000001</v>
          </cell>
          <cell r="T123">
            <v>0.13400000000000001</v>
          </cell>
        </row>
        <row r="124">
          <cell r="A124">
            <v>10123</v>
          </cell>
          <cell r="B124" t="str">
            <v>无</v>
          </cell>
          <cell r="D124" t="str">
            <v>普通</v>
          </cell>
          <cell r="E124" t="str">
            <v>敏捷英雄</v>
          </cell>
          <cell r="H124" t="str">
            <v>清晨酒馆</v>
          </cell>
          <cell r="I124" t="str">
            <v>近卫</v>
          </cell>
          <cell r="J124">
            <v>640</v>
          </cell>
          <cell r="K124">
            <v>320</v>
          </cell>
          <cell r="L124">
            <v>384</v>
          </cell>
          <cell r="M124">
            <v>192</v>
          </cell>
          <cell r="N124">
            <v>384</v>
          </cell>
          <cell r="O124">
            <v>192</v>
          </cell>
          <cell r="P124">
            <v>96</v>
          </cell>
          <cell r="Q124">
            <v>115.2</v>
          </cell>
          <cell r="R124">
            <v>57.6</v>
          </cell>
          <cell r="S124">
            <v>115.2</v>
          </cell>
          <cell r="T124">
            <v>0.128</v>
          </cell>
        </row>
        <row r="125">
          <cell r="A125">
            <v>10124</v>
          </cell>
          <cell r="B125" t="str">
            <v>无</v>
          </cell>
          <cell r="D125" t="str">
            <v>普通</v>
          </cell>
          <cell r="E125" t="str">
            <v>敏捷英雄</v>
          </cell>
          <cell r="H125" t="str">
            <v>清晨酒馆</v>
          </cell>
          <cell r="I125" t="str">
            <v>近卫</v>
          </cell>
          <cell r="J125">
            <v>640</v>
          </cell>
          <cell r="K125">
            <v>320</v>
          </cell>
          <cell r="L125">
            <v>384</v>
          </cell>
          <cell r="M125">
            <v>192</v>
          </cell>
          <cell r="N125">
            <v>384</v>
          </cell>
          <cell r="O125">
            <v>192</v>
          </cell>
          <cell r="P125">
            <v>96</v>
          </cell>
          <cell r="Q125">
            <v>115.2</v>
          </cell>
          <cell r="R125">
            <v>57.6</v>
          </cell>
          <cell r="S125">
            <v>115.2</v>
          </cell>
          <cell r="T125">
            <v>0.128</v>
          </cell>
        </row>
        <row r="126">
          <cell r="A126">
            <v>10125</v>
          </cell>
          <cell r="B126" t="str">
            <v>复仇</v>
          </cell>
          <cell r="D126" t="str">
            <v>普通</v>
          </cell>
          <cell r="E126" t="str">
            <v>敏捷英雄</v>
          </cell>
          <cell r="H126" t="str">
            <v>黎明酒馆</v>
          </cell>
          <cell r="I126" t="str">
            <v>中立</v>
          </cell>
          <cell r="J126">
            <v>700</v>
          </cell>
          <cell r="K126">
            <v>332.50000000000006</v>
          </cell>
          <cell r="L126">
            <v>441</v>
          </cell>
          <cell r="M126">
            <v>199.50000000000003</v>
          </cell>
          <cell r="N126">
            <v>441</v>
          </cell>
          <cell r="O126">
            <v>210</v>
          </cell>
          <cell r="P126">
            <v>99.750000000000014</v>
          </cell>
          <cell r="Q126">
            <v>132.30000000000001</v>
          </cell>
          <cell r="R126">
            <v>59.85</v>
          </cell>
          <cell r="S126">
            <v>132.30000000000001</v>
          </cell>
          <cell r="T126">
            <v>0.13300000000000001</v>
          </cell>
        </row>
        <row r="127">
          <cell r="A127">
            <v>10126</v>
          </cell>
          <cell r="B127" t="str">
            <v>美味风蛇</v>
          </cell>
          <cell r="D127" t="str">
            <v>普通</v>
          </cell>
          <cell r="E127" t="str">
            <v>敏捷英雄</v>
          </cell>
          <cell r="H127" t="str">
            <v>黎明酒馆</v>
          </cell>
          <cell r="I127" t="str">
            <v>中立</v>
          </cell>
          <cell r="J127">
            <v>603</v>
          </cell>
          <cell r="K127">
            <v>385.25000000000006</v>
          </cell>
          <cell r="L127">
            <v>381.90000000000009</v>
          </cell>
          <cell r="M127">
            <v>170.85000000000002</v>
          </cell>
          <cell r="N127">
            <v>462.30000000000013</v>
          </cell>
          <cell r="O127">
            <v>180.90000000000003</v>
          </cell>
          <cell r="P127">
            <v>115.57500000000003</v>
          </cell>
          <cell r="Q127">
            <v>114.57000000000001</v>
          </cell>
          <cell r="R127">
            <v>51.254999999999995</v>
          </cell>
          <cell r="S127">
            <v>138.69000000000003</v>
          </cell>
          <cell r="T127">
            <v>0.15410000000000004</v>
          </cell>
        </row>
        <row r="128">
          <cell r="A128">
            <v>10127</v>
          </cell>
          <cell r="B128" t="str">
            <v>无</v>
          </cell>
          <cell r="D128" t="str">
            <v>普通</v>
          </cell>
          <cell r="E128" t="str">
            <v>敏捷英雄</v>
          </cell>
          <cell r="H128" t="str">
            <v>黎明酒馆</v>
          </cell>
          <cell r="I128" t="str">
            <v>中立</v>
          </cell>
          <cell r="J128">
            <v>640</v>
          </cell>
          <cell r="K128">
            <v>320</v>
          </cell>
          <cell r="L128">
            <v>384</v>
          </cell>
          <cell r="M128">
            <v>192</v>
          </cell>
          <cell r="N128">
            <v>384</v>
          </cell>
          <cell r="O128">
            <v>192</v>
          </cell>
          <cell r="P128">
            <v>96</v>
          </cell>
          <cell r="Q128">
            <v>115.2</v>
          </cell>
          <cell r="R128">
            <v>57.6</v>
          </cell>
          <cell r="S128">
            <v>115.2</v>
          </cell>
          <cell r="T128">
            <v>0.128</v>
          </cell>
        </row>
        <row r="129">
          <cell r="A129">
            <v>10128</v>
          </cell>
          <cell r="B129" t="str">
            <v>无</v>
          </cell>
          <cell r="D129" t="str">
            <v>普通</v>
          </cell>
          <cell r="E129" t="str">
            <v>敏捷英雄</v>
          </cell>
          <cell r="H129" t="str">
            <v>黎明酒馆</v>
          </cell>
          <cell r="I129" t="str">
            <v>中立</v>
          </cell>
          <cell r="J129">
            <v>640</v>
          </cell>
          <cell r="K129">
            <v>320</v>
          </cell>
          <cell r="L129">
            <v>384</v>
          </cell>
          <cell r="M129">
            <v>192</v>
          </cell>
          <cell r="N129">
            <v>384</v>
          </cell>
          <cell r="O129">
            <v>192</v>
          </cell>
          <cell r="P129">
            <v>96</v>
          </cell>
          <cell r="Q129">
            <v>115.2</v>
          </cell>
          <cell r="R129">
            <v>57.6</v>
          </cell>
          <cell r="S129">
            <v>115.2</v>
          </cell>
          <cell r="T129">
            <v>0.128</v>
          </cell>
        </row>
        <row r="130">
          <cell r="A130">
            <v>10129</v>
          </cell>
          <cell r="B130" t="str">
            <v>剧毒</v>
          </cell>
          <cell r="D130" t="str">
            <v>普通</v>
          </cell>
          <cell r="E130" t="str">
            <v>敏捷英雄</v>
          </cell>
          <cell r="H130" t="str">
            <v>落日酒馆</v>
          </cell>
          <cell r="I130" t="str">
            <v>天灾</v>
          </cell>
          <cell r="J130">
            <v>770.50000000000011</v>
          </cell>
          <cell r="K130">
            <v>268</v>
          </cell>
          <cell r="L130">
            <v>442.2000000000001</v>
          </cell>
          <cell r="M130">
            <v>211.05000000000007</v>
          </cell>
          <cell r="N130">
            <v>361.8</v>
          </cell>
          <cell r="O130">
            <v>231.15000000000006</v>
          </cell>
          <cell r="P130">
            <v>80.40000000000002</v>
          </cell>
          <cell r="Q130">
            <v>132.66000000000003</v>
          </cell>
          <cell r="R130">
            <v>63.314999999999998</v>
          </cell>
          <cell r="S130">
            <v>108.53999999999999</v>
          </cell>
          <cell r="T130">
            <v>0.10720000000000003</v>
          </cell>
        </row>
        <row r="131">
          <cell r="A131">
            <v>10130</v>
          </cell>
          <cell r="B131" t="str">
            <v>蜘蛛</v>
          </cell>
          <cell r="D131" t="str">
            <v>普通</v>
          </cell>
          <cell r="E131" t="str">
            <v>敏捷英雄</v>
          </cell>
          <cell r="H131" t="str">
            <v>落日酒馆</v>
          </cell>
          <cell r="I131" t="str">
            <v>天灾</v>
          </cell>
          <cell r="J131">
            <v>805.00000000000011</v>
          </cell>
          <cell r="K131">
            <v>280</v>
          </cell>
          <cell r="L131">
            <v>462</v>
          </cell>
          <cell r="M131">
            <v>220.5</v>
          </cell>
          <cell r="N131">
            <v>378</v>
          </cell>
          <cell r="O131">
            <v>241.50000000000006</v>
          </cell>
          <cell r="P131">
            <v>84</v>
          </cell>
          <cell r="Q131">
            <v>138.6</v>
          </cell>
          <cell r="R131">
            <v>66.150000000000006</v>
          </cell>
          <cell r="S131">
            <v>113.4</v>
          </cell>
          <cell r="T131">
            <v>0.112</v>
          </cell>
        </row>
        <row r="132">
          <cell r="A132">
            <v>10131</v>
          </cell>
          <cell r="B132" t="str">
            <v>无</v>
          </cell>
          <cell r="D132" t="str">
            <v>普通</v>
          </cell>
          <cell r="E132" t="str">
            <v>敏捷英雄</v>
          </cell>
          <cell r="H132" t="str">
            <v>落日酒馆</v>
          </cell>
          <cell r="I132" t="str">
            <v>天灾</v>
          </cell>
          <cell r="J132">
            <v>640</v>
          </cell>
          <cell r="K132">
            <v>320</v>
          </cell>
          <cell r="L132">
            <v>384</v>
          </cell>
          <cell r="M132">
            <v>192</v>
          </cell>
          <cell r="N132">
            <v>384</v>
          </cell>
          <cell r="O132">
            <v>192</v>
          </cell>
          <cell r="P132">
            <v>96</v>
          </cell>
          <cell r="Q132">
            <v>115.2</v>
          </cell>
          <cell r="R132">
            <v>57.6</v>
          </cell>
          <cell r="S132">
            <v>115.2</v>
          </cell>
          <cell r="T132">
            <v>0.128</v>
          </cell>
        </row>
        <row r="133">
          <cell r="A133">
            <v>10132</v>
          </cell>
          <cell r="B133" t="str">
            <v>无</v>
          </cell>
          <cell r="D133" t="str">
            <v>普通</v>
          </cell>
          <cell r="E133" t="str">
            <v>敏捷英雄</v>
          </cell>
          <cell r="H133" t="str">
            <v>落日酒馆</v>
          </cell>
          <cell r="I133" t="str">
            <v>天灾</v>
          </cell>
          <cell r="J133">
            <v>640</v>
          </cell>
          <cell r="K133">
            <v>320</v>
          </cell>
          <cell r="L133">
            <v>384</v>
          </cell>
          <cell r="M133">
            <v>192</v>
          </cell>
          <cell r="N133">
            <v>384</v>
          </cell>
          <cell r="O133">
            <v>192</v>
          </cell>
          <cell r="P133">
            <v>96</v>
          </cell>
          <cell r="Q133">
            <v>115.2</v>
          </cell>
          <cell r="R133">
            <v>57.6</v>
          </cell>
          <cell r="S133">
            <v>115.2</v>
          </cell>
          <cell r="T133">
            <v>0.128</v>
          </cell>
        </row>
        <row r="134">
          <cell r="A134">
            <v>10133</v>
          </cell>
          <cell r="B134" t="str">
            <v>小精灵</v>
          </cell>
          <cell r="D134" t="str">
            <v>普通</v>
          </cell>
          <cell r="E134" t="str">
            <v>力量英雄</v>
          </cell>
          <cell r="H134" t="str">
            <v>旭日酒馆</v>
          </cell>
          <cell r="I134" t="str">
            <v>近卫</v>
          </cell>
          <cell r="J134">
            <v>804.00000000000011</v>
          </cell>
          <cell r="K134">
            <v>254.60000000000002</v>
          </cell>
          <cell r="L134">
            <v>351.75</v>
          </cell>
          <cell r="M134">
            <v>229.14000000000001</v>
          </cell>
          <cell r="N134">
            <v>281.40000000000003</v>
          </cell>
          <cell r="O134">
            <v>241.20000000000002</v>
          </cell>
          <cell r="P134">
            <v>76.38000000000001</v>
          </cell>
          <cell r="Q134">
            <v>105.52500000000003</v>
          </cell>
          <cell r="R134">
            <v>68.742000000000004</v>
          </cell>
          <cell r="S134">
            <v>84.420000000000016</v>
          </cell>
          <cell r="T134">
            <v>0.10184000000000001</v>
          </cell>
        </row>
        <row r="135">
          <cell r="A135">
            <v>10134</v>
          </cell>
          <cell r="B135" t="str">
            <v>全能</v>
          </cell>
          <cell r="D135" t="str">
            <v>普通</v>
          </cell>
          <cell r="E135" t="str">
            <v>力量英雄</v>
          </cell>
          <cell r="H135" t="str">
            <v>旭日酒馆</v>
          </cell>
          <cell r="I135" t="str">
            <v>近卫</v>
          </cell>
          <cell r="J135">
            <v>798</v>
          </cell>
          <cell r="K135">
            <v>308.00000000000006</v>
          </cell>
          <cell r="L135">
            <v>315</v>
          </cell>
          <cell r="M135">
            <v>264.60000000000002</v>
          </cell>
          <cell r="N135">
            <v>280</v>
          </cell>
          <cell r="O135">
            <v>239.4</v>
          </cell>
          <cell r="P135">
            <v>92.40000000000002</v>
          </cell>
          <cell r="Q135">
            <v>94.5</v>
          </cell>
          <cell r="R135">
            <v>79.38000000000001</v>
          </cell>
          <cell r="S135">
            <v>84</v>
          </cell>
          <cell r="T135">
            <v>0.12320000000000003</v>
          </cell>
        </row>
        <row r="136">
          <cell r="A136">
            <v>10135</v>
          </cell>
          <cell r="B136" t="str">
            <v>无</v>
          </cell>
          <cell r="D136" t="str">
            <v>普通</v>
          </cell>
          <cell r="E136" t="str">
            <v>力量英雄</v>
          </cell>
          <cell r="H136" t="str">
            <v>旭日酒馆</v>
          </cell>
          <cell r="I136" t="str">
            <v>近卫</v>
          </cell>
          <cell r="J136">
            <v>768</v>
          </cell>
          <cell r="K136">
            <v>256</v>
          </cell>
          <cell r="L136">
            <v>320</v>
          </cell>
          <cell r="M136">
            <v>230.4</v>
          </cell>
          <cell r="N136">
            <v>256</v>
          </cell>
          <cell r="O136">
            <v>230.4</v>
          </cell>
          <cell r="P136">
            <v>76.800000000000011</v>
          </cell>
          <cell r="Q136">
            <v>96</v>
          </cell>
          <cell r="R136">
            <v>69.12</v>
          </cell>
          <cell r="S136">
            <v>76.800000000000011</v>
          </cell>
          <cell r="T136">
            <v>0.10240000000000002</v>
          </cell>
        </row>
        <row r="137">
          <cell r="A137">
            <v>10136</v>
          </cell>
          <cell r="B137" t="str">
            <v>无</v>
          </cell>
          <cell r="D137" t="str">
            <v>普通</v>
          </cell>
          <cell r="E137" t="str">
            <v>力量英雄</v>
          </cell>
          <cell r="H137" t="str">
            <v>旭日酒馆</v>
          </cell>
          <cell r="I137" t="str">
            <v>近卫</v>
          </cell>
          <cell r="J137">
            <v>768</v>
          </cell>
          <cell r="K137">
            <v>256</v>
          </cell>
          <cell r="L137">
            <v>320</v>
          </cell>
          <cell r="M137">
            <v>230.4</v>
          </cell>
          <cell r="N137">
            <v>256</v>
          </cell>
          <cell r="O137">
            <v>230.4</v>
          </cell>
          <cell r="P137">
            <v>76.800000000000011</v>
          </cell>
          <cell r="Q137">
            <v>96</v>
          </cell>
          <cell r="R137">
            <v>69.12</v>
          </cell>
          <cell r="S137">
            <v>76.800000000000011</v>
          </cell>
          <cell r="T137">
            <v>0.10240000000000002</v>
          </cell>
        </row>
        <row r="138">
          <cell r="A138">
            <v>10137</v>
          </cell>
          <cell r="B138" t="str">
            <v>海象</v>
          </cell>
          <cell r="D138" t="str">
            <v>普通</v>
          </cell>
          <cell r="E138" t="str">
            <v>力量英雄</v>
          </cell>
          <cell r="H138" t="str">
            <v>黄昏酒馆</v>
          </cell>
          <cell r="I138" t="str">
            <v>中立</v>
          </cell>
          <cell r="J138">
            <v>844.20000000000027</v>
          </cell>
          <cell r="K138">
            <v>241.20000000000002</v>
          </cell>
          <cell r="L138">
            <v>335</v>
          </cell>
          <cell r="M138">
            <v>277.38000000000005</v>
          </cell>
          <cell r="N138">
            <v>241.19999999999996</v>
          </cell>
          <cell r="O138">
            <v>253.26</v>
          </cell>
          <cell r="P138">
            <v>72.36</v>
          </cell>
          <cell r="Q138">
            <v>100.50000000000001</v>
          </cell>
          <cell r="R138">
            <v>83.214000000000013</v>
          </cell>
          <cell r="S138">
            <v>72.36</v>
          </cell>
          <cell r="T138">
            <v>9.6479999999999996E-2</v>
          </cell>
        </row>
        <row r="139">
          <cell r="A139">
            <v>10138</v>
          </cell>
          <cell r="B139" t="str">
            <v>土猫</v>
          </cell>
          <cell r="D139" t="str">
            <v>普通</v>
          </cell>
          <cell r="E139" t="str">
            <v>力量英雄</v>
          </cell>
          <cell r="H139" t="str">
            <v>黄昏酒馆</v>
          </cell>
          <cell r="I139" t="str">
            <v>中立</v>
          </cell>
          <cell r="J139">
            <v>966.00000000000023</v>
          </cell>
          <cell r="K139">
            <v>224</v>
          </cell>
          <cell r="L139">
            <v>385.00000000000006</v>
          </cell>
          <cell r="M139">
            <v>264.60000000000002</v>
          </cell>
          <cell r="N139">
            <v>251.99999999999997</v>
          </cell>
          <cell r="O139">
            <v>289.80000000000007</v>
          </cell>
          <cell r="P139">
            <v>67.2</v>
          </cell>
          <cell r="Q139">
            <v>115.5</v>
          </cell>
          <cell r="R139">
            <v>79.38000000000001</v>
          </cell>
          <cell r="S139">
            <v>75.599999999999994</v>
          </cell>
          <cell r="T139">
            <v>8.9599999999999999E-2</v>
          </cell>
        </row>
        <row r="140">
          <cell r="A140">
            <v>10139</v>
          </cell>
          <cell r="B140" t="str">
            <v>无</v>
          </cell>
          <cell r="D140" t="str">
            <v>普通</v>
          </cell>
          <cell r="E140" t="str">
            <v>力量英雄</v>
          </cell>
          <cell r="H140" t="str">
            <v>黄昏酒馆</v>
          </cell>
          <cell r="I140" t="str">
            <v>中立</v>
          </cell>
          <cell r="J140">
            <v>768</v>
          </cell>
          <cell r="K140">
            <v>256</v>
          </cell>
          <cell r="L140">
            <v>320</v>
          </cell>
          <cell r="M140">
            <v>230.4</v>
          </cell>
          <cell r="N140">
            <v>256</v>
          </cell>
          <cell r="O140">
            <v>230.4</v>
          </cell>
          <cell r="P140">
            <v>76.800000000000011</v>
          </cell>
          <cell r="Q140">
            <v>96</v>
          </cell>
          <cell r="R140">
            <v>69.12</v>
          </cell>
          <cell r="S140">
            <v>76.800000000000011</v>
          </cell>
          <cell r="T140">
            <v>0.10240000000000002</v>
          </cell>
        </row>
        <row r="141">
          <cell r="A141">
            <v>10140</v>
          </cell>
          <cell r="B141" t="str">
            <v>无</v>
          </cell>
          <cell r="D141" t="str">
            <v>普通</v>
          </cell>
          <cell r="E141" t="str">
            <v>力量英雄</v>
          </cell>
          <cell r="H141" t="str">
            <v>黄昏酒馆</v>
          </cell>
          <cell r="I141" t="str">
            <v>中立</v>
          </cell>
          <cell r="J141">
            <v>768</v>
          </cell>
          <cell r="K141">
            <v>256</v>
          </cell>
          <cell r="L141">
            <v>320</v>
          </cell>
          <cell r="M141">
            <v>230.4</v>
          </cell>
          <cell r="N141">
            <v>256</v>
          </cell>
          <cell r="O141">
            <v>230.4</v>
          </cell>
          <cell r="P141">
            <v>76.800000000000011</v>
          </cell>
          <cell r="Q141">
            <v>96</v>
          </cell>
          <cell r="R141">
            <v>69.12</v>
          </cell>
          <cell r="S141">
            <v>76.800000000000011</v>
          </cell>
          <cell r="T141">
            <v>0.10240000000000002</v>
          </cell>
        </row>
        <row r="142">
          <cell r="A142">
            <v>10141</v>
          </cell>
          <cell r="B142" t="str">
            <v>尸王</v>
          </cell>
          <cell r="D142" t="str">
            <v>普通</v>
          </cell>
          <cell r="E142" t="str">
            <v>力量英雄</v>
          </cell>
          <cell r="H142" t="str">
            <v>黑夜酒馆</v>
          </cell>
          <cell r="I142" t="str">
            <v>天灾</v>
          </cell>
          <cell r="J142">
            <v>924</v>
          </cell>
          <cell r="K142">
            <v>280</v>
          </cell>
          <cell r="L142">
            <v>315</v>
          </cell>
          <cell r="M142">
            <v>252</v>
          </cell>
          <cell r="N142">
            <v>280</v>
          </cell>
          <cell r="O142">
            <v>277.2</v>
          </cell>
          <cell r="P142">
            <v>84</v>
          </cell>
          <cell r="Q142">
            <v>94.5</v>
          </cell>
          <cell r="R142">
            <v>75.600000000000009</v>
          </cell>
          <cell r="S142">
            <v>84</v>
          </cell>
          <cell r="T142">
            <v>0.112</v>
          </cell>
        </row>
        <row r="143">
          <cell r="A143">
            <v>10142</v>
          </cell>
          <cell r="B143" t="str">
            <v>大屁股</v>
          </cell>
          <cell r="D143" t="str">
            <v>普通</v>
          </cell>
          <cell r="E143" t="str">
            <v>力量英雄</v>
          </cell>
          <cell r="H143" t="str">
            <v>黑夜酒馆</v>
          </cell>
          <cell r="I143" t="str">
            <v>天灾</v>
          </cell>
          <cell r="J143">
            <v>884.4000000000002</v>
          </cell>
          <cell r="K143">
            <v>268</v>
          </cell>
          <cell r="L143">
            <v>301.5</v>
          </cell>
          <cell r="M143">
            <v>241.20000000000002</v>
          </cell>
          <cell r="N143">
            <v>268</v>
          </cell>
          <cell r="O143">
            <v>265.32000000000005</v>
          </cell>
          <cell r="P143">
            <v>80.400000000000006</v>
          </cell>
          <cell r="Q143">
            <v>90.450000000000017</v>
          </cell>
          <cell r="R143">
            <v>72.36</v>
          </cell>
          <cell r="S143">
            <v>80.400000000000006</v>
          </cell>
          <cell r="T143">
            <v>0.1072</v>
          </cell>
        </row>
        <row r="144">
          <cell r="A144">
            <v>10143</v>
          </cell>
          <cell r="B144" t="str">
            <v>无</v>
          </cell>
          <cell r="D144" t="str">
            <v>普通</v>
          </cell>
          <cell r="E144" t="str">
            <v>力量英雄</v>
          </cell>
          <cell r="H144" t="str">
            <v>黑夜酒馆</v>
          </cell>
          <cell r="I144" t="str">
            <v>天灾</v>
          </cell>
          <cell r="J144">
            <v>768</v>
          </cell>
          <cell r="K144">
            <v>256</v>
          </cell>
          <cell r="L144">
            <v>320</v>
          </cell>
          <cell r="M144">
            <v>230.4</v>
          </cell>
          <cell r="N144">
            <v>256</v>
          </cell>
          <cell r="O144">
            <v>230.4</v>
          </cell>
          <cell r="P144">
            <v>76.800000000000011</v>
          </cell>
          <cell r="Q144">
            <v>96</v>
          </cell>
          <cell r="R144">
            <v>69.12</v>
          </cell>
          <cell r="S144">
            <v>76.800000000000011</v>
          </cell>
          <cell r="T144">
            <v>0.10240000000000002</v>
          </cell>
        </row>
        <row r="145">
          <cell r="A145">
            <v>10144</v>
          </cell>
          <cell r="B145" t="str">
            <v>无</v>
          </cell>
          <cell r="D145" t="str">
            <v>普通</v>
          </cell>
          <cell r="E145" t="str">
            <v>力量英雄</v>
          </cell>
          <cell r="H145" t="str">
            <v>黑夜酒馆</v>
          </cell>
          <cell r="I145" t="str">
            <v>天灾</v>
          </cell>
          <cell r="J145">
            <v>768</v>
          </cell>
          <cell r="K145">
            <v>256</v>
          </cell>
          <cell r="L145">
            <v>320</v>
          </cell>
          <cell r="M145">
            <v>230.4</v>
          </cell>
          <cell r="N145">
            <v>256</v>
          </cell>
          <cell r="O145">
            <v>230.4</v>
          </cell>
          <cell r="P145">
            <v>76.800000000000011</v>
          </cell>
          <cell r="Q145">
            <v>96</v>
          </cell>
          <cell r="R145">
            <v>69.12</v>
          </cell>
          <cell r="S145">
            <v>76.800000000000011</v>
          </cell>
          <cell r="T145">
            <v>0.10240000000000002</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5"/>
      <sheetName val="Sheet3"/>
      <sheetName val="技能编辑器"/>
      <sheetName val="Sheet4"/>
      <sheetName val="Sheet6"/>
      <sheetName val="Sheet7"/>
      <sheetName val="Sheet8"/>
      <sheetName val="Sheet9"/>
    </sheetNames>
    <sheetDataSet>
      <sheetData sheetId="0">
        <row r="2">
          <cell r="A2" t="str">
            <v>冰女</v>
          </cell>
        </row>
        <row r="3">
          <cell r="A3" t="str">
            <v>蓝胖</v>
          </cell>
        </row>
        <row r="4">
          <cell r="A4" t="str">
            <v>术士</v>
          </cell>
        </row>
        <row r="5">
          <cell r="A5" t="str">
            <v>隐刺</v>
          </cell>
        </row>
        <row r="6">
          <cell r="A6" t="str">
            <v>复仇</v>
          </cell>
        </row>
        <row r="7">
          <cell r="A7" t="str">
            <v>剧毒</v>
          </cell>
        </row>
        <row r="8">
          <cell r="A8" t="str">
            <v>全能</v>
          </cell>
        </row>
        <row r="9">
          <cell r="A9" t="str">
            <v>潮汐</v>
          </cell>
        </row>
        <row r="10">
          <cell r="A10" t="str">
            <v>斧王</v>
          </cell>
        </row>
        <row r="11">
          <cell r="A11" t="str">
            <v>火女</v>
          </cell>
        </row>
        <row r="12">
          <cell r="A12" t="str">
            <v>小歪</v>
          </cell>
        </row>
        <row r="13">
          <cell r="A13" t="str">
            <v>女王</v>
          </cell>
        </row>
        <row r="14">
          <cell r="A14" t="str">
            <v>直升机</v>
          </cell>
        </row>
        <row r="15">
          <cell r="A15" t="str">
            <v>小鱼人</v>
          </cell>
        </row>
        <row r="16">
          <cell r="A16" t="str">
            <v>血魔</v>
          </cell>
        </row>
        <row r="17">
          <cell r="A17" t="str">
            <v>小小</v>
          </cell>
        </row>
        <row r="18">
          <cell r="A18" t="str">
            <v>发条</v>
          </cell>
        </row>
        <row r="19">
          <cell r="A19" t="str">
            <v>夜魔</v>
          </cell>
        </row>
        <row r="20">
          <cell r="A20" t="str">
            <v>蓝猫</v>
          </cell>
        </row>
        <row r="21">
          <cell r="A21" t="str">
            <v>炸弹人</v>
          </cell>
        </row>
        <row r="22">
          <cell r="A22" t="str">
            <v>骨法</v>
          </cell>
        </row>
        <row r="23">
          <cell r="A23" t="str">
            <v>剑圣</v>
          </cell>
        </row>
        <row r="24">
          <cell r="A24" t="str">
            <v>赏金</v>
          </cell>
        </row>
        <row r="25">
          <cell r="A25" t="str">
            <v>小骷髅</v>
          </cell>
        </row>
        <row r="26">
          <cell r="A26" t="str">
            <v>船长</v>
          </cell>
        </row>
        <row r="27">
          <cell r="A27" t="str">
            <v>白牛</v>
          </cell>
        </row>
        <row r="28">
          <cell r="A28" t="str">
            <v>死骑</v>
          </cell>
        </row>
        <row r="29">
          <cell r="A29" t="str">
            <v>先知</v>
          </cell>
        </row>
        <row r="30">
          <cell r="A30" t="str">
            <v>老鹿</v>
          </cell>
        </row>
        <row r="31">
          <cell r="A31" t="str">
            <v>死灵法</v>
          </cell>
        </row>
        <row r="32">
          <cell r="A32" t="str">
            <v>敌法</v>
          </cell>
        </row>
        <row r="33">
          <cell r="A33" t="str">
            <v>小黑</v>
          </cell>
        </row>
        <row r="34">
          <cell r="A34" t="str">
            <v>幽鬼</v>
          </cell>
        </row>
        <row r="35">
          <cell r="A35" t="str">
            <v>老树</v>
          </cell>
        </row>
        <row r="36">
          <cell r="A36" t="str">
            <v>龙骑</v>
          </cell>
        </row>
        <row r="37">
          <cell r="A37" t="str">
            <v>混沌</v>
          </cell>
        </row>
        <row r="38">
          <cell r="A38" t="str">
            <v>狗头</v>
          </cell>
        </row>
        <row r="39">
          <cell r="A39" t="str">
            <v>骷髅王</v>
          </cell>
        </row>
        <row r="40">
          <cell r="A40" t="str">
            <v>狼人</v>
          </cell>
        </row>
        <row r="41">
          <cell r="A41" t="str">
            <v>小鹿</v>
          </cell>
        </row>
        <row r="42">
          <cell r="A42" t="str">
            <v>神牛</v>
          </cell>
        </row>
        <row r="43">
          <cell r="A43" t="str">
            <v>神牛</v>
          </cell>
        </row>
        <row r="44">
          <cell r="A44" t="str">
            <v>精灵龙</v>
          </cell>
        </row>
        <row r="45">
          <cell r="A45" t="str">
            <v>巫妖</v>
          </cell>
        </row>
        <row r="46">
          <cell r="A46" t="str">
            <v>白虎</v>
          </cell>
        </row>
        <row r="47">
          <cell r="A47" t="str">
            <v>巨魔</v>
          </cell>
        </row>
        <row r="48">
          <cell r="A48" t="str">
            <v>火猫</v>
          </cell>
        </row>
        <row r="49">
          <cell r="A49" t="str">
            <v>人马</v>
          </cell>
        </row>
        <row r="50">
          <cell r="A50" t="str">
            <v>光法</v>
          </cell>
        </row>
        <row r="51">
          <cell r="A51" t="str">
            <v>双头龙</v>
          </cell>
        </row>
        <row r="52">
          <cell r="A52" t="str">
            <v>暗牧</v>
          </cell>
        </row>
        <row r="53">
          <cell r="A53" t="str">
            <v>毒狗</v>
          </cell>
        </row>
        <row r="54">
          <cell r="A54" t="str">
            <v>米团</v>
          </cell>
        </row>
        <row r="55">
          <cell r="A55" t="str">
            <v>雷狗</v>
          </cell>
        </row>
        <row r="56">
          <cell r="A56" t="str">
            <v>电棍</v>
          </cell>
        </row>
        <row r="57">
          <cell r="A57" t="str">
            <v>蜘蛛</v>
          </cell>
        </row>
        <row r="58">
          <cell r="A58" t="str">
            <v>小精灵</v>
          </cell>
        </row>
        <row r="59">
          <cell r="A59" t="str">
            <v>军团</v>
          </cell>
        </row>
        <row r="60">
          <cell r="A60" t="str">
            <v>海象</v>
          </cell>
        </row>
        <row r="61">
          <cell r="A61" t="str">
            <v>土猫</v>
          </cell>
        </row>
        <row r="62">
          <cell r="A62" t="str">
            <v>尸王</v>
          </cell>
        </row>
        <row r="63">
          <cell r="A63" t="str">
            <v>大屁股</v>
          </cell>
        </row>
        <row r="64">
          <cell r="A64" t="str">
            <v>火枪</v>
          </cell>
        </row>
        <row r="65">
          <cell r="A65" t="str">
            <v>血魔</v>
          </cell>
        </row>
        <row r="66">
          <cell r="A66" t="str">
            <v>蓝胖</v>
          </cell>
        </row>
        <row r="67">
          <cell r="A67" t="str">
            <v>术士</v>
          </cell>
        </row>
        <row r="68">
          <cell r="A68" t="str">
            <v>全能</v>
          </cell>
        </row>
        <row r="69">
          <cell r="A69" t="str">
            <v>直升机</v>
          </cell>
        </row>
        <row r="70">
          <cell r="A70" t="str">
            <v>发条</v>
          </cell>
        </row>
        <row r="71">
          <cell r="A71" t="str">
            <v>赏金</v>
          </cell>
        </row>
        <row r="72">
          <cell r="A72" t="str">
            <v>白牛</v>
          </cell>
        </row>
        <row r="73">
          <cell r="A73" t="str">
            <v>先知</v>
          </cell>
        </row>
        <row r="74">
          <cell r="A74" t="str">
            <v>老树</v>
          </cell>
        </row>
        <row r="75">
          <cell r="A75" t="str">
            <v>冰女</v>
          </cell>
        </row>
        <row r="76">
          <cell r="A76" t="str">
            <v>复仇</v>
          </cell>
        </row>
        <row r="77">
          <cell r="A77" t="str">
            <v>斧王</v>
          </cell>
        </row>
        <row r="78">
          <cell r="A78" t="str">
            <v>蓝猫</v>
          </cell>
        </row>
        <row r="79">
          <cell r="A79" t="str">
            <v>赏金</v>
          </cell>
        </row>
        <row r="80">
          <cell r="A80" t="str">
            <v>白牛</v>
          </cell>
        </row>
        <row r="81">
          <cell r="A81" t="str">
            <v>死亡先知</v>
          </cell>
        </row>
        <row r="82">
          <cell r="A82" t="str">
            <v>小鱼人</v>
          </cell>
        </row>
        <row r="83">
          <cell r="A83" t="str">
            <v>血魔</v>
          </cell>
        </row>
        <row r="84">
          <cell r="A84" t="str">
            <v>骨法</v>
          </cell>
        </row>
        <row r="85">
          <cell r="A85" t="str">
            <v>死骑</v>
          </cell>
        </row>
        <row r="86">
          <cell r="A86" t="str">
            <v>龙骑</v>
          </cell>
        </row>
        <row r="100">
          <cell r="A100" t="str">
            <v>补刀斧</v>
          </cell>
        </row>
        <row r="101">
          <cell r="A101" t="str">
            <v>魔棒</v>
          </cell>
        </row>
        <row r="102">
          <cell r="A102" t="str">
            <v>圆盾</v>
          </cell>
        </row>
        <row r="103">
          <cell r="A103" t="str">
            <v>毒球</v>
          </cell>
        </row>
        <row r="104">
          <cell r="A104" t="str">
            <v>圣殿</v>
          </cell>
        </row>
        <row r="105">
          <cell r="A105" t="str">
            <v>魔瓶</v>
          </cell>
        </row>
        <row r="106">
          <cell r="A106" t="str">
            <v>魂戒</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65"/>
  <sheetViews>
    <sheetView tabSelected="1" workbookViewId="0">
      <pane xSplit="2" topLeftCell="AN1" activePane="topRight" state="frozenSplit"/>
      <selection pane="topRight" activeCell="AU23" sqref="AU23"/>
    </sheetView>
  </sheetViews>
  <sheetFormatPr defaultColWidth="9.25" defaultRowHeight="13.5" x14ac:dyDescent="0.15"/>
  <cols>
    <col min="1" max="2" width="11" bestFit="1" customWidth="1"/>
    <col min="3" max="3" width="11.25" bestFit="1" customWidth="1"/>
    <col min="4" max="5" width="15" bestFit="1" customWidth="1"/>
    <col min="6" max="6" width="11.625" bestFit="1" customWidth="1"/>
    <col min="7" max="7" width="11" bestFit="1" customWidth="1"/>
    <col min="8" max="8" width="7.5" bestFit="1" customWidth="1"/>
    <col min="9" max="11" width="7.25" bestFit="1" customWidth="1"/>
    <col min="12" max="12" width="7.5" bestFit="1" customWidth="1"/>
    <col min="13" max="13" width="8.5" bestFit="1" customWidth="1"/>
    <col min="14" max="14" width="7.25" bestFit="1" customWidth="1"/>
    <col min="15" max="16" width="11" bestFit="1" customWidth="1"/>
    <col min="17" max="17" width="11.625" bestFit="1" customWidth="1"/>
    <col min="18" max="18" width="12.75" bestFit="1" customWidth="1"/>
    <col min="19" max="19" width="11" bestFit="1" customWidth="1"/>
    <col min="20" max="20" width="15" bestFit="1" customWidth="1"/>
    <col min="21" max="22" width="7.25" bestFit="1" customWidth="1"/>
    <col min="23" max="23" width="11.625" bestFit="1" customWidth="1"/>
    <col min="24" max="24" width="8.5" bestFit="1" customWidth="1"/>
    <col min="25" max="25" width="7.5" bestFit="1" customWidth="1"/>
    <col min="26" max="26" width="12.75" bestFit="1" customWidth="1"/>
    <col min="27" max="28" width="11" bestFit="1" customWidth="1"/>
    <col min="29" max="29" width="16.125" bestFit="1" customWidth="1"/>
    <col min="30" max="30" width="12.75" bestFit="1" customWidth="1"/>
    <col min="31" max="31" width="11.625" bestFit="1" customWidth="1"/>
    <col min="32" max="32" width="17.25" bestFit="1" customWidth="1"/>
    <col min="33" max="33" width="12.75" bestFit="1" customWidth="1"/>
    <col min="34" max="34" width="15" bestFit="1" customWidth="1"/>
    <col min="35" max="35" width="19.375" bestFit="1" customWidth="1"/>
    <col min="36" max="36" width="15" bestFit="1" customWidth="1"/>
    <col min="37" max="38" width="19.375" bestFit="1" customWidth="1"/>
    <col min="39" max="39" width="255.625" style="13" bestFit="1" customWidth="1"/>
    <col min="40" max="40" width="16.125" bestFit="1" customWidth="1"/>
    <col min="41" max="41" width="19.25" style="13" bestFit="1" customWidth="1"/>
    <col min="42" max="42" width="11.625" style="13" bestFit="1" customWidth="1"/>
    <col min="43" max="43" width="23.5" style="13" bestFit="1" customWidth="1"/>
  </cols>
  <sheetData>
    <row r="1" spans="1:44" x14ac:dyDescent="0.15">
      <c r="A1" t="s">
        <v>147</v>
      </c>
      <c r="B1" t="s">
        <v>148</v>
      </c>
      <c r="C1" t="s">
        <v>149</v>
      </c>
      <c r="D1" t="s">
        <v>150</v>
      </c>
      <c r="E1" t="s">
        <v>151</v>
      </c>
      <c r="F1" t="s">
        <v>152</v>
      </c>
      <c r="G1" t="s">
        <v>18</v>
      </c>
      <c r="H1" t="s">
        <v>19</v>
      </c>
      <c r="I1" t="s">
        <v>20</v>
      </c>
      <c r="J1" t="s">
        <v>153</v>
      </c>
      <c r="K1" t="s">
        <v>154</v>
      </c>
      <c r="L1" t="s">
        <v>7</v>
      </c>
      <c r="M1" t="s">
        <v>8</v>
      </c>
      <c r="N1" t="s">
        <v>9</v>
      </c>
      <c r="O1" t="s">
        <v>10</v>
      </c>
      <c r="P1" t="s">
        <v>11</v>
      </c>
      <c r="Q1" t="s">
        <v>12</v>
      </c>
      <c r="R1" t="s">
        <v>13</v>
      </c>
      <c r="S1" t="s">
        <v>14</v>
      </c>
      <c r="T1" t="s">
        <v>15</v>
      </c>
      <c r="U1" t="s">
        <v>155</v>
      </c>
      <c r="V1" t="s">
        <v>156</v>
      </c>
      <c r="W1" t="s">
        <v>157</v>
      </c>
      <c r="X1" t="s">
        <v>158</v>
      </c>
      <c r="Y1" t="s">
        <v>159</v>
      </c>
      <c r="Z1" t="s">
        <v>160</v>
      </c>
      <c r="AA1" t="s">
        <v>161</v>
      </c>
      <c r="AB1" t="s">
        <v>162</v>
      </c>
      <c r="AC1" t="s">
        <v>163</v>
      </c>
      <c r="AD1" t="s">
        <v>164</v>
      </c>
      <c r="AE1" t="s">
        <v>165</v>
      </c>
      <c r="AF1" t="s">
        <v>166</v>
      </c>
      <c r="AG1" t="s">
        <v>16</v>
      </c>
      <c r="AH1" t="s">
        <v>167</v>
      </c>
      <c r="AI1" t="s">
        <v>168</v>
      </c>
      <c r="AJ1" t="s">
        <v>169</v>
      </c>
      <c r="AK1" t="s">
        <v>170</v>
      </c>
      <c r="AL1" t="s">
        <v>171</v>
      </c>
      <c r="AM1" s="13" t="s">
        <v>594</v>
      </c>
      <c r="AN1" t="s">
        <v>283</v>
      </c>
      <c r="AO1" s="13" t="s">
        <v>334</v>
      </c>
      <c r="AP1" s="13" t="s">
        <v>355</v>
      </c>
      <c r="AQ1" s="13" t="s">
        <v>591</v>
      </c>
      <c r="AR1" s="13" t="s">
        <v>1010</v>
      </c>
    </row>
    <row r="2" spans="1:44" x14ac:dyDescent="0.15">
      <c r="A2" t="s">
        <v>278</v>
      </c>
      <c r="B2" t="s">
        <v>279</v>
      </c>
      <c r="C2" t="s">
        <v>279</v>
      </c>
      <c r="D2" t="s">
        <v>279</v>
      </c>
      <c r="E2" t="s">
        <v>279</v>
      </c>
      <c r="F2" t="s">
        <v>278</v>
      </c>
      <c r="G2" t="s">
        <v>278</v>
      </c>
      <c r="H2" t="s">
        <v>278</v>
      </c>
      <c r="I2" t="s">
        <v>278</v>
      </c>
      <c r="J2" t="s">
        <v>278</v>
      </c>
      <c r="K2" t="s">
        <v>278</v>
      </c>
      <c r="L2" t="s">
        <v>278</v>
      </c>
      <c r="M2" t="s">
        <v>278</v>
      </c>
      <c r="N2" t="s">
        <v>278</v>
      </c>
      <c r="O2" t="s">
        <v>590</v>
      </c>
      <c r="P2" t="s">
        <v>590</v>
      </c>
      <c r="Q2" t="s">
        <v>590</v>
      </c>
      <c r="R2" t="s">
        <v>590</v>
      </c>
      <c r="S2" t="s">
        <v>590</v>
      </c>
      <c r="T2" t="s">
        <v>278</v>
      </c>
      <c r="U2" t="s">
        <v>278</v>
      </c>
      <c r="V2" t="s">
        <v>278</v>
      </c>
      <c r="W2" t="s">
        <v>278</v>
      </c>
      <c r="X2" t="s">
        <v>278</v>
      </c>
      <c r="Y2" t="s">
        <v>278</v>
      </c>
      <c r="Z2" t="s">
        <v>278</v>
      </c>
      <c r="AA2" t="s">
        <v>278</v>
      </c>
      <c r="AB2" t="s">
        <v>278</v>
      </c>
      <c r="AC2" t="s">
        <v>278</v>
      </c>
      <c r="AD2" t="s">
        <v>278</v>
      </c>
      <c r="AE2" t="s">
        <v>278</v>
      </c>
      <c r="AF2" t="s">
        <v>278</v>
      </c>
      <c r="AG2" t="s">
        <v>278</v>
      </c>
      <c r="AH2" t="s">
        <v>279</v>
      </c>
      <c r="AI2" t="s">
        <v>279</v>
      </c>
      <c r="AJ2" t="s">
        <v>279</v>
      </c>
      <c r="AK2" t="s">
        <v>279</v>
      </c>
      <c r="AL2" t="s">
        <v>279</v>
      </c>
      <c r="AM2" s="13" t="s">
        <v>279</v>
      </c>
      <c r="AN2" t="s">
        <v>284</v>
      </c>
      <c r="AO2" s="13" t="s">
        <v>279</v>
      </c>
      <c r="AP2" s="13" t="s">
        <v>356</v>
      </c>
      <c r="AQ2" s="13" t="s">
        <v>592</v>
      </c>
      <c r="AR2" s="13" t="s">
        <v>1011</v>
      </c>
    </row>
    <row r="3" spans="1:44" x14ac:dyDescent="0.15">
      <c r="A3" t="s">
        <v>173</v>
      </c>
      <c r="B3" t="s">
        <v>174</v>
      </c>
      <c r="C3" t="s">
        <v>175</v>
      </c>
      <c r="D3" t="s">
        <v>176</v>
      </c>
      <c r="E3" t="s">
        <v>177</v>
      </c>
      <c r="F3" t="s">
        <v>178</v>
      </c>
      <c r="G3" t="s">
        <v>179</v>
      </c>
      <c r="H3" t="s">
        <v>180</v>
      </c>
      <c r="I3" t="s">
        <v>181</v>
      </c>
      <c r="J3" t="s">
        <v>182</v>
      </c>
      <c r="K3" t="s">
        <v>183</v>
      </c>
      <c r="L3" t="s">
        <v>184</v>
      </c>
      <c r="M3" t="s">
        <v>185</v>
      </c>
      <c r="N3" t="s">
        <v>186</v>
      </c>
      <c r="O3" t="s">
        <v>187</v>
      </c>
      <c r="P3" t="s">
        <v>188</v>
      </c>
      <c r="Q3" t="s">
        <v>189</v>
      </c>
      <c r="R3" t="s">
        <v>190</v>
      </c>
      <c r="S3" t="s">
        <v>191</v>
      </c>
      <c r="T3" t="s">
        <v>192</v>
      </c>
      <c r="U3" t="s">
        <v>193</v>
      </c>
      <c r="V3" t="s">
        <v>194</v>
      </c>
      <c r="W3" t="s">
        <v>195</v>
      </c>
      <c r="X3" t="s">
        <v>196</v>
      </c>
      <c r="Y3" t="s">
        <v>197</v>
      </c>
      <c r="Z3" t="s">
        <v>198</v>
      </c>
      <c r="AA3" t="s">
        <v>199</v>
      </c>
      <c r="AB3" t="s">
        <v>200</v>
      </c>
      <c r="AC3" t="s">
        <v>201</v>
      </c>
      <c r="AD3" t="s">
        <v>202</v>
      </c>
      <c r="AE3" t="s">
        <v>203</v>
      </c>
      <c r="AF3" t="s">
        <v>204</v>
      </c>
      <c r="AG3" t="s">
        <v>205</v>
      </c>
      <c r="AH3" t="s">
        <v>206</v>
      </c>
      <c r="AI3" t="s">
        <v>207</v>
      </c>
      <c r="AJ3" t="s">
        <v>208</v>
      </c>
      <c r="AK3" t="s">
        <v>209</v>
      </c>
      <c r="AL3" t="s">
        <v>210</v>
      </c>
      <c r="AM3" s="13" t="s">
        <v>211</v>
      </c>
      <c r="AN3" t="s">
        <v>286</v>
      </c>
      <c r="AO3" s="13" t="s">
        <v>335</v>
      </c>
      <c r="AP3" s="13" t="s">
        <v>357</v>
      </c>
      <c r="AQ3" s="13" t="s">
        <v>593</v>
      </c>
      <c r="AR3" s="13" t="s">
        <v>1012</v>
      </c>
    </row>
    <row r="4" spans="1:44" x14ac:dyDescent="0.15">
      <c r="A4">
        <v>10001</v>
      </c>
      <c r="B4" t="s">
        <v>56</v>
      </c>
      <c r="C4">
        <v>10001</v>
      </c>
      <c r="D4" t="s">
        <v>816</v>
      </c>
      <c r="E4" t="s">
        <v>817</v>
      </c>
      <c r="F4">
        <v>5</v>
      </c>
      <c r="G4">
        <v>1</v>
      </c>
      <c r="H4">
        <v>1</v>
      </c>
      <c r="I4">
        <v>3</v>
      </c>
      <c r="J4">
        <v>684</v>
      </c>
      <c r="K4">
        <v>594</v>
      </c>
      <c r="L4">
        <v>324</v>
      </c>
      <c r="M4">
        <v>226</v>
      </c>
      <c r="N4">
        <v>450</v>
      </c>
      <c r="O4">
        <v>205.20000000000002</v>
      </c>
      <c r="P4">
        <v>178.20000000000005</v>
      </c>
      <c r="Q4">
        <v>97.2</v>
      </c>
      <c r="R4">
        <v>68.040000000000006</v>
      </c>
      <c r="S4">
        <v>135</v>
      </c>
      <c r="T4">
        <v>0.23760000000000006</v>
      </c>
      <c r="U4">
        <v>20</v>
      </c>
      <c r="V4">
        <v>20</v>
      </c>
      <c r="W4">
        <v>20</v>
      </c>
      <c r="X4">
        <v>20</v>
      </c>
      <c r="Y4">
        <v>20</v>
      </c>
      <c r="Z4">
        <v>20</v>
      </c>
      <c r="AA4">
        <v>0</v>
      </c>
      <c r="AB4">
        <v>0</v>
      </c>
      <c r="AC4">
        <v>0</v>
      </c>
      <c r="AD4">
        <v>0</v>
      </c>
      <c r="AE4">
        <v>0</v>
      </c>
      <c r="AF4">
        <v>0</v>
      </c>
      <c r="AG4">
        <v>0</v>
      </c>
      <c r="AH4">
        <f>VLOOKUP(B4,[1]修改成圣剑资料后!$A$2:$BN$111,16,0)</f>
        <v>10027</v>
      </c>
      <c r="AI4" t="s">
        <v>622</v>
      </c>
      <c r="AJ4">
        <v>0</v>
      </c>
      <c r="AK4" t="s">
        <v>623</v>
      </c>
      <c r="AL4" t="s">
        <v>624</v>
      </c>
      <c r="AM4" s="13" t="str">
        <f>VLOOKUP(B4,英雄描述!$A$1:$C$62,3,0)</f>
        <v>他在战争中是个绝对受欢迎的队友。虽然他的战斗方式不是很正统，但是他可以带着他和他周围的队友，乘着闪电飞到另一个区域，以便发动突袭。</v>
      </c>
      <c r="AN4">
        <f>VLOOKUP(E4,[2]模型与攻击距离对照表!$A$1:$B$490,2,0)</f>
        <v>2</v>
      </c>
      <c r="AO4" s="13" t="str">
        <f>"cardback"&amp;A4</f>
        <v>cardback10001</v>
      </c>
      <c r="AP4" s="13" t="s">
        <v>389</v>
      </c>
      <c r="AQ4" s="13">
        <v>7</v>
      </c>
      <c r="AR4">
        <f>VLOOKUP(E4,[2]模型与攻击距离对照表!$G$1:$I$289,3,0)</f>
        <v>1</v>
      </c>
    </row>
    <row r="5" spans="1:44" x14ac:dyDescent="0.15">
      <c r="A5">
        <v>10003</v>
      </c>
      <c r="B5" t="s">
        <v>43</v>
      </c>
      <c r="C5">
        <v>10075</v>
      </c>
      <c r="D5" t="s">
        <v>868</v>
      </c>
      <c r="E5" t="s">
        <v>869</v>
      </c>
      <c r="F5">
        <v>5</v>
      </c>
      <c r="G5">
        <v>1</v>
      </c>
      <c r="H5">
        <v>1</v>
      </c>
      <c r="I5">
        <v>3</v>
      </c>
      <c r="J5">
        <v>672</v>
      </c>
      <c r="K5">
        <v>604</v>
      </c>
      <c r="L5">
        <v>268</v>
      </c>
      <c r="M5">
        <v>181</v>
      </c>
      <c r="N5">
        <v>462</v>
      </c>
      <c r="O5">
        <v>201.60000000000002</v>
      </c>
      <c r="P5">
        <v>181.44000000000005</v>
      </c>
      <c r="Q5">
        <v>80.640000000000015</v>
      </c>
      <c r="R5">
        <v>54.431999999999995</v>
      </c>
      <c r="S5">
        <v>138.6</v>
      </c>
      <c r="T5">
        <v>0.24192000000000008</v>
      </c>
      <c r="U5">
        <v>20</v>
      </c>
      <c r="V5">
        <v>20</v>
      </c>
      <c r="W5">
        <v>20</v>
      </c>
      <c r="X5">
        <v>20</v>
      </c>
      <c r="Y5">
        <v>20</v>
      </c>
      <c r="Z5">
        <v>20</v>
      </c>
      <c r="AA5">
        <v>0</v>
      </c>
      <c r="AB5">
        <v>0</v>
      </c>
      <c r="AC5">
        <v>0</v>
      </c>
      <c r="AD5">
        <v>0</v>
      </c>
      <c r="AE5">
        <v>0</v>
      </c>
      <c r="AF5">
        <v>0</v>
      </c>
      <c r="AG5">
        <v>0</v>
      </c>
      <c r="AH5">
        <f>VLOOKUP(B5,[1]修改成圣剑资料后!$A$2:$BN$111,16,0)</f>
        <v>10039</v>
      </c>
      <c r="AI5">
        <v>10022</v>
      </c>
      <c r="AJ5">
        <v>0</v>
      </c>
      <c r="AK5" t="s">
        <v>626</v>
      </c>
      <c r="AL5" t="s">
        <v>782</v>
      </c>
      <c r="AM5" s="13" t="str">
        <f>VLOOKUP(B5,英雄描述!$A$1:$C$62,3,0)</f>
        <v>身材娇小又调皮捣蛋的它，拥有可以穿过所有敌人的爆炸性法球，又可以以幻术麻痹对方，让无数以貌取人的敌人吃了无尽的苦头。</v>
      </c>
      <c r="AN5">
        <f>VLOOKUP(E5,[2]模型与攻击距离对照表!$A$1:$B$490,2,0)</f>
        <v>2</v>
      </c>
      <c r="AO5" s="13" t="str">
        <f t="shared" ref="AO5:AO64" si="0">"cardback"&amp;A5</f>
        <v>cardback10003</v>
      </c>
      <c r="AP5" s="13" t="s">
        <v>390</v>
      </c>
      <c r="AQ5" s="13">
        <v>7</v>
      </c>
      <c r="AR5">
        <f>VLOOKUP(E5,[2]模型与攻击距离对照表!$G$1:$I$289,3,0)</f>
        <v>2</v>
      </c>
    </row>
    <row r="6" spans="1:44" x14ac:dyDescent="0.15">
      <c r="A6">
        <v>10007</v>
      </c>
      <c r="B6" t="s">
        <v>292</v>
      </c>
      <c r="C6">
        <v>10007</v>
      </c>
      <c r="D6" t="s">
        <v>820</v>
      </c>
      <c r="E6" t="s">
        <v>821</v>
      </c>
      <c r="F6">
        <v>5</v>
      </c>
      <c r="G6">
        <v>1</v>
      </c>
      <c r="H6">
        <v>2</v>
      </c>
      <c r="I6">
        <v>1</v>
      </c>
      <c r="J6">
        <v>756</v>
      </c>
      <c r="K6">
        <v>540</v>
      </c>
      <c r="L6">
        <v>360</v>
      </c>
      <c r="M6">
        <v>205</v>
      </c>
      <c r="N6">
        <v>450</v>
      </c>
      <c r="O6">
        <v>226.8</v>
      </c>
      <c r="P6">
        <v>162</v>
      </c>
      <c r="Q6">
        <v>108</v>
      </c>
      <c r="R6">
        <v>61.56</v>
      </c>
      <c r="S6">
        <v>135</v>
      </c>
      <c r="T6">
        <v>0.216</v>
      </c>
      <c r="U6">
        <v>20</v>
      </c>
      <c r="V6">
        <v>20</v>
      </c>
      <c r="W6">
        <v>20</v>
      </c>
      <c r="X6">
        <v>20</v>
      </c>
      <c r="Y6">
        <v>20</v>
      </c>
      <c r="Z6">
        <v>20</v>
      </c>
      <c r="AA6">
        <v>0</v>
      </c>
      <c r="AB6">
        <v>0</v>
      </c>
      <c r="AC6">
        <v>0</v>
      </c>
      <c r="AD6">
        <v>0</v>
      </c>
      <c r="AE6">
        <v>0</v>
      </c>
      <c r="AF6">
        <v>0</v>
      </c>
      <c r="AG6">
        <v>0</v>
      </c>
      <c r="AH6">
        <f>VLOOKUP(B6,[1]修改成圣剑资料后!$A$2:$BN$111,16,0)</f>
        <v>10004</v>
      </c>
      <c r="AI6" t="s">
        <v>628</v>
      </c>
      <c r="AJ6">
        <v>0</v>
      </c>
      <c r="AK6" t="s">
        <v>783</v>
      </c>
      <c r="AL6" t="s">
        <v>784</v>
      </c>
      <c r="AM6" s="13" t="str">
        <f>VLOOKUP(B6,英雄描述!$A$1:$C$62,3,0)</f>
        <v>善于埋布地雷的他们，可以放置陷阱和肉眼无法识别的遥控炸弹让敌人防不胜防，然后最可怕的是他们能够牺牲自己来毁灭你。</v>
      </c>
      <c r="AN6">
        <f>VLOOKUP(E6,[2]模型与攻击距离对照表!$A$1:$B$490,2,0)</f>
        <v>2</v>
      </c>
      <c r="AO6" s="13" t="str">
        <f t="shared" si="0"/>
        <v>cardback10007</v>
      </c>
      <c r="AP6" s="13" t="s">
        <v>358</v>
      </c>
      <c r="AQ6" s="13">
        <v>7</v>
      </c>
      <c r="AR6">
        <f>VLOOKUP(E6,[2]模型与攻击距离对照表!$G$1:$I$289,3,0)</f>
        <v>2</v>
      </c>
    </row>
    <row r="7" spans="1:44" x14ac:dyDescent="0.15">
      <c r="A7">
        <v>10009</v>
      </c>
      <c r="B7" t="s">
        <v>69</v>
      </c>
      <c r="C7">
        <v>10009</v>
      </c>
      <c r="D7" t="s">
        <v>822</v>
      </c>
      <c r="E7" t="s">
        <v>823</v>
      </c>
      <c r="F7">
        <v>5</v>
      </c>
      <c r="G7">
        <v>1</v>
      </c>
      <c r="H7">
        <v>3</v>
      </c>
      <c r="I7">
        <v>2</v>
      </c>
      <c r="J7">
        <v>792</v>
      </c>
      <c r="K7">
        <v>540</v>
      </c>
      <c r="L7">
        <v>324</v>
      </c>
      <c r="M7">
        <v>216</v>
      </c>
      <c r="N7">
        <v>450</v>
      </c>
      <c r="O7">
        <v>237.60000000000002</v>
      </c>
      <c r="P7">
        <v>162</v>
      </c>
      <c r="Q7">
        <v>97.2</v>
      </c>
      <c r="R7">
        <v>64.8</v>
      </c>
      <c r="S7">
        <v>135</v>
      </c>
      <c r="T7">
        <v>0.216</v>
      </c>
      <c r="U7">
        <v>20</v>
      </c>
      <c r="V7">
        <v>20</v>
      </c>
      <c r="W7">
        <v>20</v>
      </c>
      <c r="X7">
        <v>20</v>
      </c>
      <c r="Y7">
        <v>20</v>
      </c>
      <c r="Z7">
        <v>20</v>
      </c>
      <c r="AA7">
        <v>0</v>
      </c>
      <c r="AB7">
        <v>0</v>
      </c>
      <c r="AC7">
        <v>0</v>
      </c>
      <c r="AD7">
        <v>0</v>
      </c>
      <c r="AE7">
        <v>0</v>
      </c>
      <c r="AF7">
        <v>0</v>
      </c>
      <c r="AG7">
        <v>0</v>
      </c>
      <c r="AH7">
        <f>VLOOKUP(B7,[1]修改成圣剑资料后!$A$2:$BN$111,16,0)</f>
        <v>10004</v>
      </c>
      <c r="AI7" t="s">
        <v>631</v>
      </c>
      <c r="AJ7">
        <v>0</v>
      </c>
      <c r="AK7" t="s">
        <v>785</v>
      </c>
      <c r="AL7" t="s">
        <v>633</v>
      </c>
      <c r="AM7" s="13" t="str">
        <f>VLOOKUP(B7,英雄描述!$A$1:$C$62,3,0)</f>
        <v>死亡带给他对生命的憎恨，他通过将恶灵送入敌人体内来表达恨意。每终结一个生命的时候，他都无比的满足，也因此变得更加强大。</v>
      </c>
      <c r="AN7">
        <f>VLOOKUP(E7,[2]模型与攻击距离对照表!$A$1:$B$490,2,0)</f>
        <v>2</v>
      </c>
      <c r="AO7" s="13" t="str">
        <f t="shared" si="0"/>
        <v>cardback10009</v>
      </c>
      <c r="AP7" s="13" t="s">
        <v>359</v>
      </c>
      <c r="AQ7" s="13">
        <v>7</v>
      </c>
      <c r="AR7">
        <f>VLOOKUP(E7,[2]模型与攻击距离对照表!$G$1:$I$289,3,0)</f>
        <v>2</v>
      </c>
    </row>
    <row r="8" spans="1:44" x14ac:dyDescent="0.15">
      <c r="A8">
        <v>10011</v>
      </c>
      <c r="B8" t="s">
        <v>70</v>
      </c>
      <c r="C8">
        <v>10011</v>
      </c>
      <c r="D8" t="s">
        <v>824</v>
      </c>
      <c r="E8" t="s">
        <v>825</v>
      </c>
      <c r="F8">
        <v>5</v>
      </c>
      <c r="G8">
        <v>1</v>
      </c>
      <c r="H8">
        <v>3</v>
      </c>
      <c r="I8">
        <v>2</v>
      </c>
      <c r="J8">
        <v>696</v>
      </c>
      <c r="K8">
        <v>626</v>
      </c>
      <c r="L8">
        <v>278</v>
      </c>
      <c r="M8">
        <v>187</v>
      </c>
      <c r="N8">
        <v>478</v>
      </c>
      <c r="O8">
        <v>208.8</v>
      </c>
      <c r="P8">
        <v>187.92000000000004</v>
      </c>
      <c r="Q8">
        <v>83.52000000000001</v>
      </c>
      <c r="R8">
        <v>56.375999999999991</v>
      </c>
      <c r="S8">
        <v>143.55000000000004</v>
      </c>
      <c r="T8">
        <v>0.25056000000000006</v>
      </c>
      <c r="U8">
        <v>20</v>
      </c>
      <c r="V8">
        <v>20</v>
      </c>
      <c r="W8">
        <v>20</v>
      </c>
      <c r="X8">
        <v>20</v>
      </c>
      <c r="Y8">
        <v>20</v>
      </c>
      <c r="Z8">
        <v>20</v>
      </c>
      <c r="AA8">
        <v>0</v>
      </c>
      <c r="AB8">
        <v>0</v>
      </c>
      <c r="AC8">
        <v>0</v>
      </c>
      <c r="AD8">
        <v>0</v>
      </c>
      <c r="AE8">
        <v>0</v>
      </c>
      <c r="AF8">
        <v>0</v>
      </c>
      <c r="AG8">
        <v>0</v>
      </c>
      <c r="AH8">
        <f>VLOOKUP(B8,[1]修改成圣剑资料后!$A$2:$BN$111,16,0)</f>
        <v>10034</v>
      </c>
      <c r="AI8">
        <v>10049</v>
      </c>
      <c r="AJ8">
        <v>0</v>
      </c>
      <c r="AK8" t="s">
        <v>786</v>
      </c>
      <c r="AL8" t="s">
        <v>787</v>
      </c>
      <c r="AM8" s="13" t="str">
        <f>VLOOKUP(B8,英雄描述!$A$1:$C$62,3,0)</f>
        <v>通过使用死灵魔法来折磨对手的他，从虐待他人中得到了无比满足的快感。所以他将对手送人痛苦的异次元，再以邪恶的力量吸取活人的生命。</v>
      </c>
      <c r="AN8">
        <f>VLOOKUP(E8,[2]模型与攻击距离对照表!$A$1:$B$490,2,0)</f>
        <v>2</v>
      </c>
      <c r="AO8" s="13" t="str">
        <f t="shared" si="0"/>
        <v>cardback10011</v>
      </c>
      <c r="AP8" s="13" t="s">
        <v>391</v>
      </c>
      <c r="AQ8" s="13">
        <v>7</v>
      </c>
      <c r="AR8">
        <f>VLOOKUP(E8,[2]模型与攻击距离对照表!$G$1:$I$289,3,0)</f>
        <v>1</v>
      </c>
    </row>
    <row r="9" spans="1:44" x14ac:dyDescent="0.15">
      <c r="A9">
        <v>10013</v>
      </c>
      <c r="B9" t="s">
        <v>73</v>
      </c>
      <c r="C9">
        <v>10013</v>
      </c>
      <c r="D9" t="s">
        <v>826</v>
      </c>
      <c r="E9" t="s">
        <v>827</v>
      </c>
      <c r="F9">
        <v>5</v>
      </c>
      <c r="G9">
        <v>2</v>
      </c>
      <c r="H9">
        <v>1</v>
      </c>
      <c r="I9">
        <v>3</v>
      </c>
      <c r="J9">
        <v>798</v>
      </c>
      <c r="K9">
        <v>399</v>
      </c>
      <c r="L9">
        <v>579</v>
      </c>
      <c r="M9">
        <v>226</v>
      </c>
      <c r="N9">
        <v>529</v>
      </c>
      <c r="O9">
        <v>239.4</v>
      </c>
      <c r="P9">
        <v>119.7</v>
      </c>
      <c r="Q9">
        <v>173.88000000000002</v>
      </c>
      <c r="R9">
        <v>68.040000000000006</v>
      </c>
      <c r="S9">
        <v>158.76000000000002</v>
      </c>
      <c r="T9">
        <v>0.15959999999999999</v>
      </c>
      <c r="U9">
        <v>20</v>
      </c>
      <c r="V9">
        <v>20</v>
      </c>
      <c r="W9">
        <v>20</v>
      </c>
      <c r="X9">
        <v>20</v>
      </c>
      <c r="Y9">
        <v>20</v>
      </c>
      <c r="Z9">
        <v>20</v>
      </c>
      <c r="AA9">
        <v>0</v>
      </c>
      <c r="AB9">
        <v>0</v>
      </c>
      <c r="AC9">
        <v>0</v>
      </c>
      <c r="AD9">
        <v>0</v>
      </c>
      <c r="AE9">
        <v>0</v>
      </c>
      <c r="AF9">
        <v>0</v>
      </c>
      <c r="AG9">
        <v>0</v>
      </c>
      <c r="AH9">
        <f>VLOOKUP(B9,[1]修改成圣剑资料后!$A$2:$BN$111,16,0)</f>
        <v>10010</v>
      </c>
      <c r="AI9" t="s">
        <v>637</v>
      </c>
      <c r="AJ9">
        <v>0</v>
      </c>
      <c r="AK9" t="s">
        <v>638</v>
      </c>
      <c r="AL9">
        <v>0</v>
      </c>
      <c r="AM9" s="13" t="str">
        <f>VLOOKUP(B9,英雄描述!$A$1:$C$62,3,0)</f>
        <v>他拥有与生俱来的天赋，可以让魔法的能量以最简单的方式出现在你面前，并且控制它来保护自己和伤害敌人。</v>
      </c>
      <c r="AN9">
        <f>VLOOKUP(E9,[2]模型与攻击距离对照表!$A$1:$B$490,2,0)</f>
        <v>1</v>
      </c>
      <c r="AO9" s="13" t="str">
        <f t="shared" si="0"/>
        <v>cardback10013</v>
      </c>
      <c r="AP9" s="13" t="s">
        <v>360</v>
      </c>
      <c r="AQ9" s="13">
        <v>7</v>
      </c>
      <c r="AR9">
        <f>VLOOKUP(E9,[2]模型与攻击距离对照表!$G$1:$I$289,3,0)</f>
        <v>1</v>
      </c>
    </row>
    <row r="10" spans="1:44" x14ac:dyDescent="0.15">
      <c r="A10">
        <v>10014</v>
      </c>
      <c r="B10" t="s">
        <v>74</v>
      </c>
      <c r="C10">
        <v>10014</v>
      </c>
      <c r="D10" t="s">
        <v>828</v>
      </c>
      <c r="E10" t="s">
        <v>829</v>
      </c>
      <c r="F10">
        <v>5</v>
      </c>
      <c r="G10">
        <v>2</v>
      </c>
      <c r="H10">
        <v>1</v>
      </c>
      <c r="I10">
        <v>3</v>
      </c>
      <c r="J10">
        <v>826</v>
      </c>
      <c r="K10">
        <v>413</v>
      </c>
      <c r="L10">
        <v>600</v>
      </c>
      <c r="M10">
        <v>234</v>
      </c>
      <c r="N10">
        <v>548</v>
      </c>
      <c r="O10">
        <v>247.95000000000002</v>
      </c>
      <c r="P10">
        <v>123.97500000000001</v>
      </c>
      <c r="Q10">
        <v>180.09000000000003</v>
      </c>
      <c r="R10">
        <v>70.470000000000013</v>
      </c>
      <c r="S10">
        <v>164.43000000000004</v>
      </c>
      <c r="T10">
        <v>0.1653</v>
      </c>
      <c r="U10">
        <v>20</v>
      </c>
      <c r="V10">
        <v>20</v>
      </c>
      <c r="W10">
        <v>20</v>
      </c>
      <c r="X10">
        <v>20</v>
      </c>
      <c r="Y10">
        <v>20</v>
      </c>
      <c r="Z10">
        <v>20</v>
      </c>
      <c r="AA10">
        <v>0</v>
      </c>
      <c r="AB10">
        <v>0</v>
      </c>
      <c r="AC10">
        <v>0</v>
      </c>
      <c r="AD10">
        <v>0</v>
      </c>
      <c r="AE10">
        <v>0</v>
      </c>
      <c r="AF10">
        <v>0</v>
      </c>
      <c r="AG10">
        <v>0</v>
      </c>
      <c r="AH10">
        <v>10003</v>
      </c>
      <c r="AI10" t="s">
        <v>640</v>
      </c>
      <c r="AJ10">
        <v>0</v>
      </c>
      <c r="AK10" t="s">
        <v>781</v>
      </c>
      <c r="AL10">
        <v>0</v>
      </c>
      <c r="AM10" s="13" t="str">
        <f>VLOOKUP(B10,英雄描述!$A$1:$C$62,3,0)</f>
        <v>矮小的身材并不能代表他是个弱者，他的狙击枪不仅能够迅速的打击敌人，可以在超远的距离外给予敌人重创，还可以发射大量的榴弹片攻击敌人。</v>
      </c>
      <c r="AN10">
        <f>VLOOKUP(E10,[2]模型与攻击距离对照表!$A$1:$B$490,2,0)</f>
        <v>2</v>
      </c>
      <c r="AO10" s="13" t="str">
        <f t="shared" si="0"/>
        <v>cardback10014</v>
      </c>
      <c r="AP10" s="13" t="s">
        <v>589</v>
      </c>
      <c r="AQ10" s="13">
        <v>7</v>
      </c>
      <c r="AR10">
        <f>VLOOKUP(E10,[2]模型与攻击距离对照表!$G$1:$I$289,3,0)</f>
        <v>2</v>
      </c>
    </row>
    <row r="11" spans="1:44" x14ac:dyDescent="0.15">
      <c r="A11">
        <v>10017</v>
      </c>
      <c r="B11" t="s">
        <v>84</v>
      </c>
      <c r="C11">
        <v>10017</v>
      </c>
      <c r="D11" t="s">
        <v>830</v>
      </c>
      <c r="E11" t="s">
        <v>831</v>
      </c>
      <c r="F11">
        <v>5</v>
      </c>
      <c r="G11">
        <v>2</v>
      </c>
      <c r="H11">
        <v>2</v>
      </c>
      <c r="I11">
        <v>1</v>
      </c>
      <c r="J11">
        <v>826</v>
      </c>
      <c r="K11">
        <v>413</v>
      </c>
      <c r="L11">
        <v>600</v>
      </c>
      <c r="M11">
        <v>234</v>
      </c>
      <c r="N11">
        <v>548</v>
      </c>
      <c r="O11">
        <v>247.95000000000002</v>
      </c>
      <c r="P11">
        <v>123.97500000000001</v>
      </c>
      <c r="Q11">
        <v>180.09000000000003</v>
      </c>
      <c r="R11">
        <v>70.470000000000013</v>
      </c>
      <c r="S11">
        <v>164.43000000000004</v>
      </c>
      <c r="T11">
        <v>0.1653</v>
      </c>
      <c r="U11">
        <v>20</v>
      </c>
      <c r="V11">
        <v>20</v>
      </c>
      <c r="W11">
        <v>20</v>
      </c>
      <c r="X11">
        <v>20</v>
      </c>
      <c r="Y11">
        <v>20</v>
      </c>
      <c r="Z11">
        <v>20</v>
      </c>
      <c r="AA11">
        <v>0</v>
      </c>
      <c r="AB11">
        <v>0</v>
      </c>
      <c r="AC11">
        <v>0</v>
      </c>
      <c r="AD11">
        <v>0</v>
      </c>
      <c r="AE11">
        <v>0</v>
      </c>
      <c r="AF11">
        <v>0</v>
      </c>
      <c r="AG11">
        <v>0</v>
      </c>
      <c r="AH11">
        <f>VLOOKUP(B11,[1]修改成圣剑资料后!$A$2:$BN$111,16,0)</f>
        <v>10003</v>
      </c>
      <c r="AI11">
        <v>10022</v>
      </c>
      <c r="AJ11">
        <v>0</v>
      </c>
      <c r="AK11" t="s">
        <v>643</v>
      </c>
      <c r="AL11" t="s">
        <v>788</v>
      </c>
      <c r="AM11" s="13" t="str">
        <f>VLOOKUP(B11,英雄描述!$A$1:$C$62,3,0)</f>
        <v>作为一名出色的猎手，一次次的向怀疑他的世人证明自己存在的价值。她擅长使用冰冻箭减慢对手的移动，也能使用沉默术阻止法师的魔法。</v>
      </c>
      <c r="AN11">
        <f>VLOOKUP(E11,[2]模型与攻击距离对照表!$A$1:$B$490,2,0)</f>
        <v>2</v>
      </c>
      <c r="AO11" s="13" t="str">
        <f t="shared" si="0"/>
        <v>cardback10017</v>
      </c>
      <c r="AP11" s="13" t="s">
        <v>361</v>
      </c>
      <c r="AQ11" s="13">
        <v>7</v>
      </c>
      <c r="AR11">
        <f>VLOOKUP(E11,[2]模型与攻击距离对照表!$G$1:$I$289,3,0)</f>
        <v>1</v>
      </c>
    </row>
    <row r="12" spans="1:44" s="11" customFormat="1" x14ac:dyDescent="0.15">
      <c r="A12" s="11">
        <v>10020</v>
      </c>
      <c r="B12" s="11" t="s">
        <v>946</v>
      </c>
      <c r="C12">
        <v>10020</v>
      </c>
      <c r="D12" t="s">
        <v>832</v>
      </c>
      <c r="E12" t="s">
        <v>833</v>
      </c>
      <c r="F12" s="11">
        <v>5</v>
      </c>
      <c r="G12">
        <v>2</v>
      </c>
      <c r="H12">
        <v>2</v>
      </c>
      <c r="I12">
        <v>1</v>
      </c>
      <c r="J12">
        <v>714</v>
      </c>
      <c r="K12">
        <v>441</v>
      </c>
      <c r="L12">
        <v>529</v>
      </c>
      <c r="M12">
        <v>252</v>
      </c>
      <c r="N12">
        <v>529</v>
      </c>
      <c r="O12">
        <v>214.20000000000002</v>
      </c>
      <c r="P12">
        <v>132.30000000000001</v>
      </c>
      <c r="Q12">
        <v>158.76000000000002</v>
      </c>
      <c r="R12">
        <v>75.600000000000009</v>
      </c>
      <c r="S12">
        <v>158.76000000000002</v>
      </c>
      <c r="T12" s="11">
        <v>0.17640000000000003</v>
      </c>
      <c r="U12">
        <v>20</v>
      </c>
      <c r="V12">
        <v>20</v>
      </c>
      <c r="W12">
        <v>20</v>
      </c>
      <c r="X12">
        <v>20</v>
      </c>
      <c r="Y12">
        <v>20</v>
      </c>
      <c r="Z12">
        <v>20</v>
      </c>
      <c r="AA12" s="11">
        <f>扩大100倍!AA11</f>
        <v>0</v>
      </c>
      <c r="AB12" s="11">
        <f>扩大100倍!AB11</f>
        <v>0</v>
      </c>
      <c r="AC12" s="11">
        <f>扩大100倍!AC11</f>
        <v>0</v>
      </c>
      <c r="AD12" s="11">
        <f>扩大100倍!AD11</f>
        <v>0</v>
      </c>
      <c r="AE12" s="11">
        <f>扩大100倍!AE11</f>
        <v>0</v>
      </c>
      <c r="AF12" s="11">
        <f>扩大100倍!AF11</f>
        <v>0</v>
      </c>
      <c r="AG12">
        <v>0</v>
      </c>
      <c r="AH12">
        <f>VLOOKUP(B12,[1]修改成圣剑资料后!$A$2:$BN$111,16,0)</f>
        <v>10039</v>
      </c>
      <c r="AI12">
        <v>10045</v>
      </c>
      <c r="AJ12">
        <v>0</v>
      </c>
      <c r="AK12" t="s">
        <v>789</v>
      </c>
      <c r="AL12" t="s">
        <v>647</v>
      </c>
      <c r="AM12" s="13" t="str">
        <f>VLOOKUP(B12,英雄描述!$A$1:$C$62,3,0)</f>
        <v>拥有分身术的他，可以同时幻化出三个和自己真身一样的自己。他喜欢将敌人牢牢的困在特殊的网中，然后用锋利的铲子将他们活活的的拍死。</v>
      </c>
      <c r="AN12">
        <f>VLOOKUP(E12,[2]模型与攻击距离对照表!$A$1:$B$490,2,0)</f>
        <v>1</v>
      </c>
      <c r="AO12" s="13" t="str">
        <f t="shared" si="0"/>
        <v>cardback10020</v>
      </c>
      <c r="AP12" s="13" t="s">
        <v>595</v>
      </c>
      <c r="AQ12" s="13">
        <v>7</v>
      </c>
      <c r="AR12">
        <f>VLOOKUP(E12,[2]模型与攻击距离对照表!$G$1:$I$289,3,0)</f>
        <v>2</v>
      </c>
    </row>
    <row r="13" spans="1:44" x14ac:dyDescent="0.15">
      <c r="A13">
        <v>10021</v>
      </c>
      <c r="B13" t="s">
        <v>52</v>
      </c>
      <c r="C13">
        <v>10021</v>
      </c>
      <c r="D13" t="s">
        <v>834</v>
      </c>
      <c r="E13" t="s">
        <v>835</v>
      </c>
      <c r="F13">
        <v>5</v>
      </c>
      <c r="G13">
        <v>2</v>
      </c>
      <c r="H13">
        <v>3</v>
      </c>
      <c r="I13">
        <v>2</v>
      </c>
      <c r="J13">
        <v>940</v>
      </c>
      <c r="K13">
        <v>446</v>
      </c>
      <c r="L13">
        <v>592</v>
      </c>
      <c r="M13">
        <v>267</v>
      </c>
      <c r="N13">
        <v>592</v>
      </c>
      <c r="O13">
        <v>282</v>
      </c>
      <c r="P13">
        <v>133.95000000000002</v>
      </c>
      <c r="Q13">
        <v>177.66000000000003</v>
      </c>
      <c r="R13">
        <v>80.37</v>
      </c>
      <c r="S13">
        <v>177.66000000000003</v>
      </c>
      <c r="T13">
        <v>0.17860000000000004</v>
      </c>
      <c r="U13">
        <v>20</v>
      </c>
      <c r="V13">
        <v>20</v>
      </c>
      <c r="W13">
        <v>20</v>
      </c>
      <c r="X13">
        <v>20</v>
      </c>
      <c r="Y13">
        <v>20</v>
      </c>
      <c r="Z13">
        <v>20</v>
      </c>
      <c r="AA13">
        <v>0</v>
      </c>
      <c r="AB13">
        <v>0</v>
      </c>
      <c r="AC13">
        <v>0</v>
      </c>
      <c r="AD13">
        <v>0</v>
      </c>
      <c r="AE13">
        <v>0</v>
      </c>
      <c r="AF13">
        <v>0</v>
      </c>
      <c r="AG13">
        <v>0</v>
      </c>
      <c r="AH13">
        <f>VLOOKUP(B13,[1]修改成圣剑资料后!$A$2:$BN$111,16,0)</f>
        <v>10021</v>
      </c>
      <c r="AI13" t="s">
        <v>648</v>
      </c>
      <c r="AJ13">
        <v>0</v>
      </c>
      <c r="AK13" t="s">
        <v>649</v>
      </c>
      <c r="AL13" t="s">
        <v>790</v>
      </c>
      <c r="AM13" s="13" t="str">
        <f>VLOOKUP(B13,英雄描述!$A$1:$C$62,3,0)</f>
        <v>死灵与魔鬼的化身，他神出鬼没，完全不受自然法则的约束。他可以利用灵魂的狂怒和怨恨，让自己的生命能量去摧毁敌人。</v>
      </c>
      <c r="AN13">
        <f>VLOOKUP(E13,[2]模型与攻击距离对照表!$A$1:$B$490,2,0)</f>
        <v>1</v>
      </c>
      <c r="AO13" s="13" t="str">
        <f t="shared" si="0"/>
        <v>cardback10021</v>
      </c>
      <c r="AP13" s="13" t="s">
        <v>362</v>
      </c>
      <c r="AQ13" s="13">
        <v>7</v>
      </c>
      <c r="AR13">
        <f>VLOOKUP(E13,[2]模型与攻击距离对照表!$G$1:$I$289,3,0)</f>
        <v>1</v>
      </c>
    </row>
    <row r="14" spans="1:44" x14ac:dyDescent="0.15">
      <c r="A14">
        <v>10025</v>
      </c>
      <c r="B14" t="s">
        <v>104</v>
      </c>
      <c r="C14">
        <v>10061</v>
      </c>
      <c r="D14" t="s">
        <v>860</v>
      </c>
      <c r="E14" t="s">
        <v>861</v>
      </c>
      <c r="F14">
        <v>5</v>
      </c>
      <c r="G14">
        <v>3</v>
      </c>
      <c r="H14">
        <v>1</v>
      </c>
      <c r="I14">
        <v>3</v>
      </c>
      <c r="J14">
        <v>1148</v>
      </c>
      <c r="K14">
        <v>348</v>
      </c>
      <c r="L14">
        <v>391</v>
      </c>
      <c r="M14">
        <v>313</v>
      </c>
      <c r="N14">
        <v>348</v>
      </c>
      <c r="O14">
        <v>344.52000000000004</v>
      </c>
      <c r="P14">
        <v>104.4</v>
      </c>
      <c r="Q14">
        <v>117.45</v>
      </c>
      <c r="R14">
        <v>93.960000000000008</v>
      </c>
      <c r="S14">
        <v>104.4</v>
      </c>
      <c r="T14">
        <v>0.13920000000000002</v>
      </c>
      <c r="U14">
        <v>20</v>
      </c>
      <c r="V14">
        <v>20</v>
      </c>
      <c r="W14">
        <v>20</v>
      </c>
      <c r="X14">
        <v>20</v>
      </c>
      <c r="Y14">
        <v>20</v>
      </c>
      <c r="Z14">
        <v>20</v>
      </c>
      <c r="AA14">
        <v>0</v>
      </c>
      <c r="AB14">
        <v>0</v>
      </c>
      <c r="AC14">
        <v>0</v>
      </c>
      <c r="AD14">
        <v>0</v>
      </c>
      <c r="AE14">
        <v>0</v>
      </c>
      <c r="AF14">
        <v>0</v>
      </c>
      <c r="AG14">
        <v>0</v>
      </c>
      <c r="AH14">
        <f>VLOOKUP(B14,[1]修改成圣剑资料后!$A$2:$BN$111,16,0)</f>
        <v>10011</v>
      </c>
      <c r="AI14">
        <v>0</v>
      </c>
      <c r="AJ14">
        <v>0</v>
      </c>
      <c r="AK14" t="s">
        <v>786</v>
      </c>
      <c r="AL14" t="s">
        <v>652</v>
      </c>
      <c r="AM14" s="13" t="str">
        <f>VLOOKUP(B14,英雄描述!$A$1:$C$62,3,0)</f>
        <v>为了寻求战斗，以创造新的传奇的他，每次使用魔法都能对大地造成强烈的震动。只用精神的力量就能引导土壤的流向，一时兴起就能制造出深深的沟壑。</v>
      </c>
      <c r="AN14">
        <f>VLOOKUP(E14,[2]模型与攻击距离对照表!$A$1:$B$490,2,0)</f>
        <v>1</v>
      </c>
      <c r="AO14" s="13" t="str">
        <f t="shared" si="0"/>
        <v>cardback10025</v>
      </c>
      <c r="AP14" s="13" t="s">
        <v>363</v>
      </c>
      <c r="AQ14" s="13">
        <v>7</v>
      </c>
      <c r="AR14">
        <f>VLOOKUP(E14,[2]模型与攻击距离对照表!$G$1:$I$289,3,0)</f>
        <v>2</v>
      </c>
    </row>
    <row r="15" spans="1:44" x14ac:dyDescent="0.15">
      <c r="A15">
        <v>10027</v>
      </c>
      <c r="B15" t="s">
        <v>58</v>
      </c>
      <c r="C15">
        <v>10027</v>
      </c>
      <c r="D15" t="s">
        <v>838</v>
      </c>
      <c r="E15" t="s">
        <v>839</v>
      </c>
      <c r="F15">
        <v>5</v>
      </c>
      <c r="G15">
        <v>3</v>
      </c>
      <c r="H15">
        <v>1</v>
      </c>
      <c r="I15">
        <v>3</v>
      </c>
      <c r="J15">
        <v>1159</v>
      </c>
      <c r="K15">
        <v>268</v>
      </c>
      <c r="L15">
        <v>462</v>
      </c>
      <c r="M15">
        <v>317</v>
      </c>
      <c r="N15">
        <v>302</v>
      </c>
      <c r="O15">
        <v>347.76000000000005</v>
      </c>
      <c r="P15">
        <v>80.640000000000015</v>
      </c>
      <c r="Q15">
        <v>138.6</v>
      </c>
      <c r="R15">
        <v>95.256</v>
      </c>
      <c r="S15">
        <v>90.72</v>
      </c>
      <c r="T15">
        <v>0.10752000000000002</v>
      </c>
      <c r="U15">
        <v>20</v>
      </c>
      <c r="V15">
        <v>20</v>
      </c>
      <c r="W15">
        <v>20</v>
      </c>
      <c r="X15">
        <v>20</v>
      </c>
      <c r="Y15">
        <v>20</v>
      </c>
      <c r="Z15">
        <v>20</v>
      </c>
      <c r="AA15">
        <v>0</v>
      </c>
      <c r="AB15">
        <v>0</v>
      </c>
      <c r="AC15">
        <v>0</v>
      </c>
      <c r="AD15">
        <v>0</v>
      </c>
      <c r="AE15">
        <v>0</v>
      </c>
      <c r="AF15">
        <v>0</v>
      </c>
      <c r="AG15">
        <v>0</v>
      </c>
      <c r="AH15">
        <f>VLOOKUP(B15,[1]修改成圣剑资料后!$A$2:$BN$111,16,0)</f>
        <v>10003</v>
      </c>
      <c r="AI15">
        <v>10020</v>
      </c>
      <c r="AJ15">
        <v>0</v>
      </c>
      <c r="AK15">
        <v>0</v>
      </c>
      <c r="AL15" t="s">
        <v>655</v>
      </c>
      <c r="AM15" s="13" t="str">
        <f>VLOOKUP(B15,英雄描述!$A$1:$C$62,3,0)</f>
        <v>他可以驾驭和施展洪流的力量，将它们像喷泉一样涌起，将敌人扔向天空。他那华丽的刀锋可以接受大海的庇护，可以通过一种空间魔法把你带回到以前的位置。</v>
      </c>
      <c r="AN15">
        <f>VLOOKUP(E15,[2]模型与攻击距离对照表!$A$1:$B$490,2,0)</f>
        <v>1</v>
      </c>
      <c r="AO15" s="13" t="str">
        <f t="shared" si="0"/>
        <v>cardback10027</v>
      </c>
      <c r="AP15" s="13" t="s">
        <v>364</v>
      </c>
      <c r="AQ15" s="13">
        <v>7</v>
      </c>
      <c r="AR15">
        <f>VLOOKUP(E15,[2]模型与攻击距离对照表!$G$1:$I$289,3,0)</f>
        <v>1</v>
      </c>
    </row>
    <row r="16" spans="1:44" x14ac:dyDescent="0.15">
      <c r="A16">
        <v>10028</v>
      </c>
      <c r="B16" t="s">
        <v>276</v>
      </c>
      <c r="C16">
        <v>10134</v>
      </c>
      <c r="D16" t="s">
        <v>927</v>
      </c>
      <c r="E16" t="s">
        <v>928</v>
      </c>
      <c r="F16">
        <v>5</v>
      </c>
      <c r="G16">
        <v>3</v>
      </c>
      <c r="H16">
        <v>1</v>
      </c>
      <c r="I16">
        <v>3</v>
      </c>
      <c r="J16">
        <v>1242</v>
      </c>
      <c r="K16">
        <v>288</v>
      </c>
      <c r="L16">
        <v>495</v>
      </c>
      <c r="M16">
        <v>340</v>
      </c>
      <c r="N16">
        <v>324</v>
      </c>
      <c r="O16">
        <v>372.60000000000008</v>
      </c>
      <c r="P16">
        <v>86.4</v>
      </c>
      <c r="Q16">
        <v>148.50000000000003</v>
      </c>
      <c r="R16">
        <v>102.06</v>
      </c>
      <c r="S16">
        <v>97.199999999999989</v>
      </c>
      <c r="T16">
        <v>0.11520000000000001</v>
      </c>
      <c r="U16">
        <v>20</v>
      </c>
      <c r="V16">
        <v>20</v>
      </c>
      <c r="W16">
        <v>20</v>
      </c>
      <c r="X16">
        <v>20</v>
      </c>
      <c r="Y16">
        <v>20</v>
      </c>
      <c r="Z16">
        <v>20</v>
      </c>
      <c r="AA16">
        <v>0</v>
      </c>
      <c r="AB16">
        <v>0</v>
      </c>
      <c r="AC16">
        <v>0</v>
      </c>
      <c r="AD16">
        <v>0</v>
      </c>
      <c r="AE16">
        <v>0</v>
      </c>
      <c r="AF16">
        <v>0</v>
      </c>
      <c r="AG16">
        <v>0</v>
      </c>
      <c r="AH16">
        <f>VLOOKUP(B16,[1]修改成圣剑资料后!$A$2:$BN$111,16,0)</f>
        <v>10005</v>
      </c>
      <c r="AI16">
        <v>10021</v>
      </c>
      <c r="AJ16">
        <v>0</v>
      </c>
      <c r="AK16" t="s">
        <v>780</v>
      </c>
      <c r="AL16">
        <v>0</v>
      </c>
      <c r="AM16" s="13" t="str">
        <f>VLOOKUP(B16,英雄描述!$A$1:$C$62,3,0)</f>
        <v>为了证明自己存在的价值，他再一次的拿起那把巨斧与敌人开始了决斗。每当他遭受带攻击的时候，他都能感受到勇气与心的并存，让他获得更多的力量。</v>
      </c>
      <c r="AN16">
        <f>VLOOKUP(E16,[2]模型与攻击距离对照表!$A$1:$B$490,2,0)</f>
        <v>1</v>
      </c>
      <c r="AO16" s="13" t="str">
        <f t="shared" si="0"/>
        <v>cardback10028</v>
      </c>
      <c r="AP16" s="13" t="s">
        <v>365</v>
      </c>
      <c r="AQ16" s="13">
        <v>7</v>
      </c>
      <c r="AR16">
        <f>VLOOKUP(E16,[2]模型与攻击距离对照表!$G$1:$I$289,3,0)</f>
        <v>2</v>
      </c>
    </row>
    <row r="17" spans="1:44" s="12" customFormat="1" x14ac:dyDescent="0.15">
      <c r="A17" s="12">
        <v>10029</v>
      </c>
      <c r="B17" s="12" t="s">
        <v>112</v>
      </c>
      <c r="C17">
        <v>10029</v>
      </c>
      <c r="D17" t="s">
        <v>840</v>
      </c>
      <c r="E17" s="12" t="s">
        <v>841</v>
      </c>
      <c r="F17" s="12">
        <v>5</v>
      </c>
      <c r="G17">
        <v>3</v>
      </c>
      <c r="H17">
        <v>2</v>
      </c>
      <c r="I17">
        <v>1</v>
      </c>
      <c r="J17">
        <v>1128</v>
      </c>
      <c r="K17">
        <v>338</v>
      </c>
      <c r="L17">
        <v>517</v>
      </c>
      <c r="M17">
        <v>372</v>
      </c>
      <c r="N17">
        <v>338</v>
      </c>
      <c r="O17">
        <v>338.40000000000003</v>
      </c>
      <c r="P17">
        <v>101.52000000000001</v>
      </c>
      <c r="Q17">
        <v>155.10000000000002</v>
      </c>
      <c r="R17">
        <v>111.67200000000001</v>
      </c>
      <c r="S17">
        <v>101.52</v>
      </c>
      <c r="T17" s="12">
        <v>0.13536000000000001</v>
      </c>
      <c r="U17" s="12">
        <v>20</v>
      </c>
      <c r="V17" s="12">
        <v>20</v>
      </c>
      <c r="W17" s="12">
        <v>20</v>
      </c>
      <c r="X17" s="12">
        <v>20</v>
      </c>
      <c r="Y17" s="12">
        <v>20</v>
      </c>
      <c r="Z17" s="12">
        <v>20</v>
      </c>
      <c r="AA17" s="12">
        <f>扩大100倍!AA17</f>
        <v>0</v>
      </c>
      <c r="AB17" s="12">
        <f>扩大100倍!AB17</f>
        <v>0</v>
      </c>
      <c r="AC17" s="12">
        <f>扩大100倍!AC17</f>
        <v>0</v>
      </c>
      <c r="AD17" s="12">
        <f>扩大100倍!AD17</f>
        <v>0</v>
      </c>
      <c r="AE17" s="12">
        <f>扩大100倍!AE17</f>
        <v>0</v>
      </c>
      <c r="AF17" s="12">
        <f>扩大100倍!AF17</f>
        <v>0</v>
      </c>
      <c r="AG17">
        <v>0</v>
      </c>
      <c r="AH17">
        <f>VLOOKUP(B17,[1]修改成圣剑资料后!$A$2:$BN$111,16,0)</f>
        <v>10005</v>
      </c>
      <c r="AI17" t="s">
        <v>659</v>
      </c>
      <c r="AJ17">
        <v>0</v>
      </c>
      <c r="AK17">
        <v>0</v>
      </c>
      <c r="AL17" t="s">
        <v>782</v>
      </c>
      <c r="AM17" s="13" t="str">
        <f>VLOOKUP(B17,英雄描述!$A$1:$C$62,3,0)</f>
        <v>拥有龙族血统的他，是一个异常强壮和攻击力强大的战士，凭借变身为龙的能力，他可以以一人之力面对千军万马的攻击。</v>
      </c>
      <c r="AN17" s="12">
        <f>VLOOKUP(E17,[2]模型与攻击距离对照表!$A$1:$B$490,2,0)</f>
        <v>1</v>
      </c>
      <c r="AO17" s="13" t="str">
        <f t="shared" si="0"/>
        <v>cardback10029</v>
      </c>
      <c r="AP17" s="13" t="s">
        <v>361</v>
      </c>
      <c r="AQ17" s="13">
        <v>7</v>
      </c>
      <c r="AR17">
        <f>VLOOKUP(E17,[2]模型与攻击距离对照表!$G$1:$I$289,3,0)</f>
        <v>2</v>
      </c>
    </row>
    <row r="18" spans="1:44" s="11" customFormat="1" x14ac:dyDescent="0.15">
      <c r="A18" s="11">
        <v>10034</v>
      </c>
      <c r="B18" s="11" t="s">
        <v>125</v>
      </c>
      <c r="C18">
        <v>10034</v>
      </c>
      <c r="D18" t="s">
        <v>842</v>
      </c>
      <c r="E18" t="s">
        <v>843</v>
      </c>
      <c r="F18" s="11">
        <v>5</v>
      </c>
      <c r="G18">
        <v>3</v>
      </c>
      <c r="H18">
        <v>3</v>
      </c>
      <c r="I18">
        <v>2</v>
      </c>
      <c r="J18">
        <v>1200</v>
      </c>
      <c r="K18">
        <v>278</v>
      </c>
      <c r="L18">
        <v>478</v>
      </c>
      <c r="M18">
        <v>328</v>
      </c>
      <c r="N18">
        <v>313</v>
      </c>
      <c r="O18">
        <v>360.18000000000006</v>
      </c>
      <c r="P18">
        <v>83.52000000000001</v>
      </c>
      <c r="Q18">
        <v>143.55000000000004</v>
      </c>
      <c r="R18">
        <v>98.658000000000015</v>
      </c>
      <c r="S18">
        <v>93.96</v>
      </c>
      <c r="T18" s="11">
        <v>0.11136000000000001</v>
      </c>
      <c r="U18">
        <v>20</v>
      </c>
      <c r="V18">
        <v>20</v>
      </c>
      <c r="W18">
        <v>20</v>
      </c>
      <c r="X18">
        <v>20</v>
      </c>
      <c r="Y18">
        <v>20</v>
      </c>
      <c r="Z18">
        <v>20</v>
      </c>
      <c r="AA18" s="11">
        <f>扩大100倍!AA18</f>
        <v>0</v>
      </c>
      <c r="AB18" s="11">
        <f>扩大100倍!AB18</f>
        <v>0</v>
      </c>
      <c r="AC18" s="11">
        <f>扩大100倍!AC18</f>
        <v>0</v>
      </c>
      <c r="AD18" s="11">
        <f>扩大100倍!AD18</f>
        <v>0</v>
      </c>
      <c r="AE18" s="11">
        <f>扩大100倍!AE18</f>
        <v>0</v>
      </c>
      <c r="AF18" s="11">
        <f>扩大100倍!AF18</f>
        <v>0</v>
      </c>
      <c r="AG18">
        <v>0</v>
      </c>
      <c r="AH18">
        <v>10001</v>
      </c>
      <c r="AI18" t="s">
        <v>662</v>
      </c>
      <c r="AJ18">
        <v>0</v>
      </c>
      <c r="AK18" t="s">
        <v>791</v>
      </c>
      <c r="AL18" t="s">
        <v>792</v>
      </c>
      <c r="AM18" s="13" t="str">
        <f>VLOOKUP(B18,英雄描述!$A$1:$C$62,3,0)</f>
        <v>据说他是不死之身，然而被他的战锤击倒的敌人却再也无法站立起来。他能使用强大的魔法使对手瘫痪，他的宝剑能让他和他的手下吸取敌人的血液。</v>
      </c>
      <c r="AN18">
        <f>VLOOKUP(E18,[2]模型与攻击距离对照表!$A$1:$B$490,2,0)</f>
        <v>1</v>
      </c>
      <c r="AO18" s="13" t="str">
        <f t="shared" si="0"/>
        <v>cardback10034</v>
      </c>
      <c r="AP18" s="13" t="s">
        <v>596</v>
      </c>
      <c r="AQ18" s="13">
        <v>7</v>
      </c>
      <c r="AR18">
        <f>VLOOKUP(E18,[2]模型与攻击距离对照表!$G$1:$I$289,3,0)</f>
        <v>2</v>
      </c>
    </row>
    <row r="19" spans="1:44" s="11" customFormat="1" x14ac:dyDescent="0.15">
      <c r="A19" s="11">
        <v>10035</v>
      </c>
      <c r="B19" s="11" t="s">
        <v>54</v>
      </c>
      <c r="C19">
        <v>10035</v>
      </c>
      <c r="D19" t="s">
        <v>844</v>
      </c>
      <c r="E19" t="s">
        <v>845</v>
      </c>
      <c r="F19" s="11">
        <v>5</v>
      </c>
      <c r="G19">
        <v>3</v>
      </c>
      <c r="H19">
        <v>3</v>
      </c>
      <c r="I19">
        <v>2</v>
      </c>
      <c r="J19">
        <v>1242</v>
      </c>
      <c r="K19">
        <v>288</v>
      </c>
      <c r="L19">
        <v>495</v>
      </c>
      <c r="M19">
        <v>340</v>
      </c>
      <c r="N19">
        <v>324</v>
      </c>
      <c r="O19">
        <v>372.60000000000008</v>
      </c>
      <c r="P19">
        <v>86.4</v>
      </c>
      <c r="Q19">
        <v>148.50000000000003</v>
      </c>
      <c r="R19">
        <v>102.06</v>
      </c>
      <c r="S19">
        <v>97.199999999999989</v>
      </c>
      <c r="T19" s="11">
        <v>0.11520000000000001</v>
      </c>
      <c r="U19">
        <v>20</v>
      </c>
      <c r="V19">
        <v>20</v>
      </c>
      <c r="W19">
        <v>20</v>
      </c>
      <c r="X19">
        <v>20</v>
      </c>
      <c r="Y19">
        <v>20</v>
      </c>
      <c r="Z19">
        <v>20</v>
      </c>
      <c r="AA19" s="11">
        <f>扩大100倍!AA19</f>
        <v>0</v>
      </c>
      <c r="AB19" s="11">
        <f>扩大100倍!AB19</f>
        <v>0</v>
      </c>
      <c r="AC19" s="11">
        <f>扩大100倍!AC19</f>
        <v>0</v>
      </c>
      <c r="AD19" s="11">
        <f>扩大100倍!AD19</f>
        <v>0</v>
      </c>
      <c r="AE19" s="11">
        <f>扩大100倍!AE19</f>
        <v>0</v>
      </c>
      <c r="AF19" s="11">
        <f>扩大100倍!AF19</f>
        <v>0</v>
      </c>
      <c r="AG19">
        <v>0</v>
      </c>
      <c r="AH19">
        <f>VLOOKUP(B19,[1]修改成圣剑资料后!$A$2:$BN$111,16,0)</f>
        <v>10001</v>
      </c>
      <c r="AI19" t="s">
        <v>665</v>
      </c>
      <c r="AJ19">
        <v>0</v>
      </c>
      <c r="AK19" t="s">
        <v>780</v>
      </c>
      <c r="AL19">
        <v>0</v>
      </c>
      <c r="AM19" s="13" t="str">
        <f>VLOOKUP(B19,英雄描述!$A$1:$C$62,3,0)</f>
        <v>他能变成一头巨狼，让他的耐力和速度变得更加惊人，他所拥有的狼人血统，不但可以召唤野兽加入他的队伍，更能让他在追杀敌人的时候更加肆无忌惮。</v>
      </c>
      <c r="AN19">
        <f>VLOOKUP(E19,[2]模型与攻击距离对照表!$A$1:$B$490,2,0)</f>
        <v>1</v>
      </c>
      <c r="AO19" s="13" t="str">
        <f t="shared" si="0"/>
        <v>cardback10035</v>
      </c>
      <c r="AP19" s="13" t="s">
        <v>597</v>
      </c>
      <c r="AQ19" s="13">
        <v>7</v>
      </c>
      <c r="AR19">
        <f>VLOOKUP(E19,[2]模型与攻击距离对照表!$G$1:$I$289,3,0)</f>
        <v>1</v>
      </c>
    </row>
    <row r="20" spans="1:44" x14ac:dyDescent="0.15">
      <c r="A20">
        <v>10039</v>
      </c>
      <c r="B20" t="s">
        <v>51</v>
      </c>
      <c r="C20">
        <v>10038</v>
      </c>
      <c r="D20" t="s">
        <v>848</v>
      </c>
      <c r="E20" t="s">
        <v>849</v>
      </c>
      <c r="F20">
        <v>4</v>
      </c>
      <c r="G20">
        <v>1</v>
      </c>
      <c r="H20">
        <v>1</v>
      </c>
      <c r="I20">
        <v>3</v>
      </c>
      <c r="J20">
        <v>608</v>
      </c>
      <c r="K20">
        <v>528</v>
      </c>
      <c r="L20">
        <v>288</v>
      </c>
      <c r="M20">
        <v>201</v>
      </c>
      <c r="N20">
        <v>400</v>
      </c>
      <c r="O20">
        <v>182.4</v>
      </c>
      <c r="P20">
        <v>158.40000000000003</v>
      </c>
      <c r="Q20">
        <v>86.4</v>
      </c>
      <c r="R20">
        <v>60.480000000000011</v>
      </c>
      <c r="S20">
        <v>120</v>
      </c>
      <c r="T20">
        <v>0.21120000000000005</v>
      </c>
      <c r="U20">
        <v>20</v>
      </c>
      <c r="V20">
        <v>20</v>
      </c>
      <c r="W20">
        <v>20</v>
      </c>
      <c r="X20">
        <v>20</v>
      </c>
      <c r="Y20">
        <v>20</v>
      </c>
      <c r="Z20">
        <v>20</v>
      </c>
      <c r="AA20">
        <v>0</v>
      </c>
      <c r="AB20">
        <v>0</v>
      </c>
      <c r="AC20">
        <v>0</v>
      </c>
      <c r="AD20">
        <v>0</v>
      </c>
      <c r="AE20">
        <v>0</v>
      </c>
      <c r="AF20">
        <v>0</v>
      </c>
      <c r="AG20">
        <v>0</v>
      </c>
      <c r="AH20">
        <f>VLOOKUP(B20,[1]修改成圣剑资料后!$A$2:$BN$111,16,0)</f>
        <v>10008</v>
      </c>
      <c r="AI20">
        <v>10020</v>
      </c>
      <c r="AJ20">
        <v>0</v>
      </c>
      <c r="AK20" t="s">
        <v>793</v>
      </c>
      <c r="AL20">
        <v>0</v>
      </c>
      <c r="AM20" s="13" t="str">
        <f>VLOOKUP(B20,英雄描述!$A$1:$C$62,3,0)</f>
        <v>能够轻松使用自然力量的他，是一个非常特别的战士。他可以赋予树灵生命并且让他们帮助自己作战，最让人头疼的就是他可以瞬间传送至任何地点，将敌人打个措手不及。</v>
      </c>
      <c r="AN20">
        <f>VLOOKUP(E20,[2]模型与攻击距离对照表!$A$1:$B$490,2,0)</f>
        <v>2</v>
      </c>
      <c r="AO20" s="13" t="str">
        <f t="shared" si="0"/>
        <v>cardback10039</v>
      </c>
      <c r="AP20" s="13" t="s">
        <v>366</v>
      </c>
      <c r="AQ20" s="13">
        <v>7</v>
      </c>
      <c r="AR20">
        <f>VLOOKUP(E20,[2]模型与攻击距离对照表!$G$1:$I$289,3,0)</f>
        <v>2</v>
      </c>
    </row>
    <row r="21" spans="1:44" x14ac:dyDescent="0.15">
      <c r="A21">
        <v>10045</v>
      </c>
      <c r="B21" t="s">
        <v>235</v>
      </c>
      <c r="C21">
        <v>10045</v>
      </c>
      <c r="D21" t="s">
        <v>850</v>
      </c>
      <c r="E21" t="s">
        <v>851</v>
      </c>
      <c r="F21">
        <v>4</v>
      </c>
      <c r="G21">
        <v>1</v>
      </c>
      <c r="H21">
        <v>3</v>
      </c>
      <c r="I21">
        <v>2</v>
      </c>
      <c r="J21">
        <v>672</v>
      </c>
      <c r="K21">
        <v>604</v>
      </c>
      <c r="L21">
        <v>268</v>
      </c>
      <c r="M21">
        <v>181</v>
      </c>
      <c r="N21">
        <v>462</v>
      </c>
      <c r="O21">
        <v>201.60000000000002</v>
      </c>
      <c r="P21">
        <v>181.44000000000005</v>
      </c>
      <c r="Q21">
        <v>80.640000000000015</v>
      </c>
      <c r="R21">
        <v>54.431999999999995</v>
      </c>
      <c r="S21">
        <v>138.6</v>
      </c>
      <c r="T21">
        <v>0.24192000000000008</v>
      </c>
      <c r="U21">
        <v>20</v>
      </c>
      <c r="V21">
        <v>20</v>
      </c>
      <c r="W21">
        <v>20</v>
      </c>
      <c r="X21">
        <v>20</v>
      </c>
      <c r="Y21">
        <v>20</v>
      </c>
      <c r="Z21">
        <v>20</v>
      </c>
      <c r="AA21">
        <v>0</v>
      </c>
      <c r="AB21">
        <v>0</v>
      </c>
      <c r="AC21">
        <v>0</v>
      </c>
      <c r="AD21">
        <v>0</v>
      </c>
      <c r="AE21">
        <v>0</v>
      </c>
      <c r="AF21">
        <v>0</v>
      </c>
      <c r="AG21">
        <v>0</v>
      </c>
      <c r="AH21">
        <f>VLOOKUP(B21,[1]修改成圣剑资料后!$A$2:$BN$111,16,0)</f>
        <v>10011</v>
      </c>
      <c r="AI21">
        <v>10051</v>
      </c>
      <c r="AJ21">
        <v>0</v>
      </c>
      <c r="AK21" t="s">
        <v>794</v>
      </c>
      <c r="AL21" t="s">
        <v>795</v>
      </c>
      <c r="AM21" s="13" t="str">
        <f>VLOOKUP(B21,英雄描述!$A$1:$C$62,3,0)</f>
        <v>为了证明自己的能力，她成功的征服了一个魔女，并且占据了他的肉身。使用魔女的妖术折磨敌人，利用女妖嚎叫的声波震破敌人的耳膜。</v>
      </c>
      <c r="AN21">
        <f>VLOOKUP(E21,[2]模型与攻击距离对照表!$A$1:$B$490,2,0)</f>
        <v>2</v>
      </c>
      <c r="AO21" s="13" t="str">
        <f t="shared" si="0"/>
        <v>cardback10045</v>
      </c>
      <c r="AP21" s="13" t="s">
        <v>367</v>
      </c>
      <c r="AQ21" s="13">
        <v>7</v>
      </c>
      <c r="AR21">
        <f>VLOOKUP(E21,[2]模型与攻击距离对照表!$G$1:$I$289,3,0)</f>
        <v>1</v>
      </c>
    </row>
    <row r="22" spans="1:44" x14ac:dyDescent="0.15">
      <c r="A22">
        <v>10046</v>
      </c>
      <c r="B22" t="s">
        <v>48</v>
      </c>
      <c r="C22">
        <v>10046</v>
      </c>
      <c r="D22" t="s">
        <v>852</v>
      </c>
      <c r="E22" t="s">
        <v>853</v>
      </c>
      <c r="F22">
        <v>4</v>
      </c>
      <c r="G22">
        <v>1</v>
      </c>
      <c r="H22">
        <v>3</v>
      </c>
      <c r="I22">
        <v>2</v>
      </c>
      <c r="J22">
        <v>704</v>
      </c>
      <c r="K22">
        <v>480</v>
      </c>
      <c r="L22">
        <v>288</v>
      </c>
      <c r="M22">
        <v>192</v>
      </c>
      <c r="N22">
        <v>400</v>
      </c>
      <c r="O22">
        <v>211.20000000000002</v>
      </c>
      <c r="P22">
        <v>144</v>
      </c>
      <c r="Q22">
        <v>86.4</v>
      </c>
      <c r="R22">
        <v>57.6</v>
      </c>
      <c r="S22">
        <v>120</v>
      </c>
      <c r="T22">
        <v>0.192</v>
      </c>
      <c r="U22">
        <v>20</v>
      </c>
      <c r="V22">
        <v>20</v>
      </c>
      <c r="W22">
        <v>20</v>
      </c>
      <c r="X22">
        <v>20</v>
      </c>
      <c r="Y22">
        <v>20</v>
      </c>
      <c r="Z22">
        <v>20</v>
      </c>
      <c r="AA22">
        <v>0</v>
      </c>
      <c r="AB22">
        <v>0</v>
      </c>
      <c r="AC22">
        <v>0</v>
      </c>
      <c r="AD22">
        <v>0</v>
      </c>
      <c r="AE22">
        <v>0</v>
      </c>
      <c r="AF22">
        <v>0</v>
      </c>
      <c r="AG22">
        <v>0</v>
      </c>
      <c r="AH22">
        <f>VLOOKUP(B22,[1]修改成圣剑资料后!$A$2:$BN$111,16,0)</f>
        <v>10011</v>
      </c>
      <c r="AI22">
        <v>10048</v>
      </c>
      <c r="AJ22">
        <v>0</v>
      </c>
      <c r="AK22" t="s">
        <v>675</v>
      </c>
      <c r="AL22">
        <v>0</v>
      </c>
      <c r="AM22" s="13" t="str">
        <f>VLOOKUP(B22,英雄描述!$A$1:$C$62,3,0)</f>
        <v>凭借着对召唤恶魔与毁灭术的精通，他可以给予对手致命的链接，然后尽情的折磨敌人，他召唤的恶魔更能将生命如同烛火般捻灭。</v>
      </c>
      <c r="AN22">
        <f>VLOOKUP(E22,[2]模型与攻击距离对照表!$A$1:$B$490,2,0)</f>
        <v>2</v>
      </c>
      <c r="AO22" s="13" t="str">
        <f t="shared" si="0"/>
        <v>cardback10046</v>
      </c>
      <c r="AP22" s="13" t="s">
        <v>368</v>
      </c>
      <c r="AQ22" s="13">
        <v>7</v>
      </c>
      <c r="AR22">
        <f>VLOOKUP(E22,[2]模型与攻击距离对照表!$G$1:$I$289,3,0)</f>
        <v>2</v>
      </c>
    </row>
    <row r="23" spans="1:44" x14ac:dyDescent="0.15">
      <c r="A23">
        <v>10049</v>
      </c>
      <c r="B23" t="s">
        <v>75</v>
      </c>
      <c r="C23">
        <v>10049</v>
      </c>
      <c r="D23" t="s">
        <v>854</v>
      </c>
      <c r="E23" t="s">
        <v>855</v>
      </c>
      <c r="F23">
        <v>4</v>
      </c>
      <c r="G23">
        <v>2</v>
      </c>
      <c r="H23">
        <v>1</v>
      </c>
      <c r="I23">
        <v>3</v>
      </c>
      <c r="J23">
        <v>680</v>
      </c>
      <c r="K23">
        <v>420</v>
      </c>
      <c r="L23">
        <v>504</v>
      </c>
      <c r="M23">
        <v>240</v>
      </c>
      <c r="N23">
        <v>504</v>
      </c>
      <c r="O23">
        <v>204</v>
      </c>
      <c r="P23">
        <v>126</v>
      </c>
      <c r="Q23">
        <v>151.20000000000002</v>
      </c>
      <c r="R23">
        <v>72</v>
      </c>
      <c r="S23">
        <v>151.20000000000002</v>
      </c>
      <c r="T23">
        <v>0.16800000000000001</v>
      </c>
      <c r="U23">
        <v>20</v>
      </c>
      <c r="V23">
        <v>20</v>
      </c>
      <c r="W23">
        <v>20</v>
      </c>
      <c r="X23">
        <v>20</v>
      </c>
      <c r="Y23">
        <v>20</v>
      </c>
      <c r="Z23">
        <v>20</v>
      </c>
      <c r="AA23">
        <v>0</v>
      </c>
      <c r="AB23">
        <v>0</v>
      </c>
      <c r="AC23">
        <v>0</v>
      </c>
      <c r="AD23">
        <v>0</v>
      </c>
      <c r="AE23">
        <v>0</v>
      </c>
      <c r="AF23">
        <v>0</v>
      </c>
      <c r="AG23">
        <v>0</v>
      </c>
      <c r="AH23">
        <f>VLOOKUP(B23,[1]修改成圣剑资料后!$A$2:$BN$111,16,0)</f>
        <v>10010</v>
      </c>
      <c r="AI23">
        <v>10020</v>
      </c>
      <c r="AJ23">
        <v>0</v>
      </c>
      <c r="AK23">
        <v>0</v>
      </c>
      <c r="AL23" t="s">
        <v>789</v>
      </c>
      <c r="AM23" s="13" t="str">
        <f>VLOOKUP(B23,英雄描述!$A$1:$C$62,3,0)</f>
        <v>剑就是他的生命，追求人间合一的他，无论多强大的敌人也能在弹指间被灰飞烟灭，无论多坚固的护甲也只会被悄然破碎。</v>
      </c>
      <c r="AN23">
        <f>VLOOKUP(E23,[2]模型与攻击距离对照表!$A$1:$B$490,2,0)</f>
        <v>1</v>
      </c>
      <c r="AO23" s="13" t="str">
        <f t="shared" si="0"/>
        <v>cardback10049</v>
      </c>
      <c r="AP23" s="13" t="s">
        <v>369</v>
      </c>
      <c r="AQ23" s="13">
        <v>7</v>
      </c>
      <c r="AR23">
        <f>VLOOKUP(E23,[2]模型与攻击距离对照表!$G$1:$I$289,3,0)</f>
        <v>2</v>
      </c>
    </row>
    <row r="24" spans="1:44" x14ac:dyDescent="0.15">
      <c r="A24">
        <v>10050</v>
      </c>
      <c r="B24" t="s">
        <v>80</v>
      </c>
      <c r="C24">
        <v>10085</v>
      </c>
      <c r="D24" t="s">
        <v>876</v>
      </c>
      <c r="E24" t="s">
        <v>877</v>
      </c>
      <c r="F24">
        <v>4</v>
      </c>
      <c r="G24">
        <v>2</v>
      </c>
      <c r="H24">
        <v>1</v>
      </c>
      <c r="I24">
        <v>3</v>
      </c>
      <c r="J24">
        <v>731</v>
      </c>
      <c r="K24">
        <v>365</v>
      </c>
      <c r="L24">
        <v>531</v>
      </c>
      <c r="M24">
        <v>207</v>
      </c>
      <c r="N24">
        <v>485</v>
      </c>
      <c r="O24">
        <v>219.45000000000002</v>
      </c>
      <c r="P24">
        <v>109.72500000000001</v>
      </c>
      <c r="Q24">
        <v>159.39000000000001</v>
      </c>
      <c r="R24">
        <v>62.370000000000005</v>
      </c>
      <c r="S24">
        <v>145.53</v>
      </c>
      <c r="T24">
        <v>0.14630000000000001</v>
      </c>
      <c r="U24">
        <v>20</v>
      </c>
      <c r="V24">
        <v>20</v>
      </c>
      <c r="W24">
        <v>20</v>
      </c>
      <c r="X24">
        <v>20</v>
      </c>
      <c r="Y24">
        <v>20</v>
      </c>
      <c r="Z24">
        <v>20</v>
      </c>
      <c r="AA24">
        <v>0</v>
      </c>
      <c r="AB24">
        <v>0</v>
      </c>
      <c r="AC24">
        <v>0</v>
      </c>
      <c r="AD24">
        <v>0</v>
      </c>
      <c r="AE24">
        <v>0</v>
      </c>
      <c r="AF24">
        <v>0</v>
      </c>
      <c r="AG24">
        <v>0</v>
      </c>
      <c r="AH24">
        <f>VLOOKUP(B24,[1]修改成圣剑资料后!$A$2:$BN$111,16,0)</f>
        <v>10026</v>
      </c>
      <c r="AI24" t="s">
        <v>679</v>
      </c>
      <c r="AJ24">
        <v>0</v>
      </c>
      <c r="AK24" t="s">
        <v>796</v>
      </c>
      <c r="AL24" t="s">
        <v>797</v>
      </c>
      <c r="AM24" s="13" t="str">
        <f>VLOOKUP(B24,英雄描述!$A$1:$C$62,3,0)</f>
        <v>拥有世间最神圣坐骑的她，可以用迅雷不及掩耳的速度靠近敌人，同时召唤坠落的流星消灭对方，也可以在生死关头隐形掩护自己和其他伙伴。</v>
      </c>
      <c r="AN24">
        <f>VLOOKUP(E24,[2]模型与攻击距离对照表!$A$1:$B$490,2,0)</f>
        <v>2</v>
      </c>
      <c r="AO24" s="13" t="str">
        <f t="shared" si="0"/>
        <v>cardback10050</v>
      </c>
      <c r="AP24" s="13" t="s">
        <v>370</v>
      </c>
      <c r="AQ24" s="13">
        <v>7</v>
      </c>
      <c r="AR24">
        <f>VLOOKUP(E24,[2]模型与攻击距离对照表!$G$1:$I$289,3,0)</f>
        <v>1</v>
      </c>
    </row>
    <row r="25" spans="1:44" x14ac:dyDescent="0.15">
      <c r="A25">
        <v>10053</v>
      </c>
      <c r="B25" t="s">
        <v>88</v>
      </c>
      <c r="C25">
        <v>10053</v>
      </c>
      <c r="D25" t="s">
        <v>856</v>
      </c>
      <c r="E25" t="s">
        <v>857</v>
      </c>
      <c r="F25">
        <v>4</v>
      </c>
      <c r="G25">
        <v>2</v>
      </c>
      <c r="H25">
        <v>2</v>
      </c>
      <c r="I25">
        <v>1</v>
      </c>
      <c r="J25">
        <v>760</v>
      </c>
      <c r="K25">
        <v>380</v>
      </c>
      <c r="L25">
        <v>552</v>
      </c>
      <c r="M25">
        <v>216</v>
      </c>
      <c r="N25">
        <v>504</v>
      </c>
      <c r="O25">
        <v>228</v>
      </c>
      <c r="P25">
        <v>114</v>
      </c>
      <c r="Q25">
        <v>165.60000000000002</v>
      </c>
      <c r="R25">
        <v>64.8</v>
      </c>
      <c r="S25">
        <v>151.20000000000002</v>
      </c>
      <c r="T25">
        <v>0.152</v>
      </c>
      <c r="U25">
        <v>20</v>
      </c>
      <c r="V25">
        <v>20</v>
      </c>
      <c r="W25">
        <v>20</v>
      </c>
      <c r="X25">
        <v>20</v>
      </c>
      <c r="Y25">
        <v>20</v>
      </c>
      <c r="Z25">
        <v>20</v>
      </c>
      <c r="AA25">
        <v>0</v>
      </c>
      <c r="AB25">
        <v>0</v>
      </c>
      <c r="AC25">
        <v>0</v>
      </c>
      <c r="AD25">
        <v>0</v>
      </c>
      <c r="AE25">
        <v>0</v>
      </c>
      <c r="AF25">
        <v>0</v>
      </c>
      <c r="AG25">
        <v>0</v>
      </c>
      <c r="AH25">
        <f>VLOOKUP(B25,[1]修改成圣剑资料后!$A$2:$BN$111,16,0)</f>
        <v>10012</v>
      </c>
      <c r="AI25">
        <v>10022</v>
      </c>
      <c r="AJ25">
        <v>0</v>
      </c>
      <c r="AK25" t="s">
        <v>798</v>
      </c>
      <c r="AL25" t="s">
        <v>799</v>
      </c>
      <c r="AM25" s="13" t="str">
        <f>VLOOKUP(B25,英雄描述!$A$1:$C$62,3,0)</f>
        <v>他的敏捷无人能比，他的隐形能力数一数二，他的双刀无比的锋利，他的飞镖非常的精准，凭借自己的天赋脱颖而出的他，就是个非比寻常的战士。</v>
      </c>
      <c r="AN25">
        <f>VLOOKUP(E25,[2]模型与攻击距离对照表!$A$1:$B$490,2,0)</f>
        <v>1</v>
      </c>
      <c r="AO25" s="13" t="str">
        <f t="shared" si="0"/>
        <v>cardback10053</v>
      </c>
      <c r="AP25" s="13" t="s">
        <v>371</v>
      </c>
      <c r="AQ25" s="13">
        <v>7</v>
      </c>
      <c r="AR25">
        <f>VLOOKUP(E25,[2]模型与攻击距离对照表!$G$1:$I$289,3,0)</f>
        <v>2</v>
      </c>
    </row>
    <row r="26" spans="1:44" s="11" customFormat="1" x14ac:dyDescent="0.15">
      <c r="A26" s="11">
        <v>10057</v>
      </c>
      <c r="B26" s="11" t="s">
        <v>94</v>
      </c>
      <c r="C26">
        <v>10057</v>
      </c>
      <c r="D26" t="s">
        <v>858</v>
      </c>
      <c r="E26" t="s">
        <v>859</v>
      </c>
      <c r="F26" s="11">
        <v>4</v>
      </c>
      <c r="G26">
        <v>2</v>
      </c>
      <c r="H26">
        <v>3</v>
      </c>
      <c r="I26">
        <v>2</v>
      </c>
      <c r="J26">
        <v>798</v>
      </c>
      <c r="K26">
        <v>399</v>
      </c>
      <c r="L26">
        <v>579</v>
      </c>
      <c r="M26">
        <v>226</v>
      </c>
      <c r="N26">
        <v>529</v>
      </c>
      <c r="O26">
        <v>239.4</v>
      </c>
      <c r="P26">
        <v>119.7</v>
      </c>
      <c r="Q26">
        <v>173.88000000000002</v>
      </c>
      <c r="R26">
        <v>68.040000000000006</v>
      </c>
      <c r="S26">
        <v>158.76000000000002</v>
      </c>
      <c r="T26" s="11">
        <v>0.15959999999999999</v>
      </c>
      <c r="U26">
        <v>20</v>
      </c>
      <c r="V26">
        <v>20</v>
      </c>
      <c r="W26">
        <v>20</v>
      </c>
      <c r="X26">
        <v>20</v>
      </c>
      <c r="Y26">
        <v>20</v>
      </c>
      <c r="Z26">
        <v>20</v>
      </c>
      <c r="AA26" s="11">
        <f>扩大100倍!AA26</f>
        <v>0</v>
      </c>
      <c r="AB26" s="11">
        <f>扩大100倍!AB26</f>
        <v>0</v>
      </c>
      <c r="AC26" s="11">
        <f>扩大100倍!AC26</f>
        <v>0</v>
      </c>
      <c r="AD26" s="11">
        <f>扩大100倍!AD26</f>
        <v>0</v>
      </c>
      <c r="AE26" s="11">
        <f>扩大100倍!AE26</f>
        <v>0</v>
      </c>
      <c r="AF26" s="11">
        <f>扩大100倍!AF26</f>
        <v>0</v>
      </c>
      <c r="AG26">
        <v>0</v>
      </c>
      <c r="AH26">
        <f>VLOOKUP(B26,[1]修改成圣剑资料后!$A$2:$BN$111,16,0)</f>
        <v>10027</v>
      </c>
      <c r="AI26">
        <v>0</v>
      </c>
      <c r="AJ26">
        <v>0</v>
      </c>
      <c r="AK26" t="s">
        <v>800</v>
      </c>
      <c r="AL26" t="s">
        <v>801</v>
      </c>
      <c r="AM26" s="13" t="str">
        <f>VLOOKUP(B26,英雄描述!$A$1:$C$62,3,0)</f>
        <v>为了追求箭术上的完美，他从不介意牺牲他的盟友。凭借着他那迅捷并且精准的箭术，他可以悄然的接近敌人，并且给予敌人致命的伤害。</v>
      </c>
      <c r="AN26">
        <f>VLOOKUP(E26,[2]模型与攻击距离对照表!$A$1:$B$490,2,0)</f>
        <v>2</v>
      </c>
      <c r="AO26" s="13" t="str">
        <f t="shared" si="0"/>
        <v>cardback10057</v>
      </c>
      <c r="AP26" s="13" t="s">
        <v>598</v>
      </c>
      <c r="AQ26" s="13">
        <v>7</v>
      </c>
      <c r="AR26">
        <f>VLOOKUP(E26,[2]模型与攻击距离对照表!$G$1:$I$289,3,0)</f>
        <v>2</v>
      </c>
    </row>
    <row r="27" spans="1:44" x14ac:dyDescent="0.15">
      <c r="A27">
        <v>10059</v>
      </c>
      <c r="B27" t="s">
        <v>263</v>
      </c>
      <c r="C27">
        <v>10096</v>
      </c>
      <c r="D27" t="s">
        <v>886</v>
      </c>
      <c r="E27" t="s">
        <v>887</v>
      </c>
      <c r="F27">
        <v>4</v>
      </c>
      <c r="G27">
        <v>2</v>
      </c>
      <c r="H27">
        <v>3</v>
      </c>
      <c r="I27">
        <v>2</v>
      </c>
      <c r="J27">
        <v>770</v>
      </c>
      <c r="K27">
        <v>346</v>
      </c>
      <c r="L27">
        <v>508</v>
      </c>
      <c r="M27">
        <v>254</v>
      </c>
      <c r="N27">
        <v>415</v>
      </c>
      <c r="O27">
        <v>231</v>
      </c>
      <c r="P27">
        <v>103.95</v>
      </c>
      <c r="Q27">
        <v>152.46</v>
      </c>
      <c r="R27">
        <v>76.23</v>
      </c>
      <c r="S27">
        <v>124.74</v>
      </c>
      <c r="T27">
        <v>0.1386</v>
      </c>
      <c r="U27">
        <v>20</v>
      </c>
      <c r="V27">
        <v>20</v>
      </c>
      <c r="W27">
        <v>20</v>
      </c>
      <c r="X27">
        <v>20</v>
      </c>
      <c r="Y27">
        <v>20</v>
      </c>
      <c r="Z27">
        <v>20</v>
      </c>
      <c r="AA27">
        <v>0</v>
      </c>
      <c r="AB27">
        <v>0</v>
      </c>
      <c r="AC27">
        <v>0</v>
      </c>
      <c r="AD27">
        <v>0</v>
      </c>
      <c r="AE27">
        <v>0</v>
      </c>
      <c r="AF27">
        <v>0</v>
      </c>
      <c r="AG27">
        <v>0</v>
      </c>
      <c r="AH27">
        <f>VLOOKUP(B27,[1]修改成圣剑资料后!$A$2:$BN$111,16,0)</f>
        <v>10010</v>
      </c>
      <c r="AI27" t="s">
        <v>687</v>
      </c>
      <c r="AJ27">
        <v>0</v>
      </c>
      <c r="AK27">
        <v>0</v>
      </c>
      <c r="AL27" t="s">
        <v>789</v>
      </c>
      <c r="AM27" s="13" t="str">
        <f>VLOOKUP(B27,英雄描述!$A$1:$C$62,3,0)</f>
        <v>精灵的附体，让他拥有了闪电般的速度和灼热的利刃，他可以毫不费劲的将敌人撕碎，甚至将敌人的热能和生命一起剥夺，只留下满地灰烬。</v>
      </c>
      <c r="AN27">
        <f>VLOOKUP(E27,[2]模型与攻击距离对照表!$A$1:$B$490,2,0)</f>
        <v>1</v>
      </c>
      <c r="AO27" s="13" t="str">
        <f t="shared" si="0"/>
        <v>cardback10059</v>
      </c>
      <c r="AP27" s="13" t="s">
        <v>372</v>
      </c>
      <c r="AQ27" s="13">
        <v>7</v>
      </c>
      <c r="AR27">
        <f>VLOOKUP(E27,[2]模型与攻击距离对照表!$G$1:$I$289,3,0)</f>
        <v>2</v>
      </c>
    </row>
    <row r="28" spans="1:44" x14ac:dyDescent="0.15">
      <c r="A28">
        <v>10061</v>
      </c>
      <c r="B28" t="s">
        <v>110</v>
      </c>
      <c r="C28">
        <v>10025</v>
      </c>
      <c r="D28" t="s">
        <v>836</v>
      </c>
      <c r="E28" t="s">
        <v>837</v>
      </c>
      <c r="F28">
        <v>4</v>
      </c>
      <c r="G28">
        <v>3</v>
      </c>
      <c r="H28">
        <v>1</v>
      </c>
      <c r="I28">
        <v>3</v>
      </c>
      <c r="J28">
        <v>1058</v>
      </c>
      <c r="K28">
        <v>302</v>
      </c>
      <c r="L28">
        <v>420</v>
      </c>
      <c r="M28">
        <v>347</v>
      </c>
      <c r="N28">
        <v>302</v>
      </c>
      <c r="O28">
        <v>317.52000000000004</v>
      </c>
      <c r="P28">
        <v>90.720000000000013</v>
      </c>
      <c r="Q28">
        <v>126</v>
      </c>
      <c r="R28">
        <v>104.328</v>
      </c>
      <c r="S28">
        <v>90.72</v>
      </c>
      <c r="T28">
        <v>0.12096000000000001</v>
      </c>
      <c r="U28">
        <v>20</v>
      </c>
      <c r="V28">
        <v>20</v>
      </c>
      <c r="W28">
        <v>20</v>
      </c>
      <c r="X28">
        <v>20</v>
      </c>
      <c r="Y28">
        <v>20</v>
      </c>
      <c r="Z28">
        <v>20</v>
      </c>
      <c r="AA28">
        <v>0</v>
      </c>
      <c r="AB28">
        <v>0</v>
      </c>
      <c r="AC28">
        <v>0</v>
      </c>
      <c r="AD28">
        <v>0</v>
      </c>
      <c r="AE28">
        <v>0</v>
      </c>
      <c r="AF28">
        <v>0</v>
      </c>
      <c r="AG28">
        <v>0</v>
      </c>
      <c r="AH28">
        <f>VLOOKUP(B28,[1]修改成圣剑资料后!$A$2:$BN$111,16,0)</f>
        <v>10021</v>
      </c>
      <c r="AI28">
        <v>10045</v>
      </c>
      <c r="AJ28">
        <v>0</v>
      </c>
      <c r="AK28" t="s">
        <v>690</v>
      </c>
      <c r="AL28" t="s">
        <v>691</v>
      </c>
      <c r="AM28" s="13" t="str">
        <f>VLOOKUP(B28,英雄描述!$A$1:$C$62,3,0)</f>
        <v>经过数千年的成长，他可以制造蔓藤护甲给予队友充分的保护，还可以借助伟大的森林之力，将濒临危险的队友隐藏起来。</v>
      </c>
      <c r="AN28">
        <f>VLOOKUP(E28,[2]模型与攻击距离对照表!$A$1:$B$490,2,0)</f>
        <v>1</v>
      </c>
      <c r="AO28" s="13" t="str">
        <f t="shared" si="0"/>
        <v>cardback10061</v>
      </c>
      <c r="AP28" s="13" t="s">
        <v>392</v>
      </c>
      <c r="AQ28" s="13">
        <v>7</v>
      </c>
      <c r="AR28">
        <f>VLOOKUP(E28,[2]模型与攻击距离对照表!$G$1:$I$289,3,0)</f>
        <v>2</v>
      </c>
    </row>
    <row r="29" spans="1:44" ht="16.5" customHeight="1" x14ac:dyDescent="0.15">
      <c r="A29">
        <v>10065</v>
      </c>
      <c r="B29" t="s">
        <v>116</v>
      </c>
      <c r="C29">
        <v>10065</v>
      </c>
      <c r="D29" t="s">
        <v>862</v>
      </c>
      <c r="E29" t="s">
        <v>863</v>
      </c>
      <c r="F29">
        <v>4</v>
      </c>
      <c r="G29">
        <v>3</v>
      </c>
      <c r="H29">
        <v>2</v>
      </c>
      <c r="I29">
        <v>1</v>
      </c>
      <c r="J29">
        <v>1008</v>
      </c>
      <c r="K29">
        <v>319</v>
      </c>
      <c r="L29">
        <v>441</v>
      </c>
      <c r="M29">
        <v>287</v>
      </c>
      <c r="N29">
        <v>352</v>
      </c>
      <c r="O29">
        <v>302.40000000000003</v>
      </c>
      <c r="P29">
        <v>95.76</v>
      </c>
      <c r="Q29">
        <v>132.30000000000001</v>
      </c>
      <c r="R29">
        <v>86.184000000000012</v>
      </c>
      <c r="S29">
        <v>105.84000000000002</v>
      </c>
      <c r="T29">
        <v>0.12768000000000002</v>
      </c>
      <c r="U29">
        <v>20</v>
      </c>
      <c r="V29">
        <v>20</v>
      </c>
      <c r="W29">
        <v>20</v>
      </c>
      <c r="X29">
        <v>20</v>
      </c>
      <c r="Y29">
        <v>20</v>
      </c>
      <c r="Z29">
        <v>20</v>
      </c>
      <c r="AA29">
        <v>0</v>
      </c>
      <c r="AB29">
        <v>0</v>
      </c>
      <c r="AC29">
        <v>0</v>
      </c>
      <c r="AD29">
        <v>0</v>
      </c>
      <c r="AE29">
        <v>0</v>
      </c>
      <c r="AF29">
        <v>0</v>
      </c>
      <c r="AG29">
        <v>0</v>
      </c>
      <c r="AH29">
        <f>VLOOKUP(B29,[1]修改成圣剑资料后!$A$2:$BN$111,16,0)</f>
        <v>10006</v>
      </c>
      <c r="AI29">
        <v>0</v>
      </c>
      <c r="AJ29">
        <v>0</v>
      </c>
      <c r="AK29">
        <v>0</v>
      </c>
      <c r="AL29" t="s">
        <v>802</v>
      </c>
      <c r="AM29" s="13" t="str">
        <f>VLOOKUP(B29,英雄描述!$A$1:$C$62,3,0)</f>
        <v>拥有着不可思议的速度和幽魂般力量的他，以吞噬游魂为生。凭借着瞬间靠近敌人的能力，对于任何来来说都是一个不容小觑的对手。</v>
      </c>
      <c r="AN29">
        <f>VLOOKUP(E29,[2]模型与攻击距离对照表!$A$1:$B$490,2,0)</f>
        <v>1</v>
      </c>
      <c r="AO29" s="13" t="str">
        <f t="shared" si="0"/>
        <v>cardback10065</v>
      </c>
      <c r="AP29" s="13" t="s">
        <v>373</v>
      </c>
      <c r="AQ29" s="13">
        <v>7</v>
      </c>
      <c r="AR29">
        <f>VLOOKUP(E29,[2]模型与攻击距离对照表!$G$1:$I$289,3,0)</f>
        <v>1</v>
      </c>
    </row>
    <row r="30" spans="1:44" s="11" customFormat="1" x14ac:dyDescent="0.15">
      <c r="A30" s="11">
        <v>10067</v>
      </c>
      <c r="B30" s="11" t="s">
        <v>114</v>
      </c>
      <c r="C30">
        <v>10104</v>
      </c>
      <c r="D30" t="s">
        <v>896</v>
      </c>
      <c r="E30" t="s">
        <v>897</v>
      </c>
      <c r="F30" s="11">
        <v>4</v>
      </c>
      <c r="G30">
        <v>3</v>
      </c>
      <c r="H30">
        <v>2</v>
      </c>
      <c r="I30">
        <v>1</v>
      </c>
      <c r="J30">
        <v>970</v>
      </c>
      <c r="K30">
        <v>277</v>
      </c>
      <c r="L30">
        <v>385</v>
      </c>
      <c r="M30">
        <v>318</v>
      </c>
      <c r="N30">
        <v>277</v>
      </c>
      <c r="O30">
        <v>291.06</v>
      </c>
      <c r="P30">
        <v>83.160000000000011</v>
      </c>
      <c r="Q30">
        <v>115.5</v>
      </c>
      <c r="R30">
        <v>95.634000000000015</v>
      </c>
      <c r="S30">
        <v>83.16</v>
      </c>
      <c r="T30" s="11">
        <v>0.11088000000000002</v>
      </c>
      <c r="U30">
        <v>20</v>
      </c>
      <c r="V30">
        <v>20</v>
      </c>
      <c r="W30">
        <v>20</v>
      </c>
      <c r="X30">
        <v>20</v>
      </c>
      <c r="Y30">
        <v>20</v>
      </c>
      <c r="Z30">
        <v>20</v>
      </c>
      <c r="AA30" s="11">
        <f>扩大100倍!AA30</f>
        <v>0</v>
      </c>
      <c r="AB30" s="11">
        <f>扩大100倍!AB30</f>
        <v>0</v>
      </c>
      <c r="AC30" s="11">
        <f>扩大100倍!AC30</f>
        <v>0</v>
      </c>
      <c r="AD30" s="11">
        <f>扩大100倍!AD30</f>
        <v>0</v>
      </c>
      <c r="AE30" s="11">
        <f>扩大100倍!AE30</f>
        <v>0</v>
      </c>
      <c r="AF30" s="11">
        <f>扩大100倍!AF30</f>
        <v>0</v>
      </c>
      <c r="AG30">
        <v>0</v>
      </c>
      <c r="AH30">
        <f>VLOOKUP(B30,[1]修改成圣剑资料后!$A$2:$BN$111,16,0)</f>
        <v>10039</v>
      </c>
      <c r="AI30">
        <v>10019</v>
      </c>
      <c r="AJ30">
        <v>0</v>
      </c>
      <c r="AK30" t="s">
        <v>803</v>
      </c>
      <c r="AL30" t="s">
        <v>696</v>
      </c>
      <c r="AM30" s="13" t="str">
        <f>VLOOKUP(B30,英雄描述!$A$1:$C$62,3,0)</f>
        <v>没有人知道拥有大海力量的他是如何诞生的，凭借坚硬的外壳，对潮水的完全掌控，以及极具威慑力的攻击，让他成为无可匹敌的强大对手。</v>
      </c>
      <c r="AN30">
        <f>VLOOKUP(E30,[2]模型与攻击距离对照表!$A$1:$B$490,2,0)</f>
        <v>1</v>
      </c>
      <c r="AO30" s="13" t="str">
        <f t="shared" si="0"/>
        <v>cardback10067</v>
      </c>
      <c r="AP30" s="13" t="s">
        <v>599</v>
      </c>
      <c r="AQ30" s="13">
        <v>7</v>
      </c>
      <c r="AR30">
        <f>VLOOKUP(E30,[2]模型与攻击距离对照表!$G$1:$I$289,3,0)</f>
        <v>1</v>
      </c>
    </row>
    <row r="31" spans="1:44" x14ac:dyDescent="0.15">
      <c r="A31">
        <v>10069</v>
      </c>
      <c r="B31" t="s">
        <v>121</v>
      </c>
      <c r="C31">
        <v>10069</v>
      </c>
      <c r="D31" t="s">
        <v>864</v>
      </c>
      <c r="E31" t="s">
        <v>865</v>
      </c>
      <c r="F31">
        <v>4</v>
      </c>
      <c r="G31">
        <v>3</v>
      </c>
      <c r="H31">
        <v>3</v>
      </c>
      <c r="I31">
        <v>2</v>
      </c>
      <c r="J31">
        <v>1056</v>
      </c>
      <c r="K31">
        <v>320</v>
      </c>
      <c r="L31">
        <v>360</v>
      </c>
      <c r="M31">
        <v>288</v>
      </c>
      <c r="N31">
        <v>320</v>
      </c>
      <c r="O31">
        <v>316.80000000000007</v>
      </c>
      <c r="P31">
        <v>96</v>
      </c>
      <c r="Q31">
        <v>108</v>
      </c>
      <c r="R31">
        <v>86.4</v>
      </c>
      <c r="S31">
        <v>96</v>
      </c>
      <c r="T31">
        <v>0.128</v>
      </c>
      <c r="U31">
        <v>20</v>
      </c>
      <c r="V31">
        <v>20</v>
      </c>
      <c r="W31">
        <v>20</v>
      </c>
      <c r="X31">
        <v>20</v>
      </c>
      <c r="Y31">
        <v>20</v>
      </c>
      <c r="Z31">
        <v>20</v>
      </c>
      <c r="AA31">
        <v>0</v>
      </c>
      <c r="AB31">
        <v>0</v>
      </c>
      <c r="AC31">
        <v>0</v>
      </c>
      <c r="AD31">
        <v>0</v>
      </c>
      <c r="AE31">
        <v>0</v>
      </c>
      <c r="AF31">
        <v>0</v>
      </c>
      <c r="AG31">
        <v>0</v>
      </c>
      <c r="AH31">
        <f>VLOOKUP(B31,[1]修改成圣剑资料后!$A$2:$BN$111,16,0)</f>
        <v>10021</v>
      </c>
      <c r="AI31">
        <v>10054</v>
      </c>
      <c r="AJ31">
        <v>0</v>
      </c>
      <c r="AK31" t="s">
        <v>698</v>
      </c>
      <c r="AL31" t="s">
        <v>804</v>
      </c>
      <c r="AM31" s="13" t="str">
        <f>VLOOKUP(B31,英雄描述!$A$1:$C$62,3,0)</f>
        <v>堕入黑暗的他，变得如魔鬼般疯狂。他不但可以召唤黑暗的能量盾来增强自己的韧性，而且可以在自己将要被毁灭的时候，让自己在黑暗中获得重生。</v>
      </c>
      <c r="AN31">
        <f>VLOOKUP(E31,[2]模型与攻击距离对照表!$A$1:$B$490,2,0)</f>
        <v>1</v>
      </c>
      <c r="AO31" s="13" t="str">
        <f t="shared" si="0"/>
        <v>cardback10069</v>
      </c>
      <c r="AP31" s="13" t="s">
        <v>374</v>
      </c>
      <c r="AQ31" s="13">
        <v>7</v>
      </c>
      <c r="AR31">
        <f>VLOOKUP(E31,[2]模型与攻击距离对照表!$G$1:$I$289,3,0)</f>
        <v>1</v>
      </c>
    </row>
    <row r="32" spans="1:44" x14ac:dyDescent="0.15">
      <c r="A32">
        <v>10073</v>
      </c>
      <c r="B32" t="s">
        <v>55</v>
      </c>
      <c r="C32">
        <v>10073</v>
      </c>
      <c r="D32" t="s">
        <v>866</v>
      </c>
      <c r="E32" t="s">
        <v>867</v>
      </c>
      <c r="F32">
        <v>3</v>
      </c>
      <c r="G32">
        <v>1</v>
      </c>
      <c r="H32">
        <v>1</v>
      </c>
      <c r="I32">
        <v>3</v>
      </c>
      <c r="J32">
        <v>588</v>
      </c>
      <c r="K32">
        <v>420</v>
      </c>
      <c r="L32">
        <v>280</v>
      </c>
      <c r="M32">
        <v>159</v>
      </c>
      <c r="N32">
        <v>350</v>
      </c>
      <c r="O32">
        <v>176.4</v>
      </c>
      <c r="P32">
        <v>126</v>
      </c>
      <c r="Q32">
        <v>84</v>
      </c>
      <c r="R32">
        <v>47.879999999999995</v>
      </c>
      <c r="S32">
        <v>105</v>
      </c>
      <c r="T32">
        <v>0.16800000000000001</v>
      </c>
      <c r="U32">
        <v>20</v>
      </c>
      <c r="V32">
        <v>20</v>
      </c>
      <c r="W32">
        <v>20</v>
      </c>
      <c r="X32">
        <v>20</v>
      </c>
      <c r="Y32">
        <v>20</v>
      </c>
      <c r="Z32">
        <v>20</v>
      </c>
      <c r="AA32">
        <v>0</v>
      </c>
      <c r="AB32">
        <v>0</v>
      </c>
      <c r="AC32">
        <v>0</v>
      </c>
      <c r="AD32">
        <v>0</v>
      </c>
      <c r="AE32">
        <v>0</v>
      </c>
      <c r="AF32">
        <v>0</v>
      </c>
      <c r="AG32">
        <v>0</v>
      </c>
      <c r="AH32">
        <f>VLOOKUP(B32,[1]修改成圣剑资料后!$A$2:$BN$111,16,0)</f>
        <v>10011</v>
      </c>
      <c r="AI32">
        <v>10054</v>
      </c>
      <c r="AJ32">
        <v>0</v>
      </c>
      <c r="AK32" t="s">
        <v>700</v>
      </c>
      <c r="AL32" t="s">
        <v>805</v>
      </c>
      <c r="AM32" s="13" t="str">
        <f>VLOOKUP(B32,英雄描述!$A$1:$C$62,3,0)</f>
        <v>她是一个火元素的大法师，她能够熟练的投掷火球打击对手，也能够运用燃烧的火柱击晕对手，娇弱的身材并没有掩藏住她那极具破坏性的火之奥义魔法。</v>
      </c>
      <c r="AN32">
        <f>VLOOKUP(E32,[2]模型与攻击距离对照表!$A$1:$B$490,2,0)</f>
        <v>2</v>
      </c>
      <c r="AO32" s="13" t="str">
        <f t="shared" si="0"/>
        <v>cardback10073</v>
      </c>
      <c r="AP32" s="13" t="s">
        <v>375</v>
      </c>
      <c r="AQ32" s="13">
        <v>7</v>
      </c>
      <c r="AR32">
        <f>VLOOKUP(E32,[2]模型与攻击距离对照表!$G$1:$I$289,3,0)</f>
        <v>2</v>
      </c>
    </row>
    <row r="33" spans="1:44" s="11" customFormat="1" x14ac:dyDescent="0.15">
      <c r="A33" s="11">
        <v>10075</v>
      </c>
      <c r="B33" s="11" t="s">
        <v>42</v>
      </c>
      <c r="C33">
        <v>10037</v>
      </c>
      <c r="D33" t="s">
        <v>846</v>
      </c>
      <c r="E33" t="s">
        <v>847</v>
      </c>
      <c r="F33" s="11">
        <v>3</v>
      </c>
      <c r="G33">
        <v>1</v>
      </c>
      <c r="H33">
        <v>1</v>
      </c>
      <c r="I33">
        <v>3</v>
      </c>
      <c r="J33">
        <v>532</v>
      </c>
      <c r="K33">
        <v>510</v>
      </c>
      <c r="L33">
        <v>281</v>
      </c>
      <c r="M33">
        <v>150</v>
      </c>
      <c r="N33">
        <v>425</v>
      </c>
      <c r="O33">
        <v>159.84000000000003</v>
      </c>
      <c r="P33">
        <v>153.18000000000004</v>
      </c>
      <c r="Q33">
        <v>84.360000000000014</v>
      </c>
      <c r="R33">
        <v>45.287999999999997</v>
      </c>
      <c r="S33">
        <v>127.65000000000003</v>
      </c>
      <c r="T33" s="11">
        <v>0.20424000000000006</v>
      </c>
      <c r="U33">
        <v>20</v>
      </c>
      <c r="V33">
        <v>20</v>
      </c>
      <c r="W33">
        <v>20</v>
      </c>
      <c r="X33">
        <v>20</v>
      </c>
      <c r="Y33">
        <v>20</v>
      </c>
      <c r="Z33">
        <v>20</v>
      </c>
      <c r="AA33" s="11">
        <f>扩大100倍!AA33</f>
        <v>0</v>
      </c>
      <c r="AB33" s="11">
        <f>扩大100倍!AB33</f>
        <v>0</v>
      </c>
      <c r="AC33" s="11">
        <f>扩大100倍!AC33</f>
        <v>0</v>
      </c>
      <c r="AD33" s="11">
        <f>扩大100倍!AD33</f>
        <v>0</v>
      </c>
      <c r="AE33" s="11">
        <f>扩大100倍!AE33</f>
        <v>0</v>
      </c>
      <c r="AF33" s="11">
        <f>扩大100倍!AF33</f>
        <v>0</v>
      </c>
      <c r="AG33">
        <v>0</v>
      </c>
      <c r="AH33">
        <f>VLOOKUP(B33,[1]修改成圣剑资料后!$A$2:$BN$111,16,0)</f>
        <v>10011</v>
      </c>
      <c r="AI33">
        <v>10049</v>
      </c>
      <c r="AJ33">
        <v>0</v>
      </c>
      <c r="AK33" t="s">
        <v>803</v>
      </c>
      <c r="AL33" t="s">
        <v>782</v>
      </c>
      <c r="AM33" s="13" t="str">
        <f>VLOOKUP(B33,英雄描述!$A$1:$C$62,3,0)</f>
        <v>为了阻止那些企图杀害她的敌人，她为自己亲手打造了一把长矛，能对越远的敌人造成越大的伤害。同时她也能够控制小精灵，去治疗自己的队友。</v>
      </c>
      <c r="AN33">
        <f>VLOOKUP(E33,[2]模型与攻击距离对照表!$A$1:$B$490,2,0)</f>
        <v>2</v>
      </c>
      <c r="AO33" s="13" t="str">
        <f t="shared" si="0"/>
        <v>cardback10075</v>
      </c>
      <c r="AP33" s="13" t="s">
        <v>600</v>
      </c>
      <c r="AQ33" s="13">
        <v>7</v>
      </c>
      <c r="AR33">
        <f>VLOOKUP(E33,[2]模型与攻击距离对照表!$G$1:$I$289,3,0)</f>
        <v>2</v>
      </c>
    </row>
    <row r="34" spans="1:44" s="11" customFormat="1" x14ac:dyDescent="0.15">
      <c r="A34" s="11">
        <v>10077</v>
      </c>
      <c r="B34" s="11" t="s">
        <v>249</v>
      </c>
      <c r="C34">
        <v>10077</v>
      </c>
      <c r="D34" t="s">
        <v>870</v>
      </c>
      <c r="E34" t="s">
        <v>871</v>
      </c>
      <c r="F34" s="11">
        <v>3</v>
      </c>
      <c r="G34">
        <v>1</v>
      </c>
      <c r="H34">
        <v>2</v>
      </c>
      <c r="I34">
        <v>1</v>
      </c>
      <c r="J34">
        <v>588</v>
      </c>
      <c r="K34">
        <v>420</v>
      </c>
      <c r="L34">
        <v>280</v>
      </c>
      <c r="M34">
        <v>159</v>
      </c>
      <c r="N34">
        <v>350</v>
      </c>
      <c r="O34">
        <v>176.4</v>
      </c>
      <c r="P34">
        <v>126</v>
      </c>
      <c r="Q34">
        <v>84</v>
      </c>
      <c r="R34">
        <v>47.879999999999995</v>
      </c>
      <c r="S34">
        <v>105</v>
      </c>
      <c r="T34" s="11">
        <v>0.16800000000000001</v>
      </c>
      <c r="U34">
        <v>20</v>
      </c>
      <c r="V34">
        <v>20</v>
      </c>
      <c r="W34">
        <v>20</v>
      </c>
      <c r="X34">
        <v>20</v>
      </c>
      <c r="Y34">
        <v>20</v>
      </c>
      <c r="Z34">
        <v>20</v>
      </c>
      <c r="AA34" s="11">
        <f>扩大100倍!AA34</f>
        <v>0</v>
      </c>
      <c r="AB34" s="11">
        <f>扩大100倍!AB34</f>
        <v>0</v>
      </c>
      <c r="AC34" s="11">
        <f>扩大100倍!AC34</f>
        <v>0</v>
      </c>
      <c r="AD34" s="11">
        <f>扩大100倍!AD34</f>
        <v>0</v>
      </c>
      <c r="AE34" s="11">
        <f>扩大100倍!AE34</f>
        <v>0</v>
      </c>
      <c r="AF34" s="11">
        <f>扩大100倍!AF34</f>
        <v>0</v>
      </c>
      <c r="AG34">
        <v>0</v>
      </c>
      <c r="AH34">
        <f>VLOOKUP(B34,[1]修改成圣剑资料后!$A$2:$BN$111,16,0)</f>
        <v>10011</v>
      </c>
      <c r="AI34">
        <v>10085</v>
      </c>
      <c r="AJ34">
        <v>0</v>
      </c>
      <c r="AK34">
        <v>0</v>
      </c>
      <c r="AL34" t="s">
        <v>706</v>
      </c>
      <c r="AM34" s="13" t="str">
        <f>VLOOKUP(B34,英雄描述!$A$1:$C$62,3,0)</f>
        <v>天才般的年轻巫师精通各种巫术的奥义。他可以通过使用闪电打击多个目标，也可以召唤群蛇守卫束缚住敌人，让敌人瞬间没入万劫不复之地。</v>
      </c>
      <c r="AN34">
        <f>VLOOKUP(E34,[2]模型与攻击距离对照表!$A$1:$B$490,2,0)</f>
        <v>2</v>
      </c>
      <c r="AO34" s="13" t="str">
        <f t="shared" si="0"/>
        <v>cardback10077</v>
      </c>
      <c r="AP34" s="13" t="s">
        <v>601</v>
      </c>
      <c r="AQ34" s="13">
        <v>7</v>
      </c>
      <c r="AR34">
        <f>VLOOKUP(E34,[2]模型与攻击距离对照表!$G$1:$I$289,3,0)</f>
        <v>1</v>
      </c>
    </row>
    <row r="35" spans="1:44" x14ac:dyDescent="0.15">
      <c r="A35">
        <v>10078</v>
      </c>
      <c r="B35" t="s">
        <v>89</v>
      </c>
      <c r="C35">
        <v>10113</v>
      </c>
      <c r="D35" t="s">
        <v>905</v>
      </c>
      <c r="E35" t="s">
        <v>906</v>
      </c>
      <c r="F35">
        <v>3</v>
      </c>
      <c r="G35">
        <v>1</v>
      </c>
      <c r="H35">
        <v>2</v>
      </c>
      <c r="I35">
        <v>1</v>
      </c>
      <c r="J35">
        <v>677</v>
      </c>
      <c r="K35">
        <v>462</v>
      </c>
      <c r="L35">
        <v>277</v>
      </c>
      <c r="M35">
        <v>184</v>
      </c>
      <c r="N35">
        <v>385</v>
      </c>
      <c r="O35">
        <v>203.28000000000003</v>
      </c>
      <c r="P35">
        <v>138.6</v>
      </c>
      <c r="Q35">
        <v>83.160000000000011</v>
      </c>
      <c r="R35">
        <v>55.44</v>
      </c>
      <c r="S35">
        <v>115.5</v>
      </c>
      <c r="T35">
        <v>0.18479999999999999</v>
      </c>
      <c r="U35">
        <v>20</v>
      </c>
      <c r="V35">
        <v>20</v>
      </c>
      <c r="W35">
        <v>20</v>
      </c>
      <c r="X35">
        <v>20</v>
      </c>
      <c r="Y35">
        <v>20</v>
      </c>
      <c r="Z35">
        <v>20</v>
      </c>
      <c r="AA35">
        <v>0</v>
      </c>
      <c r="AB35">
        <v>0</v>
      </c>
      <c r="AC35">
        <v>0</v>
      </c>
      <c r="AD35">
        <v>0</v>
      </c>
      <c r="AE35">
        <v>0</v>
      </c>
      <c r="AF35">
        <v>0</v>
      </c>
      <c r="AG35">
        <v>0</v>
      </c>
      <c r="AH35">
        <f>VLOOKUP(B35,[1]修改成圣剑资料后!$A$2:$BN$111,16,0)</f>
        <v>10011</v>
      </c>
      <c r="AI35" t="s">
        <v>707</v>
      </c>
      <c r="AJ35">
        <v>0</v>
      </c>
      <c r="AK35" t="s">
        <v>806</v>
      </c>
      <c r="AL35" t="s">
        <v>799</v>
      </c>
      <c r="AM35" s="13" t="str">
        <f>VLOOKUP(B35,英雄描述!$A$1:$C$62,3,0)</f>
        <v>他是一头很难驯服的危险生物，凭借着他对冰元素和火元素的奇异亲和力，他能够在转眼间毁灭一切阻挡他前进的敌人，并且将敌人冰冻的一条线上。</v>
      </c>
      <c r="AN35">
        <f>VLOOKUP(E35,[2]模型与攻击距离对照表!$A$1:$B$490,2,0)</f>
        <v>2</v>
      </c>
      <c r="AO35" s="13" t="str">
        <f t="shared" si="0"/>
        <v>cardback10078</v>
      </c>
      <c r="AP35" s="13" t="s">
        <v>376</v>
      </c>
      <c r="AQ35" s="13">
        <v>7</v>
      </c>
      <c r="AR35">
        <f>VLOOKUP(E35,[2]模型与攻击距离对照表!$G$1:$I$289,3,0)</f>
        <v>1</v>
      </c>
    </row>
    <row r="36" spans="1:44" s="11" customFormat="1" x14ac:dyDescent="0.15">
      <c r="A36" s="11">
        <v>10079</v>
      </c>
      <c r="B36" s="11" t="s">
        <v>59</v>
      </c>
      <c r="C36">
        <v>10079</v>
      </c>
      <c r="D36" t="s">
        <v>872</v>
      </c>
      <c r="E36" t="s">
        <v>873</v>
      </c>
      <c r="F36" s="11">
        <v>3</v>
      </c>
      <c r="G36">
        <v>1</v>
      </c>
      <c r="H36">
        <v>2</v>
      </c>
      <c r="I36">
        <v>1</v>
      </c>
      <c r="J36">
        <v>651</v>
      </c>
      <c r="K36">
        <v>355</v>
      </c>
      <c r="L36">
        <v>355</v>
      </c>
      <c r="M36">
        <v>177</v>
      </c>
      <c r="N36">
        <v>333</v>
      </c>
      <c r="O36">
        <v>195.36</v>
      </c>
      <c r="P36">
        <v>106.56000000000002</v>
      </c>
      <c r="Q36">
        <v>106.56000000000002</v>
      </c>
      <c r="R36">
        <v>53.28</v>
      </c>
      <c r="S36">
        <v>99.899999999999991</v>
      </c>
      <c r="T36" s="11">
        <v>0.14208000000000001</v>
      </c>
      <c r="U36">
        <v>20</v>
      </c>
      <c r="V36">
        <v>20</v>
      </c>
      <c r="W36">
        <v>20</v>
      </c>
      <c r="X36">
        <v>20</v>
      </c>
      <c r="Y36">
        <v>20</v>
      </c>
      <c r="Z36">
        <v>20</v>
      </c>
      <c r="AA36" s="11">
        <f>扩大100倍!AA36</f>
        <v>0</v>
      </c>
      <c r="AB36" s="11">
        <f>扩大100倍!AB36</f>
        <v>0</v>
      </c>
      <c r="AC36" s="11">
        <f>扩大100倍!AC36</f>
        <v>0</v>
      </c>
      <c r="AD36" s="11">
        <f>扩大100倍!AD36</f>
        <v>0</v>
      </c>
      <c r="AE36" s="11">
        <f>扩大100倍!AE36</f>
        <v>0</v>
      </c>
      <c r="AF36" s="11">
        <f>扩大100倍!AF36</f>
        <v>0</v>
      </c>
      <c r="AG36">
        <v>0</v>
      </c>
      <c r="AH36">
        <f>VLOOKUP(B36,[1]修改成圣剑资料后!$A$2:$BN$111,16,0)</f>
        <v>10034</v>
      </c>
      <c r="AI36">
        <v>10022</v>
      </c>
      <c r="AJ36">
        <v>0</v>
      </c>
      <c r="AK36" t="s">
        <v>709</v>
      </c>
      <c r="AL36" t="s">
        <v>783</v>
      </c>
      <c r="AM36" s="13" t="str">
        <f>VLOOKUP(B36,英雄描述!$A$1:$C$62,3,0)</f>
        <v>他是一个不可或缺的支援型英雄，他能将伤害性和辅助性的法术在一瞬间多次施法，这样使得这些法术有着无比惊人的威力。</v>
      </c>
      <c r="AN36">
        <f>VLOOKUP(E36,[2]模型与攻击距离对照表!$A$1:$B$490,2,0)</f>
        <v>1</v>
      </c>
      <c r="AO36" s="13" t="str">
        <f t="shared" si="0"/>
        <v>cardback10079</v>
      </c>
      <c r="AP36" s="13" t="s">
        <v>602</v>
      </c>
      <c r="AQ36" s="13">
        <v>7</v>
      </c>
      <c r="AR36">
        <f>VLOOKUP(E36,[2]模型与攻击距离对照表!$G$1:$I$289,3,0)</f>
        <v>1</v>
      </c>
    </row>
    <row r="37" spans="1:44" x14ac:dyDescent="0.15">
      <c r="A37">
        <v>10081</v>
      </c>
      <c r="B37" t="s">
        <v>44</v>
      </c>
      <c r="C37">
        <v>10081</v>
      </c>
      <c r="D37" t="s">
        <v>874</v>
      </c>
      <c r="E37" t="s">
        <v>875</v>
      </c>
      <c r="F37">
        <v>3</v>
      </c>
      <c r="G37">
        <v>1</v>
      </c>
      <c r="H37">
        <v>3</v>
      </c>
      <c r="I37">
        <v>2</v>
      </c>
      <c r="J37">
        <v>562</v>
      </c>
      <c r="K37">
        <v>488</v>
      </c>
      <c r="L37">
        <v>266</v>
      </c>
      <c r="M37">
        <v>186</v>
      </c>
      <c r="N37">
        <v>370</v>
      </c>
      <c r="O37">
        <v>168.72</v>
      </c>
      <c r="P37">
        <v>146.52000000000001</v>
      </c>
      <c r="Q37">
        <v>79.920000000000016</v>
      </c>
      <c r="R37">
        <v>55.943999999999996</v>
      </c>
      <c r="S37">
        <v>111</v>
      </c>
      <c r="T37">
        <v>0.19536000000000001</v>
      </c>
      <c r="U37">
        <v>20</v>
      </c>
      <c r="V37">
        <v>20</v>
      </c>
      <c r="W37">
        <v>20</v>
      </c>
      <c r="X37">
        <v>20</v>
      </c>
      <c r="Y37">
        <v>20</v>
      </c>
      <c r="Z37">
        <v>20</v>
      </c>
      <c r="AA37">
        <v>0</v>
      </c>
      <c r="AB37">
        <v>0</v>
      </c>
      <c r="AC37">
        <v>0</v>
      </c>
      <c r="AD37">
        <v>0</v>
      </c>
      <c r="AE37">
        <v>0</v>
      </c>
      <c r="AF37">
        <v>0</v>
      </c>
      <c r="AG37">
        <v>0</v>
      </c>
      <c r="AH37">
        <f>VLOOKUP(B37,[1]修改成圣剑资料后!$A$2:$BN$111,16,0)</f>
        <v>10011</v>
      </c>
      <c r="AI37" t="s">
        <v>710</v>
      </c>
      <c r="AJ37">
        <v>0</v>
      </c>
      <c r="AK37" t="s">
        <v>796</v>
      </c>
      <c r="AL37" t="s">
        <v>807</v>
      </c>
      <c r="AM37" s="13" t="str">
        <f>VLOOKUP(B37,英雄描述!$A$1:$C$62,3,0)</f>
        <v>精通寒冰魔法的他，可以任意的操控寒冰气流来保护自己增加护甲，并且将寒气聚集在一个法球上，让它在敌人之中四处跳跃造成极大的杀伤力。</v>
      </c>
      <c r="AN37">
        <f>VLOOKUP(E37,[2]模型与攻击距离对照表!$A$1:$B$490,2,0)</f>
        <v>2</v>
      </c>
      <c r="AO37" s="13" t="str">
        <f t="shared" si="0"/>
        <v>cardback10081</v>
      </c>
      <c r="AP37" s="13" t="s">
        <v>377</v>
      </c>
      <c r="AQ37" s="13">
        <v>7</v>
      </c>
      <c r="AR37">
        <f>VLOOKUP(E37,[2]模型与攻击距离对照表!$G$1:$I$289,3,0)</f>
        <v>1</v>
      </c>
    </row>
    <row r="38" spans="1:44" x14ac:dyDescent="0.15">
      <c r="A38">
        <v>10085</v>
      </c>
      <c r="B38" t="s">
        <v>81</v>
      </c>
      <c r="C38">
        <v>10086</v>
      </c>
      <c r="D38" t="s">
        <v>878</v>
      </c>
      <c r="E38" t="s">
        <v>879</v>
      </c>
      <c r="F38">
        <v>3</v>
      </c>
      <c r="G38">
        <v>2</v>
      </c>
      <c r="H38">
        <v>1</v>
      </c>
      <c r="I38">
        <v>3</v>
      </c>
      <c r="J38">
        <v>665</v>
      </c>
      <c r="K38">
        <v>332</v>
      </c>
      <c r="L38">
        <v>483</v>
      </c>
      <c r="M38">
        <v>189</v>
      </c>
      <c r="N38">
        <v>441</v>
      </c>
      <c r="O38">
        <v>199.50000000000003</v>
      </c>
      <c r="P38">
        <v>99.750000000000014</v>
      </c>
      <c r="Q38">
        <v>144.90000000000003</v>
      </c>
      <c r="R38">
        <v>56.7</v>
      </c>
      <c r="S38">
        <v>132.30000000000001</v>
      </c>
      <c r="T38">
        <v>0.13300000000000001</v>
      </c>
      <c r="U38">
        <v>20</v>
      </c>
      <c r="V38">
        <v>20</v>
      </c>
      <c r="W38">
        <v>20</v>
      </c>
      <c r="X38">
        <v>20</v>
      </c>
      <c r="Y38">
        <v>20</v>
      </c>
      <c r="Z38">
        <v>20</v>
      </c>
      <c r="AA38">
        <v>0</v>
      </c>
      <c r="AB38">
        <v>0</v>
      </c>
      <c r="AC38">
        <v>0</v>
      </c>
      <c r="AD38">
        <v>0</v>
      </c>
      <c r="AE38">
        <v>0</v>
      </c>
      <c r="AF38">
        <v>0</v>
      </c>
      <c r="AG38">
        <v>0</v>
      </c>
      <c r="AH38">
        <f>VLOOKUP(B38,[1]修改成圣剑资料后!$A$2:$BN$111,16,0)</f>
        <v>10015</v>
      </c>
      <c r="AI38" t="s">
        <v>713</v>
      </c>
      <c r="AJ38">
        <v>0</v>
      </c>
      <c r="AK38" t="s">
        <v>714</v>
      </c>
      <c r="AL38">
        <v>0</v>
      </c>
      <c r="AM38" s="13" t="str">
        <f>VLOOKUP(B38,英雄描述!$A$1:$C$62,3,0)</f>
        <v>通过烟雾的掩护，他可以轻而易举的消灭敌人。他运用身材小巧的优势，能够很好的隐匿自己的行踪，更能从背后发动突袭。</v>
      </c>
      <c r="AN38">
        <f>VLOOKUP(E38,[2]模型与攻击距离对照表!$A$1:$B$490,2,0)</f>
        <v>1</v>
      </c>
      <c r="AO38" s="13" t="str">
        <f t="shared" si="0"/>
        <v>cardback10085</v>
      </c>
      <c r="AP38" s="13" t="s">
        <v>378</v>
      </c>
      <c r="AQ38" s="13">
        <v>7</v>
      </c>
      <c r="AR38">
        <f>VLOOKUP(E38,[2]模型与攻击距离对照表!$G$1:$I$289,3,0)</f>
        <v>1</v>
      </c>
    </row>
    <row r="39" spans="1:44" s="11" customFormat="1" x14ac:dyDescent="0.15">
      <c r="A39" s="11">
        <v>10087</v>
      </c>
      <c r="B39" s="11" t="s">
        <v>82</v>
      </c>
      <c r="C39">
        <v>10088</v>
      </c>
      <c r="D39" t="s">
        <v>880</v>
      </c>
      <c r="E39" t="s">
        <v>881</v>
      </c>
      <c r="F39" s="11">
        <v>3</v>
      </c>
      <c r="G39">
        <v>2</v>
      </c>
      <c r="H39">
        <v>1</v>
      </c>
      <c r="I39">
        <v>3</v>
      </c>
      <c r="J39">
        <v>703</v>
      </c>
      <c r="K39">
        <v>351</v>
      </c>
      <c r="L39">
        <v>510</v>
      </c>
      <c r="M39">
        <v>199</v>
      </c>
      <c r="N39">
        <v>466</v>
      </c>
      <c r="O39">
        <v>210.9</v>
      </c>
      <c r="P39">
        <v>105.45</v>
      </c>
      <c r="Q39">
        <v>153.18000000000004</v>
      </c>
      <c r="R39">
        <v>59.94</v>
      </c>
      <c r="S39">
        <v>139.86000000000001</v>
      </c>
      <c r="T39" s="11">
        <v>0.1406</v>
      </c>
      <c r="U39">
        <v>20</v>
      </c>
      <c r="V39">
        <v>20</v>
      </c>
      <c r="W39">
        <v>20</v>
      </c>
      <c r="X39">
        <v>20</v>
      </c>
      <c r="Y39">
        <v>20</v>
      </c>
      <c r="Z39">
        <v>20</v>
      </c>
      <c r="AA39" s="11">
        <f>扩大100倍!AA39</f>
        <v>0</v>
      </c>
      <c r="AB39" s="11">
        <f>扩大100倍!AB39</f>
        <v>0</v>
      </c>
      <c r="AC39" s="11">
        <f>扩大100倍!AC39</f>
        <v>0</v>
      </c>
      <c r="AD39" s="11">
        <f>扩大100倍!AD39</f>
        <v>0</v>
      </c>
      <c r="AE39" s="11">
        <f>扩大100倍!AE39</f>
        <v>0</v>
      </c>
      <c r="AF39" s="11">
        <f>扩大100倍!AF39</f>
        <v>0</v>
      </c>
      <c r="AG39">
        <v>0</v>
      </c>
      <c r="AH39">
        <f>VLOOKUP(B39,[1]修改成圣剑资料后!$A$2:$BN$111,16,0)</f>
        <v>10007</v>
      </c>
      <c r="AI39" t="s">
        <v>716</v>
      </c>
      <c r="AJ39">
        <v>0</v>
      </c>
      <c r="AK39">
        <v>0</v>
      </c>
      <c r="AL39">
        <v>0</v>
      </c>
      <c r="AM39" s="13" t="str">
        <f>VLOOKUP(B39,英雄描述!$A$1:$C$62,3,0)</f>
        <v>他那不可阻挡的狂暴力量并不只是个传说，因为他挥舞斧头的速度不但能让对手眩目，并且能让敌人在失明之后，完全没有反抗的能力。</v>
      </c>
      <c r="AN39">
        <f>VLOOKUP(E39,[2]模型与攻击距离对照表!$A$1:$B$490,2,0)</f>
        <v>2</v>
      </c>
      <c r="AO39" s="13" t="str">
        <f t="shared" si="0"/>
        <v>cardback10087</v>
      </c>
      <c r="AP39" s="13" t="s">
        <v>603</v>
      </c>
      <c r="AQ39" s="13">
        <v>7</v>
      </c>
      <c r="AR39">
        <f>VLOOKUP(E39,[2]模型与攻击距离对照表!$G$1:$I$289,3,0)</f>
        <v>2</v>
      </c>
    </row>
    <row r="40" spans="1:44" x14ac:dyDescent="0.15">
      <c r="A40">
        <v>10089</v>
      </c>
      <c r="B40" t="s">
        <v>92</v>
      </c>
      <c r="C40">
        <v>10089</v>
      </c>
      <c r="D40" t="s">
        <v>882</v>
      </c>
      <c r="E40" t="s">
        <v>883</v>
      </c>
      <c r="F40">
        <v>3</v>
      </c>
      <c r="G40">
        <v>2</v>
      </c>
      <c r="H40">
        <v>2</v>
      </c>
      <c r="I40">
        <v>1</v>
      </c>
      <c r="J40">
        <v>731</v>
      </c>
      <c r="K40">
        <v>365</v>
      </c>
      <c r="L40">
        <v>531</v>
      </c>
      <c r="M40">
        <v>207</v>
      </c>
      <c r="N40">
        <v>485</v>
      </c>
      <c r="O40">
        <v>219.45000000000002</v>
      </c>
      <c r="P40">
        <v>109.72500000000001</v>
      </c>
      <c r="Q40">
        <v>159.39000000000001</v>
      </c>
      <c r="R40">
        <v>62.370000000000005</v>
      </c>
      <c r="S40">
        <v>145.53</v>
      </c>
      <c r="T40">
        <v>0.14630000000000001</v>
      </c>
      <c r="U40">
        <v>20</v>
      </c>
      <c r="V40">
        <v>20</v>
      </c>
      <c r="W40">
        <v>20</v>
      </c>
      <c r="X40">
        <v>20</v>
      </c>
      <c r="Y40">
        <v>20</v>
      </c>
      <c r="Z40">
        <v>20</v>
      </c>
      <c r="AA40">
        <v>0</v>
      </c>
      <c r="AB40">
        <v>0</v>
      </c>
      <c r="AC40">
        <v>0</v>
      </c>
      <c r="AD40">
        <v>0</v>
      </c>
      <c r="AE40">
        <v>0</v>
      </c>
      <c r="AF40">
        <v>0</v>
      </c>
      <c r="AG40">
        <v>0</v>
      </c>
      <c r="AH40">
        <f>VLOOKUP(B40,[1]修改成圣剑资料后!$A$2:$BN$111,16,0)</f>
        <v>10026</v>
      </c>
      <c r="AI40" t="s">
        <v>718</v>
      </c>
      <c r="AJ40">
        <v>0</v>
      </c>
      <c r="AK40" t="s">
        <v>808</v>
      </c>
      <c r="AL40">
        <v>0</v>
      </c>
      <c r="AM40" s="13" t="str">
        <f>VLOOKUP(B40,英雄描述!$A$1:$C$62,3,0)</f>
        <v>与黑暗签订契约的他，可以在无法看清东西的黑暗中无形的攻击敌人。他可以释放出一条牢不可破的束带，牢牢的捆住那些企图逃跑的敌人。</v>
      </c>
      <c r="AN40">
        <f>VLOOKUP(E40,[2]模型与攻击距离对照表!$A$1:$B$490,2,0)</f>
        <v>1</v>
      </c>
      <c r="AO40" s="13" t="str">
        <f t="shared" si="0"/>
        <v>cardback10089</v>
      </c>
      <c r="AP40" s="13" t="s">
        <v>379</v>
      </c>
      <c r="AQ40" s="13">
        <v>7</v>
      </c>
      <c r="AR40">
        <f>VLOOKUP(E40,[2]模型与攻击距离对照表!$G$1:$I$289,3,0)</f>
        <v>1</v>
      </c>
    </row>
    <row r="41" spans="1:44" s="11" customFormat="1" x14ac:dyDescent="0.15">
      <c r="A41" s="11">
        <v>10091</v>
      </c>
      <c r="B41" s="11" t="s">
        <v>939</v>
      </c>
      <c r="C41">
        <v>10126</v>
      </c>
      <c r="D41" t="s">
        <v>919</v>
      </c>
      <c r="E41" t="s">
        <v>920</v>
      </c>
      <c r="F41" s="11">
        <v>3</v>
      </c>
      <c r="G41">
        <v>2</v>
      </c>
      <c r="H41">
        <v>2</v>
      </c>
      <c r="I41">
        <v>1</v>
      </c>
      <c r="J41">
        <v>735</v>
      </c>
      <c r="K41">
        <v>315</v>
      </c>
      <c r="L41">
        <v>420</v>
      </c>
      <c r="M41">
        <v>241</v>
      </c>
      <c r="N41">
        <v>378</v>
      </c>
      <c r="O41">
        <v>220.5</v>
      </c>
      <c r="P41">
        <v>94.5</v>
      </c>
      <c r="Q41">
        <v>126</v>
      </c>
      <c r="R41">
        <v>72.450000000000017</v>
      </c>
      <c r="S41">
        <v>113.4</v>
      </c>
      <c r="T41" s="11">
        <v>0.126</v>
      </c>
      <c r="U41">
        <v>20</v>
      </c>
      <c r="V41">
        <v>20</v>
      </c>
      <c r="W41">
        <v>20</v>
      </c>
      <c r="X41">
        <v>20</v>
      </c>
      <c r="Y41">
        <v>20</v>
      </c>
      <c r="Z41">
        <v>20</v>
      </c>
      <c r="AA41" s="11">
        <f>扩大100倍!AA41</f>
        <v>0</v>
      </c>
      <c r="AB41" s="11">
        <f>扩大100倍!AB41</f>
        <v>0</v>
      </c>
      <c r="AC41" s="11">
        <f>扩大100倍!AC41</f>
        <v>0</v>
      </c>
      <c r="AD41" s="11">
        <f>扩大100倍!AD41</f>
        <v>0</v>
      </c>
      <c r="AE41" s="11">
        <f>扩大100倍!AE41</f>
        <v>0</v>
      </c>
      <c r="AF41" s="11">
        <f>扩大100倍!AF41</f>
        <v>0</v>
      </c>
      <c r="AG41">
        <v>0</v>
      </c>
      <c r="AH41">
        <f>VLOOKUP(B41,[1]修改成圣剑资料后!$A$2:$BN$111,16,0)</f>
        <v>10008</v>
      </c>
      <c r="AI41">
        <v>10029</v>
      </c>
      <c r="AJ41">
        <v>0</v>
      </c>
      <c r="AK41" t="s">
        <v>722</v>
      </c>
      <c r="AL41" t="s">
        <v>802</v>
      </c>
      <c r="AM41" s="13" t="str">
        <f>VLOOKUP(B41,英雄描述!$A$1:$C$62,3,0)</f>
        <v>他就是闪电的化身，他可以向自己周围的物体释放无穷的电能，更能够精准的控制它的电流不去伤害那些被他称为朋友的人。</v>
      </c>
      <c r="AN41">
        <f>VLOOKUP(E41,[2]模型与攻击距离对照表!$A$1:$B$490,2,0)</f>
        <v>2</v>
      </c>
      <c r="AO41" s="13" t="str">
        <f t="shared" si="0"/>
        <v>cardback10091</v>
      </c>
      <c r="AP41" s="13" t="s">
        <v>604</v>
      </c>
      <c r="AQ41" s="13">
        <v>7</v>
      </c>
      <c r="AR41">
        <f>VLOOKUP(E41,[2]模型与攻击距离对照表!$G$1:$I$289,3,0)</f>
        <v>1</v>
      </c>
    </row>
    <row r="42" spans="1:44" x14ac:dyDescent="0.15">
      <c r="A42">
        <v>10093</v>
      </c>
      <c r="B42" t="s">
        <v>261</v>
      </c>
      <c r="C42">
        <v>10093</v>
      </c>
      <c r="D42" t="s">
        <v>884</v>
      </c>
      <c r="E42" t="s">
        <v>885</v>
      </c>
      <c r="F42">
        <v>3</v>
      </c>
      <c r="G42">
        <v>2</v>
      </c>
      <c r="H42">
        <v>3</v>
      </c>
      <c r="I42">
        <v>2</v>
      </c>
      <c r="J42">
        <v>703</v>
      </c>
      <c r="K42">
        <v>351</v>
      </c>
      <c r="L42">
        <v>510</v>
      </c>
      <c r="M42">
        <v>199</v>
      </c>
      <c r="N42">
        <v>466</v>
      </c>
      <c r="O42">
        <v>210.9</v>
      </c>
      <c r="P42">
        <v>105.45</v>
      </c>
      <c r="Q42">
        <v>153.18000000000004</v>
      </c>
      <c r="R42">
        <v>59.94</v>
      </c>
      <c r="S42">
        <v>139.86000000000001</v>
      </c>
      <c r="T42">
        <v>0.1406</v>
      </c>
      <c r="U42">
        <v>20</v>
      </c>
      <c r="V42">
        <v>20</v>
      </c>
      <c r="W42">
        <v>20</v>
      </c>
      <c r="X42">
        <v>20</v>
      </c>
      <c r="Y42">
        <v>20</v>
      </c>
      <c r="Z42">
        <v>20</v>
      </c>
      <c r="AA42">
        <v>0</v>
      </c>
      <c r="AB42">
        <v>0</v>
      </c>
      <c r="AC42">
        <v>0</v>
      </c>
      <c r="AD42">
        <v>0</v>
      </c>
      <c r="AE42">
        <v>0</v>
      </c>
      <c r="AF42">
        <v>0</v>
      </c>
      <c r="AG42">
        <v>0</v>
      </c>
      <c r="AH42">
        <f>VLOOKUP(B42,[1]修改成圣剑资料后!$A$2:$BN$111,16,0)</f>
        <v>10021</v>
      </c>
      <c r="AI42">
        <v>10049</v>
      </c>
      <c r="AJ42">
        <v>0</v>
      </c>
      <c r="AK42">
        <v>0</v>
      </c>
      <c r="AL42">
        <v>0</v>
      </c>
      <c r="AM42" s="13" t="str">
        <f>VLOOKUP(B42,英雄描述!$A$1:$C$62,3,0)</f>
        <v>他是恶魔与兽人的混血儿，他可以在几里之外就能感受到生物血液的流动，随后获得他们的视野，那些被盯上的猎物只能眼睁睁的看着自己被他撕成碎片。</v>
      </c>
      <c r="AN42">
        <f>VLOOKUP(E42,[2]模型与攻击距离对照表!$A$1:$B$490,2,0)</f>
        <v>1</v>
      </c>
      <c r="AO42" s="13" t="str">
        <f t="shared" si="0"/>
        <v>cardback10093</v>
      </c>
      <c r="AP42" s="13" t="s">
        <v>380</v>
      </c>
      <c r="AQ42" s="13">
        <v>7</v>
      </c>
      <c r="AR42">
        <f>VLOOKUP(E42,[2]模型与攻击距离对照表!$G$1:$I$289,3,0)</f>
        <v>2</v>
      </c>
    </row>
    <row r="43" spans="1:44" x14ac:dyDescent="0.15">
      <c r="A43">
        <v>10097</v>
      </c>
      <c r="B43" t="s">
        <v>108</v>
      </c>
      <c r="C43">
        <v>10097</v>
      </c>
      <c r="D43" t="s">
        <v>888</v>
      </c>
      <c r="E43" t="s">
        <v>889</v>
      </c>
      <c r="F43">
        <v>3</v>
      </c>
      <c r="G43">
        <v>3</v>
      </c>
      <c r="H43">
        <v>1</v>
      </c>
      <c r="I43">
        <v>3</v>
      </c>
      <c r="J43">
        <v>976</v>
      </c>
      <c r="K43">
        <v>296</v>
      </c>
      <c r="L43">
        <v>333</v>
      </c>
      <c r="M43">
        <v>266</v>
      </c>
      <c r="N43">
        <v>296</v>
      </c>
      <c r="O43">
        <v>293.04000000000002</v>
      </c>
      <c r="P43">
        <v>88.800000000000011</v>
      </c>
      <c r="Q43">
        <v>99.9</v>
      </c>
      <c r="R43">
        <v>79.920000000000016</v>
      </c>
      <c r="S43">
        <v>88.800000000000011</v>
      </c>
      <c r="T43">
        <v>0.11840000000000002</v>
      </c>
      <c r="U43">
        <v>20</v>
      </c>
      <c r="V43">
        <v>20</v>
      </c>
      <c r="W43">
        <v>20</v>
      </c>
      <c r="X43">
        <v>20</v>
      </c>
      <c r="Y43">
        <v>20</v>
      </c>
      <c r="Z43">
        <v>20</v>
      </c>
      <c r="AA43">
        <v>0</v>
      </c>
      <c r="AB43">
        <v>0</v>
      </c>
      <c r="AC43">
        <v>0</v>
      </c>
      <c r="AD43">
        <v>0</v>
      </c>
      <c r="AE43">
        <v>0</v>
      </c>
      <c r="AF43">
        <v>0</v>
      </c>
      <c r="AG43">
        <v>0</v>
      </c>
      <c r="AH43">
        <f>VLOOKUP(B43,[1]修改成圣剑资料后!$A$2:$BN$111,16,0)</f>
        <v>10039</v>
      </c>
      <c r="AI43" t="s">
        <v>726</v>
      </c>
      <c r="AJ43">
        <v>0</v>
      </c>
      <c r="AK43" t="s">
        <v>799</v>
      </c>
      <c r="AL43">
        <v>0</v>
      </c>
      <c r="AM43" s="13" t="str">
        <f>VLOOKUP(B43,英雄描述!$A$1:$C$62,3,0)</f>
        <v>岩石般坚硬的他能够吸引四周的石头土块，通过投掷大量的泥石造成山崩，也能够将任何东西抛向空中，让那些攻击他的敌人反受其害。</v>
      </c>
      <c r="AN43">
        <f>VLOOKUP(E43,[2]模型与攻击距离对照表!$A$1:$B$490,2,0)</f>
        <v>1</v>
      </c>
      <c r="AO43" s="13" t="str">
        <f t="shared" si="0"/>
        <v>cardback10097</v>
      </c>
      <c r="AP43" s="13" t="s">
        <v>381</v>
      </c>
      <c r="AQ43" s="13">
        <v>7</v>
      </c>
      <c r="AR43">
        <f>VLOOKUP(E43,[2]模型与攻击距离对照表!$G$1:$I$289,3,0)</f>
        <v>1</v>
      </c>
    </row>
    <row r="44" spans="1:44" x14ac:dyDescent="0.15">
      <c r="A44">
        <v>10098</v>
      </c>
      <c r="B44" t="s">
        <v>944</v>
      </c>
      <c r="C44">
        <v>10098</v>
      </c>
      <c r="D44" t="s">
        <v>890</v>
      </c>
      <c r="E44" t="s">
        <v>891</v>
      </c>
      <c r="F44">
        <v>3</v>
      </c>
      <c r="G44">
        <v>3</v>
      </c>
      <c r="H44">
        <v>1</v>
      </c>
      <c r="I44">
        <v>3</v>
      </c>
      <c r="J44">
        <v>970</v>
      </c>
      <c r="K44">
        <v>277</v>
      </c>
      <c r="L44">
        <v>385</v>
      </c>
      <c r="M44">
        <v>318</v>
      </c>
      <c r="N44">
        <v>277</v>
      </c>
      <c r="O44">
        <v>291.06</v>
      </c>
      <c r="P44">
        <v>83.160000000000011</v>
      </c>
      <c r="Q44">
        <v>115.5</v>
      </c>
      <c r="R44">
        <v>95.634000000000015</v>
      </c>
      <c r="S44">
        <v>83.16</v>
      </c>
      <c r="T44">
        <v>0.11088000000000002</v>
      </c>
      <c r="U44">
        <v>20</v>
      </c>
      <c r="V44">
        <v>20</v>
      </c>
      <c r="W44">
        <v>20</v>
      </c>
      <c r="X44">
        <v>20</v>
      </c>
      <c r="Y44">
        <v>20</v>
      </c>
      <c r="Z44">
        <v>20</v>
      </c>
      <c r="AA44">
        <v>0</v>
      </c>
      <c r="AB44">
        <v>0</v>
      </c>
      <c r="AC44">
        <v>0</v>
      </c>
      <c r="AD44">
        <v>0</v>
      </c>
      <c r="AE44">
        <v>0</v>
      </c>
      <c r="AF44">
        <v>0</v>
      </c>
      <c r="AG44">
        <v>0</v>
      </c>
      <c r="AH44">
        <f>VLOOKUP(B44,[1]修改成圣剑资料后!$A$2:$BN$111,16,0)</f>
        <v>10039</v>
      </c>
      <c r="AI44" t="s">
        <v>729</v>
      </c>
      <c r="AJ44">
        <v>0</v>
      </c>
      <c r="AK44">
        <v>0</v>
      </c>
      <c r="AL44" t="s">
        <v>809</v>
      </c>
      <c r="AM44" s="13" t="str">
        <f>VLOOKUP(B44,英雄描述!$A$1:$C$62,3,0)</f>
        <v>拥有着强大体魄的他，就像一座不可摧毁的山一样屹立着，愤怒无情的他挥舞着巨大的战斧，让那些靠近他的敌人纷纷都倒在他的铁蹄下。</v>
      </c>
      <c r="AN44">
        <f>VLOOKUP(E44,[2]模型与攻击距离对照表!$A$1:$B$490,2,0)</f>
        <v>1</v>
      </c>
      <c r="AO44" s="13" t="str">
        <f t="shared" si="0"/>
        <v>cardback10098</v>
      </c>
      <c r="AP44" s="13" t="s">
        <v>382</v>
      </c>
      <c r="AQ44" s="13">
        <v>7</v>
      </c>
      <c r="AR44">
        <f>VLOOKUP(E44,[2]模型与攻击距离对照表!$G$1:$I$289,3,0)</f>
        <v>2</v>
      </c>
    </row>
    <row r="45" spans="1:44" x14ac:dyDescent="0.15">
      <c r="A45">
        <v>10101</v>
      </c>
      <c r="B45" t="s">
        <v>111</v>
      </c>
      <c r="C45">
        <v>10101</v>
      </c>
      <c r="D45" t="s">
        <v>894</v>
      </c>
      <c r="E45" t="s">
        <v>895</v>
      </c>
      <c r="F45">
        <v>3</v>
      </c>
      <c r="G45">
        <v>3</v>
      </c>
      <c r="H45">
        <v>2</v>
      </c>
      <c r="I45">
        <v>1</v>
      </c>
      <c r="J45">
        <v>888</v>
      </c>
      <c r="K45">
        <v>266</v>
      </c>
      <c r="L45">
        <v>407</v>
      </c>
      <c r="M45">
        <v>293</v>
      </c>
      <c r="N45">
        <v>266</v>
      </c>
      <c r="O45">
        <v>266.40000000000003</v>
      </c>
      <c r="P45">
        <v>79.920000000000016</v>
      </c>
      <c r="Q45">
        <v>122.10000000000001</v>
      </c>
      <c r="R45">
        <v>87.91200000000002</v>
      </c>
      <c r="S45">
        <v>79.92</v>
      </c>
      <c r="T45">
        <v>0.10656000000000002</v>
      </c>
      <c r="U45">
        <v>20</v>
      </c>
      <c r="V45">
        <v>20</v>
      </c>
      <c r="W45">
        <v>20</v>
      </c>
      <c r="X45">
        <v>20</v>
      </c>
      <c r="Y45">
        <v>20</v>
      </c>
      <c r="Z45">
        <v>20</v>
      </c>
      <c r="AA45">
        <v>0</v>
      </c>
      <c r="AB45">
        <v>0</v>
      </c>
      <c r="AC45">
        <v>0</v>
      </c>
      <c r="AD45">
        <v>0</v>
      </c>
      <c r="AE45">
        <v>0</v>
      </c>
      <c r="AF45">
        <v>0</v>
      </c>
      <c r="AG45">
        <v>0</v>
      </c>
      <c r="AH45">
        <f>VLOOKUP(B45,[1]修改成圣剑资料后!$A$2:$BN$111,16,0)</f>
        <v>10011</v>
      </c>
      <c r="AI45" t="s">
        <v>732</v>
      </c>
      <c r="AJ45">
        <v>0</v>
      </c>
      <c r="AK45" t="s">
        <v>722</v>
      </c>
      <c r="AL45">
        <v>0</v>
      </c>
      <c r="AM45" s="13" t="str">
        <f>VLOOKUP(B45,英雄描述!$A$1:$C$62,3,0)</f>
        <v>作为战争时期武器工业的产物，拥有着无可挑剔的超强毁灭力，他能够发射各种各样的飞弹，轻而易举的消灭任何方向的敌人。</v>
      </c>
      <c r="AN45">
        <f>VLOOKUP(E45,[2]模型与攻击距离对照表!$A$1:$B$490,2,0)</f>
        <v>1</v>
      </c>
      <c r="AO45" s="13" t="str">
        <f t="shared" si="0"/>
        <v>cardback10101</v>
      </c>
      <c r="AP45" s="13" t="s">
        <v>383</v>
      </c>
      <c r="AQ45" s="13">
        <v>7</v>
      </c>
      <c r="AR45">
        <f>VLOOKUP(E45,[2]模型与攻击距离对照表!$G$1:$I$289,3,0)</f>
        <v>2</v>
      </c>
    </row>
    <row r="46" spans="1:44" x14ac:dyDescent="0.15">
      <c r="A46">
        <v>10105</v>
      </c>
      <c r="B46" t="s">
        <v>122</v>
      </c>
      <c r="C46">
        <v>10105</v>
      </c>
      <c r="D46" t="s">
        <v>898</v>
      </c>
      <c r="E46" t="s">
        <v>899</v>
      </c>
      <c r="F46">
        <v>3</v>
      </c>
      <c r="G46">
        <v>3</v>
      </c>
      <c r="H46">
        <v>3</v>
      </c>
      <c r="I46">
        <v>2</v>
      </c>
      <c r="J46">
        <v>843</v>
      </c>
      <c r="K46">
        <v>281</v>
      </c>
      <c r="L46">
        <v>425</v>
      </c>
      <c r="M46">
        <v>239</v>
      </c>
      <c r="N46">
        <v>310</v>
      </c>
      <c r="O46">
        <v>253.08000000000004</v>
      </c>
      <c r="P46">
        <v>84.360000000000014</v>
      </c>
      <c r="Q46">
        <v>127.65000000000003</v>
      </c>
      <c r="R46">
        <v>71.928000000000011</v>
      </c>
      <c r="S46">
        <v>93.240000000000009</v>
      </c>
      <c r="T46">
        <v>0.11248000000000002</v>
      </c>
      <c r="U46">
        <v>20</v>
      </c>
      <c r="V46">
        <v>20</v>
      </c>
      <c r="W46">
        <v>20</v>
      </c>
      <c r="X46">
        <v>20</v>
      </c>
      <c r="Y46">
        <v>20</v>
      </c>
      <c r="Z46">
        <v>20</v>
      </c>
      <c r="AA46">
        <v>0</v>
      </c>
      <c r="AB46">
        <v>0</v>
      </c>
      <c r="AC46">
        <v>0</v>
      </c>
      <c r="AD46">
        <v>0</v>
      </c>
      <c r="AE46">
        <v>0</v>
      </c>
      <c r="AF46">
        <v>0</v>
      </c>
      <c r="AG46">
        <v>0</v>
      </c>
      <c r="AH46">
        <f>VLOOKUP(B46,[1]修改成圣剑资料后!$A$2:$BN$111,16,0)</f>
        <v>10012</v>
      </c>
      <c r="AI46" t="s">
        <v>726</v>
      </c>
      <c r="AJ46">
        <v>0</v>
      </c>
      <c r="AK46" t="s">
        <v>810</v>
      </c>
      <c r="AL46">
        <v>0</v>
      </c>
      <c r="AM46" s="13" t="str">
        <f>VLOOKUP(B46,英雄描述!$A$1:$C$62,3,0)</f>
        <v>吸收了月亮精华的他，在夜幕中变得更加强大。他能够在夜间获得无限的视野，同时可以伏击那些他痛恨的敌人，更可以控制时间偷天换日。</v>
      </c>
      <c r="AN46">
        <f>VLOOKUP(E46,[2]模型与攻击距离对照表!$A$1:$B$490,2,0)</f>
        <v>1</v>
      </c>
      <c r="AO46" s="13" t="str">
        <f t="shared" si="0"/>
        <v>cardback10105</v>
      </c>
      <c r="AP46" s="13" t="s">
        <v>384</v>
      </c>
      <c r="AQ46" s="13">
        <v>7</v>
      </c>
      <c r="AR46">
        <f>VLOOKUP(E46,[2]模型与攻击距离对照表!$G$1:$I$289,3,0)</f>
        <v>1</v>
      </c>
    </row>
    <row r="47" spans="1:44" x14ac:dyDescent="0.15">
      <c r="A47">
        <v>10107</v>
      </c>
      <c r="B47" t="s">
        <v>67</v>
      </c>
      <c r="C47">
        <v>10108</v>
      </c>
      <c r="D47" t="s">
        <v>900</v>
      </c>
      <c r="E47" t="s">
        <v>901</v>
      </c>
      <c r="F47">
        <v>3</v>
      </c>
      <c r="G47">
        <v>3</v>
      </c>
      <c r="H47">
        <v>3</v>
      </c>
      <c r="I47">
        <v>2</v>
      </c>
      <c r="J47">
        <v>970</v>
      </c>
      <c r="K47">
        <v>277</v>
      </c>
      <c r="L47">
        <v>385</v>
      </c>
      <c r="M47">
        <v>318</v>
      </c>
      <c r="N47">
        <v>277</v>
      </c>
      <c r="O47">
        <v>291.06</v>
      </c>
      <c r="P47">
        <v>83.160000000000011</v>
      </c>
      <c r="Q47">
        <v>115.5</v>
      </c>
      <c r="R47">
        <v>95.634000000000015</v>
      </c>
      <c r="S47">
        <v>83.16</v>
      </c>
      <c r="T47">
        <v>0.11088000000000002</v>
      </c>
      <c r="U47">
        <v>20</v>
      </c>
      <c r="V47">
        <v>20</v>
      </c>
      <c r="W47">
        <v>20</v>
      </c>
      <c r="X47">
        <v>20</v>
      </c>
      <c r="Y47">
        <v>20</v>
      </c>
      <c r="Z47">
        <v>20</v>
      </c>
      <c r="AA47">
        <v>0</v>
      </c>
      <c r="AB47">
        <v>0</v>
      </c>
      <c r="AC47">
        <v>0</v>
      </c>
      <c r="AD47">
        <v>0</v>
      </c>
      <c r="AE47">
        <v>0</v>
      </c>
      <c r="AF47">
        <v>0</v>
      </c>
      <c r="AG47">
        <v>0</v>
      </c>
      <c r="AH47">
        <f>VLOOKUP(B47,[1]修改成圣剑资料后!$A$2:$BN$111,16,0)</f>
        <v>10039</v>
      </c>
      <c r="AI47" t="s">
        <v>736</v>
      </c>
      <c r="AJ47">
        <v>0</v>
      </c>
      <c r="AK47" t="s">
        <v>737</v>
      </c>
      <c r="AL47" t="s">
        <v>691</v>
      </c>
      <c r="AM47" s="13" t="str">
        <f>VLOOKUP(B47,英雄描述!$A$1:$C$62,3,0)</f>
        <v>他是恶魔与黑暗的化身，手持血斧的他运用迅捷的反应和强大的攻击力，可以残忍的将对手砍成数块，他甚至可以让敌人和他一样对杀戮充满渴望。</v>
      </c>
      <c r="AN47">
        <f>VLOOKUP(E47,[2]模型与攻击距离对照表!$A$1:$B$490,2,0)</f>
        <v>1</v>
      </c>
      <c r="AO47" s="13" t="str">
        <f t="shared" si="0"/>
        <v>cardback10107</v>
      </c>
      <c r="AP47" s="13" t="s">
        <v>385</v>
      </c>
      <c r="AQ47" s="13">
        <v>7</v>
      </c>
      <c r="AR47">
        <f>VLOOKUP(E47,[2]模型与攻击距离对照表!$G$1:$I$289,3,0)</f>
        <v>2</v>
      </c>
    </row>
    <row r="48" spans="1:44" s="11" customFormat="1" x14ac:dyDescent="0.15">
      <c r="A48" s="11">
        <v>10109</v>
      </c>
      <c r="B48" s="11" t="s">
        <v>41</v>
      </c>
      <c r="C48">
        <v>10109</v>
      </c>
      <c r="D48" t="s">
        <v>902</v>
      </c>
      <c r="E48" t="s">
        <v>903</v>
      </c>
      <c r="F48" s="11">
        <v>2</v>
      </c>
      <c r="G48">
        <v>1</v>
      </c>
      <c r="H48">
        <v>1</v>
      </c>
      <c r="I48">
        <v>3</v>
      </c>
      <c r="J48">
        <v>536</v>
      </c>
      <c r="K48">
        <v>482</v>
      </c>
      <c r="L48">
        <v>214</v>
      </c>
      <c r="M48">
        <v>144</v>
      </c>
      <c r="N48">
        <v>368</v>
      </c>
      <c r="O48">
        <v>160.80000000000001</v>
      </c>
      <c r="P48">
        <v>144.72000000000003</v>
      </c>
      <c r="Q48">
        <v>64.320000000000007</v>
      </c>
      <c r="R48">
        <v>43.415999999999997</v>
      </c>
      <c r="S48">
        <v>110.55000000000003</v>
      </c>
      <c r="T48" s="11">
        <v>0.19296000000000005</v>
      </c>
      <c r="U48">
        <v>20</v>
      </c>
      <c r="V48">
        <v>20</v>
      </c>
      <c r="W48">
        <v>20</v>
      </c>
      <c r="X48">
        <v>20</v>
      </c>
      <c r="Y48">
        <v>20</v>
      </c>
      <c r="Z48">
        <v>20</v>
      </c>
      <c r="AA48" s="11">
        <f>扩大100倍!AA48</f>
        <v>0</v>
      </c>
      <c r="AB48" s="11">
        <f>扩大100倍!AB48</f>
        <v>0</v>
      </c>
      <c r="AC48" s="11">
        <f>扩大100倍!AC48</f>
        <v>0</v>
      </c>
      <c r="AD48" s="11">
        <f>扩大100倍!AD48</f>
        <v>0</v>
      </c>
      <c r="AE48" s="11">
        <f>扩大100倍!AE48</f>
        <v>0</v>
      </c>
      <c r="AF48" s="11">
        <f>扩大100倍!AF48</f>
        <v>0</v>
      </c>
      <c r="AG48">
        <v>0</v>
      </c>
      <c r="AH48">
        <f>VLOOKUP(B48,[1]修改成圣剑资料后!$A$2:$BN$111,16,0)</f>
        <v>10011</v>
      </c>
      <c r="AI48">
        <v>10049</v>
      </c>
      <c r="AJ48">
        <v>0</v>
      </c>
      <c r="AK48" t="s">
        <v>789</v>
      </c>
      <c r="AL48">
        <v>0</v>
      </c>
      <c r="AM48" s="13" t="str">
        <f>VLOOKUP(B48,英雄描述!$A$1:$C$62,3,0)</f>
        <v>经过在寒冰泉的常年历练，她已经是一个善于运用冰系魔法的强大魔法师之一。通过运用令人叹为观止的禁制魔法之外，更有着强大的范围冰冻杀伤技能。</v>
      </c>
      <c r="AN48">
        <f>VLOOKUP(E48,[2]模型与攻击距离对照表!$A$1:$B$490,2,0)</f>
        <v>2</v>
      </c>
      <c r="AO48" s="13" t="str">
        <f t="shared" si="0"/>
        <v>cardback10109</v>
      </c>
      <c r="AP48" s="13" t="s">
        <v>605</v>
      </c>
      <c r="AQ48" s="13">
        <v>7</v>
      </c>
      <c r="AR48">
        <f>VLOOKUP(E48,[2]模型与攻击距离对照表!$G$1:$I$289,3,0)</f>
        <v>1</v>
      </c>
    </row>
    <row r="49" spans="1:44" s="11" customFormat="1" x14ac:dyDescent="0.15">
      <c r="A49" s="11">
        <v>10110</v>
      </c>
      <c r="B49" s="11" t="s">
        <v>47</v>
      </c>
      <c r="C49">
        <v>10110</v>
      </c>
      <c r="D49" t="s">
        <v>904</v>
      </c>
      <c r="E49" t="s">
        <v>619</v>
      </c>
      <c r="F49" s="11">
        <v>2</v>
      </c>
      <c r="G49">
        <v>1</v>
      </c>
      <c r="H49">
        <v>1</v>
      </c>
      <c r="I49">
        <v>3</v>
      </c>
      <c r="J49">
        <v>588</v>
      </c>
      <c r="K49">
        <v>420</v>
      </c>
      <c r="L49">
        <v>280</v>
      </c>
      <c r="M49">
        <v>159</v>
      </c>
      <c r="N49">
        <v>350</v>
      </c>
      <c r="O49">
        <v>176.4</v>
      </c>
      <c r="P49">
        <v>126</v>
      </c>
      <c r="Q49">
        <v>84</v>
      </c>
      <c r="R49">
        <v>47.879999999999995</v>
      </c>
      <c r="S49">
        <v>105</v>
      </c>
      <c r="T49" s="11">
        <v>0.16800000000000001</v>
      </c>
      <c r="U49">
        <v>20</v>
      </c>
      <c r="V49">
        <v>20</v>
      </c>
      <c r="W49">
        <v>20</v>
      </c>
      <c r="X49">
        <v>20</v>
      </c>
      <c r="Y49">
        <v>20</v>
      </c>
      <c r="Z49">
        <v>20</v>
      </c>
      <c r="AA49" s="11">
        <f>扩大100倍!AA49</f>
        <v>0</v>
      </c>
      <c r="AB49" s="11">
        <f>扩大100倍!AB49</f>
        <v>0</v>
      </c>
      <c r="AC49" s="11">
        <f>扩大100倍!AC49</f>
        <v>0</v>
      </c>
      <c r="AD49" s="11">
        <f>扩大100倍!AD49</f>
        <v>0</v>
      </c>
      <c r="AE49" s="11">
        <f>扩大100倍!AE49</f>
        <v>0</v>
      </c>
      <c r="AF49" s="11">
        <f>扩大100倍!AF49</f>
        <v>0</v>
      </c>
      <c r="AG49">
        <v>0</v>
      </c>
      <c r="AH49">
        <f>VLOOKUP(B49,[1]修改成圣剑资料后!$A$2:$BN$111,16,0)</f>
        <v>10004</v>
      </c>
      <c r="AI49">
        <v>10049</v>
      </c>
      <c r="AJ49">
        <v>0</v>
      </c>
      <c r="AK49" t="s">
        <v>741</v>
      </c>
      <c r="AL49">
        <v>0</v>
      </c>
      <c r="AM49" s="13" t="str">
        <f>VLOOKUP(B49,英雄描述!$A$1:$C$62,3,0)</f>
        <v>他会使用很多让人印象深刻的辅助性魔法，也可以熟练的利用光的力量在给予队友巨大帮助的同时给予敌人致命的一击。</v>
      </c>
      <c r="AN49">
        <f>VLOOKUP(E49,[2]模型与攻击距离对照表!$A$1:$B$490,2,0)</f>
        <v>2</v>
      </c>
      <c r="AO49" s="13" t="str">
        <f t="shared" si="0"/>
        <v>cardback10110</v>
      </c>
      <c r="AP49" s="13" t="s">
        <v>606</v>
      </c>
      <c r="AQ49" s="13">
        <v>7</v>
      </c>
      <c r="AR49">
        <f>VLOOKUP(E49,[2]模型与攻击距离对照表!$G$1:$I$289,3,0)</f>
        <v>1</v>
      </c>
    </row>
    <row r="50" spans="1:44" s="11" customFormat="1" x14ac:dyDescent="0.15">
      <c r="A50" s="11">
        <v>10113</v>
      </c>
      <c r="B50" s="11" t="s">
        <v>63</v>
      </c>
      <c r="C50">
        <v>10114</v>
      </c>
      <c r="D50" t="s">
        <v>907</v>
      </c>
      <c r="E50" t="s">
        <v>908</v>
      </c>
      <c r="F50" s="11">
        <v>2</v>
      </c>
      <c r="G50">
        <v>1</v>
      </c>
      <c r="H50">
        <v>2</v>
      </c>
      <c r="I50">
        <v>1</v>
      </c>
      <c r="J50">
        <v>536</v>
      </c>
      <c r="K50">
        <v>482</v>
      </c>
      <c r="L50">
        <v>214</v>
      </c>
      <c r="M50">
        <v>144</v>
      </c>
      <c r="N50">
        <v>368</v>
      </c>
      <c r="O50">
        <v>160.80000000000001</v>
      </c>
      <c r="P50">
        <v>144.72000000000003</v>
      </c>
      <c r="Q50">
        <v>64.320000000000007</v>
      </c>
      <c r="R50">
        <v>43.415999999999997</v>
      </c>
      <c r="S50">
        <v>110.55000000000003</v>
      </c>
      <c r="T50" s="11">
        <v>0.19296000000000005</v>
      </c>
      <c r="U50">
        <v>20</v>
      </c>
      <c r="V50">
        <v>20</v>
      </c>
      <c r="W50">
        <v>20</v>
      </c>
      <c r="X50">
        <v>20</v>
      </c>
      <c r="Y50">
        <v>20</v>
      </c>
      <c r="Z50">
        <v>20</v>
      </c>
      <c r="AA50" s="11">
        <f>扩大100倍!AA50</f>
        <v>0</v>
      </c>
      <c r="AB50" s="11">
        <f>扩大100倍!AB50</f>
        <v>0</v>
      </c>
      <c r="AC50" s="11">
        <f>扩大100倍!AC50</f>
        <v>0</v>
      </c>
      <c r="AD50" s="11">
        <f>扩大100倍!AD50</f>
        <v>0</v>
      </c>
      <c r="AE50" s="11">
        <f>扩大100倍!AE50</f>
        <v>0</v>
      </c>
      <c r="AF50" s="11">
        <f>扩大100倍!AF50</f>
        <v>0</v>
      </c>
      <c r="AG50">
        <v>0</v>
      </c>
      <c r="AH50">
        <f>VLOOKUP(B50,[1]修改成圣剑资料后!$A$2:$BN$111,16,0)</f>
        <v>10009</v>
      </c>
      <c r="AI50">
        <v>10049</v>
      </c>
      <c r="AJ50">
        <v>0</v>
      </c>
      <c r="AK50" t="s">
        <v>809</v>
      </c>
      <c r="AL50" t="s">
        <v>787</v>
      </c>
      <c r="AM50" s="13" t="str">
        <f>VLOOKUP(B50,英雄描述!$A$1:$C$62,3,0)</f>
        <v>能够复活死去盟友的他，在战场上绝对不能被轻视。他可以轻易的粉碎敌人的防御，更能增强队友，让他们拥有更加持久的战斗力。</v>
      </c>
      <c r="AN50">
        <f>VLOOKUP(E50,[2]模型与攻击距离对照表!$A$1:$B$490,2,0)</f>
        <v>2</v>
      </c>
      <c r="AO50" s="13" t="str">
        <f t="shared" si="0"/>
        <v>cardback10113</v>
      </c>
      <c r="AP50" s="13" t="s">
        <v>607</v>
      </c>
      <c r="AQ50" s="13">
        <v>7</v>
      </c>
      <c r="AR50">
        <f>VLOOKUP(E50,[2]模型与攻击距离对照表!$G$1:$I$289,3,0)</f>
        <v>1</v>
      </c>
    </row>
    <row r="51" spans="1:44" s="11" customFormat="1" x14ac:dyDescent="0.15">
      <c r="A51" s="11">
        <v>10114</v>
      </c>
      <c r="B51" s="11" t="s">
        <v>66</v>
      </c>
      <c r="C51">
        <v>10005</v>
      </c>
      <c r="D51" t="s">
        <v>818</v>
      </c>
      <c r="E51" t="s">
        <v>819</v>
      </c>
      <c r="F51" s="11">
        <v>2</v>
      </c>
      <c r="G51">
        <v>1</v>
      </c>
      <c r="H51">
        <v>2</v>
      </c>
      <c r="I51">
        <v>1</v>
      </c>
      <c r="J51">
        <v>560</v>
      </c>
      <c r="K51">
        <v>504</v>
      </c>
      <c r="L51">
        <v>224</v>
      </c>
      <c r="M51">
        <v>151</v>
      </c>
      <c r="N51">
        <v>385</v>
      </c>
      <c r="O51">
        <v>168</v>
      </c>
      <c r="P51">
        <v>151.20000000000002</v>
      </c>
      <c r="Q51">
        <v>67.2</v>
      </c>
      <c r="R51">
        <v>45.359999999999992</v>
      </c>
      <c r="S51">
        <v>115.5</v>
      </c>
      <c r="T51" s="11">
        <v>0.20160000000000003</v>
      </c>
      <c r="U51">
        <v>20</v>
      </c>
      <c r="V51">
        <v>20</v>
      </c>
      <c r="W51">
        <v>20</v>
      </c>
      <c r="X51">
        <v>20</v>
      </c>
      <c r="Y51">
        <v>20</v>
      </c>
      <c r="Z51">
        <v>20</v>
      </c>
      <c r="AA51" s="11">
        <f>扩大100倍!AA51</f>
        <v>0</v>
      </c>
      <c r="AB51" s="11">
        <f>扩大100倍!AB51</f>
        <v>0</v>
      </c>
      <c r="AC51" s="11">
        <f>扩大100倍!AC51</f>
        <v>0</v>
      </c>
      <c r="AD51" s="11">
        <f>扩大100倍!AD51</f>
        <v>0</v>
      </c>
      <c r="AE51" s="11">
        <f>扩大100倍!AE51</f>
        <v>0</v>
      </c>
      <c r="AF51" s="11">
        <f>扩大100倍!AF51</f>
        <v>0</v>
      </c>
      <c r="AG51">
        <v>0</v>
      </c>
      <c r="AH51">
        <f>VLOOKUP(B51,[1]修改成圣剑资料后!$A$2:$BN$111,16,0)</f>
        <v>10011</v>
      </c>
      <c r="AI51" t="s">
        <v>745</v>
      </c>
      <c r="AJ51">
        <v>0</v>
      </c>
      <c r="AK51" t="s">
        <v>793</v>
      </c>
      <c r="AL51" t="s">
        <v>806</v>
      </c>
      <c r="AM51" s="13" t="str">
        <f>VLOOKUP(B51,英雄描述!$A$1:$C$62,3,0)</f>
        <v>寄生在痛苦灵魂之中的他，可以在瞬间召唤闪电风暴降落到地面，同时释放超强的魔法将大地撕裂，让每个敌人都沉受着痛苦之中的痛苦。</v>
      </c>
      <c r="AN51">
        <f>VLOOKUP(E51,[2]模型与攻击距离对照表!$A$1:$B$490,2,0)</f>
        <v>2</v>
      </c>
      <c r="AO51" s="13" t="str">
        <f t="shared" si="0"/>
        <v>cardback10114</v>
      </c>
      <c r="AP51" s="13" t="s">
        <v>608</v>
      </c>
      <c r="AQ51" s="13">
        <v>7</v>
      </c>
      <c r="AR51">
        <f>VLOOKUP(E51,[2]模型与攻击距离对照表!$G$1:$I$289,3,0)</f>
        <v>1</v>
      </c>
    </row>
    <row r="52" spans="1:44" s="11" customFormat="1" x14ac:dyDescent="0.15">
      <c r="A52" s="11">
        <v>10117</v>
      </c>
      <c r="B52" s="11" t="s">
        <v>72</v>
      </c>
      <c r="C52">
        <v>10117</v>
      </c>
      <c r="D52" t="s">
        <v>909</v>
      </c>
      <c r="E52" t="s">
        <v>910</v>
      </c>
      <c r="F52" s="11">
        <v>2</v>
      </c>
      <c r="G52">
        <v>1</v>
      </c>
      <c r="H52">
        <v>3</v>
      </c>
      <c r="I52">
        <v>2</v>
      </c>
      <c r="J52">
        <v>509</v>
      </c>
      <c r="K52">
        <v>442</v>
      </c>
      <c r="L52">
        <v>241</v>
      </c>
      <c r="M52">
        <v>168</v>
      </c>
      <c r="N52">
        <v>335</v>
      </c>
      <c r="O52">
        <v>152.76</v>
      </c>
      <c r="P52">
        <v>132.66000000000003</v>
      </c>
      <c r="Q52">
        <v>72.36</v>
      </c>
      <c r="R52">
        <v>50.652000000000008</v>
      </c>
      <c r="S52">
        <v>100.50000000000001</v>
      </c>
      <c r="T52" s="11">
        <v>0.17688000000000004</v>
      </c>
      <c r="U52">
        <v>20</v>
      </c>
      <c r="V52">
        <v>20</v>
      </c>
      <c r="W52">
        <v>20</v>
      </c>
      <c r="X52">
        <v>20</v>
      </c>
      <c r="Y52">
        <v>20</v>
      </c>
      <c r="Z52">
        <v>20</v>
      </c>
      <c r="AA52" s="11">
        <f>扩大100倍!AA52</f>
        <v>0</v>
      </c>
      <c r="AB52" s="11">
        <f>扩大100倍!AB52</f>
        <v>0</v>
      </c>
      <c r="AC52" s="11">
        <f>扩大100倍!AC52</f>
        <v>0</v>
      </c>
      <c r="AD52" s="11">
        <f>扩大100倍!AD52</f>
        <v>0</v>
      </c>
      <c r="AE52" s="11">
        <f>扩大100倍!AE52</f>
        <v>0</v>
      </c>
      <c r="AF52" s="11">
        <f>扩大100倍!AF52</f>
        <v>0</v>
      </c>
      <c r="AG52">
        <v>0</v>
      </c>
      <c r="AH52">
        <f>VLOOKUP(B52,[1]修改成圣剑资料后!$A$2:$BN$111,16,0)</f>
        <v>10034</v>
      </c>
      <c r="AI52">
        <v>10022</v>
      </c>
      <c r="AJ52">
        <v>0</v>
      </c>
      <c r="AK52" t="s">
        <v>811</v>
      </c>
      <c r="AL52" t="s">
        <v>750</v>
      </c>
      <c r="AM52" s="13" t="str">
        <f>VLOOKUP(B52,英雄描述!$A$1:$C$62,3,0)</f>
        <v>依靠残存的影子复生的他，在命运的安排下化身成了一只豺狼。他释放邪恶的魔法诅咒来放逐敌人，更释放毒药将每个接近他的敌人杀害。</v>
      </c>
      <c r="AN52">
        <f>VLOOKUP(E52,[2]模型与攻击距离对照表!$A$1:$B$490,2,0)</f>
        <v>2</v>
      </c>
      <c r="AO52" s="13" t="str">
        <f t="shared" si="0"/>
        <v>cardback10117</v>
      </c>
      <c r="AP52" s="13" t="s">
        <v>609</v>
      </c>
      <c r="AQ52" s="13">
        <v>7</v>
      </c>
      <c r="AR52">
        <f>VLOOKUP(E52,[2]模型与攻击距离对照表!$G$1:$I$289,3,0)</f>
        <v>1</v>
      </c>
    </row>
    <row r="53" spans="1:44" s="11" customFormat="1" x14ac:dyDescent="0.15">
      <c r="A53" s="11">
        <v>10118</v>
      </c>
      <c r="B53" s="11" t="s">
        <v>45</v>
      </c>
      <c r="C53">
        <v>10118</v>
      </c>
      <c r="D53" t="s">
        <v>911</v>
      </c>
      <c r="E53" t="s">
        <v>912</v>
      </c>
      <c r="F53" s="11">
        <v>2</v>
      </c>
      <c r="G53">
        <v>1</v>
      </c>
      <c r="H53">
        <v>3</v>
      </c>
      <c r="I53">
        <v>2</v>
      </c>
      <c r="J53">
        <v>560</v>
      </c>
      <c r="K53">
        <v>504</v>
      </c>
      <c r="L53">
        <v>224</v>
      </c>
      <c r="M53">
        <v>151</v>
      </c>
      <c r="N53">
        <v>385</v>
      </c>
      <c r="O53">
        <v>168</v>
      </c>
      <c r="P53">
        <v>151.20000000000002</v>
      </c>
      <c r="Q53">
        <v>67.2</v>
      </c>
      <c r="R53">
        <v>45.359999999999992</v>
      </c>
      <c r="S53">
        <v>115.5</v>
      </c>
      <c r="T53" s="11">
        <v>0.20160000000000003</v>
      </c>
      <c r="U53">
        <v>20</v>
      </c>
      <c r="V53">
        <v>20</v>
      </c>
      <c r="W53">
        <v>20</v>
      </c>
      <c r="X53">
        <v>20</v>
      </c>
      <c r="Y53">
        <v>20</v>
      </c>
      <c r="Z53">
        <v>20</v>
      </c>
      <c r="AA53" s="11">
        <f>扩大100倍!AA53</f>
        <v>0</v>
      </c>
      <c r="AB53" s="11">
        <f>扩大100倍!AB53</f>
        <v>0</v>
      </c>
      <c r="AC53" s="11">
        <f>扩大100倍!AC53</f>
        <v>0</v>
      </c>
      <c r="AD53" s="11">
        <f>扩大100倍!AD53</f>
        <v>0</v>
      </c>
      <c r="AE53" s="11">
        <f>扩大100倍!AE53</f>
        <v>0</v>
      </c>
      <c r="AF53" s="11">
        <f>扩大100倍!AF53</f>
        <v>0</v>
      </c>
      <c r="AG53">
        <v>0</v>
      </c>
      <c r="AH53">
        <f>VLOOKUP(B53,[1]修改成圣剑资料后!$A$2:$BN$111,16,0)</f>
        <v>10039</v>
      </c>
      <c r="AI53">
        <v>10029</v>
      </c>
      <c r="AJ53">
        <v>0</v>
      </c>
      <c r="AK53" t="s">
        <v>784</v>
      </c>
      <c r="AL53" t="s">
        <v>790</v>
      </c>
      <c r="AM53" s="13" t="str">
        <f>VLOOKUP(B53,英雄描述!$A$1:$C$62,3,0)</f>
        <v>他可以操作虚空和暗影的力量，通过虚空的力量开启空间传送之门，让他的随从进入这个世界，通过暗影的力量释放黑洞，将所有开进黑洞的敌人吸入深渊。</v>
      </c>
      <c r="AN53">
        <f>VLOOKUP(E53,[2]模型与攻击距离对照表!$A$1:$B$490,2,0)</f>
        <v>2</v>
      </c>
      <c r="AO53" s="13" t="str">
        <f t="shared" si="0"/>
        <v>cardback10118</v>
      </c>
      <c r="AP53" s="13" t="s">
        <v>610</v>
      </c>
      <c r="AQ53" s="13">
        <v>7</v>
      </c>
      <c r="AR53">
        <f>VLOOKUP(E53,[2]模型与攻击距离对照表!$G$1:$I$289,3,0)</f>
        <v>1</v>
      </c>
    </row>
    <row r="54" spans="1:44" x14ac:dyDescent="0.15">
      <c r="A54">
        <v>10121</v>
      </c>
      <c r="B54" t="s">
        <v>83</v>
      </c>
      <c r="C54">
        <v>10121</v>
      </c>
      <c r="D54" t="s">
        <v>915</v>
      </c>
      <c r="E54" t="s">
        <v>916</v>
      </c>
      <c r="F54">
        <v>2</v>
      </c>
      <c r="G54">
        <v>2</v>
      </c>
      <c r="H54">
        <v>1</v>
      </c>
      <c r="I54">
        <v>3</v>
      </c>
      <c r="J54">
        <v>665</v>
      </c>
      <c r="K54">
        <v>332</v>
      </c>
      <c r="L54">
        <v>483</v>
      </c>
      <c r="M54">
        <v>189</v>
      </c>
      <c r="N54">
        <v>441</v>
      </c>
      <c r="O54">
        <v>199.50000000000003</v>
      </c>
      <c r="P54">
        <v>99.750000000000014</v>
      </c>
      <c r="Q54">
        <v>144.90000000000003</v>
      </c>
      <c r="R54">
        <v>56.7</v>
      </c>
      <c r="S54">
        <v>132.30000000000001</v>
      </c>
      <c r="T54">
        <v>0.13300000000000001</v>
      </c>
      <c r="U54">
        <v>20</v>
      </c>
      <c r="V54">
        <v>20</v>
      </c>
      <c r="W54">
        <v>20</v>
      </c>
      <c r="X54">
        <v>20</v>
      </c>
      <c r="Y54">
        <v>20</v>
      </c>
      <c r="Z54">
        <v>20</v>
      </c>
      <c r="AA54">
        <v>0</v>
      </c>
      <c r="AB54">
        <v>0</v>
      </c>
      <c r="AC54">
        <v>0</v>
      </c>
      <c r="AD54">
        <v>0</v>
      </c>
      <c r="AE54">
        <v>0</v>
      </c>
      <c r="AF54">
        <v>0</v>
      </c>
      <c r="AG54">
        <v>0</v>
      </c>
      <c r="AH54">
        <f>VLOOKUP(B54,[1]修改成圣剑资料后!$A$2:$BN$111,16,0)</f>
        <v>10008</v>
      </c>
      <c r="AI54">
        <v>10018</v>
      </c>
      <c r="AJ54">
        <v>0</v>
      </c>
      <c r="AK54" t="s">
        <v>796</v>
      </c>
      <c r="AL54" t="s">
        <v>755</v>
      </c>
      <c r="AM54" s="13" t="str">
        <f>VLOOKUP(B54,英雄描述!$A$1:$C$62,3,0)</f>
        <v>与生俱来的爆破天赋，让他在战场上变得极具可怕。他运用自己的天赋，轻而易举的制造出发动机和飞弹，并将他的发明带到战场上使用。</v>
      </c>
      <c r="AN54">
        <f>VLOOKUP(E54,[2]模型与攻击距离对照表!$A$1:$B$490,2,0)</f>
        <v>2</v>
      </c>
      <c r="AO54" s="13" t="str">
        <f t="shared" si="0"/>
        <v>cardback10121</v>
      </c>
      <c r="AP54" s="13" t="s">
        <v>386</v>
      </c>
      <c r="AQ54" s="13">
        <v>7</v>
      </c>
      <c r="AR54">
        <f>VLOOKUP(E54,[2]模型与攻击距离对照表!$G$1:$I$289,3,0)</f>
        <v>2</v>
      </c>
    </row>
    <row r="55" spans="1:44" x14ac:dyDescent="0.15">
      <c r="A55">
        <v>10122</v>
      </c>
      <c r="B55" t="s">
        <v>941</v>
      </c>
      <c r="C55">
        <v>10122</v>
      </c>
      <c r="D55" t="s">
        <v>913</v>
      </c>
      <c r="E55" t="s">
        <v>914</v>
      </c>
      <c r="F55">
        <v>2</v>
      </c>
      <c r="G55">
        <v>2</v>
      </c>
      <c r="H55">
        <v>1</v>
      </c>
      <c r="I55">
        <v>3</v>
      </c>
      <c r="J55">
        <v>703</v>
      </c>
      <c r="K55">
        <v>335</v>
      </c>
      <c r="L55">
        <v>402</v>
      </c>
      <c r="M55">
        <v>190</v>
      </c>
      <c r="N55">
        <v>402</v>
      </c>
      <c r="O55">
        <v>211.05000000000007</v>
      </c>
      <c r="P55">
        <v>100.50000000000001</v>
      </c>
      <c r="Q55">
        <v>120.60000000000001</v>
      </c>
      <c r="R55">
        <v>57.285000000000004</v>
      </c>
      <c r="S55">
        <v>120.60000000000001</v>
      </c>
      <c r="T55">
        <v>0.13400000000000001</v>
      </c>
      <c r="U55">
        <v>20</v>
      </c>
      <c r="V55">
        <v>20</v>
      </c>
      <c r="W55">
        <v>20</v>
      </c>
      <c r="X55">
        <v>20</v>
      </c>
      <c r="Y55">
        <v>20</v>
      </c>
      <c r="Z55">
        <v>20</v>
      </c>
      <c r="AA55">
        <v>0</v>
      </c>
      <c r="AB55">
        <v>0</v>
      </c>
      <c r="AC55">
        <v>0</v>
      </c>
      <c r="AD55">
        <v>0</v>
      </c>
      <c r="AE55">
        <v>0</v>
      </c>
      <c r="AF55">
        <v>0</v>
      </c>
      <c r="AG55">
        <v>0</v>
      </c>
      <c r="AH55">
        <f>VLOOKUP(B55,[1]修改成圣剑资料后!$A$2:$BN$111,16,0)</f>
        <v>10034</v>
      </c>
      <c r="AI55" t="s">
        <v>756</v>
      </c>
      <c r="AJ55">
        <v>0</v>
      </c>
      <c r="AK55">
        <v>0</v>
      </c>
      <c r="AL55" t="s">
        <v>812</v>
      </c>
      <c r="AM55" s="13" t="str">
        <f>VLOOKUP(B55,英雄描述!$A$1:$C$62,3,0)</f>
        <v>他是一个最值得信任的先知，为了驱散混乱的邪恶势力。他完美的复制了自我，并且给自己灌注了闪电和磁场的力量，去迎接即将到来的战争。</v>
      </c>
      <c r="AN55">
        <f>VLOOKUP(E55,[2]模型与攻击距离对照表!$A$1:$B$490,2,0)</f>
        <v>2</v>
      </c>
      <c r="AO55" s="13" t="str">
        <f t="shared" si="0"/>
        <v>cardback10122</v>
      </c>
      <c r="AP55" s="13" t="s">
        <v>387</v>
      </c>
      <c r="AQ55" s="13">
        <v>7</v>
      </c>
      <c r="AR55">
        <f>VLOOKUP(E55,[2]模型与攻击距离对照表!$G$1:$I$289,3,0)</f>
        <v>1</v>
      </c>
    </row>
    <row r="56" spans="1:44" s="11" customFormat="1" x14ac:dyDescent="0.15">
      <c r="A56" s="11">
        <v>10125</v>
      </c>
      <c r="B56" s="11" t="s">
        <v>87</v>
      </c>
      <c r="C56">
        <v>10125</v>
      </c>
      <c r="D56" t="s">
        <v>917</v>
      </c>
      <c r="E56" t="s">
        <v>918</v>
      </c>
      <c r="F56" s="11">
        <v>2</v>
      </c>
      <c r="G56">
        <v>2</v>
      </c>
      <c r="H56">
        <v>2</v>
      </c>
      <c r="I56">
        <v>1</v>
      </c>
      <c r="J56">
        <v>700</v>
      </c>
      <c r="K56">
        <v>332</v>
      </c>
      <c r="L56">
        <v>441</v>
      </c>
      <c r="M56">
        <v>199</v>
      </c>
      <c r="N56">
        <v>441</v>
      </c>
      <c r="O56">
        <v>210</v>
      </c>
      <c r="P56">
        <v>99.750000000000014</v>
      </c>
      <c r="Q56">
        <v>132.30000000000001</v>
      </c>
      <c r="R56">
        <v>59.85</v>
      </c>
      <c r="S56">
        <v>132.30000000000001</v>
      </c>
      <c r="T56" s="11">
        <v>0.13300000000000001</v>
      </c>
      <c r="U56">
        <v>20</v>
      </c>
      <c r="V56">
        <v>20</v>
      </c>
      <c r="W56">
        <v>20</v>
      </c>
      <c r="X56">
        <v>20</v>
      </c>
      <c r="Y56">
        <v>20</v>
      </c>
      <c r="Z56">
        <v>20</v>
      </c>
      <c r="AA56" s="11">
        <f>扩大100倍!AA56</f>
        <v>0</v>
      </c>
      <c r="AB56" s="11">
        <f>扩大100倍!AB56</f>
        <v>0</v>
      </c>
      <c r="AC56" s="11">
        <f>扩大100倍!AC56</f>
        <v>0</v>
      </c>
      <c r="AD56" s="11">
        <f>扩大100倍!AD56</f>
        <v>0</v>
      </c>
      <c r="AE56" s="11">
        <f>扩大100倍!AE56</f>
        <v>0</v>
      </c>
      <c r="AF56" s="11">
        <f>扩大100倍!AF56</f>
        <v>0</v>
      </c>
      <c r="AG56">
        <v>0</v>
      </c>
      <c r="AH56">
        <f>VLOOKUP(B56,[1]修改成圣剑资料后!$A$2:$BN$111,16,0)</f>
        <v>10012</v>
      </c>
      <c r="AI56" t="s">
        <v>758</v>
      </c>
      <c r="AJ56">
        <v>0</v>
      </c>
      <c r="AK56" t="s">
        <v>813</v>
      </c>
      <c r="AL56" t="s">
        <v>760</v>
      </c>
      <c r="AM56" s="13" t="str">
        <f>VLOOKUP(B56,英雄描述!$A$1:$C$62,3,0)</f>
        <v>她的躯体已经死亡，但是她复仇的灵魂却留了下来，通过灵界的力量，她能够使用无情的能量球击晕对手，同时也能和对手交换位置。</v>
      </c>
      <c r="AN56">
        <f>VLOOKUP(E56,[2]模型与攻击距离对照表!$A$1:$B$490,2,0)</f>
        <v>2</v>
      </c>
      <c r="AO56" s="13" t="str">
        <f t="shared" si="0"/>
        <v>cardback10125</v>
      </c>
      <c r="AP56" s="13" t="s">
        <v>611</v>
      </c>
      <c r="AQ56" s="13">
        <v>7</v>
      </c>
      <c r="AR56">
        <f>VLOOKUP(E56,[2]模型与攻击距离对照表!$G$1:$I$289,3,0)</f>
        <v>1</v>
      </c>
    </row>
    <row r="57" spans="1:44" x14ac:dyDescent="0.15">
      <c r="A57">
        <v>10129</v>
      </c>
      <c r="B57" t="s">
        <v>100</v>
      </c>
      <c r="C57">
        <v>10129</v>
      </c>
      <c r="D57" t="s">
        <v>921</v>
      </c>
      <c r="E57" t="s">
        <v>922</v>
      </c>
      <c r="F57">
        <v>2</v>
      </c>
      <c r="G57">
        <v>2</v>
      </c>
      <c r="H57">
        <v>3</v>
      </c>
      <c r="I57">
        <v>2</v>
      </c>
      <c r="J57">
        <v>770</v>
      </c>
      <c r="K57">
        <v>268</v>
      </c>
      <c r="L57">
        <v>442</v>
      </c>
      <c r="M57">
        <v>211</v>
      </c>
      <c r="N57">
        <v>361</v>
      </c>
      <c r="O57">
        <v>231.15000000000006</v>
      </c>
      <c r="P57">
        <v>80.40000000000002</v>
      </c>
      <c r="Q57">
        <v>132.66000000000003</v>
      </c>
      <c r="R57">
        <v>63.314999999999998</v>
      </c>
      <c r="S57">
        <v>108.53999999999999</v>
      </c>
      <c r="T57">
        <v>0.10720000000000003</v>
      </c>
      <c r="U57">
        <v>20</v>
      </c>
      <c r="V57">
        <v>20</v>
      </c>
      <c r="W57">
        <v>20</v>
      </c>
      <c r="X57">
        <v>20</v>
      </c>
      <c r="Y57">
        <v>20</v>
      </c>
      <c r="Z57">
        <v>20</v>
      </c>
      <c r="AA57">
        <v>0</v>
      </c>
      <c r="AB57">
        <v>0</v>
      </c>
      <c r="AC57">
        <v>0</v>
      </c>
      <c r="AD57">
        <v>0</v>
      </c>
      <c r="AE57">
        <v>0</v>
      </c>
      <c r="AF57">
        <v>0</v>
      </c>
      <c r="AG57">
        <v>0</v>
      </c>
      <c r="AH57">
        <f>VLOOKUP(B57,[1]修改成圣剑资料后!$A$2:$BN$111,16,0)</f>
        <v>10031</v>
      </c>
      <c r="AI57">
        <v>10018</v>
      </c>
      <c r="AJ57">
        <v>0</v>
      </c>
      <c r="AK57">
        <v>0</v>
      </c>
      <c r="AL57">
        <v>0</v>
      </c>
      <c r="AM57" s="13" t="str">
        <f>VLOOKUP(B57,英雄描述!$A$1:$C$62,3,0)</f>
        <v>各种毒药和化学物质扭曲了他的灵魂，畸化了他的身体,使他可以使用浓缩的毒药攻击敌人，甚至可以放出充满整个空间的毒气削弱周围任何的生物。</v>
      </c>
      <c r="AN57">
        <f>VLOOKUP(E57,[2]模型与攻击距离对照表!$A$1:$B$490,2,0)</f>
        <v>2</v>
      </c>
      <c r="AO57" s="13" t="str">
        <f t="shared" si="0"/>
        <v>cardback10129</v>
      </c>
      <c r="AP57" s="13" t="s">
        <v>388</v>
      </c>
      <c r="AQ57" s="13">
        <v>7</v>
      </c>
      <c r="AR57">
        <f>VLOOKUP(E57,[2]模型与攻击距离对照表!$G$1:$I$289,3,0)</f>
        <v>2</v>
      </c>
    </row>
    <row r="58" spans="1:44" s="11" customFormat="1" x14ac:dyDescent="0.15">
      <c r="A58" s="11">
        <v>10130</v>
      </c>
      <c r="B58" s="11" t="s">
        <v>95</v>
      </c>
      <c r="C58">
        <v>10130</v>
      </c>
      <c r="D58" t="s">
        <v>923</v>
      </c>
      <c r="E58" t="s">
        <v>924</v>
      </c>
      <c r="F58" s="11">
        <v>2</v>
      </c>
      <c r="G58">
        <v>2</v>
      </c>
      <c r="H58">
        <v>3</v>
      </c>
      <c r="I58">
        <v>2</v>
      </c>
      <c r="J58">
        <v>805</v>
      </c>
      <c r="K58">
        <v>280</v>
      </c>
      <c r="L58">
        <v>462</v>
      </c>
      <c r="M58">
        <v>220</v>
      </c>
      <c r="N58">
        <v>378</v>
      </c>
      <c r="O58">
        <v>241.50000000000006</v>
      </c>
      <c r="P58">
        <v>84</v>
      </c>
      <c r="Q58">
        <v>138.6</v>
      </c>
      <c r="R58">
        <v>66.150000000000006</v>
      </c>
      <c r="S58">
        <v>113.4</v>
      </c>
      <c r="T58" s="11">
        <v>0.112</v>
      </c>
      <c r="U58">
        <v>20</v>
      </c>
      <c r="V58">
        <v>20</v>
      </c>
      <c r="W58">
        <v>20</v>
      </c>
      <c r="X58">
        <v>20</v>
      </c>
      <c r="Y58">
        <v>20</v>
      </c>
      <c r="Z58">
        <v>20</v>
      </c>
      <c r="AA58" s="11">
        <v>0</v>
      </c>
      <c r="AB58" s="11">
        <v>0</v>
      </c>
      <c r="AC58" s="11">
        <v>0</v>
      </c>
      <c r="AD58" s="11">
        <v>0</v>
      </c>
      <c r="AE58" s="11">
        <v>0</v>
      </c>
      <c r="AF58" s="11">
        <v>0</v>
      </c>
      <c r="AG58">
        <v>0</v>
      </c>
      <c r="AH58">
        <f>VLOOKUP(B58,[1]修改成圣剑资料后!$A$2:$BN$111,16,0)</f>
        <v>10027</v>
      </c>
      <c r="AI58" t="s">
        <v>764</v>
      </c>
      <c r="AJ58">
        <v>0</v>
      </c>
      <c r="AK58" t="s">
        <v>698</v>
      </c>
      <c r="AL58" t="s">
        <v>780</v>
      </c>
      <c r="AM58" s="13" t="str">
        <f>VLOOKUP(B58,英雄描述!$A$1:$C$62,3,0)</f>
        <v>她对战斗的渴望，支撑着她并使她变得更加强大。她是一个织网高手，她能够使任何攻击她的对手麻痹无力，还会把卵产入牺牲品的体内，让那些幼虫破体而出。</v>
      </c>
      <c r="AN58">
        <f>VLOOKUP(E58,[2]模型与攻击距离对照表!$A$1:$B$490,2,0)</f>
        <v>1</v>
      </c>
      <c r="AO58" s="13" t="str">
        <f t="shared" si="0"/>
        <v>cardback10130</v>
      </c>
      <c r="AP58" s="13" t="s">
        <v>612</v>
      </c>
      <c r="AQ58" s="13">
        <v>7</v>
      </c>
      <c r="AR58">
        <f>VLOOKUP(E58,[2]模型与攻击距离对照表!$G$1:$I$289,3,0)</f>
        <v>1</v>
      </c>
    </row>
    <row r="59" spans="1:44" s="11" customFormat="1" x14ac:dyDescent="0.15">
      <c r="A59" s="11">
        <v>10133</v>
      </c>
      <c r="B59" s="11" t="s">
        <v>275</v>
      </c>
      <c r="C59">
        <v>10133</v>
      </c>
      <c r="D59" t="s">
        <v>925</v>
      </c>
      <c r="E59" t="s">
        <v>926</v>
      </c>
      <c r="F59" s="11">
        <v>2</v>
      </c>
      <c r="G59">
        <v>3</v>
      </c>
      <c r="H59">
        <v>1</v>
      </c>
      <c r="I59">
        <v>3</v>
      </c>
      <c r="J59">
        <v>804</v>
      </c>
      <c r="K59">
        <v>254</v>
      </c>
      <c r="L59">
        <v>351</v>
      </c>
      <c r="M59">
        <v>229</v>
      </c>
      <c r="N59">
        <v>281</v>
      </c>
      <c r="O59">
        <v>241.20000000000002</v>
      </c>
      <c r="P59">
        <v>76.38000000000001</v>
      </c>
      <c r="Q59">
        <v>105.52500000000003</v>
      </c>
      <c r="R59">
        <v>68.742000000000004</v>
      </c>
      <c r="S59">
        <v>84.420000000000016</v>
      </c>
      <c r="T59" s="11">
        <v>0.10184000000000001</v>
      </c>
      <c r="U59">
        <v>20</v>
      </c>
      <c r="V59">
        <v>20</v>
      </c>
      <c r="W59">
        <v>20</v>
      </c>
      <c r="X59">
        <v>20</v>
      </c>
      <c r="Y59">
        <v>20</v>
      </c>
      <c r="Z59">
        <v>20</v>
      </c>
      <c r="AA59" s="11">
        <v>0</v>
      </c>
      <c r="AB59" s="11">
        <v>0</v>
      </c>
      <c r="AC59" s="11">
        <v>0</v>
      </c>
      <c r="AD59" s="11">
        <v>0</v>
      </c>
      <c r="AE59" s="11">
        <v>0</v>
      </c>
      <c r="AF59" s="11">
        <v>0</v>
      </c>
      <c r="AG59">
        <v>0</v>
      </c>
      <c r="AH59">
        <f>VLOOKUP(B59,[1]修改成圣剑资料后!$A$2:$BN$111,16,0)</f>
        <v>10004</v>
      </c>
      <c r="AI59" t="s">
        <v>766</v>
      </c>
      <c r="AJ59">
        <v>0</v>
      </c>
      <c r="AK59">
        <v>0</v>
      </c>
      <c r="AL59" t="s">
        <v>806</v>
      </c>
      <c r="AM59" s="13" t="str">
        <f>VLOOKUP(B59,英雄描述!$A$1:$C$62,3,0)</f>
        <v>一个用脆弱身躯证明自己并不是一个无能的弱者。他可以召唤多个幽光之魂，让每个魂体对靠近他的敌人进行反击。同时运用闪电赐予他的能量，保护着身边的每个人。</v>
      </c>
      <c r="AN59">
        <f>VLOOKUP(E59,[2]模型与攻击距离对照表!$A$1:$B$490,2,0)</f>
        <v>2</v>
      </c>
      <c r="AO59" s="13" t="str">
        <f t="shared" si="0"/>
        <v>cardback10133</v>
      </c>
      <c r="AP59" s="13" t="s">
        <v>613</v>
      </c>
      <c r="AQ59" s="13">
        <v>7</v>
      </c>
      <c r="AR59">
        <f>VLOOKUP(E59,[2]模型与攻击距离对照表!$G$1:$I$289,3,0)</f>
        <v>1</v>
      </c>
    </row>
    <row r="60" spans="1:44" s="11" customFormat="1" x14ac:dyDescent="0.15">
      <c r="A60" s="11">
        <v>10134</v>
      </c>
      <c r="B60" s="11" t="s">
        <v>105</v>
      </c>
      <c r="C60">
        <v>10100</v>
      </c>
      <c r="D60" t="s">
        <v>892</v>
      </c>
      <c r="E60" t="s">
        <v>893</v>
      </c>
      <c r="F60" s="11">
        <v>2</v>
      </c>
      <c r="G60">
        <v>3</v>
      </c>
      <c r="H60">
        <v>1</v>
      </c>
      <c r="I60">
        <v>3</v>
      </c>
      <c r="J60">
        <v>798</v>
      </c>
      <c r="K60">
        <v>308</v>
      </c>
      <c r="L60">
        <v>315</v>
      </c>
      <c r="M60">
        <v>264</v>
      </c>
      <c r="N60">
        <v>280</v>
      </c>
      <c r="O60">
        <v>239.4</v>
      </c>
      <c r="P60">
        <v>92.40000000000002</v>
      </c>
      <c r="Q60">
        <v>94.5</v>
      </c>
      <c r="R60">
        <v>79.38000000000001</v>
      </c>
      <c r="S60">
        <v>84</v>
      </c>
      <c r="T60" s="11">
        <v>0.12320000000000003</v>
      </c>
      <c r="U60">
        <v>20</v>
      </c>
      <c r="V60">
        <v>20</v>
      </c>
      <c r="W60">
        <v>20</v>
      </c>
      <c r="X60">
        <v>20</v>
      </c>
      <c r="Y60">
        <v>20</v>
      </c>
      <c r="Z60">
        <v>20</v>
      </c>
      <c r="AA60" s="11">
        <v>0</v>
      </c>
      <c r="AB60" s="11">
        <v>0</v>
      </c>
      <c r="AC60" s="11">
        <v>0</v>
      </c>
      <c r="AD60" s="11">
        <v>0</v>
      </c>
      <c r="AE60" s="11">
        <v>0</v>
      </c>
      <c r="AF60" s="11">
        <v>0</v>
      </c>
      <c r="AG60">
        <v>0</v>
      </c>
      <c r="AH60">
        <f>VLOOKUP(B60,[1]修改成圣剑资料后!$A$2:$BN$111,16,0)</f>
        <v>10004</v>
      </c>
      <c r="AI60">
        <v>10023</v>
      </c>
      <c r="AJ60">
        <v>0</v>
      </c>
      <c r="AK60">
        <v>0</v>
      </c>
      <c r="AL60" t="s">
        <v>784</v>
      </c>
      <c r="AM60" s="13" t="str">
        <f>VLOOKUP(B60,英雄描述!$A$1:$C$62,3,0)</f>
        <v>他最大的力量就是召唤守护天使永远的保护自己的队友。通过借助神圣力量，让队友免受邪恶魔法的侵蚀，并且狠狠的打击靠近的敌人。</v>
      </c>
      <c r="AN60">
        <f>VLOOKUP(E60,[2]模型与攻击距离对照表!$A$1:$B$490,2,0)</f>
        <v>1</v>
      </c>
      <c r="AO60" s="13" t="str">
        <f t="shared" si="0"/>
        <v>cardback10134</v>
      </c>
      <c r="AP60" s="13" t="s">
        <v>614</v>
      </c>
      <c r="AQ60" s="13">
        <v>7</v>
      </c>
      <c r="AR60">
        <f>VLOOKUP(E60,[2]模型与攻击距离对照表!$G$1:$I$289,3,0)</f>
        <v>1</v>
      </c>
    </row>
    <row r="61" spans="1:44" s="11" customFormat="1" x14ac:dyDescent="0.15">
      <c r="A61" s="11">
        <v>10137</v>
      </c>
      <c r="B61" s="11" t="s">
        <v>277</v>
      </c>
      <c r="C61">
        <v>10137</v>
      </c>
      <c r="D61" t="s">
        <v>929</v>
      </c>
      <c r="E61" t="s">
        <v>930</v>
      </c>
      <c r="F61" s="11">
        <v>2</v>
      </c>
      <c r="G61">
        <v>3</v>
      </c>
      <c r="H61">
        <v>2</v>
      </c>
      <c r="I61">
        <v>1</v>
      </c>
      <c r="J61">
        <v>844</v>
      </c>
      <c r="K61">
        <v>241</v>
      </c>
      <c r="L61">
        <v>335</v>
      </c>
      <c r="M61">
        <v>277</v>
      </c>
      <c r="N61">
        <v>241</v>
      </c>
      <c r="O61">
        <v>253.26</v>
      </c>
      <c r="P61">
        <v>72.36</v>
      </c>
      <c r="Q61">
        <v>100.50000000000001</v>
      </c>
      <c r="R61">
        <v>83.214000000000013</v>
      </c>
      <c r="S61">
        <v>72.36</v>
      </c>
      <c r="T61" s="11">
        <v>9.6479999999999996E-2</v>
      </c>
      <c r="U61">
        <v>20</v>
      </c>
      <c r="V61">
        <v>20</v>
      </c>
      <c r="W61">
        <v>20</v>
      </c>
      <c r="X61">
        <v>20</v>
      </c>
      <c r="Y61">
        <v>20</v>
      </c>
      <c r="Z61">
        <v>20</v>
      </c>
      <c r="AA61" s="11">
        <v>0</v>
      </c>
      <c r="AB61" s="11">
        <v>0</v>
      </c>
      <c r="AC61" s="11">
        <v>0</v>
      </c>
      <c r="AD61" s="11">
        <v>0</v>
      </c>
      <c r="AE61" s="11">
        <v>0</v>
      </c>
      <c r="AF61" s="11">
        <v>0</v>
      </c>
      <c r="AG61">
        <v>0</v>
      </c>
      <c r="AH61">
        <f>VLOOKUP(B61,[1]修改成圣剑资料后!$A$2:$BN$111,16,0)</f>
        <v>10013</v>
      </c>
      <c r="AI61">
        <v>10018</v>
      </c>
      <c r="AJ61">
        <v>0</v>
      </c>
      <c r="AK61" t="s">
        <v>810</v>
      </c>
      <c r="AL61" t="s">
        <v>787</v>
      </c>
      <c r="AM61" s="13" t="str">
        <f>VLOOKUP(B61,英雄描述!$A$1:$C$62,3,0)</f>
        <v>积累多年战争经验的他，凭借掌控冰元素的能力，可以用大雪球和锋利的冰片出其不意的打击敌人。更能依靠他那强大的身躯，将蕴藏的冰霜魔法全部爆发。</v>
      </c>
      <c r="AN61">
        <f>VLOOKUP(E61,[2]模型与攻击距离对照表!$A$1:$B$490,2,0)</f>
        <v>1</v>
      </c>
      <c r="AO61" s="13" t="str">
        <f t="shared" si="0"/>
        <v>cardback10137</v>
      </c>
      <c r="AP61" s="13" t="s">
        <v>615</v>
      </c>
      <c r="AQ61" s="13">
        <v>7</v>
      </c>
      <c r="AR61">
        <f>VLOOKUP(E61,[2]模型与攻击距离对照表!$G$1:$I$289,3,0)</f>
        <v>2</v>
      </c>
    </row>
    <row r="62" spans="1:44" s="11" customFormat="1" x14ac:dyDescent="0.15">
      <c r="A62" s="11">
        <v>10138</v>
      </c>
      <c r="B62" s="11" t="s">
        <v>575</v>
      </c>
      <c r="C62">
        <v>10138</v>
      </c>
      <c r="D62" t="s">
        <v>931</v>
      </c>
      <c r="E62" t="s">
        <v>932</v>
      </c>
      <c r="F62" s="11">
        <v>2</v>
      </c>
      <c r="G62">
        <v>3</v>
      </c>
      <c r="H62">
        <v>2</v>
      </c>
      <c r="I62">
        <v>1</v>
      </c>
      <c r="J62">
        <v>966</v>
      </c>
      <c r="K62">
        <v>224</v>
      </c>
      <c r="L62">
        <v>385</v>
      </c>
      <c r="M62">
        <v>264</v>
      </c>
      <c r="N62">
        <v>252</v>
      </c>
      <c r="O62">
        <v>289.80000000000007</v>
      </c>
      <c r="P62">
        <v>67.2</v>
      </c>
      <c r="Q62">
        <v>115.5</v>
      </c>
      <c r="R62">
        <v>79.38000000000001</v>
      </c>
      <c r="S62">
        <v>75.599999999999994</v>
      </c>
      <c r="T62" s="11">
        <v>8.9599999999999999E-2</v>
      </c>
      <c r="U62">
        <v>20</v>
      </c>
      <c r="V62">
        <v>20</v>
      </c>
      <c r="W62">
        <v>20</v>
      </c>
      <c r="X62">
        <v>20</v>
      </c>
      <c r="Y62">
        <v>20</v>
      </c>
      <c r="Z62">
        <v>20</v>
      </c>
      <c r="AA62" s="11">
        <v>0</v>
      </c>
      <c r="AB62" s="11">
        <v>0</v>
      </c>
      <c r="AC62" s="11">
        <v>0</v>
      </c>
      <c r="AD62" s="11">
        <v>0</v>
      </c>
      <c r="AE62" s="11">
        <v>0</v>
      </c>
      <c r="AF62" s="11">
        <v>0</v>
      </c>
      <c r="AG62">
        <v>0</v>
      </c>
      <c r="AH62">
        <f>VLOOKUP(B62,[1]修改成圣剑资料后!$A$2:$BN$111,16,0)</f>
        <v>10014</v>
      </c>
      <c r="AI62" t="s">
        <v>773</v>
      </c>
      <c r="AJ62">
        <v>0</v>
      </c>
      <c r="AK62" t="s">
        <v>814</v>
      </c>
      <c r="AL62">
        <v>0</v>
      </c>
      <c r="AM62" s="13" t="str">
        <f>VLOOKUP(B62,英雄描述!$A$1:$C$62,3,0)</f>
        <v>为了保护那些被邪恶力量所吞噬的人们，他向群山祈求获得了群山的力量。他可以召唤巨石到地面帮助他战斗，也可以化身为巨石在敌人中翻滚。</v>
      </c>
      <c r="AN62">
        <f>VLOOKUP(E62,[2]模型与攻击距离对照表!$A$1:$B$490,2,0)</f>
        <v>1</v>
      </c>
      <c r="AO62" s="13" t="str">
        <f t="shared" si="0"/>
        <v>cardback10138</v>
      </c>
      <c r="AP62" s="13" t="s">
        <v>616</v>
      </c>
      <c r="AQ62" s="13">
        <v>7</v>
      </c>
      <c r="AR62">
        <f>VLOOKUP(E62,[2]模型与攻击距离对照表!$G$1:$I$289,3,0)</f>
        <v>2</v>
      </c>
    </row>
    <row r="63" spans="1:44" s="11" customFormat="1" x14ac:dyDescent="0.15">
      <c r="A63" s="11">
        <v>10141</v>
      </c>
      <c r="B63" s="11" t="s">
        <v>127</v>
      </c>
      <c r="C63">
        <v>10141</v>
      </c>
      <c r="D63" t="s">
        <v>933</v>
      </c>
      <c r="E63" t="s">
        <v>934</v>
      </c>
      <c r="F63" s="11">
        <v>2</v>
      </c>
      <c r="G63">
        <v>3</v>
      </c>
      <c r="H63">
        <v>3</v>
      </c>
      <c r="I63">
        <v>2</v>
      </c>
      <c r="J63">
        <v>924</v>
      </c>
      <c r="K63">
        <v>280</v>
      </c>
      <c r="L63">
        <v>315</v>
      </c>
      <c r="M63">
        <v>252</v>
      </c>
      <c r="N63">
        <v>280</v>
      </c>
      <c r="O63">
        <v>277.2</v>
      </c>
      <c r="P63">
        <v>84</v>
      </c>
      <c r="Q63">
        <v>94.5</v>
      </c>
      <c r="R63">
        <v>75.600000000000009</v>
      </c>
      <c r="S63">
        <v>84</v>
      </c>
      <c r="T63" s="11">
        <v>0.112</v>
      </c>
      <c r="U63">
        <v>20</v>
      </c>
      <c r="V63">
        <v>20</v>
      </c>
      <c r="W63">
        <v>20</v>
      </c>
      <c r="X63">
        <v>20</v>
      </c>
      <c r="Y63">
        <v>20</v>
      </c>
      <c r="Z63">
        <v>20</v>
      </c>
      <c r="AA63" s="11">
        <v>0</v>
      </c>
      <c r="AB63" s="11">
        <v>0</v>
      </c>
      <c r="AC63" s="11">
        <v>0</v>
      </c>
      <c r="AD63" s="11">
        <v>0</v>
      </c>
      <c r="AE63" s="11">
        <v>0</v>
      </c>
      <c r="AF63" s="11">
        <v>0</v>
      </c>
      <c r="AG63">
        <v>0</v>
      </c>
      <c r="AH63">
        <f>VLOOKUP(B63,[1]修改成圣剑资料后!$A$2:$BN$111,16,0)</f>
        <v>10009</v>
      </c>
      <c r="AI63" t="s">
        <v>726</v>
      </c>
      <c r="AJ63">
        <v>0</v>
      </c>
      <c r="AK63" t="s">
        <v>776</v>
      </c>
      <c r="AL63" t="s">
        <v>780</v>
      </c>
      <c r="AM63" s="13" t="str">
        <f>VLOOKUP(B63,英雄描述!$A$1:$C$62,3,0)</f>
        <v>性格怪癖，形象丑陋的他拥有着非常可怕的破坏能力。他可以召唤出他的僵尸随从攻击敌人，更能够将骇人的瘟疫快速的散播在人群之中，引起恐慌。</v>
      </c>
      <c r="AN63">
        <f>VLOOKUP(E63,[2]模型与攻击距离对照表!$A$1:$B$490,2,0)</f>
        <v>1</v>
      </c>
      <c r="AO63" s="13" t="str">
        <f t="shared" si="0"/>
        <v>cardback10141</v>
      </c>
      <c r="AP63" s="13" t="s">
        <v>617</v>
      </c>
      <c r="AQ63" s="13">
        <v>7</v>
      </c>
      <c r="AR63">
        <f>VLOOKUP(E63,[2]模型与攻击距离对照表!$G$1:$I$289,3,0)</f>
        <v>2</v>
      </c>
    </row>
    <row r="64" spans="1:44" s="11" customFormat="1" x14ac:dyDescent="0.15">
      <c r="A64" s="11">
        <v>10142</v>
      </c>
      <c r="B64" s="11" t="s">
        <v>123</v>
      </c>
      <c r="C64">
        <v>10142</v>
      </c>
      <c r="D64" t="s">
        <v>935</v>
      </c>
      <c r="E64" t="s">
        <v>936</v>
      </c>
      <c r="F64" s="11">
        <v>2</v>
      </c>
      <c r="G64">
        <v>3</v>
      </c>
      <c r="H64">
        <v>3</v>
      </c>
      <c r="I64">
        <v>2</v>
      </c>
      <c r="J64">
        <v>884</v>
      </c>
      <c r="K64">
        <v>268</v>
      </c>
      <c r="L64">
        <v>301</v>
      </c>
      <c r="M64">
        <v>241</v>
      </c>
      <c r="N64">
        <v>268</v>
      </c>
      <c r="O64">
        <v>265.32000000000005</v>
      </c>
      <c r="P64">
        <v>80.400000000000006</v>
      </c>
      <c r="Q64">
        <v>90.450000000000017</v>
      </c>
      <c r="R64">
        <v>72.36</v>
      </c>
      <c r="S64">
        <v>80.400000000000006</v>
      </c>
      <c r="T64" s="11">
        <v>0.1072</v>
      </c>
      <c r="U64">
        <v>20</v>
      </c>
      <c r="V64">
        <v>20</v>
      </c>
      <c r="W64">
        <v>20</v>
      </c>
      <c r="X64">
        <v>20</v>
      </c>
      <c r="Y64">
        <v>20</v>
      </c>
      <c r="Z64">
        <v>20</v>
      </c>
      <c r="AA64" s="11">
        <v>0</v>
      </c>
      <c r="AB64" s="11">
        <v>0</v>
      </c>
      <c r="AC64" s="11">
        <v>0</v>
      </c>
      <c r="AD64" s="11">
        <v>0</v>
      </c>
      <c r="AE64" s="11">
        <v>0</v>
      </c>
      <c r="AF64" s="11">
        <v>0</v>
      </c>
      <c r="AG64">
        <v>0</v>
      </c>
      <c r="AH64">
        <f>VLOOKUP(B64,[1]修改成圣剑资料后!$A$2:$BN$111,16,0)</f>
        <v>10021</v>
      </c>
      <c r="AI64">
        <v>10051</v>
      </c>
      <c r="AJ64">
        <v>0</v>
      </c>
      <c r="AK64" t="s">
        <v>778</v>
      </c>
      <c r="AL64" t="s">
        <v>779</v>
      </c>
      <c r="AM64" s="13" t="str">
        <f>VLOOKUP(B64,英雄描述!$A$1:$C$62,3,0)</f>
        <v>他就像个怪物，掌握着可憎的力量。他可以召唤大量的火焰，从敌人的头顶上倾斜，并将被烧烤的尸体挨个的引爆，让整个战场的敌人引起强烈的恐惧感。</v>
      </c>
      <c r="AN64">
        <f>VLOOKUP(E64,[2]模型与攻击距离对照表!$A$1:$B$490,2,0)</f>
        <v>1</v>
      </c>
      <c r="AO64" s="13" t="str">
        <f t="shared" si="0"/>
        <v>cardback10142</v>
      </c>
      <c r="AP64" s="13" t="s">
        <v>618</v>
      </c>
      <c r="AQ64" s="13">
        <v>7</v>
      </c>
      <c r="AR64">
        <f>VLOOKUP(E64,[2]模型与攻击距离对照表!$G$1:$I$289,3,0)</f>
        <v>2</v>
      </c>
    </row>
    <row r="65" spans="1:44" s="11" customFormat="1" x14ac:dyDescent="0.15">
      <c r="A65" s="11">
        <v>20088</v>
      </c>
      <c r="B65" s="11" t="s">
        <v>82</v>
      </c>
      <c r="C65">
        <f t="shared" ref="C65" si="1">A65</f>
        <v>20088</v>
      </c>
      <c r="D65" t="str">
        <f t="shared" ref="D65" si="2">"card"&amp;A65</f>
        <v>card20088</v>
      </c>
      <c r="E65" t="s">
        <v>620</v>
      </c>
      <c r="F65" s="11">
        <v>3</v>
      </c>
      <c r="G65">
        <v>2</v>
      </c>
      <c r="H65">
        <f t="shared" ref="H65" si="3">G65</f>
        <v>2</v>
      </c>
      <c r="I65">
        <v>1</v>
      </c>
      <c r="J65">
        <v>703</v>
      </c>
      <c r="K65">
        <v>351</v>
      </c>
      <c r="L65">
        <v>510</v>
      </c>
      <c r="M65">
        <v>199</v>
      </c>
      <c r="N65">
        <v>466</v>
      </c>
      <c r="O65">
        <v>210.9</v>
      </c>
      <c r="P65">
        <v>105.45</v>
      </c>
      <c r="Q65">
        <v>153.18000000000004</v>
      </c>
      <c r="R65">
        <v>59.94</v>
      </c>
      <c r="S65">
        <v>139.86000000000001</v>
      </c>
      <c r="T65" s="11">
        <v>14</v>
      </c>
      <c r="U65">
        <v>20</v>
      </c>
      <c r="V65">
        <v>20</v>
      </c>
      <c r="W65">
        <v>20</v>
      </c>
      <c r="X65">
        <v>20</v>
      </c>
      <c r="Y65">
        <v>20</v>
      </c>
      <c r="Z65">
        <v>20</v>
      </c>
      <c r="AA65" s="11">
        <f>扩大100倍!AA65</f>
        <v>0</v>
      </c>
      <c r="AB65" s="11">
        <f>扩大100倍!AB65</f>
        <v>0</v>
      </c>
      <c r="AC65" s="11">
        <f>扩大100倍!AC65</f>
        <v>0</v>
      </c>
      <c r="AD65" s="11">
        <f>扩大100倍!AD65</f>
        <v>0</v>
      </c>
      <c r="AE65" s="11">
        <f>扩大100倍!AE65</f>
        <v>0</v>
      </c>
      <c r="AF65" s="11">
        <f>扩大100倍!AF65</f>
        <v>0</v>
      </c>
      <c r="AG65">
        <v>0</v>
      </c>
      <c r="AH65">
        <f>VLOOKUP(B65,[1]修改成圣剑资料后!$A$2:$BN$111,16,0)</f>
        <v>10007</v>
      </c>
      <c r="AI65">
        <v>10022</v>
      </c>
      <c r="AJ65">
        <v>0</v>
      </c>
      <c r="AK65" t="s">
        <v>709</v>
      </c>
      <c r="AL65" t="s">
        <v>783</v>
      </c>
      <c r="AM65" s="13" t="str">
        <f>VLOOKUP(B65,英雄描述!$A$1:$C$62,3,0)</f>
        <v>他那不可阻挡的狂暴力量并不只是个传说，因为他挥舞斧头的速度不但能让对手眩目，并且能让敌人在失明之后，完全没有反抗的能力。</v>
      </c>
      <c r="AN65">
        <f>VLOOKUP(E65,[2]模型与攻击距离对照表!$A$1:$B$490,2,0)</f>
        <v>1</v>
      </c>
      <c r="AO65" s="13" t="str">
        <f t="shared" ref="AO65" si="4">"cardback"&amp;A65</f>
        <v>cardback20088</v>
      </c>
      <c r="AP65" s="13" t="s">
        <v>602</v>
      </c>
      <c r="AQ65" s="13">
        <v>7</v>
      </c>
      <c r="AR65">
        <f>VLOOKUP(E65,[2]模型与攻击距离对照表!$G$1:$I$289,3,0)</f>
        <v>2</v>
      </c>
    </row>
  </sheetData>
  <autoFilter ref="A1:AP65"/>
  <phoneticPr fontId="1"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G10" sqref="G10"/>
    </sheetView>
  </sheetViews>
  <sheetFormatPr defaultRowHeight="13.5" x14ac:dyDescent="0.15"/>
  <sheetData>
    <row r="1" spans="1:12" ht="12.75" customHeight="1" x14ac:dyDescent="0.15">
      <c r="A1" t="s">
        <v>59</v>
      </c>
      <c r="L1" t="s">
        <v>336</v>
      </c>
    </row>
    <row r="2" spans="1:12" x14ac:dyDescent="0.15">
      <c r="A2" t="s">
        <v>48</v>
      </c>
      <c r="L2" t="s">
        <v>337</v>
      </c>
    </row>
    <row r="3" spans="1:12" x14ac:dyDescent="0.15">
      <c r="A3" t="s">
        <v>81</v>
      </c>
      <c r="L3" t="s">
        <v>338</v>
      </c>
    </row>
    <row r="4" spans="1:12" x14ac:dyDescent="0.15">
      <c r="A4" t="s">
        <v>100</v>
      </c>
      <c r="L4" t="s">
        <v>339</v>
      </c>
    </row>
    <row r="5" spans="1:12" x14ac:dyDescent="0.15">
      <c r="A5" t="s">
        <v>105</v>
      </c>
      <c r="L5" t="s">
        <v>340</v>
      </c>
    </row>
    <row r="6" spans="1:12" x14ac:dyDescent="0.15">
      <c r="A6" t="s">
        <v>114</v>
      </c>
      <c r="L6" t="s">
        <v>341</v>
      </c>
    </row>
    <row r="7" spans="1:12" x14ac:dyDescent="0.15">
      <c r="A7" t="s">
        <v>67</v>
      </c>
      <c r="L7" t="s">
        <v>342</v>
      </c>
    </row>
    <row r="8" spans="1:12" x14ac:dyDescent="0.15">
      <c r="A8" t="s">
        <v>55</v>
      </c>
      <c r="L8" t="s">
        <v>343</v>
      </c>
    </row>
    <row r="9" spans="1:12" x14ac:dyDescent="0.15">
      <c r="A9" t="s">
        <v>249</v>
      </c>
      <c r="L9" t="s">
        <v>352</v>
      </c>
    </row>
    <row r="10" spans="1:12" x14ac:dyDescent="0.15">
      <c r="A10" t="s">
        <v>108</v>
      </c>
      <c r="L10" t="s">
        <v>353</v>
      </c>
    </row>
    <row r="11" spans="1:12" x14ac:dyDescent="0.15">
      <c r="A11" t="s">
        <v>122</v>
      </c>
      <c r="L11" t="s">
        <v>354</v>
      </c>
    </row>
    <row r="12" spans="1:12" x14ac:dyDescent="0.15">
      <c r="A12" t="s">
        <v>56</v>
      </c>
      <c r="L12" t="s">
        <v>344</v>
      </c>
    </row>
    <row r="13" spans="1:12" x14ac:dyDescent="0.15">
      <c r="A13" t="s">
        <v>88</v>
      </c>
      <c r="L13" t="s">
        <v>345</v>
      </c>
    </row>
    <row r="14" spans="1:12" x14ac:dyDescent="0.15">
      <c r="A14" t="s">
        <v>94</v>
      </c>
      <c r="L14" t="s">
        <v>346</v>
      </c>
    </row>
    <row r="15" spans="1:12" x14ac:dyDescent="0.15">
      <c r="A15" t="s">
        <v>121</v>
      </c>
      <c r="L15" t="s">
        <v>347</v>
      </c>
    </row>
    <row r="16" spans="1:12" x14ac:dyDescent="0.15">
      <c r="A16" t="s">
        <v>51</v>
      </c>
      <c r="L16" t="s">
        <v>348</v>
      </c>
    </row>
    <row r="17" spans="1:12" x14ac:dyDescent="0.15">
      <c r="A17" t="s">
        <v>73</v>
      </c>
      <c r="L17" t="s">
        <v>349</v>
      </c>
    </row>
    <row r="18" spans="1:12" x14ac:dyDescent="0.15">
      <c r="A18" t="s">
        <v>84</v>
      </c>
      <c r="L18" t="s">
        <v>350</v>
      </c>
    </row>
    <row r="19" spans="1:12" x14ac:dyDescent="0.15">
      <c r="A19" t="s">
        <v>52</v>
      </c>
      <c r="L19" t="s">
        <v>351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sqref="A1:E62"/>
    </sheetView>
  </sheetViews>
  <sheetFormatPr defaultRowHeight="13.5" x14ac:dyDescent="0.15"/>
  <sheetData>
    <row r="1" spans="1:5" x14ac:dyDescent="0.15">
      <c r="A1">
        <v>760</v>
      </c>
      <c r="B1">
        <v>660</v>
      </c>
      <c r="C1">
        <v>360</v>
      </c>
      <c r="D1">
        <v>252</v>
      </c>
      <c r="E1">
        <v>500</v>
      </c>
    </row>
    <row r="2" spans="1:5" x14ac:dyDescent="0.15">
      <c r="A2">
        <v>800</v>
      </c>
      <c r="B2">
        <v>720</v>
      </c>
      <c r="C2">
        <v>320</v>
      </c>
      <c r="D2">
        <v>216</v>
      </c>
      <c r="E2">
        <v>550</v>
      </c>
    </row>
    <row r="3" spans="1:5" x14ac:dyDescent="0.15">
      <c r="A3">
        <v>756</v>
      </c>
      <c r="B3">
        <v>540</v>
      </c>
      <c r="C3">
        <v>360</v>
      </c>
      <c r="D3">
        <v>205</v>
      </c>
      <c r="E3">
        <v>450</v>
      </c>
    </row>
    <row r="4" spans="1:5" x14ac:dyDescent="0.15">
      <c r="A4">
        <v>880</v>
      </c>
      <c r="B4">
        <v>600</v>
      </c>
      <c r="C4">
        <v>360</v>
      </c>
      <c r="D4">
        <v>240</v>
      </c>
      <c r="E4">
        <v>500</v>
      </c>
    </row>
    <row r="5" spans="1:5" x14ac:dyDescent="0.15">
      <c r="A5">
        <v>720</v>
      </c>
      <c r="B5">
        <v>648</v>
      </c>
      <c r="C5">
        <v>288</v>
      </c>
      <c r="D5">
        <v>194</v>
      </c>
      <c r="E5">
        <v>495</v>
      </c>
    </row>
    <row r="6" spans="1:5" x14ac:dyDescent="0.15">
      <c r="A6">
        <v>950</v>
      </c>
      <c r="B6">
        <v>475</v>
      </c>
      <c r="C6">
        <v>690</v>
      </c>
      <c r="D6">
        <v>270</v>
      </c>
      <c r="E6">
        <v>630</v>
      </c>
    </row>
    <row r="7" spans="1:5" x14ac:dyDescent="0.15">
      <c r="A7">
        <v>855</v>
      </c>
      <c r="B7">
        <v>427</v>
      </c>
      <c r="C7">
        <v>621</v>
      </c>
      <c r="D7">
        <v>243</v>
      </c>
      <c r="E7">
        <v>567</v>
      </c>
    </row>
    <row r="8" spans="1:5" x14ac:dyDescent="0.15">
      <c r="A8">
        <v>950</v>
      </c>
      <c r="B8">
        <v>475</v>
      </c>
      <c r="C8">
        <v>690</v>
      </c>
      <c r="D8">
        <v>270</v>
      </c>
      <c r="E8">
        <v>630</v>
      </c>
    </row>
    <row r="9" spans="1:5" x14ac:dyDescent="0.15">
      <c r="A9">
        <v>680</v>
      </c>
      <c r="B9">
        <v>420</v>
      </c>
      <c r="C9">
        <v>504</v>
      </c>
      <c r="D9">
        <v>240</v>
      </c>
      <c r="E9">
        <v>504</v>
      </c>
    </row>
    <row r="10" spans="1:5" x14ac:dyDescent="0.15">
      <c r="A10">
        <v>1000</v>
      </c>
      <c r="B10">
        <v>475</v>
      </c>
      <c r="C10">
        <v>630</v>
      </c>
      <c r="D10">
        <v>285</v>
      </c>
      <c r="E10">
        <v>630</v>
      </c>
    </row>
    <row r="11" spans="1:5" x14ac:dyDescent="0.15">
      <c r="A11">
        <v>1260</v>
      </c>
      <c r="B11">
        <v>360</v>
      </c>
      <c r="C11">
        <v>500</v>
      </c>
      <c r="D11">
        <v>414</v>
      </c>
      <c r="E11">
        <v>360</v>
      </c>
    </row>
    <row r="12" spans="1:5" x14ac:dyDescent="0.15">
      <c r="A12">
        <v>1242</v>
      </c>
      <c r="B12">
        <v>288</v>
      </c>
      <c r="C12">
        <v>495</v>
      </c>
      <c r="D12">
        <v>340</v>
      </c>
      <c r="E12">
        <v>324</v>
      </c>
    </row>
    <row r="13" spans="1:5" x14ac:dyDescent="0.15">
      <c r="A13">
        <v>1200</v>
      </c>
      <c r="B13">
        <v>360</v>
      </c>
      <c r="C13">
        <v>550</v>
      </c>
      <c r="D13">
        <v>396</v>
      </c>
      <c r="E13">
        <v>360</v>
      </c>
    </row>
    <row r="14" spans="1:5" x14ac:dyDescent="0.15">
      <c r="A14">
        <v>1200</v>
      </c>
      <c r="B14">
        <v>360</v>
      </c>
      <c r="C14">
        <v>550</v>
      </c>
      <c r="D14">
        <v>396</v>
      </c>
      <c r="E14">
        <v>360</v>
      </c>
    </row>
    <row r="15" spans="1:5" x14ac:dyDescent="0.15">
      <c r="A15">
        <v>1242</v>
      </c>
      <c r="B15">
        <v>288</v>
      </c>
      <c r="C15">
        <v>495</v>
      </c>
      <c r="D15">
        <v>340</v>
      </c>
      <c r="E15">
        <v>324</v>
      </c>
    </row>
    <row r="16" spans="1:5" x14ac:dyDescent="0.15">
      <c r="A16">
        <v>1242</v>
      </c>
      <c r="B16">
        <v>288</v>
      </c>
      <c r="C16">
        <v>495</v>
      </c>
      <c r="D16">
        <v>340</v>
      </c>
      <c r="E16">
        <v>324</v>
      </c>
    </row>
    <row r="17" spans="1:5" x14ac:dyDescent="0.15">
      <c r="A17">
        <v>648</v>
      </c>
      <c r="B17">
        <v>621</v>
      </c>
      <c r="C17">
        <v>342</v>
      </c>
      <c r="D17">
        <v>183</v>
      </c>
      <c r="E17">
        <v>517</v>
      </c>
    </row>
    <row r="18" spans="1:5" x14ac:dyDescent="0.15">
      <c r="A18">
        <v>608</v>
      </c>
      <c r="B18">
        <v>528</v>
      </c>
      <c r="C18">
        <v>288</v>
      </c>
      <c r="D18">
        <v>201</v>
      </c>
      <c r="E18">
        <v>400</v>
      </c>
    </row>
    <row r="19" spans="1:5" x14ac:dyDescent="0.15">
      <c r="A19">
        <v>720</v>
      </c>
      <c r="B19">
        <v>648</v>
      </c>
      <c r="C19">
        <v>288</v>
      </c>
      <c r="D19">
        <v>194</v>
      </c>
      <c r="E19">
        <v>495</v>
      </c>
    </row>
    <row r="20" spans="1:5" x14ac:dyDescent="0.15">
      <c r="A20">
        <v>704</v>
      </c>
      <c r="B20">
        <v>480</v>
      </c>
      <c r="C20">
        <v>288</v>
      </c>
      <c r="D20">
        <v>192</v>
      </c>
      <c r="E20">
        <v>400</v>
      </c>
    </row>
    <row r="21" spans="1:5" x14ac:dyDescent="0.15">
      <c r="A21">
        <v>765</v>
      </c>
      <c r="B21">
        <v>472</v>
      </c>
      <c r="C21">
        <v>567</v>
      </c>
      <c r="D21">
        <v>270</v>
      </c>
      <c r="E21">
        <v>567</v>
      </c>
    </row>
    <row r="22" spans="1:5" x14ac:dyDescent="0.15">
      <c r="A22">
        <v>855</v>
      </c>
      <c r="B22">
        <v>427</v>
      </c>
      <c r="C22">
        <v>621</v>
      </c>
      <c r="D22">
        <v>243</v>
      </c>
      <c r="E22">
        <v>567</v>
      </c>
    </row>
    <row r="23" spans="1:5" x14ac:dyDescent="0.15">
      <c r="A23">
        <v>855</v>
      </c>
      <c r="B23">
        <v>427</v>
      </c>
      <c r="C23">
        <v>621</v>
      </c>
      <c r="D23">
        <v>243</v>
      </c>
      <c r="E23">
        <v>567</v>
      </c>
    </row>
    <row r="24" spans="1:5" x14ac:dyDescent="0.15">
      <c r="A24">
        <v>1188</v>
      </c>
      <c r="B24">
        <v>360</v>
      </c>
      <c r="C24">
        <v>405</v>
      </c>
      <c r="D24">
        <v>324</v>
      </c>
      <c r="E24">
        <v>360</v>
      </c>
    </row>
    <row r="25" spans="1:5" x14ac:dyDescent="0.15">
      <c r="A25">
        <v>1080</v>
      </c>
      <c r="B25">
        <v>342</v>
      </c>
      <c r="C25">
        <v>472</v>
      </c>
      <c r="D25">
        <v>307</v>
      </c>
      <c r="E25">
        <v>378</v>
      </c>
    </row>
    <row r="26" spans="1:5" x14ac:dyDescent="0.15">
      <c r="A26">
        <v>1188</v>
      </c>
      <c r="B26">
        <v>360</v>
      </c>
      <c r="C26">
        <v>405</v>
      </c>
      <c r="D26">
        <v>324</v>
      </c>
      <c r="E26">
        <v>360</v>
      </c>
    </row>
    <row r="27" spans="1:5" x14ac:dyDescent="0.15">
      <c r="A27">
        <v>672</v>
      </c>
      <c r="B27">
        <v>480</v>
      </c>
      <c r="C27">
        <v>320</v>
      </c>
      <c r="D27">
        <v>182</v>
      </c>
      <c r="E27">
        <v>400</v>
      </c>
    </row>
    <row r="28" spans="1:5" x14ac:dyDescent="0.15">
      <c r="A28">
        <v>560</v>
      </c>
      <c r="B28">
        <v>504</v>
      </c>
      <c r="C28">
        <v>224</v>
      </c>
      <c r="D28">
        <v>151</v>
      </c>
      <c r="E28">
        <v>385</v>
      </c>
    </row>
    <row r="29" spans="1:5" x14ac:dyDescent="0.15">
      <c r="A29">
        <v>672</v>
      </c>
      <c r="B29">
        <v>480</v>
      </c>
      <c r="C29">
        <v>320</v>
      </c>
      <c r="D29">
        <v>182</v>
      </c>
      <c r="E29">
        <v>400</v>
      </c>
    </row>
    <row r="30" spans="1:5" x14ac:dyDescent="0.15">
      <c r="A30">
        <v>616</v>
      </c>
      <c r="B30">
        <v>336</v>
      </c>
      <c r="C30">
        <v>336</v>
      </c>
      <c r="D30">
        <v>168</v>
      </c>
      <c r="E30">
        <v>315</v>
      </c>
    </row>
    <row r="31" spans="1:5" x14ac:dyDescent="0.15">
      <c r="A31">
        <v>608</v>
      </c>
      <c r="B31">
        <v>528</v>
      </c>
      <c r="C31">
        <v>288</v>
      </c>
      <c r="D31">
        <v>201</v>
      </c>
      <c r="E31">
        <v>400</v>
      </c>
    </row>
    <row r="32" spans="1:5" x14ac:dyDescent="0.15">
      <c r="A32">
        <v>760</v>
      </c>
      <c r="B32">
        <v>380</v>
      </c>
      <c r="C32">
        <v>552</v>
      </c>
      <c r="D32">
        <v>216</v>
      </c>
      <c r="E32">
        <v>504</v>
      </c>
    </row>
    <row r="33" spans="1:5" x14ac:dyDescent="0.15">
      <c r="A33">
        <v>665</v>
      </c>
      <c r="B33">
        <v>332</v>
      </c>
      <c r="C33">
        <v>483</v>
      </c>
      <c r="D33">
        <v>189</v>
      </c>
      <c r="E33">
        <v>441</v>
      </c>
    </row>
    <row r="34" spans="1:5" x14ac:dyDescent="0.15">
      <c r="A34">
        <v>570</v>
      </c>
      <c r="B34">
        <v>285</v>
      </c>
      <c r="C34">
        <v>414</v>
      </c>
      <c r="D34">
        <v>162</v>
      </c>
      <c r="E34">
        <v>378</v>
      </c>
    </row>
    <row r="35" spans="1:5" x14ac:dyDescent="0.15">
      <c r="A35">
        <v>760</v>
      </c>
      <c r="B35">
        <v>380</v>
      </c>
      <c r="C35">
        <v>552</v>
      </c>
      <c r="D35">
        <v>216</v>
      </c>
      <c r="E35">
        <v>504</v>
      </c>
    </row>
    <row r="36" spans="1:5" x14ac:dyDescent="0.15">
      <c r="A36">
        <v>760</v>
      </c>
      <c r="B36">
        <v>380</v>
      </c>
      <c r="C36">
        <v>552</v>
      </c>
      <c r="D36">
        <v>216</v>
      </c>
      <c r="E36">
        <v>504</v>
      </c>
    </row>
    <row r="37" spans="1:5" x14ac:dyDescent="0.15">
      <c r="A37">
        <v>600</v>
      </c>
      <c r="B37">
        <v>270</v>
      </c>
      <c r="C37">
        <v>396</v>
      </c>
      <c r="D37">
        <v>198</v>
      </c>
      <c r="E37">
        <v>324</v>
      </c>
    </row>
    <row r="38" spans="1:5" x14ac:dyDescent="0.15">
      <c r="A38">
        <v>1056</v>
      </c>
      <c r="B38">
        <v>320</v>
      </c>
      <c r="C38">
        <v>360</v>
      </c>
      <c r="D38">
        <v>288</v>
      </c>
      <c r="E38">
        <v>320</v>
      </c>
    </row>
    <row r="39" spans="1:5" x14ac:dyDescent="0.15">
      <c r="A39">
        <v>882</v>
      </c>
      <c r="B39">
        <v>252</v>
      </c>
      <c r="C39">
        <v>350</v>
      </c>
      <c r="D39">
        <v>289</v>
      </c>
      <c r="E39">
        <v>252</v>
      </c>
    </row>
    <row r="40" spans="1:5" x14ac:dyDescent="0.15">
      <c r="A40">
        <v>684</v>
      </c>
      <c r="B40">
        <v>264</v>
      </c>
      <c r="C40">
        <v>270</v>
      </c>
      <c r="D40">
        <v>226</v>
      </c>
      <c r="E40">
        <v>240</v>
      </c>
    </row>
    <row r="41" spans="1:5" x14ac:dyDescent="0.15">
      <c r="A41">
        <v>960</v>
      </c>
      <c r="B41">
        <v>288</v>
      </c>
      <c r="C41">
        <v>440</v>
      </c>
      <c r="D41">
        <v>316</v>
      </c>
      <c r="E41">
        <v>288</v>
      </c>
    </row>
    <row r="42" spans="1:5" x14ac:dyDescent="0.15">
      <c r="A42">
        <v>756</v>
      </c>
      <c r="B42">
        <v>216</v>
      </c>
      <c r="C42">
        <v>300</v>
      </c>
      <c r="D42">
        <v>248</v>
      </c>
      <c r="E42">
        <v>216</v>
      </c>
    </row>
    <row r="43" spans="1:5" x14ac:dyDescent="0.15">
      <c r="A43">
        <v>912</v>
      </c>
      <c r="B43">
        <v>304</v>
      </c>
      <c r="C43">
        <v>460</v>
      </c>
      <c r="D43">
        <v>259</v>
      </c>
      <c r="E43">
        <v>336</v>
      </c>
    </row>
    <row r="44" spans="1:5" x14ac:dyDescent="0.15">
      <c r="A44">
        <v>756</v>
      </c>
      <c r="B44">
        <v>216</v>
      </c>
      <c r="C44">
        <v>300</v>
      </c>
      <c r="D44">
        <v>248</v>
      </c>
      <c r="E44">
        <v>216</v>
      </c>
    </row>
    <row r="45" spans="1:5" x14ac:dyDescent="0.15">
      <c r="A45">
        <v>560</v>
      </c>
      <c r="B45">
        <v>504</v>
      </c>
      <c r="C45">
        <v>224</v>
      </c>
      <c r="D45">
        <v>151</v>
      </c>
      <c r="E45">
        <v>385</v>
      </c>
    </row>
    <row r="46" spans="1:5" x14ac:dyDescent="0.15">
      <c r="A46">
        <v>504</v>
      </c>
      <c r="B46">
        <v>360</v>
      </c>
      <c r="C46">
        <v>240</v>
      </c>
      <c r="D46">
        <v>136</v>
      </c>
      <c r="E46">
        <v>300</v>
      </c>
    </row>
    <row r="47" spans="1:5" x14ac:dyDescent="0.15">
      <c r="A47">
        <v>616</v>
      </c>
      <c r="B47">
        <v>420</v>
      </c>
      <c r="C47">
        <v>252</v>
      </c>
      <c r="D47">
        <v>168</v>
      </c>
      <c r="E47">
        <v>350</v>
      </c>
    </row>
    <row r="48" spans="1:5" x14ac:dyDescent="0.15">
      <c r="A48">
        <v>480</v>
      </c>
      <c r="B48">
        <v>432</v>
      </c>
      <c r="C48">
        <v>192</v>
      </c>
      <c r="D48">
        <v>129</v>
      </c>
      <c r="E48">
        <v>330</v>
      </c>
    </row>
    <row r="49" spans="1:5" x14ac:dyDescent="0.15">
      <c r="A49">
        <v>532</v>
      </c>
      <c r="B49">
        <v>462</v>
      </c>
      <c r="C49">
        <v>252</v>
      </c>
      <c r="D49">
        <v>176</v>
      </c>
      <c r="E49">
        <v>350</v>
      </c>
    </row>
    <row r="50" spans="1:5" x14ac:dyDescent="0.15">
      <c r="A50">
        <v>480</v>
      </c>
      <c r="B50">
        <v>432</v>
      </c>
      <c r="C50">
        <v>192</v>
      </c>
      <c r="D50">
        <v>129</v>
      </c>
      <c r="E50">
        <v>330</v>
      </c>
    </row>
    <row r="51" spans="1:5" x14ac:dyDescent="0.15">
      <c r="A51">
        <v>665</v>
      </c>
      <c r="B51">
        <v>332</v>
      </c>
      <c r="C51">
        <v>483</v>
      </c>
      <c r="D51">
        <v>189</v>
      </c>
      <c r="E51">
        <v>441</v>
      </c>
    </row>
    <row r="52" spans="1:5" x14ac:dyDescent="0.15">
      <c r="A52">
        <v>630</v>
      </c>
      <c r="B52">
        <v>300</v>
      </c>
      <c r="C52">
        <v>360</v>
      </c>
      <c r="D52">
        <v>171</v>
      </c>
      <c r="E52">
        <v>360</v>
      </c>
    </row>
    <row r="53" spans="1:5" x14ac:dyDescent="0.15">
      <c r="A53">
        <v>700</v>
      </c>
      <c r="B53">
        <v>332</v>
      </c>
      <c r="C53">
        <v>441</v>
      </c>
      <c r="D53">
        <v>199</v>
      </c>
      <c r="E53">
        <v>441</v>
      </c>
    </row>
    <row r="54" spans="1:5" x14ac:dyDescent="0.15">
      <c r="A54">
        <v>630</v>
      </c>
      <c r="B54">
        <v>270</v>
      </c>
      <c r="C54">
        <v>360</v>
      </c>
      <c r="D54">
        <v>207</v>
      </c>
      <c r="E54">
        <v>324</v>
      </c>
    </row>
    <row r="55" spans="1:5" x14ac:dyDescent="0.15">
      <c r="A55">
        <v>805</v>
      </c>
      <c r="B55">
        <v>280</v>
      </c>
      <c r="C55">
        <v>462</v>
      </c>
      <c r="D55">
        <v>220</v>
      </c>
      <c r="E55">
        <v>378</v>
      </c>
    </row>
    <row r="56" spans="1:5" x14ac:dyDescent="0.15">
      <c r="A56">
        <v>690</v>
      </c>
      <c r="B56">
        <v>240</v>
      </c>
      <c r="C56">
        <v>396</v>
      </c>
      <c r="D56">
        <v>189</v>
      </c>
      <c r="E56">
        <v>324</v>
      </c>
    </row>
    <row r="57" spans="1:5" x14ac:dyDescent="0.15">
      <c r="A57">
        <v>840</v>
      </c>
      <c r="B57">
        <v>266</v>
      </c>
      <c r="C57">
        <v>367</v>
      </c>
      <c r="D57">
        <v>239</v>
      </c>
      <c r="E57">
        <v>294</v>
      </c>
    </row>
    <row r="58" spans="1:5" x14ac:dyDescent="0.15">
      <c r="A58">
        <v>828</v>
      </c>
      <c r="B58">
        <v>192</v>
      </c>
      <c r="C58">
        <v>330</v>
      </c>
      <c r="D58">
        <v>226</v>
      </c>
      <c r="E58">
        <v>216</v>
      </c>
    </row>
    <row r="59" spans="1:5" x14ac:dyDescent="0.15">
      <c r="A59">
        <v>882</v>
      </c>
      <c r="B59">
        <v>252</v>
      </c>
      <c r="C59">
        <v>350</v>
      </c>
      <c r="D59">
        <v>289</v>
      </c>
      <c r="E59">
        <v>252</v>
      </c>
    </row>
    <row r="60" spans="1:5" x14ac:dyDescent="0.15">
      <c r="A60">
        <v>828</v>
      </c>
      <c r="B60">
        <v>192</v>
      </c>
      <c r="C60">
        <v>330</v>
      </c>
      <c r="D60">
        <v>226</v>
      </c>
      <c r="E60">
        <v>216</v>
      </c>
    </row>
    <row r="61" spans="1:5" x14ac:dyDescent="0.15">
      <c r="A61">
        <v>924</v>
      </c>
      <c r="B61">
        <v>280</v>
      </c>
      <c r="C61">
        <v>315</v>
      </c>
      <c r="D61">
        <v>252</v>
      </c>
      <c r="E61">
        <v>280</v>
      </c>
    </row>
    <row r="62" spans="1:5" x14ac:dyDescent="0.15">
      <c r="A62">
        <v>792</v>
      </c>
      <c r="B62">
        <v>240</v>
      </c>
      <c r="C62">
        <v>270</v>
      </c>
      <c r="D62">
        <v>216</v>
      </c>
      <c r="E62">
        <v>240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topLeftCell="B47" workbookViewId="0">
      <selection activeCell="M4" sqref="M4:N65"/>
    </sheetView>
  </sheetViews>
  <sheetFormatPr defaultRowHeight="13.5" x14ac:dyDescent="0.15"/>
  <cols>
    <col min="1" max="1" width="19.375" bestFit="1" customWidth="1"/>
    <col min="2" max="2" width="15" bestFit="1" customWidth="1"/>
    <col min="3" max="4" width="19.375" bestFit="1" customWidth="1"/>
  </cols>
  <sheetData>
    <row r="1" spans="1:14" x14ac:dyDescent="0.15">
      <c r="A1" t="s">
        <v>168</v>
      </c>
      <c r="B1" t="s">
        <v>169</v>
      </c>
      <c r="C1" t="s">
        <v>170</v>
      </c>
      <c r="D1" t="s">
        <v>171</v>
      </c>
    </row>
    <row r="2" spans="1:14" x14ac:dyDescent="0.15">
      <c r="A2" t="s">
        <v>621</v>
      </c>
      <c r="B2" t="s">
        <v>621</v>
      </c>
      <c r="C2" t="s">
        <v>621</v>
      </c>
      <c r="D2" t="s">
        <v>621</v>
      </c>
    </row>
    <row r="3" spans="1:14" x14ac:dyDescent="0.15">
      <c r="A3" t="s">
        <v>207</v>
      </c>
      <c r="B3" t="s">
        <v>208</v>
      </c>
      <c r="C3" t="s">
        <v>209</v>
      </c>
      <c r="D3" t="s">
        <v>210</v>
      </c>
    </row>
    <row r="4" spans="1:14" x14ac:dyDescent="0.15">
      <c r="A4" t="s">
        <v>622</v>
      </c>
      <c r="B4">
        <v>0</v>
      </c>
      <c r="C4" t="s">
        <v>623</v>
      </c>
      <c r="D4" t="s">
        <v>624</v>
      </c>
      <c r="E4">
        <f t="shared" ref="E4:E35" si="0">MID(C4,1,5)*1</f>
        <v>10061</v>
      </c>
      <c r="F4">
        <f>VLOOKUP(E4,Sheet1!$A$4:$A$64,1,0)*1</f>
        <v>10061</v>
      </c>
      <c r="G4">
        <f t="shared" ref="G4:G35" si="1">MID(C4,7,5)*1</f>
        <v>10125</v>
      </c>
      <c r="H4">
        <f>VLOOKUP(G4,Sheet1!$A$4:$A$64,1,0)*1</f>
        <v>10125</v>
      </c>
      <c r="I4">
        <f t="shared" ref="I4:I35" si="2">MID(D4,1,5)*1</f>
        <v>10093</v>
      </c>
      <c r="J4">
        <f>VLOOKUP(I4,Sheet1!$A$4:$A$64,1,0)*1</f>
        <v>10093</v>
      </c>
      <c r="K4">
        <f t="shared" ref="K4:K35" si="3">MID(D4,7,5)*1</f>
        <v>10017</v>
      </c>
      <c r="L4">
        <f>VLOOKUP(K4,Sheet1!$A$4:$A$64,1,0)*1</f>
        <v>10017</v>
      </c>
      <c r="M4" t="str">
        <f>MID(IF(ISNA(F4),,"|"&amp;F4)&amp;IF(ISNA(H4),,"|"&amp;H4),2,99)</f>
        <v>10061|10125</v>
      </c>
      <c r="N4" t="str">
        <f>MID(IF(ISNA(J4),,"|"&amp;J4)&amp;IF(ISNA(L4),,"|"&amp;L4),2,99)</f>
        <v>10093|10017</v>
      </c>
    </row>
    <row r="5" spans="1:14" x14ac:dyDescent="0.15">
      <c r="A5" t="s">
        <v>625</v>
      </c>
      <c r="B5">
        <v>0</v>
      </c>
      <c r="C5" t="s">
        <v>626</v>
      </c>
      <c r="D5" t="s">
        <v>627</v>
      </c>
      <c r="E5">
        <f t="shared" si="0"/>
        <v>10122</v>
      </c>
      <c r="F5">
        <f>VLOOKUP(E5,Sheet1!$A$4:$A$64,1,0)*1</f>
        <v>10122</v>
      </c>
      <c r="G5">
        <f t="shared" si="1"/>
        <v>10073</v>
      </c>
      <c r="H5">
        <f>VLOOKUP(G5,Sheet1!$A$4:$A$64,1,0)*1</f>
        <v>10073</v>
      </c>
      <c r="I5">
        <f t="shared" si="2"/>
        <v>10013</v>
      </c>
      <c r="J5">
        <f>VLOOKUP(I5,Sheet1!$A$4:$A$64,1,0)*1</f>
        <v>10013</v>
      </c>
      <c r="K5">
        <f t="shared" si="3"/>
        <v>10042</v>
      </c>
      <c r="L5" t="e">
        <f>VLOOKUP(K5,Sheet1!$A$4:$A$64,1,0)*1</f>
        <v>#N/A</v>
      </c>
      <c r="M5" t="str">
        <f t="shared" ref="M5:M65" si="4">MID(IF(ISNA(F5),,"|"&amp;F5)&amp;IF(ISNA(H5),,"|"&amp;H5),2,99)</f>
        <v>10122|10073</v>
      </c>
      <c r="N5" t="str">
        <f t="shared" ref="N5:N65" si="5">MID(IF(ISNA(J5),,"|"&amp;J5)&amp;IF(ISNA(L5),,"|"&amp;L5),2,99)</f>
        <v>10013</v>
      </c>
    </row>
    <row r="6" spans="1:14" x14ac:dyDescent="0.15">
      <c r="A6" t="s">
        <v>628</v>
      </c>
      <c r="B6">
        <v>0</v>
      </c>
      <c r="C6" t="s">
        <v>629</v>
      </c>
      <c r="D6" t="s">
        <v>630</v>
      </c>
      <c r="E6">
        <f t="shared" si="0"/>
        <v>10106</v>
      </c>
      <c r="F6" t="e">
        <f>VLOOKUP(E6,Sheet1!$A$4:$A$64,1,0)*1</f>
        <v>#N/A</v>
      </c>
      <c r="G6">
        <f t="shared" si="1"/>
        <v>10097</v>
      </c>
      <c r="H6">
        <f>VLOOKUP(G6,Sheet1!$A$4:$A$64,1,0)*1</f>
        <v>10097</v>
      </c>
      <c r="I6">
        <f t="shared" si="2"/>
        <v>10038</v>
      </c>
      <c r="J6" t="e">
        <f>VLOOKUP(I6,Sheet1!$A$4:$A$64,1,0)*1</f>
        <v>#N/A</v>
      </c>
      <c r="K6">
        <f t="shared" si="3"/>
        <v>10107</v>
      </c>
      <c r="L6">
        <f>VLOOKUP(K6,Sheet1!$A$4:$A$64,1,0)*1</f>
        <v>10107</v>
      </c>
      <c r="M6" t="str">
        <f t="shared" si="4"/>
        <v>10097</v>
      </c>
      <c r="N6" t="str">
        <f t="shared" si="5"/>
        <v>10107</v>
      </c>
    </row>
    <row r="7" spans="1:14" x14ac:dyDescent="0.15">
      <c r="A7" t="s">
        <v>631</v>
      </c>
      <c r="B7">
        <v>0</v>
      </c>
      <c r="C7" t="s">
        <v>632</v>
      </c>
      <c r="D7" t="s">
        <v>633</v>
      </c>
      <c r="E7">
        <f t="shared" si="0"/>
        <v>10100</v>
      </c>
      <c r="F7" t="e">
        <f>VLOOKUP(E7,Sheet1!$A$4:$A$64,1,0)*1</f>
        <v>#N/A</v>
      </c>
      <c r="G7">
        <f t="shared" si="1"/>
        <v>10012</v>
      </c>
      <c r="H7" t="e">
        <f>VLOOKUP(G7,Sheet1!$A$4:$A$64,1,0)*1</f>
        <v>#N/A</v>
      </c>
      <c r="I7">
        <f t="shared" si="2"/>
        <v>10101</v>
      </c>
      <c r="J7">
        <f>VLOOKUP(I7,Sheet1!$A$4:$A$64,1,0)*1</f>
        <v>10101</v>
      </c>
      <c r="K7">
        <f t="shared" si="3"/>
        <v>10061</v>
      </c>
      <c r="L7">
        <f>VLOOKUP(K7,Sheet1!$A$4:$A$64,1,0)*1</f>
        <v>10061</v>
      </c>
      <c r="M7" t="str">
        <f t="shared" si="4"/>
        <v/>
      </c>
      <c r="N7" t="str">
        <f t="shared" si="5"/>
        <v>10101|10061</v>
      </c>
    </row>
    <row r="8" spans="1:14" x14ac:dyDescent="0.15">
      <c r="A8" t="s">
        <v>634</v>
      </c>
      <c r="B8">
        <v>0</v>
      </c>
      <c r="C8" t="s">
        <v>635</v>
      </c>
      <c r="D8" t="s">
        <v>636</v>
      </c>
      <c r="E8">
        <f t="shared" si="0"/>
        <v>10104</v>
      </c>
      <c r="F8" t="e">
        <f>VLOOKUP(E8,Sheet1!$A$4:$A$64,1,0)*1</f>
        <v>#N/A</v>
      </c>
      <c r="G8">
        <f t="shared" si="1"/>
        <v>10032</v>
      </c>
      <c r="H8" t="e">
        <f>VLOOKUP(G8,Sheet1!$A$4:$A$64,1,0)*1</f>
        <v>#N/A</v>
      </c>
      <c r="I8">
        <f t="shared" si="2"/>
        <v>10082</v>
      </c>
      <c r="J8" t="e">
        <f>VLOOKUP(I8,Sheet1!$A$4:$A$64,1,0)*1</f>
        <v>#N/A</v>
      </c>
      <c r="K8">
        <f t="shared" si="3"/>
        <v>10093</v>
      </c>
      <c r="L8">
        <f>VLOOKUP(K8,Sheet1!$A$4:$A$64,1,0)*1</f>
        <v>10093</v>
      </c>
      <c r="M8" t="str">
        <f t="shared" si="4"/>
        <v/>
      </c>
      <c r="N8" t="str">
        <f t="shared" si="5"/>
        <v>10093</v>
      </c>
    </row>
    <row r="9" spans="1:14" x14ac:dyDescent="0.15">
      <c r="A9" t="s">
        <v>637</v>
      </c>
      <c r="B9">
        <v>0</v>
      </c>
      <c r="C9" t="s">
        <v>638</v>
      </c>
      <c r="D9" t="s">
        <v>639</v>
      </c>
      <c r="E9">
        <f t="shared" si="0"/>
        <v>10100</v>
      </c>
      <c r="F9" t="e">
        <f>VLOOKUP(E9,Sheet1!$A$4:$A$64,1,0)*1</f>
        <v>#N/A</v>
      </c>
      <c r="G9">
        <f t="shared" si="1"/>
        <v>10061</v>
      </c>
      <c r="H9">
        <f>VLOOKUP(G9,Sheet1!$A$4:$A$64,1,0)*1</f>
        <v>10061</v>
      </c>
      <c r="I9">
        <f t="shared" si="2"/>
        <v>10107</v>
      </c>
      <c r="J9">
        <f>VLOOKUP(I9,Sheet1!$A$4:$A$64,1,0)*1</f>
        <v>10107</v>
      </c>
      <c r="K9">
        <f t="shared" si="3"/>
        <v>10082</v>
      </c>
      <c r="L9" t="e">
        <f>VLOOKUP(K9,Sheet1!$A$4:$A$64,1,0)*1</f>
        <v>#N/A</v>
      </c>
      <c r="M9" t="str">
        <f t="shared" si="4"/>
        <v>10061</v>
      </c>
      <c r="N9" t="str">
        <f t="shared" si="5"/>
        <v>10107</v>
      </c>
    </row>
    <row r="10" spans="1:14" x14ac:dyDescent="0.15">
      <c r="A10" t="s">
        <v>640</v>
      </c>
      <c r="B10">
        <v>0</v>
      </c>
      <c r="C10" t="s">
        <v>641</v>
      </c>
      <c r="D10" t="s">
        <v>642</v>
      </c>
      <c r="E10">
        <f t="shared" si="0"/>
        <v>10082</v>
      </c>
      <c r="F10" t="e">
        <f>VLOOKUP(E10,Sheet1!$A$4:$A$64,1,0)*1</f>
        <v>#N/A</v>
      </c>
      <c r="G10">
        <f t="shared" si="1"/>
        <v>10125</v>
      </c>
      <c r="H10">
        <f>VLOOKUP(G10,Sheet1!$A$4:$A$64,1,0)*1</f>
        <v>10125</v>
      </c>
      <c r="I10">
        <f t="shared" si="2"/>
        <v>10094</v>
      </c>
      <c r="J10" t="e">
        <f>VLOOKUP(I10,Sheet1!$A$4:$A$64,1,0)*1</f>
        <v>#N/A</v>
      </c>
      <c r="K10">
        <f t="shared" si="3"/>
        <v>10082</v>
      </c>
      <c r="L10" t="e">
        <f>VLOOKUP(K10,Sheet1!$A$4:$A$64,1,0)*1</f>
        <v>#N/A</v>
      </c>
      <c r="M10" t="str">
        <f t="shared" si="4"/>
        <v>10125</v>
      </c>
      <c r="N10" t="str">
        <f t="shared" si="5"/>
        <v/>
      </c>
    </row>
    <row r="11" spans="1:14" x14ac:dyDescent="0.15">
      <c r="A11" t="s">
        <v>625</v>
      </c>
      <c r="B11">
        <v>0</v>
      </c>
      <c r="C11" t="s">
        <v>643</v>
      </c>
      <c r="D11" t="s">
        <v>644</v>
      </c>
      <c r="E11">
        <f t="shared" si="0"/>
        <v>10125</v>
      </c>
      <c r="F11">
        <f>VLOOKUP(E11,Sheet1!$A$4:$A$64,1,0)*1</f>
        <v>10125</v>
      </c>
      <c r="G11">
        <f t="shared" si="1"/>
        <v>10079</v>
      </c>
      <c r="H11">
        <f>VLOOKUP(G11,Sheet1!$A$4:$A$64,1,0)*1</f>
        <v>10079</v>
      </c>
      <c r="I11">
        <f t="shared" si="2"/>
        <v>10022</v>
      </c>
      <c r="J11" t="e">
        <f>VLOOKUP(I11,Sheet1!$A$4:$A$64,1,0)*1</f>
        <v>#N/A</v>
      </c>
      <c r="K11">
        <f t="shared" si="3"/>
        <v>10065</v>
      </c>
      <c r="L11">
        <f>VLOOKUP(K11,Sheet1!$A$4:$A$64,1,0)*1</f>
        <v>10065</v>
      </c>
      <c r="M11" t="str">
        <f t="shared" si="4"/>
        <v>10125|10079</v>
      </c>
      <c r="N11" t="str">
        <f t="shared" si="5"/>
        <v>10065</v>
      </c>
    </row>
    <row r="12" spans="1:14" x14ac:dyDescent="0.15">
      <c r="A12" t="s">
        <v>645</v>
      </c>
      <c r="B12">
        <v>0</v>
      </c>
      <c r="C12" t="s">
        <v>646</v>
      </c>
      <c r="D12" t="s">
        <v>647</v>
      </c>
      <c r="E12">
        <f t="shared" si="0"/>
        <v>10001</v>
      </c>
      <c r="F12">
        <f>VLOOKUP(E12,Sheet1!$A$4:$A$64,1,0)*1</f>
        <v>10001</v>
      </c>
      <c r="G12">
        <f t="shared" si="1"/>
        <v>10028</v>
      </c>
      <c r="H12">
        <f>VLOOKUP(G12,Sheet1!$A$4:$A$64,1,0)*1</f>
        <v>10028</v>
      </c>
      <c r="I12">
        <f t="shared" si="2"/>
        <v>10061</v>
      </c>
      <c r="J12">
        <f>VLOOKUP(I12,Sheet1!$A$4:$A$64,1,0)*1</f>
        <v>10061</v>
      </c>
      <c r="K12">
        <f t="shared" si="3"/>
        <v>10073</v>
      </c>
      <c r="L12">
        <f>VLOOKUP(K12,Sheet1!$A$4:$A$64,1,0)*1</f>
        <v>10073</v>
      </c>
      <c r="M12" t="str">
        <f t="shared" si="4"/>
        <v>10001|10028</v>
      </c>
      <c r="N12" t="str">
        <f t="shared" si="5"/>
        <v>10061|10073</v>
      </c>
    </row>
    <row r="13" spans="1:14" x14ac:dyDescent="0.15">
      <c r="A13" t="s">
        <v>648</v>
      </c>
      <c r="B13">
        <v>0</v>
      </c>
      <c r="C13" t="s">
        <v>649</v>
      </c>
      <c r="D13" t="s">
        <v>650</v>
      </c>
      <c r="E13">
        <f t="shared" si="0"/>
        <v>10046</v>
      </c>
      <c r="F13">
        <f>VLOOKUP(E13,Sheet1!$A$4:$A$64,1,0)*1</f>
        <v>10046</v>
      </c>
      <c r="G13">
        <f t="shared" si="1"/>
        <v>10129</v>
      </c>
      <c r="H13">
        <f>VLOOKUP(G13,Sheet1!$A$4:$A$64,1,0)*1</f>
        <v>10129</v>
      </c>
      <c r="I13">
        <f t="shared" si="2"/>
        <v>10018</v>
      </c>
      <c r="J13" t="e">
        <f>VLOOKUP(I13,Sheet1!$A$4:$A$64,1,0)*1</f>
        <v>#N/A</v>
      </c>
      <c r="K13">
        <f t="shared" si="3"/>
        <v>10011</v>
      </c>
      <c r="L13">
        <f>VLOOKUP(K13,Sheet1!$A$4:$A$64,1,0)*1</f>
        <v>10011</v>
      </c>
      <c r="M13" t="str">
        <f t="shared" si="4"/>
        <v>10046|10129</v>
      </c>
      <c r="N13" t="str">
        <f t="shared" si="5"/>
        <v>10011</v>
      </c>
    </row>
    <row r="14" spans="1:14" x14ac:dyDescent="0.15">
      <c r="A14" t="s">
        <v>651</v>
      </c>
      <c r="B14">
        <v>0</v>
      </c>
      <c r="C14" t="s">
        <v>635</v>
      </c>
      <c r="D14" t="s">
        <v>652</v>
      </c>
      <c r="E14">
        <f t="shared" si="0"/>
        <v>10104</v>
      </c>
      <c r="F14" t="e">
        <f>VLOOKUP(E14,Sheet1!$A$4:$A$64,1,0)*1</f>
        <v>#N/A</v>
      </c>
      <c r="G14">
        <f t="shared" si="1"/>
        <v>10032</v>
      </c>
      <c r="H14" t="e">
        <f>VLOOKUP(G14,Sheet1!$A$4:$A$64,1,0)*1</f>
        <v>#N/A</v>
      </c>
      <c r="I14">
        <f t="shared" si="2"/>
        <v>10053</v>
      </c>
      <c r="J14">
        <f>VLOOKUP(I14,Sheet1!$A$4:$A$64,1,0)*1</f>
        <v>10053</v>
      </c>
      <c r="K14">
        <f t="shared" si="3"/>
        <v>10046</v>
      </c>
      <c r="L14">
        <f>VLOOKUP(K14,Sheet1!$A$4:$A$64,1,0)*1</f>
        <v>10046</v>
      </c>
      <c r="M14" t="str">
        <f t="shared" si="4"/>
        <v/>
      </c>
      <c r="N14" t="str">
        <f t="shared" si="5"/>
        <v>10053|10046</v>
      </c>
    </row>
    <row r="15" spans="1:14" x14ac:dyDescent="0.15">
      <c r="A15" t="s">
        <v>653</v>
      </c>
      <c r="B15">
        <v>0</v>
      </c>
      <c r="C15" t="s">
        <v>654</v>
      </c>
      <c r="D15" t="s">
        <v>655</v>
      </c>
      <c r="E15">
        <f t="shared" si="0"/>
        <v>10026</v>
      </c>
      <c r="F15" t="e">
        <f>VLOOKUP(E15,Sheet1!$A$4:$A$64,1,0)*1</f>
        <v>#N/A</v>
      </c>
      <c r="G15">
        <f t="shared" si="1"/>
        <v>10076</v>
      </c>
      <c r="H15" t="e">
        <f>VLOOKUP(G15,Sheet1!$A$4:$A$64,1,0)*1</f>
        <v>#N/A</v>
      </c>
      <c r="I15">
        <f t="shared" si="2"/>
        <v>10001</v>
      </c>
      <c r="J15">
        <f>VLOOKUP(I15,Sheet1!$A$4:$A$64,1,0)*1</f>
        <v>10001</v>
      </c>
      <c r="K15">
        <f t="shared" si="3"/>
        <v>10100</v>
      </c>
      <c r="L15" t="e">
        <f>VLOOKUP(K15,Sheet1!$A$4:$A$64,1,0)*1</f>
        <v>#N/A</v>
      </c>
      <c r="M15" t="str">
        <f t="shared" si="4"/>
        <v/>
      </c>
      <c r="N15" t="str">
        <f t="shared" si="5"/>
        <v>10001</v>
      </c>
    </row>
    <row r="16" spans="1:14" x14ac:dyDescent="0.15">
      <c r="A16" t="s">
        <v>656</v>
      </c>
      <c r="B16">
        <v>0</v>
      </c>
      <c r="C16" t="s">
        <v>657</v>
      </c>
      <c r="D16" t="s">
        <v>658</v>
      </c>
      <c r="E16">
        <f t="shared" si="0"/>
        <v>10061</v>
      </c>
      <c r="F16">
        <f>VLOOKUP(E16,Sheet1!$A$4:$A$64,1,0)*1</f>
        <v>10061</v>
      </c>
      <c r="G16">
        <f t="shared" si="1"/>
        <v>10006</v>
      </c>
      <c r="H16" t="e">
        <f>VLOOKUP(G16,Sheet1!$A$4:$A$64,1,0)*1</f>
        <v>#N/A</v>
      </c>
      <c r="I16">
        <f t="shared" si="2"/>
        <v>10028</v>
      </c>
      <c r="J16">
        <f>VLOOKUP(I16,Sheet1!$A$4:$A$64,1,0)*1</f>
        <v>10028</v>
      </c>
      <c r="K16">
        <f t="shared" si="3"/>
        <v>10042</v>
      </c>
      <c r="L16" t="e">
        <f>VLOOKUP(K16,Sheet1!$A$4:$A$64,1,0)*1</f>
        <v>#N/A</v>
      </c>
      <c r="M16" t="str">
        <f t="shared" si="4"/>
        <v>10061</v>
      </c>
      <c r="N16" t="str">
        <f t="shared" si="5"/>
        <v>10028</v>
      </c>
    </row>
    <row r="17" spans="1:14" x14ac:dyDescent="0.15">
      <c r="A17" t="s">
        <v>659</v>
      </c>
      <c r="B17">
        <v>0</v>
      </c>
      <c r="C17" t="s">
        <v>660</v>
      </c>
      <c r="D17" t="s">
        <v>661</v>
      </c>
      <c r="E17">
        <f t="shared" si="0"/>
        <v>10026</v>
      </c>
      <c r="F17" t="e">
        <f>VLOOKUP(E17,Sheet1!$A$4:$A$64,1,0)*1</f>
        <v>#N/A</v>
      </c>
      <c r="G17">
        <f t="shared" si="1"/>
        <v>10082</v>
      </c>
      <c r="H17" t="e">
        <f>VLOOKUP(G17,Sheet1!$A$4:$A$64,1,0)*1</f>
        <v>#N/A</v>
      </c>
      <c r="I17">
        <f t="shared" si="2"/>
        <v>10013</v>
      </c>
      <c r="J17">
        <f>VLOOKUP(I17,Sheet1!$A$4:$A$64,1,0)*1</f>
        <v>10013</v>
      </c>
      <c r="K17">
        <f t="shared" si="3"/>
        <v>10094</v>
      </c>
      <c r="L17" t="e">
        <f>VLOOKUP(K17,Sheet1!$A$4:$A$64,1,0)*1</f>
        <v>#N/A</v>
      </c>
      <c r="M17" t="str">
        <f t="shared" si="4"/>
        <v/>
      </c>
      <c r="N17" t="str">
        <f t="shared" si="5"/>
        <v>10013</v>
      </c>
    </row>
    <row r="18" spans="1:14" x14ac:dyDescent="0.15">
      <c r="A18" t="s">
        <v>662</v>
      </c>
      <c r="B18">
        <v>0</v>
      </c>
      <c r="C18" t="s">
        <v>663</v>
      </c>
      <c r="D18" t="s">
        <v>664</v>
      </c>
      <c r="E18">
        <f t="shared" si="0"/>
        <v>10079</v>
      </c>
      <c r="F18">
        <f>VLOOKUP(E18,Sheet1!$A$4:$A$64,1,0)*1</f>
        <v>10079</v>
      </c>
      <c r="G18">
        <f t="shared" si="1"/>
        <v>10041</v>
      </c>
      <c r="H18" t="e">
        <f>VLOOKUP(G18,Sheet1!$A$4:$A$64,1,0)*1</f>
        <v>#N/A</v>
      </c>
      <c r="I18">
        <f t="shared" si="2"/>
        <v>10082</v>
      </c>
      <c r="J18" t="e">
        <f>VLOOKUP(I18,Sheet1!$A$4:$A$64,1,0)*1</f>
        <v>#N/A</v>
      </c>
      <c r="K18">
        <f t="shared" si="3"/>
        <v>10110</v>
      </c>
      <c r="L18">
        <f>VLOOKUP(K18,Sheet1!$A$4:$A$64,1,0)*1</f>
        <v>10110</v>
      </c>
      <c r="M18" t="str">
        <f t="shared" si="4"/>
        <v>10079</v>
      </c>
      <c r="N18" t="str">
        <f t="shared" si="5"/>
        <v>10110</v>
      </c>
    </row>
    <row r="19" spans="1:14" x14ac:dyDescent="0.15">
      <c r="A19" t="s">
        <v>665</v>
      </c>
      <c r="B19">
        <v>0</v>
      </c>
      <c r="C19" t="s">
        <v>666</v>
      </c>
      <c r="D19" t="s">
        <v>667</v>
      </c>
      <c r="E19">
        <f t="shared" si="0"/>
        <v>10084</v>
      </c>
      <c r="F19" t="e">
        <f>VLOOKUP(E19,Sheet1!$A$4:$A$64,1,0)*1</f>
        <v>#N/A</v>
      </c>
      <c r="G19">
        <f t="shared" si="1"/>
        <v>10061</v>
      </c>
      <c r="H19">
        <f>VLOOKUP(G19,Sheet1!$A$4:$A$64,1,0)*1</f>
        <v>10061</v>
      </c>
      <c r="I19">
        <f t="shared" si="2"/>
        <v>10010</v>
      </c>
      <c r="J19" t="e">
        <f>VLOOKUP(I19,Sheet1!$A$4:$A$64,1,0)*1</f>
        <v>#N/A</v>
      </c>
      <c r="K19">
        <f t="shared" si="3"/>
        <v>10003</v>
      </c>
      <c r="L19">
        <f>VLOOKUP(K19,Sheet1!$A$4:$A$64,1,0)*1</f>
        <v>10003</v>
      </c>
      <c r="M19" t="str">
        <f t="shared" si="4"/>
        <v>10061</v>
      </c>
      <c r="N19" t="str">
        <f t="shared" si="5"/>
        <v>10003</v>
      </c>
    </row>
    <row r="20" spans="1:14" x14ac:dyDescent="0.15">
      <c r="A20" t="s">
        <v>668</v>
      </c>
      <c r="B20">
        <v>0</v>
      </c>
      <c r="C20" t="s">
        <v>669</v>
      </c>
      <c r="D20" t="s">
        <v>670</v>
      </c>
      <c r="E20">
        <f t="shared" si="0"/>
        <v>10073</v>
      </c>
      <c r="F20">
        <f>VLOOKUP(E20,Sheet1!$A$4:$A$64,1,0)*1</f>
        <v>10073</v>
      </c>
      <c r="G20">
        <f t="shared" si="1"/>
        <v>10106</v>
      </c>
      <c r="H20" t="e">
        <f>VLOOKUP(G20,Sheet1!$A$4:$A$64,1,0)*1</f>
        <v>#N/A</v>
      </c>
      <c r="I20">
        <f t="shared" si="2"/>
        <v>10106</v>
      </c>
      <c r="J20" t="e">
        <f>VLOOKUP(I20,Sheet1!$A$4:$A$64,1,0)*1</f>
        <v>#N/A</v>
      </c>
      <c r="K20">
        <f t="shared" si="3"/>
        <v>10023</v>
      </c>
      <c r="L20" t="e">
        <f>VLOOKUP(K20,Sheet1!$A$4:$A$64,1,0)*1</f>
        <v>#N/A</v>
      </c>
      <c r="M20" t="str">
        <f t="shared" si="4"/>
        <v>10073</v>
      </c>
      <c r="N20" t="str">
        <f t="shared" si="5"/>
        <v/>
      </c>
    </row>
    <row r="21" spans="1:14" x14ac:dyDescent="0.15">
      <c r="A21" t="s">
        <v>671</v>
      </c>
      <c r="B21">
        <v>0</v>
      </c>
      <c r="C21" t="s">
        <v>672</v>
      </c>
      <c r="D21" t="s">
        <v>673</v>
      </c>
      <c r="E21">
        <f t="shared" si="0"/>
        <v>10082</v>
      </c>
      <c r="F21" t="e">
        <f>VLOOKUP(E21,Sheet1!$A$4:$A$64,1,0)*1</f>
        <v>#N/A</v>
      </c>
      <c r="G21">
        <f t="shared" si="1"/>
        <v>10089</v>
      </c>
      <c r="H21">
        <f>VLOOKUP(G21,Sheet1!$A$4:$A$64,1,0)*1</f>
        <v>10089</v>
      </c>
      <c r="I21">
        <f t="shared" si="2"/>
        <v>10017</v>
      </c>
      <c r="J21">
        <f>VLOOKUP(I21,Sheet1!$A$4:$A$64,1,0)*1</f>
        <v>10017</v>
      </c>
      <c r="K21">
        <f t="shared" si="3"/>
        <v>10003</v>
      </c>
      <c r="L21">
        <f>VLOOKUP(K21,Sheet1!$A$4:$A$64,1,0)*1</f>
        <v>10003</v>
      </c>
      <c r="M21" t="str">
        <f t="shared" si="4"/>
        <v>10089</v>
      </c>
      <c r="N21" t="str">
        <f t="shared" si="5"/>
        <v>10017|10003</v>
      </c>
    </row>
    <row r="22" spans="1:14" x14ac:dyDescent="0.15">
      <c r="A22" t="s">
        <v>674</v>
      </c>
      <c r="B22">
        <v>0</v>
      </c>
      <c r="C22" t="s">
        <v>675</v>
      </c>
      <c r="D22" t="s">
        <v>676</v>
      </c>
      <c r="E22">
        <f t="shared" si="0"/>
        <v>10045</v>
      </c>
      <c r="F22">
        <f>VLOOKUP(E22,Sheet1!$A$4:$A$64,1,0)*1</f>
        <v>10045</v>
      </c>
      <c r="G22">
        <f t="shared" si="1"/>
        <v>10118</v>
      </c>
      <c r="H22">
        <f>VLOOKUP(G22,Sheet1!$A$4:$A$64,1,0)*1</f>
        <v>10118</v>
      </c>
      <c r="I22">
        <f t="shared" si="2"/>
        <v>10016</v>
      </c>
      <c r="J22" t="e">
        <f>VLOOKUP(I22,Sheet1!$A$4:$A$64,1,0)*1</f>
        <v>#N/A</v>
      </c>
      <c r="K22">
        <f t="shared" si="3"/>
        <v>10015</v>
      </c>
      <c r="L22" t="e">
        <f>VLOOKUP(K22,Sheet1!$A$4:$A$64,1,0)*1</f>
        <v>#N/A</v>
      </c>
      <c r="M22" t="str">
        <f t="shared" si="4"/>
        <v>10045|10118</v>
      </c>
      <c r="N22" t="str">
        <f t="shared" si="5"/>
        <v/>
      </c>
    </row>
    <row r="23" spans="1:14" x14ac:dyDescent="0.15">
      <c r="A23" t="s">
        <v>668</v>
      </c>
      <c r="B23">
        <v>0</v>
      </c>
      <c r="C23" t="s">
        <v>677</v>
      </c>
      <c r="D23" t="s">
        <v>678</v>
      </c>
      <c r="E23">
        <f t="shared" si="0"/>
        <v>10082</v>
      </c>
      <c r="F23" t="e">
        <f>VLOOKUP(E23,Sheet1!$A$4:$A$64,1,0)*1</f>
        <v>#N/A</v>
      </c>
      <c r="G23">
        <f t="shared" si="1"/>
        <v>10094</v>
      </c>
      <c r="H23" t="e">
        <f>VLOOKUP(G23,Sheet1!$A$4:$A$64,1,0)*1</f>
        <v>#N/A</v>
      </c>
      <c r="I23">
        <f t="shared" si="2"/>
        <v>10001</v>
      </c>
      <c r="J23">
        <f>VLOOKUP(I23,Sheet1!$A$4:$A$64,1,0)*1</f>
        <v>10001</v>
      </c>
      <c r="K23">
        <f t="shared" si="3"/>
        <v>10080</v>
      </c>
      <c r="L23" t="e">
        <f>VLOOKUP(K23,Sheet1!$A$4:$A$64,1,0)*1</f>
        <v>#N/A</v>
      </c>
      <c r="M23" t="str">
        <f t="shared" si="4"/>
        <v/>
      </c>
      <c r="N23" t="str">
        <f t="shared" si="5"/>
        <v>10001</v>
      </c>
    </row>
    <row r="24" spans="1:14" x14ac:dyDescent="0.15">
      <c r="A24" t="s">
        <v>679</v>
      </c>
      <c r="B24">
        <v>0</v>
      </c>
      <c r="C24" t="s">
        <v>680</v>
      </c>
      <c r="D24" t="s">
        <v>681</v>
      </c>
      <c r="E24">
        <f t="shared" si="0"/>
        <v>10028</v>
      </c>
      <c r="F24">
        <f>VLOOKUP(E24,Sheet1!$A$4:$A$64,1,0)*1</f>
        <v>10028</v>
      </c>
      <c r="G24">
        <f t="shared" si="1"/>
        <v>10096</v>
      </c>
      <c r="H24" t="e">
        <f>VLOOKUP(G24,Sheet1!$A$4:$A$64,1,0)*1</f>
        <v>#N/A</v>
      </c>
      <c r="I24">
        <f t="shared" si="2"/>
        <v>10036</v>
      </c>
      <c r="J24" t="e">
        <f>VLOOKUP(I24,Sheet1!$A$4:$A$64,1,0)*1</f>
        <v>#N/A</v>
      </c>
      <c r="K24">
        <f t="shared" si="3"/>
        <v>10130</v>
      </c>
      <c r="L24">
        <f>VLOOKUP(K24,Sheet1!$A$4:$A$64,1,0)*1</f>
        <v>10130</v>
      </c>
      <c r="M24" t="str">
        <f t="shared" si="4"/>
        <v>10028</v>
      </c>
      <c r="N24" t="str">
        <f t="shared" si="5"/>
        <v>10130</v>
      </c>
    </row>
    <row r="25" spans="1:14" x14ac:dyDescent="0.15">
      <c r="A25" t="s">
        <v>682</v>
      </c>
      <c r="B25">
        <v>0</v>
      </c>
      <c r="C25" t="s">
        <v>683</v>
      </c>
      <c r="D25" t="s">
        <v>684</v>
      </c>
      <c r="E25">
        <f t="shared" si="0"/>
        <v>10077</v>
      </c>
      <c r="F25">
        <f>VLOOKUP(E25,Sheet1!$A$4:$A$64,1,0)*1</f>
        <v>10077</v>
      </c>
      <c r="G25">
        <f t="shared" si="1"/>
        <v>10106</v>
      </c>
      <c r="H25" t="e">
        <f>VLOOKUP(G25,Sheet1!$A$4:$A$64,1,0)*1</f>
        <v>#N/A</v>
      </c>
      <c r="I25">
        <f t="shared" si="2"/>
        <v>10036</v>
      </c>
      <c r="J25" t="e">
        <f>VLOOKUP(I25,Sheet1!$A$4:$A$64,1,0)*1</f>
        <v>#N/A</v>
      </c>
      <c r="K25">
        <f t="shared" si="3"/>
        <v>10053</v>
      </c>
      <c r="L25">
        <f>VLOOKUP(K25,Sheet1!$A$4:$A$64,1,0)*1</f>
        <v>10053</v>
      </c>
      <c r="M25" t="str">
        <f t="shared" si="4"/>
        <v>10077</v>
      </c>
      <c r="N25" t="str">
        <f t="shared" si="5"/>
        <v>10053</v>
      </c>
    </row>
    <row r="26" spans="1:14" x14ac:dyDescent="0.15">
      <c r="A26" t="s">
        <v>651</v>
      </c>
      <c r="B26">
        <v>0</v>
      </c>
      <c r="C26" t="s">
        <v>685</v>
      </c>
      <c r="D26" t="s">
        <v>686</v>
      </c>
      <c r="E26">
        <f t="shared" si="0"/>
        <v>10058</v>
      </c>
      <c r="F26" t="e">
        <f>VLOOKUP(E26,Sheet1!$A$4:$A$64,1,0)*1</f>
        <v>#N/A</v>
      </c>
      <c r="G26">
        <f t="shared" si="1"/>
        <v>10121</v>
      </c>
      <c r="H26">
        <f>VLOOKUP(G26,Sheet1!$A$4:$A$64,1,0)*1</f>
        <v>10121</v>
      </c>
      <c r="I26">
        <f t="shared" si="2"/>
        <v>10108</v>
      </c>
      <c r="J26" t="e">
        <f>VLOOKUP(I26,Sheet1!$A$4:$A$64,1,0)*1</f>
        <v>#N/A</v>
      </c>
      <c r="K26">
        <f t="shared" si="3"/>
        <v>10023</v>
      </c>
      <c r="L26" t="e">
        <f>VLOOKUP(K26,Sheet1!$A$4:$A$64,1,0)*1</f>
        <v>#N/A</v>
      </c>
      <c r="M26" t="str">
        <f t="shared" si="4"/>
        <v>10121</v>
      </c>
      <c r="N26" t="str">
        <f t="shared" si="5"/>
        <v/>
      </c>
    </row>
    <row r="27" spans="1:14" x14ac:dyDescent="0.15">
      <c r="A27" t="s">
        <v>687</v>
      </c>
      <c r="B27">
        <v>0</v>
      </c>
      <c r="C27" t="s">
        <v>688</v>
      </c>
      <c r="D27" t="s">
        <v>689</v>
      </c>
      <c r="E27">
        <f t="shared" si="0"/>
        <v>10080</v>
      </c>
      <c r="F27" t="e">
        <f>VLOOKUP(E27,Sheet1!$A$4:$A$64,1,0)*1</f>
        <v>#N/A</v>
      </c>
      <c r="G27">
        <f t="shared" si="1"/>
        <v>10003</v>
      </c>
      <c r="H27">
        <f>VLOOKUP(G27,Sheet1!$A$4:$A$64,1,0)*1</f>
        <v>10003</v>
      </c>
      <c r="I27">
        <f t="shared" si="2"/>
        <v>10001</v>
      </c>
      <c r="J27">
        <f>VLOOKUP(I27,Sheet1!$A$4:$A$64,1,0)*1</f>
        <v>10001</v>
      </c>
      <c r="K27">
        <f t="shared" si="3"/>
        <v>10010</v>
      </c>
      <c r="L27" t="e">
        <f>VLOOKUP(K27,Sheet1!$A$4:$A$64,1,0)*1</f>
        <v>#N/A</v>
      </c>
      <c r="M27" t="str">
        <f t="shared" si="4"/>
        <v>10003</v>
      </c>
      <c r="N27" t="str">
        <f t="shared" si="5"/>
        <v>10001</v>
      </c>
    </row>
    <row r="28" spans="1:14" x14ac:dyDescent="0.15">
      <c r="A28" t="s">
        <v>645</v>
      </c>
      <c r="B28">
        <v>0</v>
      </c>
      <c r="C28" t="s">
        <v>690</v>
      </c>
      <c r="D28" t="s">
        <v>691</v>
      </c>
      <c r="E28">
        <f t="shared" si="0"/>
        <v>10108</v>
      </c>
      <c r="F28" t="e">
        <f>VLOOKUP(E28,Sheet1!$A$4:$A$64,1,0)*1</f>
        <v>#N/A</v>
      </c>
      <c r="G28">
        <f t="shared" si="1"/>
        <v>10142</v>
      </c>
      <c r="H28">
        <f>VLOOKUP(G28,Sheet1!$A$4:$A$64,1,0)*1</f>
        <v>10142</v>
      </c>
      <c r="I28">
        <f t="shared" si="2"/>
        <v>10013</v>
      </c>
      <c r="J28">
        <f>VLOOKUP(I28,Sheet1!$A$4:$A$64,1,0)*1</f>
        <v>10013</v>
      </c>
      <c r="K28">
        <f t="shared" si="3"/>
        <v>10017</v>
      </c>
      <c r="L28">
        <f>VLOOKUP(K28,Sheet1!$A$4:$A$64,1,0)*1</f>
        <v>10017</v>
      </c>
      <c r="M28" t="str">
        <f t="shared" si="4"/>
        <v>10142</v>
      </c>
      <c r="N28" t="str">
        <f t="shared" si="5"/>
        <v>10013|10017</v>
      </c>
    </row>
    <row r="29" spans="1:14" x14ac:dyDescent="0.15">
      <c r="A29" t="s">
        <v>651</v>
      </c>
      <c r="B29">
        <v>0</v>
      </c>
      <c r="C29" t="s">
        <v>692</v>
      </c>
      <c r="D29" t="s">
        <v>693</v>
      </c>
      <c r="E29">
        <f t="shared" si="0"/>
        <v>10103</v>
      </c>
      <c r="F29" t="e">
        <f>VLOOKUP(E29,Sheet1!$A$4:$A$64,1,0)*1</f>
        <v>#N/A</v>
      </c>
      <c r="G29">
        <f t="shared" si="1"/>
        <v>10082</v>
      </c>
      <c r="H29" t="e">
        <f>VLOOKUP(G29,Sheet1!$A$4:$A$64,1,0)*1</f>
        <v>#N/A</v>
      </c>
      <c r="I29">
        <f t="shared" si="2"/>
        <v>10095</v>
      </c>
      <c r="J29" t="e">
        <f>VLOOKUP(I29,Sheet1!$A$4:$A$64,1,0)*1</f>
        <v>#N/A</v>
      </c>
      <c r="K29">
        <f t="shared" si="3"/>
        <v>10101</v>
      </c>
      <c r="L29">
        <f>VLOOKUP(K29,Sheet1!$A$4:$A$64,1,0)*1</f>
        <v>10101</v>
      </c>
      <c r="M29" t="str">
        <f t="shared" si="4"/>
        <v/>
      </c>
      <c r="N29" t="str">
        <f t="shared" si="5"/>
        <v>10101</v>
      </c>
    </row>
    <row r="30" spans="1:14" x14ac:dyDescent="0.15">
      <c r="A30" t="s">
        <v>694</v>
      </c>
      <c r="B30">
        <v>0</v>
      </c>
      <c r="C30" t="s">
        <v>695</v>
      </c>
      <c r="D30" t="s">
        <v>696</v>
      </c>
      <c r="E30">
        <f t="shared" si="0"/>
        <v>10076</v>
      </c>
      <c r="F30" t="e">
        <f>VLOOKUP(E30,Sheet1!$A$4:$A$64,1,0)*1</f>
        <v>#N/A</v>
      </c>
      <c r="G30">
        <f t="shared" si="1"/>
        <v>10109</v>
      </c>
      <c r="H30">
        <f>VLOOKUP(G30,Sheet1!$A$4:$A$64,1,0)*1</f>
        <v>10109</v>
      </c>
      <c r="I30">
        <f t="shared" si="2"/>
        <v>10141</v>
      </c>
      <c r="J30">
        <f>VLOOKUP(I30,Sheet1!$A$4:$A$64,1,0)*1</f>
        <v>10141</v>
      </c>
      <c r="K30">
        <f t="shared" si="3"/>
        <v>10093</v>
      </c>
      <c r="L30">
        <f>VLOOKUP(K30,Sheet1!$A$4:$A$64,1,0)*1</f>
        <v>10093</v>
      </c>
      <c r="M30" t="str">
        <f t="shared" si="4"/>
        <v>10109</v>
      </c>
      <c r="N30" t="str">
        <f t="shared" si="5"/>
        <v>10141|10093</v>
      </c>
    </row>
    <row r="31" spans="1:14" x14ac:dyDescent="0.15">
      <c r="A31" t="s">
        <v>697</v>
      </c>
      <c r="B31">
        <v>0</v>
      </c>
      <c r="C31" t="s">
        <v>698</v>
      </c>
      <c r="D31" t="s">
        <v>699</v>
      </c>
      <c r="E31">
        <f t="shared" si="0"/>
        <v>10038</v>
      </c>
      <c r="F31" t="e">
        <f>VLOOKUP(E31,Sheet1!$A$4:$A$64,1,0)*1</f>
        <v>#N/A</v>
      </c>
      <c r="G31">
        <f t="shared" si="1"/>
        <v>10118</v>
      </c>
      <c r="H31">
        <f>VLOOKUP(G31,Sheet1!$A$4:$A$64,1,0)*1</f>
        <v>10118</v>
      </c>
      <c r="I31">
        <f t="shared" si="2"/>
        <v>10086</v>
      </c>
      <c r="J31" t="e">
        <f>VLOOKUP(I31,Sheet1!$A$4:$A$64,1,0)*1</f>
        <v>#N/A</v>
      </c>
      <c r="K31">
        <f t="shared" si="3"/>
        <v>10106</v>
      </c>
      <c r="L31" t="e">
        <f>VLOOKUP(K31,Sheet1!$A$4:$A$64,1,0)*1</f>
        <v>#N/A</v>
      </c>
      <c r="M31" t="str">
        <f t="shared" si="4"/>
        <v>10118</v>
      </c>
      <c r="N31" t="str">
        <f t="shared" si="5"/>
        <v/>
      </c>
    </row>
    <row r="32" spans="1:14" x14ac:dyDescent="0.15">
      <c r="A32" t="s">
        <v>697</v>
      </c>
      <c r="B32">
        <v>0</v>
      </c>
      <c r="C32" t="s">
        <v>700</v>
      </c>
      <c r="D32" t="s">
        <v>701</v>
      </c>
      <c r="E32">
        <f t="shared" si="0"/>
        <v>10110</v>
      </c>
      <c r="F32">
        <f>VLOOKUP(E32,Sheet1!$A$4:$A$64,1,0)*1</f>
        <v>10110</v>
      </c>
      <c r="G32">
        <f t="shared" si="1"/>
        <v>10125</v>
      </c>
      <c r="H32">
        <f>VLOOKUP(G32,Sheet1!$A$4:$A$64,1,0)*1</f>
        <v>10125</v>
      </c>
      <c r="I32">
        <f t="shared" si="2"/>
        <v>10036</v>
      </c>
      <c r="J32" t="e">
        <f>VLOOKUP(I32,Sheet1!$A$4:$A$64,1,0)*1</f>
        <v>#N/A</v>
      </c>
      <c r="K32">
        <f t="shared" si="3"/>
        <v>10035</v>
      </c>
      <c r="L32">
        <f>VLOOKUP(K32,Sheet1!$A$4:$A$64,1,0)*1</f>
        <v>10035</v>
      </c>
      <c r="M32" t="str">
        <f t="shared" si="4"/>
        <v>10110|10125</v>
      </c>
      <c r="N32" t="str">
        <f t="shared" si="5"/>
        <v>10035</v>
      </c>
    </row>
    <row r="33" spans="1:14" x14ac:dyDescent="0.15">
      <c r="A33" t="s">
        <v>634</v>
      </c>
      <c r="B33">
        <v>0</v>
      </c>
      <c r="C33" t="s">
        <v>702</v>
      </c>
      <c r="D33" t="s">
        <v>703</v>
      </c>
      <c r="E33">
        <f t="shared" si="0"/>
        <v>10109</v>
      </c>
      <c r="F33">
        <f>VLOOKUP(E33,Sheet1!$A$4:$A$64,1,0)*1</f>
        <v>10109</v>
      </c>
      <c r="G33">
        <f t="shared" si="1"/>
        <v>10032</v>
      </c>
      <c r="H33" t="e">
        <f>VLOOKUP(G33,Sheet1!$A$4:$A$64,1,0)*1</f>
        <v>#N/A</v>
      </c>
      <c r="I33">
        <f t="shared" si="2"/>
        <v>10013</v>
      </c>
      <c r="J33">
        <f>VLOOKUP(I33,Sheet1!$A$4:$A$64,1,0)*1</f>
        <v>10013</v>
      </c>
      <c r="K33">
        <f t="shared" si="3"/>
        <v>10099</v>
      </c>
      <c r="L33" t="e">
        <f>VLOOKUP(K33,Sheet1!$A$4:$A$64,1,0)*1</f>
        <v>#N/A</v>
      </c>
      <c r="M33" t="str">
        <f t="shared" si="4"/>
        <v>10109</v>
      </c>
      <c r="N33" t="str">
        <f t="shared" si="5"/>
        <v>10013</v>
      </c>
    </row>
    <row r="34" spans="1:14" x14ac:dyDescent="0.15">
      <c r="A34" t="s">
        <v>704</v>
      </c>
      <c r="B34">
        <v>0</v>
      </c>
      <c r="C34" t="s">
        <v>705</v>
      </c>
      <c r="D34" t="s">
        <v>706</v>
      </c>
      <c r="E34">
        <f t="shared" si="0"/>
        <v>10106</v>
      </c>
      <c r="F34" t="e">
        <f>VLOOKUP(E34,Sheet1!$A$4:$A$64,1,0)*1</f>
        <v>#N/A</v>
      </c>
      <c r="G34">
        <f t="shared" si="1"/>
        <v>10082</v>
      </c>
      <c r="H34" t="e">
        <f>VLOOKUP(G34,Sheet1!$A$4:$A$64,1,0)*1</f>
        <v>#N/A</v>
      </c>
      <c r="I34">
        <f t="shared" si="2"/>
        <v>10121</v>
      </c>
      <c r="J34">
        <f>VLOOKUP(I34,Sheet1!$A$4:$A$64,1,0)*1</f>
        <v>10121</v>
      </c>
      <c r="K34">
        <f t="shared" si="3"/>
        <v>10001</v>
      </c>
      <c r="L34">
        <f>VLOOKUP(K34,Sheet1!$A$4:$A$64,1,0)*1</f>
        <v>10001</v>
      </c>
      <c r="M34" t="str">
        <f t="shared" si="4"/>
        <v/>
      </c>
      <c r="N34" t="str">
        <f t="shared" si="5"/>
        <v>10121|10001</v>
      </c>
    </row>
    <row r="35" spans="1:14" x14ac:dyDescent="0.15">
      <c r="A35" t="s">
        <v>707</v>
      </c>
      <c r="B35">
        <v>0</v>
      </c>
      <c r="C35" t="s">
        <v>708</v>
      </c>
      <c r="D35" t="s">
        <v>684</v>
      </c>
      <c r="E35">
        <f t="shared" si="0"/>
        <v>10134</v>
      </c>
      <c r="F35">
        <f>VLOOKUP(E35,Sheet1!$A$4:$A$64,1,0)*1</f>
        <v>10134</v>
      </c>
      <c r="G35">
        <f t="shared" si="1"/>
        <v>10090</v>
      </c>
      <c r="H35" t="e">
        <f>VLOOKUP(G35,Sheet1!$A$4:$A$64,1,0)*1</f>
        <v>#N/A</v>
      </c>
      <c r="I35">
        <f t="shared" si="2"/>
        <v>10036</v>
      </c>
      <c r="J35" t="e">
        <f>VLOOKUP(I35,Sheet1!$A$4:$A$64,1,0)*1</f>
        <v>#N/A</v>
      </c>
      <c r="K35">
        <f t="shared" si="3"/>
        <v>10053</v>
      </c>
      <c r="L35">
        <f>VLOOKUP(K35,Sheet1!$A$4:$A$64,1,0)*1</f>
        <v>10053</v>
      </c>
      <c r="M35" t="str">
        <f t="shared" si="4"/>
        <v>10134</v>
      </c>
      <c r="N35" t="str">
        <f t="shared" si="5"/>
        <v>10053</v>
      </c>
    </row>
    <row r="36" spans="1:14" x14ac:dyDescent="0.15">
      <c r="A36" t="s">
        <v>625</v>
      </c>
      <c r="B36">
        <v>0</v>
      </c>
      <c r="C36" t="s">
        <v>709</v>
      </c>
      <c r="D36" t="s">
        <v>629</v>
      </c>
      <c r="E36">
        <f t="shared" ref="E36:E65" si="6">MID(C36,1,5)*1</f>
        <v>10100</v>
      </c>
      <c r="F36" t="e">
        <f>VLOOKUP(E36,Sheet1!$A$4:$A$64,1,0)*1</f>
        <v>#N/A</v>
      </c>
      <c r="G36">
        <f t="shared" ref="G36:G65" si="7">MID(C36,7,5)*1</f>
        <v>10142</v>
      </c>
      <c r="H36">
        <f>VLOOKUP(G36,Sheet1!$A$4:$A$64,1,0)*1</f>
        <v>10142</v>
      </c>
      <c r="I36">
        <f t="shared" ref="I36:I65" si="8">MID(D36,1,5)*1</f>
        <v>10106</v>
      </c>
      <c r="J36" t="e">
        <f>VLOOKUP(I36,Sheet1!$A$4:$A$64,1,0)*1</f>
        <v>#N/A</v>
      </c>
      <c r="K36">
        <f t="shared" ref="K36:K65" si="9">MID(D36,7,5)*1</f>
        <v>10097</v>
      </c>
      <c r="L36">
        <f>VLOOKUP(K36,Sheet1!$A$4:$A$64,1,0)*1</f>
        <v>10097</v>
      </c>
      <c r="M36" t="str">
        <f t="shared" si="4"/>
        <v>10142</v>
      </c>
      <c r="N36" t="str">
        <f t="shared" si="5"/>
        <v>10097</v>
      </c>
    </row>
    <row r="37" spans="1:14" x14ac:dyDescent="0.15">
      <c r="A37" t="s">
        <v>710</v>
      </c>
      <c r="B37">
        <v>0</v>
      </c>
      <c r="C37" t="s">
        <v>711</v>
      </c>
      <c r="D37" t="s">
        <v>712</v>
      </c>
      <c r="E37">
        <f t="shared" si="6"/>
        <v>10096</v>
      </c>
      <c r="F37" t="e">
        <f>VLOOKUP(E37,Sheet1!$A$4:$A$64,1,0)*1</f>
        <v>#N/A</v>
      </c>
      <c r="G37">
        <f t="shared" si="7"/>
        <v>10042</v>
      </c>
      <c r="H37" t="e">
        <f>VLOOKUP(G37,Sheet1!$A$4:$A$64,1,0)*1</f>
        <v>#N/A</v>
      </c>
      <c r="I37">
        <f t="shared" si="8"/>
        <v>10018</v>
      </c>
      <c r="J37" t="e">
        <f>VLOOKUP(I37,Sheet1!$A$4:$A$64,1,0)*1</f>
        <v>#N/A</v>
      </c>
      <c r="K37">
        <f t="shared" si="9"/>
        <v>10045</v>
      </c>
      <c r="L37">
        <f>VLOOKUP(K37,Sheet1!$A$4:$A$64,1,0)*1</f>
        <v>10045</v>
      </c>
      <c r="M37" t="str">
        <f t="shared" si="4"/>
        <v/>
      </c>
      <c r="N37" t="str">
        <f t="shared" si="5"/>
        <v>10045</v>
      </c>
    </row>
    <row r="38" spans="1:14" x14ac:dyDescent="0.15">
      <c r="A38" t="s">
        <v>713</v>
      </c>
      <c r="B38">
        <v>0</v>
      </c>
      <c r="C38" t="s">
        <v>714</v>
      </c>
      <c r="D38" t="s">
        <v>715</v>
      </c>
      <c r="E38">
        <f t="shared" si="6"/>
        <v>10133</v>
      </c>
      <c r="F38">
        <f>VLOOKUP(E38,Sheet1!$A$4:$A$64,1,0)*1</f>
        <v>10133</v>
      </c>
      <c r="G38">
        <f t="shared" si="7"/>
        <v>10037</v>
      </c>
      <c r="H38" t="e">
        <f>VLOOKUP(G38,Sheet1!$A$4:$A$64,1,0)*1</f>
        <v>#N/A</v>
      </c>
      <c r="I38">
        <f t="shared" si="8"/>
        <v>10106</v>
      </c>
      <c r="J38" t="e">
        <f>VLOOKUP(I38,Sheet1!$A$4:$A$64,1,0)*1</f>
        <v>#N/A</v>
      </c>
      <c r="K38">
        <f t="shared" si="9"/>
        <v>10031</v>
      </c>
      <c r="L38" t="e">
        <f>VLOOKUP(K38,Sheet1!$A$4:$A$64,1,0)*1</f>
        <v>#N/A</v>
      </c>
      <c r="M38" t="str">
        <f t="shared" si="4"/>
        <v>10133</v>
      </c>
      <c r="N38" t="str">
        <f t="shared" si="5"/>
        <v/>
      </c>
    </row>
    <row r="39" spans="1:14" x14ac:dyDescent="0.15">
      <c r="A39" t="s">
        <v>716</v>
      </c>
      <c r="B39">
        <v>0</v>
      </c>
      <c r="C39" t="s">
        <v>688</v>
      </c>
      <c r="D39" t="s">
        <v>717</v>
      </c>
      <c r="E39">
        <f t="shared" si="6"/>
        <v>10080</v>
      </c>
      <c r="F39" t="e">
        <f>VLOOKUP(E39,Sheet1!$A$4:$A$64,1,0)*1</f>
        <v>#N/A</v>
      </c>
      <c r="G39">
        <f t="shared" si="7"/>
        <v>10003</v>
      </c>
      <c r="H39">
        <f>VLOOKUP(G39,Sheet1!$A$4:$A$64,1,0)*1</f>
        <v>10003</v>
      </c>
      <c r="I39">
        <f t="shared" si="8"/>
        <v>10015</v>
      </c>
      <c r="J39" t="e">
        <f>VLOOKUP(I39,Sheet1!$A$4:$A$64,1,0)*1</f>
        <v>#N/A</v>
      </c>
      <c r="K39">
        <f t="shared" si="9"/>
        <v>10058</v>
      </c>
      <c r="L39" t="e">
        <f>VLOOKUP(K39,Sheet1!$A$4:$A$64,1,0)*1</f>
        <v>#N/A</v>
      </c>
      <c r="M39" t="str">
        <f t="shared" si="4"/>
        <v>10003</v>
      </c>
      <c r="N39" t="str">
        <f t="shared" si="5"/>
        <v/>
      </c>
    </row>
    <row r="40" spans="1:14" x14ac:dyDescent="0.15">
      <c r="A40" t="s">
        <v>718</v>
      </c>
      <c r="B40">
        <v>0</v>
      </c>
      <c r="C40" t="s">
        <v>719</v>
      </c>
      <c r="D40" t="s">
        <v>720</v>
      </c>
      <c r="E40">
        <f t="shared" si="6"/>
        <v>10032</v>
      </c>
      <c r="F40" t="e">
        <f>VLOOKUP(E40,Sheet1!$A$4:$A$64,1,0)*1</f>
        <v>#N/A</v>
      </c>
      <c r="G40">
        <f t="shared" si="7"/>
        <v>10137</v>
      </c>
      <c r="H40">
        <f>VLOOKUP(G40,Sheet1!$A$4:$A$64,1,0)*1</f>
        <v>10137</v>
      </c>
      <c r="I40">
        <f t="shared" si="8"/>
        <v>10010</v>
      </c>
      <c r="J40" t="e">
        <f>VLOOKUP(I40,Sheet1!$A$4:$A$64,1,0)*1</f>
        <v>#N/A</v>
      </c>
      <c r="K40">
        <f t="shared" si="9"/>
        <v>10106</v>
      </c>
      <c r="L40" t="e">
        <f>VLOOKUP(K40,Sheet1!$A$4:$A$64,1,0)*1</f>
        <v>#N/A</v>
      </c>
      <c r="M40" t="str">
        <f t="shared" si="4"/>
        <v>10137</v>
      </c>
      <c r="N40" t="str">
        <f t="shared" si="5"/>
        <v/>
      </c>
    </row>
    <row r="41" spans="1:14" x14ac:dyDescent="0.15">
      <c r="A41" t="s">
        <v>721</v>
      </c>
      <c r="B41">
        <v>0</v>
      </c>
      <c r="C41" t="s">
        <v>722</v>
      </c>
      <c r="D41" t="s">
        <v>723</v>
      </c>
      <c r="E41">
        <f t="shared" si="6"/>
        <v>10137</v>
      </c>
      <c r="F41">
        <f>VLOOKUP(E41,Sheet1!$A$4:$A$64,1,0)*1</f>
        <v>10137</v>
      </c>
      <c r="G41">
        <f t="shared" si="7"/>
        <v>10097</v>
      </c>
      <c r="H41">
        <f>VLOOKUP(G41,Sheet1!$A$4:$A$64,1,0)*1</f>
        <v>10097</v>
      </c>
      <c r="I41">
        <f t="shared" si="8"/>
        <v>10066</v>
      </c>
      <c r="J41" t="e">
        <f>VLOOKUP(I41,Sheet1!$A$4:$A$64,1,0)*1</f>
        <v>#N/A</v>
      </c>
      <c r="K41">
        <f t="shared" si="9"/>
        <v>10101</v>
      </c>
      <c r="L41">
        <f>VLOOKUP(K41,Sheet1!$A$4:$A$64,1,0)*1</f>
        <v>10101</v>
      </c>
      <c r="M41" t="str">
        <f t="shared" si="4"/>
        <v>10137|10097</v>
      </c>
      <c r="N41" t="str">
        <f t="shared" si="5"/>
        <v>10101</v>
      </c>
    </row>
    <row r="42" spans="1:14" x14ac:dyDescent="0.15">
      <c r="A42" t="s">
        <v>634</v>
      </c>
      <c r="B42">
        <v>0</v>
      </c>
      <c r="C42" t="s">
        <v>724</v>
      </c>
      <c r="D42" t="s">
        <v>725</v>
      </c>
      <c r="E42">
        <f t="shared" si="6"/>
        <v>10022</v>
      </c>
      <c r="F42" t="e">
        <f>VLOOKUP(E42,Sheet1!$A$4:$A$64,1,0)*1</f>
        <v>#N/A</v>
      </c>
      <c r="G42">
        <f t="shared" si="7"/>
        <v>10106</v>
      </c>
      <c r="H42" t="e">
        <f>VLOOKUP(G42,Sheet1!$A$4:$A$64,1,0)*1</f>
        <v>#N/A</v>
      </c>
      <c r="I42">
        <f t="shared" si="8"/>
        <v>10019</v>
      </c>
      <c r="J42" t="e">
        <f>VLOOKUP(I42,Sheet1!$A$4:$A$64,1,0)*1</f>
        <v>#N/A</v>
      </c>
      <c r="K42">
        <f t="shared" si="9"/>
        <v>10066</v>
      </c>
      <c r="L42" t="e">
        <f>VLOOKUP(K42,Sheet1!$A$4:$A$64,1,0)*1</f>
        <v>#N/A</v>
      </c>
      <c r="M42" t="str">
        <f t="shared" si="4"/>
        <v/>
      </c>
      <c r="N42" t="str">
        <f t="shared" si="5"/>
        <v/>
      </c>
    </row>
    <row r="43" spans="1:14" x14ac:dyDescent="0.15">
      <c r="A43" t="s">
        <v>726</v>
      </c>
      <c r="B43">
        <v>0</v>
      </c>
      <c r="C43" t="s">
        <v>727</v>
      </c>
      <c r="D43" t="s">
        <v>728</v>
      </c>
      <c r="E43">
        <f t="shared" si="6"/>
        <v>10102</v>
      </c>
      <c r="F43" t="e">
        <f>VLOOKUP(E43,Sheet1!$A$4:$A$64,1,0)*1</f>
        <v>#N/A</v>
      </c>
      <c r="G43">
        <f t="shared" si="7"/>
        <v>10053</v>
      </c>
      <c r="H43">
        <f>VLOOKUP(G43,Sheet1!$A$4:$A$64,1,0)*1</f>
        <v>10053</v>
      </c>
      <c r="I43">
        <f t="shared" si="8"/>
        <v>10066</v>
      </c>
      <c r="J43" t="e">
        <f>VLOOKUP(I43,Sheet1!$A$4:$A$64,1,0)*1</f>
        <v>#N/A</v>
      </c>
      <c r="K43">
        <f t="shared" si="9"/>
        <v>10078</v>
      </c>
      <c r="L43">
        <f>VLOOKUP(K43,Sheet1!$A$4:$A$64,1,0)*1</f>
        <v>10078</v>
      </c>
      <c r="M43" t="str">
        <f t="shared" si="4"/>
        <v>10053</v>
      </c>
      <c r="N43" t="str">
        <f t="shared" si="5"/>
        <v>10078</v>
      </c>
    </row>
    <row r="44" spans="1:14" x14ac:dyDescent="0.15">
      <c r="A44" t="s">
        <v>729</v>
      </c>
      <c r="B44">
        <v>0</v>
      </c>
      <c r="C44" t="s">
        <v>730</v>
      </c>
      <c r="D44" t="s">
        <v>731</v>
      </c>
      <c r="E44">
        <f t="shared" si="6"/>
        <v>10058</v>
      </c>
      <c r="F44" t="e">
        <f>VLOOKUP(E44,Sheet1!$A$4:$A$64,1,0)*1</f>
        <v>#N/A</v>
      </c>
      <c r="G44">
        <f t="shared" si="7"/>
        <v>10032</v>
      </c>
      <c r="H44" t="e">
        <f>VLOOKUP(G44,Sheet1!$A$4:$A$64,1,0)*1</f>
        <v>#N/A</v>
      </c>
      <c r="I44">
        <f t="shared" si="8"/>
        <v>10070</v>
      </c>
      <c r="J44" t="e">
        <f>VLOOKUP(I44,Sheet1!$A$4:$A$64,1,0)*1</f>
        <v>#N/A</v>
      </c>
      <c r="K44">
        <f t="shared" si="9"/>
        <v>10020</v>
      </c>
      <c r="L44">
        <f>VLOOKUP(K44,Sheet1!$A$4:$A$64,1,0)*1</f>
        <v>10020</v>
      </c>
      <c r="M44" t="str">
        <f t="shared" si="4"/>
        <v/>
      </c>
      <c r="N44" t="str">
        <f t="shared" si="5"/>
        <v>10020</v>
      </c>
    </row>
    <row r="45" spans="1:14" x14ac:dyDescent="0.15">
      <c r="A45" t="s">
        <v>732</v>
      </c>
      <c r="B45">
        <v>0</v>
      </c>
      <c r="C45" t="s">
        <v>722</v>
      </c>
      <c r="D45" t="s">
        <v>733</v>
      </c>
      <c r="E45">
        <f t="shared" si="6"/>
        <v>10137</v>
      </c>
      <c r="F45">
        <f>VLOOKUP(E45,Sheet1!$A$4:$A$64,1,0)*1</f>
        <v>10137</v>
      </c>
      <c r="G45">
        <f t="shared" si="7"/>
        <v>10097</v>
      </c>
      <c r="H45">
        <f>VLOOKUP(G45,Sheet1!$A$4:$A$64,1,0)*1</f>
        <v>10097</v>
      </c>
      <c r="I45">
        <f t="shared" si="8"/>
        <v>10018</v>
      </c>
      <c r="J45" t="e">
        <f>VLOOKUP(I45,Sheet1!$A$4:$A$64,1,0)*1</f>
        <v>#N/A</v>
      </c>
      <c r="K45">
        <f t="shared" si="9"/>
        <v>10003</v>
      </c>
      <c r="L45">
        <f>VLOOKUP(K45,Sheet1!$A$4:$A$64,1,0)*1</f>
        <v>10003</v>
      </c>
      <c r="M45" t="str">
        <f t="shared" si="4"/>
        <v>10137|10097</v>
      </c>
      <c r="N45" t="str">
        <f t="shared" si="5"/>
        <v>10003</v>
      </c>
    </row>
    <row r="46" spans="1:14" x14ac:dyDescent="0.15">
      <c r="A46" t="s">
        <v>726</v>
      </c>
      <c r="B46">
        <v>0</v>
      </c>
      <c r="C46" t="s">
        <v>734</v>
      </c>
      <c r="D46" t="s">
        <v>735</v>
      </c>
      <c r="E46">
        <f t="shared" si="6"/>
        <v>10098</v>
      </c>
      <c r="F46">
        <f>VLOOKUP(E46,Sheet1!$A$4:$A$64,1,0)*1</f>
        <v>10098</v>
      </c>
      <c r="G46">
        <f t="shared" si="7"/>
        <v>10032</v>
      </c>
      <c r="H46" t="e">
        <f>VLOOKUP(G46,Sheet1!$A$4:$A$64,1,0)*1</f>
        <v>#N/A</v>
      </c>
      <c r="I46">
        <f t="shared" si="8"/>
        <v>10106</v>
      </c>
      <c r="J46" t="e">
        <f>VLOOKUP(I46,Sheet1!$A$4:$A$64,1,0)*1</f>
        <v>#N/A</v>
      </c>
      <c r="K46">
        <f t="shared" si="9"/>
        <v>10094</v>
      </c>
      <c r="L46" t="e">
        <f>VLOOKUP(K46,Sheet1!$A$4:$A$64,1,0)*1</f>
        <v>#N/A</v>
      </c>
      <c r="M46" t="str">
        <f t="shared" si="4"/>
        <v>10098</v>
      </c>
      <c r="N46" t="str">
        <f t="shared" si="5"/>
        <v/>
      </c>
    </row>
    <row r="47" spans="1:14" x14ac:dyDescent="0.15">
      <c r="A47" t="s">
        <v>736</v>
      </c>
      <c r="B47">
        <v>0</v>
      </c>
      <c r="C47" t="s">
        <v>737</v>
      </c>
      <c r="D47" t="s">
        <v>691</v>
      </c>
      <c r="E47">
        <f t="shared" si="6"/>
        <v>10125</v>
      </c>
      <c r="F47">
        <f>VLOOKUP(E47,Sheet1!$A$4:$A$64,1,0)*1</f>
        <v>10125</v>
      </c>
      <c r="G47">
        <f t="shared" si="7"/>
        <v>10027</v>
      </c>
      <c r="H47">
        <f>VLOOKUP(G47,Sheet1!$A$4:$A$64,1,0)*1</f>
        <v>10027</v>
      </c>
      <c r="I47">
        <f t="shared" si="8"/>
        <v>10013</v>
      </c>
      <c r="J47">
        <f>VLOOKUP(I47,Sheet1!$A$4:$A$64,1,0)*1</f>
        <v>10013</v>
      </c>
      <c r="K47">
        <f t="shared" si="9"/>
        <v>10017</v>
      </c>
      <c r="L47">
        <f>VLOOKUP(K47,Sheet1!$A$4:$A$64,1,0)*1</f>
        <v>10017</v>
      </c>
      <c r="M47" t="str">
        <f t="shared" si="4"/>
        <v>10125|10027</v>
      </c>
      <c r="N47" t="str">
        <f t="shared" si="5"/>
        <v>10013|10017</v>
      </c>
    </row>
    <row r="48" spans="1:14" x14ac:dyDescent="0.15">
      <c r="A48" t="s">
        <v>738</v>
      </c>
      <c r="B48">
        <v>0</v>
      </c>
      <c r="C48" t="s">
        <v>739</v>
      </c>
      <c r="D48" t="s">
        <v>740</v>
      </c>
      <c r="E48">
        <f t="shared" si="6"/>
        <v>10066</v>
      </c>
      <c r="F48" t="e">
        <f>VLOOKUP(E48,Sheet1!$A$4:$A$64,1,0)*1</f>
        <v>#N/A</v>
      </c>
      <c r="G48">
        <f t="shared" si="7"/>
        <v>10001</v>
      </c>
      <c r="H48">
        <f>VLOOKUP(G48,Sheet1!$A$4:$A$64,1,0)*1</f>
        <v>10001</v>
      </c>
      <c r="I48">
        <f t="shared" si="8"/>
        <v>10026</v>
      </c>
      <c r="J48" t="e">
        <f>VLOOKUP(I48,Sheet1!$A$4:$A$64,1,0)*1</f>
        <v>#N/A</v>
      </c>
      <c r="K48">
        <f t="shared" si="9"/>
        <v>10022</v>
      </c>
      <c r="L48" t="e">
        <f>VLOOKUP(K48,Sheet1!$A$4:$A$64,1,0)*1</f>
        <v>#N/A</v>
      </c>
      <c r="M48" t="str">
        <f t="shared" si="4"/>
        <v>10001</v>
      </c>
      <c r="N48" t="str">
        <f t="shared" si="5"/>
        <v/>
      </c>
    </row>
    <row r="49" spans="1:14" x14ac:dyDescent="0.15">
      <c r="A49" t="s">
        <v>738</v>
      </c>
      <c r="B49">
        <v>0</v>
      </c>
      <c r="C49" t="s">
        <v>741</v>
      </c>
      <c r="D49" t="s">
        <v>742</v>
      </c>
      <c r="E49">
        <f t="shared" si="6"/>
        <v>10061</v>
      </c>
      <c r="F49">
        <f>VLOOKUP(E49,Sheet1!$A$4:$A$64,1,0)*1</f>
        <v>10061</v>
      </c>
      <c r="G49">
        <f t="shared" si="7"/>
        <v>10027</v>
      </c>
      <c r="H49">
        <f>VLOOKUP(G49,Sheet1!$A$4:$A$64,1,0)*1</f>
        <v>10027</v>
      </c>
      <c r="I49">
        <f t="shared" si="8"/>
        <v>10026</v>
      </c>
      <c r="J49" t="e">
        <f>VLOOKUP(I49,Sheet1!$A$4:$A$64,1,0)*1</f>
        <v>#N/A</v>
      </c>
      <c r="K49">
        <f t="shared" si="9"/>
        <v>10004</v>
      </c>
      <c r="L49" t="e">
        <f>VLOOKUP(K49,Sheet1!$A$4:$A$64,1,0)*1</f>
        <v>#N/A</v>
      </c>
      <c r="M49" t="str">
        <f t="shared" si="4"/>
        <v>10061|10027</v>
      </c>
      <c r="N49" t="str">
        <f t="shared" si="5"/>
        <v/>
      </c>
    </row>
    <row r="50" spans="1:14" x14ac:dyDescent="0.15">
      <c r="A50" t="s">
        <v>738</v>
      </c>
      <c r="B50">
        <v>0</v>
      </c>
      <c r="C50" t="s">
        <v>743</v>
      </c>
      <c r="D50" t="s">
        <v>744</v>
      </c>
      <c r="E50">
        <f t="shared" si="6"/>
        <v>10031</v>
      </c>
      <c r="F50" t="e">
        <f>VLOOKUP(E50,Sheet1!$A$4:$A$64,1,0)*1</f>
        <v>#N/A</v>
      </c>
      <c r="G50">
        <f t="shared" si="7"/>
        <v>10020</v>
      </c>
      <c r="H50">
        <f>VLOOKUP(G50,Sheet1!$A$4:$A$64,1,0)*1</f>
        <v>10020</v>
      </c>
      <c r="I50">
        <f t="shared" si="8"/>
        <v>10093</v>
      </c>
      <c r="J50">
        <f>VLOOKUP(I50,Sheet1!$A$4:$A$64,1,0)*1</f>
        <v>10093</v>
      </c>
      <c r="K50">
        <f t="shared" si="9"/>
        <v>10066</v>
      </c>
      <c r="L50" t="e">
        <f>VLOOKUP(K50,Sheet1!$A$4:$A$64,1,0)*1</f>
        <v>#N/A</v>
      </c>
      <c r="M50" t="str">
        <f t="shared" si="4"/>
        <v>10020</v>
      </c>
      <c r="N50" t="str">
        <f t="shared" si="5"/>
        <v>10093</v>
      </c>
    </row>
    <row r="51" spans="1:14" x14ac:dyDescent="0.15">
      <c r="A51" t="s">
        <v>745</v>
      </c>
      <c r="B51">
        <v>0</v>
      </c>
      <c r="C51" t="s">
        <v>746</v>
      </c>
      <c r="D51" t="s">
        <v>747</v>
      </c>
      <c r="E51">
        <f t="shared" si="6"/>
        <v>10082</v>
      </c>
      <c r="F51" t="e">
        <f>VLOOKUP(E51,Sheet1!$A$4:$A$64,1,0)*1</f>
        <v>#N/A</v>
      </c>
      <c r="G51">
        <f t="shared" si="7"/>
        <v>10073</v>
      </c>
      <c r="H51">
        <f>VLOOKUP(G51,Sheet1!$A$4:$A$64,1,0)*1</f>
        <v>10073</v>
      </c>
      <c r="I51">
        <f t="shared" si="8"/>
        <v>10134</v>
      </c>
      <c r="J51">
        <f>VLOOKUP(I51,Sheet1!$A$4:$A$64,1,0)*1</f>
        <v>10134</v>
      </c>
      <c r="K51">
        <f t="shared" si="9"/>
        <v>10042</v>
      </c>
      <c r="L51" t="e">
        <f>VLOOKUP(K51,Sheet1!$A$4:$A$64,1,0)*1</f>
        <v>#N/A</v>
      </c>
      <c r="M51" t="str">
        <f t="shared" si="4"/>
        <v>10073</v>
      </c>
      <c r="N51" t="str">
        <f t="shared" si="5"/>
        <v>10134</v>
      </c>
    </row>
    <row r="52" spans="1:14" x14ac:dyDescent="0.15">
      <c r="A52" t="s">
        <v>748</v>
      </c>
      <c r="B52">
        <v>0</v>
      </c>
      <c r="C52" t="s">
        <v>749</v>
      </c>
      <c r="D52" t="s">
        <v>750</v>
      </c>
      <c r="E52">
        <f t="shared" si="6"/>
        <v>10102</v>
      </c>
      <c r="F52" t="e">
        <f>VLOOKUP(E52,Sheet1!$A$4:$A$64,1,0)*1</f>
        <v>#N/A</v>
      </c>
      <c r="G52">
        <f t="shared" si="7"/>
        <v>10027</v>
      </c>
      <c r="H52">
        <f>VLOOKUP(G52,Sheet1!$A$4:$A$64,1,0)*1</f>
        <v>10027</v>
      </c>
      <c r="I52">
        <f t="shared" si="8"/>
        <v>10061</v>
      </c>
      <c r="J52">
        <f>VLOOKUP(I52,Sheet1!$A$4:$A$64,1,0)*1</f>
        <v>10061</v>
      </c>
      <c r="K52">
        <f t="shared" si="9"/>
        <v>10075</v>
      </c>
      <c r="L52">
        <f>VLOOKUP(K52,Sheet1!$A$4:$A$64,1,0)*1</f>
        <v>10075</v>
      </c>
      <c r="M52" t="str">
        <f t="shared" si="4"/>
        <v>10027</v>
      </c>
      <c r="N52" t="str">
        <f t="shared" si="5"/>
        <v>10061|10075</v>
      </c>
    </row>
    <row r="53" spans="1:14" x14ac:dyDescent="0.15">
      <c r="A53" t="s">
        <v>721</v>
      </c>
      <c r="B53">
        <v>0</v>
      </c>
      <c r="C53" t="s">
        <v>751</v>
      </c>
      <c r="D53" t="s">
        <v>752</v>
      </c>
      <c r="E53">
        <f t="shared" si="6"/>
        <v>10050</v>
      </c>
      <c r="F53">
        <f>VLOOKUP(E53,Sheet1!$A$4:$A$64,1,0)*1</f>
        <v>10050</v>
      </c>
      <c r="G53">
        <f t="shared" si="7"/>
        <v>10038</v>
      </c>
      <c r="H53" t="e">
        <f>VLOOKUP(G53,Sheet1!$A$4:$A$64,1,0)*1</f>
        <v>#N/A</v>
      </c>
      <c r="I53">
        <f t="shared" si="8"/>
        <v>10016</v>
      </c>
      <c r="J53" t="e">
        <f>VLOOKUP(I53,Sheet1!$A$4:$A$64,1,0)*1</f>
        <v>#N/A</v>
      </c>
      <c r="K53">
        <f t="shared" si="9"/>
        <v>10011</v>
      </c>
      <c r="L53">
        <f>VLOOKUP(K53,Sheet1!$A$4:$A$64,1,0)*1</f>
        <v>10011</v>
      </c>
      <c r="M53" t="str">
        <f t="shared" si="4"/>
        <v>10050</v>
      </c>
      <c r="N53" t="str">
        <f t="shared" si="5"/>
        <v>10011</v>
      </c>
    </row>
    <row r="54" spans="1:14" x14ac:dyDescent="0.15">
      <c r="A54" t="s">
        <v>753</v>
      </c>
      <c r="B54">
        <v>0</v>
      </c>
      <c r="C54" t="s">
        <v>754</v>
      </c>
      <c r="D54" t="s">
        <v>755</v>
      </c>
      <c r="E54">
        <f t="shared" si="6"/>
        <v>10026</v>
      </c>
      <c r="F54" t="e">
        <f>VLOOKUP(E54,Sheet1!$A$4:$A$64,1,0)*1</f>
        <v>#N/A</v>
      </c>
      <c r="G54">
        <f t="shared" si="7"/>
        <v>10096</v>
      </c>
      <c r="H54" t="e">
        <f>VLOOKUP(G54,Sheet1!$A$4:$A$64,1,0)*1</f>
        <v>#N/A</v>
      </c>
      <c r="I54">
        <f t="shared" si="8"/>
        <v>10053</v>
      </c>
      <c r="J54">
        <f>VLOOKUP(I54,Sheet1!$A$4:$A$64,1,0)*1</f>
        <v>10053</v>
      </c>
      <c r="K54">
        <f t="shared" si="9"/>
        <v>10001</v>
      </c>
      <c r="L54">
        <f>VLOOKUP(K54,Sheet1!$A$4:$A$64,1,0)*1</f>
        <v>10001</v>
      </c>
      <c r="M54" t="str">
        <f t="shared" si="4"/>
        <v/>
      </c>
      <c r="N54" t="str">
        <f t="shared" si="5"/>
        <v>10053|10001</v>
      </c>
    </row>
    <row r="55" spans="1:14" x14ac:dyDescent="0.15">
      <c r="A55" t="s">
        <v>756</v>
      </c>
      <c r="B55">
        <v>0</v>
      </c>
      <c r="C55" t="s">
        <v>660</v>
      </c>
      <c r="D55" t="s">
        <v>757</v>
      </c>
      <c r="E55">
        <f t="shared" si="6"/>
        <v>10026</v>
      </c>
      <c r="F55" t="e">
        <f>VLOOKUP(E55,Sheet1!$A$4:$A$64,1,0)*1</f>
        <v>#N/A</v>
      </c>
      <c r="G55">
        <f t="shared" si="7"/>
        <v>10082</v>
      </c>
      <c r="H55" t="e">
        <f>VLOOKUP(G55,Sheet1!$A$4:$A$64,1,0)*1</f>
        <v>#N/A</v>
      </c>
      <c r="I55">
        <f t="shared" si="8"/>
        <v>10049</v>
      </c>
      <c r="J55">
        <f>VLOOKUP(I55,Sheet1!$A$4:$A$64,1,0)*1</f>
        <v>10049</v>
      </c>
      <c r="K55">
        <f t="shared" si="9"/>
        <v>10042</v>
      </c>
      <c r="L55" t="e">
        <f>VLOOKUP(K55,Sheet1!$A$4:$A$64,1,0)*1</f>
        <v>#N/A</v>
      </c>
      <c r="M55" t="str">
        <f t="shared" si="4"/>
        <v/>
      </c>
      <c r="N55" t="str">
        <f t="shared" si="5"/>
        <v>10049</v>
      </c>
    </row>
    <row r="56" spans="1:14" x14ac:dyDescent="0.15">
      <c r="A56" t="s">
        <v>758</v>
      </c>
      <c r="B56">
        <v>0</v>
      </c>
      <c r="C56" t="s">
        <v>759</v>
      </c>
      <c r="D56" t="s">
        <v>760</v>
      </c>
      <c r="E56">
        <f t="shared" si="6"/>
        <v>10018</v>
      </c>
      <c r="F56" t="e">
        <f>VLOOKUP(E56,Sheet1!$A$4:$A$64,1,0)*1</f>
        <v>#N/A</v>
      </c>
      <c r="G56">
        <f t="shared" si="7"/>
        <v>10009</v>
      </c>
      <c r="H56">
        <f>VLOOKUP(G56,Sheet1!$A$4:$A$64,1,0)*1</f>
        <v>10009</v>
      </c>
      <c r="I56">
        <f t="shared" si="8"/>
        <v>10020</v>
      </c>
      <c r="J56">
        <f>VLOOKUP(I56,Sheet1!$A$4:$A$64,1,0)*1</f>
        <v>10020</v>
      </c>
      <c r="K56">
        <f t="shared" si="9"/>
        <v>10049</v>
      </c>
      <c r="L56">
        <f>VLOOKUP(K56,Sheet1!$A$4:$A$64,1,0)*1</f>
        <v>10049</v>
      </c>
      <c r="M56" t="str">
        <f t="shared" si="4"/>
        <v>10009</v>
      </c>
      <c r="N56" t="str">
        <f t="shared" si="5"/>
        <v>10020|10049</v>
      </c>
    </row>
    <row r="57" spans="1:14" x14ac:dyDescent="0.15">
      <c r="A57" t="s">
        <v>761</v>
      </c>
      <c r="B57">
        <v>0</v>
      </c>
      <c r="C57" t="s">
        <v>762</v>
      </c>
      <c r="D57" t="s">
        <v>763</v>
      </c>
      <c r="E57">
        <f t="shared" si="6"/>
        <v>10080</v>
      </c>
      <c r="F57" t="e">
        <f>VLOOKUP(E57,Sheet1!$A$4:$A$64,1,0)*1</f>
        <v>#N/A</v>
      </c>
      <c r="G57">
        <f t="shared" si="7"/>
        <v>10054</v>
      </c>
      <c r="H57" t="e">
        <f>VLOOKUP(G57,Sheet1!$A$4:$A$64,1,0)*1</f>
        <v>#N/A</v>
      </c>
      <c r="I57">
        <f t="shared" si="8"/>
        <v>10003</v>
      </c>
      <c r="J57">
        <f>VLOOKUP(I57,Sheet1!$A$4:$A$64,1,0)*1</f>
        <v>10003</v>
      </c>
      <c r="K57">
        <f t="shared" si="9"/>
        <v>10078</v>
      </c>
      <c r="L57">
        <f>VLOOKUP(K57,Sheet1!$A$4:$A$64,1,0)*1</f>
        <v>10078</v>
      </c>
      <c r="M57" t="str">
        <f t="shared" si="4"/>
        <v/>
      </c>
      <c r="N57" t="str">
        <f t="shared" si="5"/>
        <v>10003|10078</v>
      </c>
    </row>
    <row r="58" spans="1:14" x14ac:dyDescent="0.15">
      <c r="A58" t="s">
        <v>764</v>
      </c>
      <c r="B58">
        <v>0</v>
      </c>
      <c r="C58" t="s">
        <v>698</v>
      </c>
      <c r="D58" t="s">
        <v>765</v>
      </c>
      <c r="E58">
        <f t="shared" si="6"/>
        <v>10038</v>
      </c>
      <c r="F58" t="e">
        <f>VLOOKUP(E58,Sheet1!$A$4:$A$64,1,0)*1</f>
        <v>#N/A</v>
      </c>
      <c r="G58">
        <f t="shared" si="7"/>
        <v>10118</v>
      </c>
      <c r="H58">
        <f>VLOOKUP(G58,Sheet1!$A$4:$A$64,1,0)*1</f>
        <v>10118</v>
      </c>
      <c r="I58">
        <f t="shared" si="8"/>
        <v>10061</v>
      </c>
      <c r="J58">
        <f>VLOOKUP(I58,Sheet1!$A$4:$A$64,1,0)*1</f>
        <v>10061</v>
      </c>
      <c r="K58">
        <f t="shared" si="9"/>
        <v>10058</v>
      </c>
      <c r="L58" t="e">
        <f>VLOOKUP(K58,Sheet1!$A$4:$A$64,1,0)*1</f>
        <v>#N/A</v>
      </c>
      <c r="M58" t="str">
        <f t="shared" si="4"/>
        <v>10118</v>
      </c>
      <c r="N58" t="str">
        <f t="shared" si="5"/>
        <v>10061</v>
      </c>
    </row>
    <row r="59" spans="1:14" x14ac:dyDescent="0.15">
      <c r="A59" t="s">
        <v>766</v>
      </c>
      <c r="B59">
        <v>0</v>
      </c>
      <c r="C59" t="s">
        <v>767</v>
      </c>
      <c r="D59" t="s">
        <v>768</v>
      </c>
      <c r="E59">
        <f t="shared" si="6"/>
        <v>10106</v>
      </c>
      <c r="F59" t="e">
        <f>VLOOKUP(E59,Sheet1!$A$4:$A$64,1,0)*1</f>
        <v>#N/A</v>
      </c>
      <c r="G59">
        <f t="shared" si="7"/>
        <v>10033</v>
      </c>
      <c r="H59" t="e">
        <f>VLOOKUP(G59,Sheet1!$A$4:$A$64,1,0)*1</f>
        <v>#N/A</v>
      </c>
      <c r="I59">
        <f t="shared" si="8"/>
        <v>10036</v>
      </c>
      <c r="J59" t="e">
        <f>VLOOKUP(I59,Sheet1!$A$4:$A$64,1,0)*1</f>
        <v>#N/A</v>
      </c>
      <c r="K59">
        <f t="shared" si="9"/>
        <v>10134</v>
      </c>
      <c r="L59">
        <f>VLOOKUP(K59,Sheet1!$A$4:$A$64,1,0)*1</f>
        <v>10134</v>
      </c>
      <c r="M59" t="str">
        <f t="shared" si="4"/>
        <v/>
      </c>
      <c r="N59" t="str">
        <f t="shared" si="5"/>
        <v>10134</v>
      </c>
    </row>
    <row r="60" spans="1:14" x14ac:dyDescent="0.15">
      <c r="A60" t="s">
        <v>769</v>
      </c>
      <c r="B60">
        <v>0</v>
      </c>
      <c r="C60" t="s">
        <v>688</v>
      </c>
      <c r="D60" t="s">
        <v>770</v>
      </c>
      <c r="E60">
        <f t="shared" si="6"/>
        <v>10080</v>
      </c>
      <c r="F60" t="e">
        <f>VLOOKUP(E60,Sheet1!$A$4:$A$64,1,0)*1</f>
        <v>#N/A</v>
      </c>
      <c r="G60">
        <f t="shared" si="7"/>
        <v>10003</v>
      </c>
      <c r="H60">
        <f>VLOOKUP(G60,Sheet1!$A$4:$A$64,1,0)*1</f>
        <v>10003</v>
      </c>
      <c r="I60">
        <f t="shared" si="8"/>
        <v>10066</v>
      </c>
      <c r="J60" t="e">
        <f>VLOOKUP(I60,Sheet1!$A$4:$A$64,1,0)*1</f>
        <v>#N/A</v>
      </c>
      <c r="K60">
        <f t="shared" si="9"/>
        <v>10038</v>
      </c>
      <c r="L60" t="e">
        <f>VLOOKUP(K60,Sheet1!$A$4:$A$64,1,0)*1</f>
        <v>#N/A</v>
      </c>
      <c r="M60" t="str">
        <f t="shared" si="4"/>
        <v>10003</v>
      </c>
      <c r="N60" t="str">
        <f t="shared" si="5"/>
        <v/>
      </c>
    </row>
    <row r="61" spans="1:14" x14ac:dyDescent="0.15">
      <c r="A61" t="s">
        <v>761</v>
      </c>
      <c r="B61">
        <v>0</v>
      </c>
      <c r="C61" t="s">
        <v>771</v>
      </c>
      <c r="D61" t="s">
        <v>772</v>
      </c>
      <c r="E61">
        <f t="shared" si="6"/>
        <v>10098</v>
      </c>
      <c r="F61">
        <f>VLOOKUP(E61,Sheet1!$A$4:$A$64,1,0)*1</f>
        <v>10098</v>
      </c>
      <c r="G61">
        <f t="shared" si="7"/>
        <v>10036</v>
      </c>
      <c r="H61" t="e">
        <f>VLOOKUP(G61,Sheet1!$A$4:$A$64,1,0)*1</f>
        <v>#N/A</v>
      </c>
      <c r="I61">
        <f t="shared" si="8"/>
        <v>10042</v>
      </c>
      <c r="J61" t="e">
        <f>VLOOKUP(I61,Sheet1!$A$4:$A$64,1,0)*1</f>
        <v>#N/A</v>
      </c>
      <c r="K61">
        <f t="shared" si="9"/>
        <v>10093</v>
      </c>
      <c r="L61">
        <f>VLOOKUP(K61,Sheet1!$A$4:$A$64,1,0)*1</f>
        <v>10093</v>
      </c>
      <c r="M61" t="str">
        <f t="shared" si="4"/>
        <v>10098</v>
      </c>
      <c r="N61" t="str">
        <f t="shared" si="5"/>
        <v>10093</v>
      </c>
    </row>
    <row r="62" spans="1:14" x14ac:dyDescent="0.15">
      <c r="A62" t="s">
        <v>773</v>
      </c>
      <c r="B62">
        <v>0</v>
      </c>
      <c r="C62" t="s">
        <v>774</v>
      </c>
      <c r="D62" t="s">
        <v>775</v>
      </c>
      <c r="E62">
        <f t="shared" si="6"/>
        <v>10122</v>
      </c>
      <c r="F62">
        <f>VLOOKUP(E62,Sheet1!$A$4:$A$64,1,0)*1</f>
        <v>10122</v>
      </c>
      <c r="G62">
        <f t="shared" si="7"/>
        <v>10090</v>
      </c>
      <c r="H62" t="e">
        <f>VLOOKUP(G62,Sheet1!$A$4:$A$64,1,0)*1</f>
        <v>#N/A</v>
      </c>
      <c r="I62">
        <f t="shared" si="8"/>
        <v>10030</v>
      </c>
      <c r="J62" t="e">
        <f>VLOOKUP(I62,Sheet1!$A$4:$A$64,1,0)*1</f>
        <v>#N/A</v>
      </c>
      <c r="K62">
        <f t="shared" si="9"/>
        <v>10107</v>
      </c>
      <c r="L62">
        <f>VLOOKUP(K62,Sheet1!$A$4:$A$64,1,0)*1</f>
        <v>10107</v>
      </c>
      <c r="M62" t="str">
        <f t="shared" si="4"/>
        <v>10122</v>
      </c>
      <c r="N62" t="str">
        <f t="shared" si="5"/>
        <v>10107</v>
      </c>
    </row>
    <row r="63" spans="1:14" x14ac:dyDescent="0.15">
      <c r="A63" t="s">
        <v>726</v>
      </c>
      <c r="B63">
        <v>0</v>
      </c>
      <c r="C63" t="s">
        <v>776</v>
      </c>
      <c r="D63" t="s">
        <v>777</v>
      </c>
      <c r="E63">
        <f t="shared" si="6"/>
        <v>10142</v>
      </c>
      <c r="F63">
        <f>VLOOKUP(E63,Sheet1!$A$4:$A$64,1,0)*1</f>
        <v>10142</v>
      </c>
      <c r="G63">
        <f t="shared" si="7"/>
        <v>10104</v>
      </c>
      <c r="H63" t="e">
        <f>VLOOKUP(G63,Sheet1!$A$4:$A$64,1,0)*1</f>
        <v>#N/A</v>
      </c>
      <c r="I63">
        <f t="shared" si="8"/>
        <v>10066</v>
      </c>
      <c r="J63" t="e">
        <f>VLOOKUP(I63,Sheet1!$A$4:$A$64,1,0)*1</f>
        <v>#N/A</v>
      </c>
      <c r="K63">
        <f t="shared" si="9"/>
        <v>10061</v>
      </c>
      <c r="L63">
        <f>VLOOKUP(K63,Sheet1!$A$4:$A$64,1,0)*1</f>
        <v>10061</v>
      </c>
      <c r="M63" t="str">
        <f t="shared" si="4"/>
        <v>10142</v>
      </c>
      <c r="N63" t="str">
        <f t="shared" si="5"/>
        <v>10061</v>
      </c>
    </row>
    <row r="64" spans="1:14" x14ac:dyDescent="0.15">
      <c r="A64" t="s">
        <v>671</v>
      </c>
      <c r="B64">
        <v>0</v>
      </c>
      <c r="C64" t="s">
        <v>778</v>
      </c>
      <c r="D64" t="s">
        <v>779</v>
      </c>
      <c r="E64">
        <f t="shared" si="6"/>
        <v>10141</v>
      </c>
      <c r="F64">
        <f>VLOOKUP(E64,Sheet1!$A$4:$A$64,1,0)*1</f>
        <v>10141</v>
      </c>
      <c r="G64">
        <f t="shared" si="7"/>
        <v>10100</v>
      </c>
      <c r="H64" t="e">
        <f>VLOOKUP(G64,Sheet1!$A$4:$A$64,1,0)*1</f>
        <v>#N/A</v>
      </c>
      <c r="I64">
        <f t="shared" si="8"/>
        <v>10017</v>
      </c>
      <c r="J64">
        <f>VLOOKUP(I64,Sheet1!$A$4:$A$64,1,0)*1</f>
        <v>10017</v>
      </c>
      <c r="K64">
        <f t="shared" si="9"/>
        <v>10105</v>
      </c>
      <c r="L64">
        <f>VLOOKUP(K64,Sheet1!$A$4:$A$64,1,0)*1</f>
        <v>10105</v>
      </c>
      <c r="M64" t="str">
        <f t="shared" si="4"/>
        <v>10141</v>
      </c>
      <c r="N64" t="str">
        <f t="shared" si="5"/>
        <v>10017|10105</v>
      </c>
    </row>
    <row r="65" spans="1:14" x14ac:dyDescent="0.15">
      <c r="A65" t="s">
        <v>625</v>
      </c>
      <c r="B65">
        <v>0</v>
      </c>
      <c r="C65" t="s">
        <v>709</v>
      </c>
      <c r="D65" t="s">
        <v>629</v>
      </c>
      <c r="E65">
        <f t="shared" si="6"/>
        <v>10100</v>
      </c>
      <c r="F65" t="e">
        <f>VLOOKUP(E65,Sheet1!$A$4:$A$64,1,0)*1</f>
        <v>#N/A</v>
      </c>
      <c r="G65">
        <f t="shared" si="7"/>
        <v>10142</v>
      </c>
      <c r="H65">
        <f>VLOOKUP(G65,Sheet1!$A$4:$A$64,1,0)*1</f>
        <v>10142</v>
      </c>
      <c r="I65">
        <f t="shared" si="8"/>
        <v>10106</v>
      </c>
      <c r="J65" t="e">
        <f>VLOOKUP(I65,Sheet1!$A$4:$A$64,1,0)*1</f>
        <v>#N/A</v>
      </c>
      <c r="K65">
        <f t="shared" si="9"/>
        <v>10097</v>
      </c>
      <c r="L65">
        <f>VLOOKUP(K65,Sheet1!$A$4:$A$64,1,0)*1</f>
        <v>10097</v>
      </c>
      <c r="M65" t="str">
        <f t="shared" si="4"/>
        <v>10142</v>
      </c>
      <c r="N65" t="str">
        <f t="shared" si="5"/>
        <v>10097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61"/>
  <sheetViews>
    <sheetView topLeftCell="D1" workbookViewId="0">
      <selection activeCell="D1" sqref="D1:W61"/>
    </sheetView>
  </sheetViews>
  <sheetFormatPr defaultRowHeight="13.5" x14ac:dyDescent="0.15"/>
  <sheetData>
    <row r="1" spans="4:23" x14ac:dyDescent="0.15">
      <c r="D1">
        <v>10001</v>
      </c>
      <c r="E1" t="s">
        <v>56</v>
      </c>
      <c r="F1">
        <v>10001</v>
      </c>
      <c r="G1" t="s">
        <v>816</v>
      </c>
      <c r="H1" t="s">
        <v>817</v>
      </c>
      <c r="I1">
        <v>5</v>
      </c>
      <c r="J1">
        <v>1</v>
      </c>
      <c r="K1">
        <v>1</v>
      </c>
      <c r="L1">
        <v>3</v>
      </c>
      <c r="M1">
        <v>684</v>
      </c>
      <c r="N1">
        <v>594</v>
      </c>
      <c r="O1">
        <v>324</v>
      </c>
      <c r="P1">
        <v>226</v>
      </c>
      <c r="Q1">
        <v>450</v>
      </c>
      <c r="R1">
        <v>205.20000000000002</v>
      </c>
      <c r="S1">
        <v>178.20000000000005</v>
      </c>
      <c r="T1">
        <v>97.2</v>
      </c>
      <c r="U1">
        <v>68.040000000000006</v>
      </c>
      <c r="V1">
        <v>135</v>
      </c>
      <c r="W1">
        <v>0.23760000000000006</v>
      </c>
    </row>
    <row r="2" spans="4:23" x14ac:dyDescent="0.15">
      <c r="D2">
        <v>10003</v>
      </c>
      <c r="E2" t="s">
        <v>43</v>
      </c>
      <c r="F2">
        <v>10075</v>
      </c>
      <c r="G2" t="s">
        <v>868</v>
      </c>
      <c r="H2" t="s">
        <v>869</v>
      </c>
      <c r="I2">
        <v>5</v>
      </c>
      <c r="J2">
        <v>1</v>
      </c>
      <c r="K2">
        <v>1</v>
      </c>
      <c r="L2">
        <v>3</v>
      </c>
      <c r="M2">
        <v>672</v>
      </c>
      <c r="N2">
        <v>604</v>
      </c>
      <c r="O2">
        <v>268</v>
      </c>
      <c r="P2">
        <v>181</v>
      </c>
      <c r="Q2">
        <v>462</v>
      </c>
      <c r="R2">
        <v>201.60000000000002</v>
      </c>
      <c r="S2">
        <v>181.44000000000005</v>
      </c>
      <c r="T2">
        <v>80.640000000000015</v>
      </c>
      <c r="U2">
        <v>54.431999999999995</v>
      </c>
      <c r="V2">
        <v>138.6</v>
      </c>
      <c r="W2">
        <v>0.24192000000000008</v>
      </c>
    </row>
    <row r="3" spans="4:23" x14ac:dyDescent="0.15">
      <c r="D3">
        <v>10007</v>
      </c>
      <c r="E3" t="s">
        <v>292</v>
      </c>
      <c r="F3">
        <v>10007</v>
      </c>
      <c r="G3" t="s">
        <v>820</v>
      </c>
      <c r="H3" t="s">
        <v>821</v>
      </c>
      <c r="I3">
        <v>5</v>
      </c>
      <c r="J3">
        <v>1</v>
      </c>
      <c r="K3">
        <v>2</v>
      </c>
      <c r="L3">
        <v>1</v>
      </c>
      <c r="M3">
        <v>756</v>
      </c>
      <c r="N3">
        <v>540</v>
      </c>
      <c r="O3">
        <v>360</v>
      </c>
      <c r="P3">
        <v>205</v>
      </c>
      <c r="Q3">
        <v>450</v>
      </c>
      <c r="R3">
        <v>226.8</v>
      </c>
      <c r="S3">
        <v>162</v>
      </c>
      <c r="T3">
        <v>108</v>
      </c>
      <c r="U3">
        <v>61.56</v>
      </c>
      <c r="V3">
        <v>135</v>
      </c>
      <c r="W3">
        <v>0.216</v>
      </c>
    </row>
    <row r="4" spans="4:23" x14ac:dyDescent="0.15">
      <c r="D4">
        <v>10009</v>
      </c>
      <c r="E4" t="s">
        <v>69</v>
      </c>
      <c r="F4">
        <v>10009</v>
      </c>
      <c r="G4" t="s">
        <v>822</v>
      </c>
      <c r="H4" t="s">
        <v>823</v>
      </c>
      <c r="I4">
        <v>5</v>
      </c>
      <c r="J4">
        <v>1</v>
      </c>
      <c r="K4">
        <v>3</v>
      </c>
      <c r="L4">
        <v>2</v>
      </c>
      <c r="M4">
        <v>792</v>
      </c>
      <c r="N4">
        <v>540</v>
      </c>
      <c r="O4">
        <v>324</v>
      </c>
      <c r="P4">
        <v>216</v>
      </c>
      <c r="Q4">
        <v>450</v>
      </c>
      <c r="R4">
        <v>237.60000000000002</v>
      </c>
      <c r="S4">
        <v>162</v>
      </c>
      <c r="T4">
        <v>97.2</v>
      </c>
      <c r="U4">
        <v>64.8</v>
      </c>
      <c r="V4">
        <v>135</v>
      </c>
      <c r="W4">
        <v>0.216</v>
      </c>
    </row>
    <row r="5" spans="4:23" x14ac:dyDescent="0.15">
      <c r="D5">
        <v>10011</v>
      </c>
      <c r="E5" t="s">
        <v>70</v>
      </c>
      <c r="F5">
        <v>10011</v>
      </c>
      <c r="G5" t="s">
        <v>824</v>
      </c>
      <c r="H5" t="s">
        <v>825</v>
      </c>
      <c r="I5">
        <v>5</v>
      </c>
      <c r="J5">
        <v>1</v>
      </c>
      <c r="K5">
        <v>3</v>
      </c>
      <c r="L5">
        <v>2</v>
      </c>
      <c r="M5">
        <v>696</v>
      </c>
      <c r="N5">
        <v>626</v>
      </c>
      <c r="O5">
        <v>278</v>
      </c>
      <c r="P5">
        <v>187</v>
      </c>
      <c r="Q5">
        <v>478</v>
      </c>
      <c r="R5">
        <v>208.8</v>
      </c>
      <c r="S5">
        <v>187.92000000000004</v>
      </c>
      <c r="T5">
        <v>83.52000000000001</v>
      </c>
      <c r="U5">
        <v>56.375999999999991</v>
      </c>
      <c r="V5">
        <v>143.55000000000004</v>
      </c>
      <c r="W5">
        <v>0.25056000000000006</v>
      </c>
    </row>
    <row r="6" spans="4:23" x14ac:dyDescent="0.15">
      <c r="D6">
        <v>10013</v>
      </c>
      <c r="E6" t="s">
        <v>73</v>
      </c>
      <c r="F6">
        <v>10013</v>
      </c>
      <c r="G6" t="s">
        <v>826</v>
      </c>
      <c r="H6" t="s">
        <v>827</v>
      </c>
      <c r="I6">
        <v>5</v>
      </c>
      <c r="J6">
        <v>2</v>
      </c>
      <c r="K6">
        <v>1</v>
      </c>
      <c r="L6">
        <v>3</v>
      </c>
      <c r="M6">
        <v>798</v>
      </c>
      <c r="N6">
        <v>399</v>
      </c>
      <c r="O6">
        <v>579</v>
      </c>
      <c r="P6">
        <v>226</v>
      </c>
      <c r="Q6">
        <v>529</v>
      </c>
      <c r="R6">
        <v>239.4</v>
      </c>
      <c r="S6">
        <v>119.7</v>
      </c>
      <c r="T6">
        <v>173.88000000000002</v>
      </c>
      <c r="U6">
        <v>68.040000000000006</v>
      </c>
      <c r="V6">
        <v>158.76000000000002</v>
      </c>
      <c r="W6">
        <v>0.15959999999999999</v>
      </c>
    </row>
    <row r="7" spans="4:23" x14ac:dyDescent="0.15">
      <c r="D7">
        <v>10014</v>
      </c>
      <c r="E7" t="s">
        <v>74</v>
      </c>
      <c r="F7">
        <v>10014</v>
      </c>
      <c r="G7" t="s">
        <v>828</v>
      </c>
      <c r="H7" t="s">
        <v>829</v>
      </c>
      <c r="I7">
        <v>5</v>
      </c>
      <c r="J7">
        <v>2</v>
      </c>
      <c r="K7">
        <v>1</v>
      </c>
      <c r="L7">
        <v>3</v>
      </c>
      <c r="M7">
        <v>826</v>
      </c>
      <c r="N7">
        <v>413</v>
      </c>
      <c r="O7">
        <v>600</v>
      </c>
      <c r="P7">
        <v>234</v>
      </c>
      <c r="Q7">
        <v>548</v>
      </c>
      <c r="R7">
        <v>247.95000000000002</v>
      </c>
      <c r="S7">
        <v>123.97500000000001</v>
      </c>
      <c r="T7">
        <v>180.09000000000003</v>
      </c>
      <c r="U7">
        <v>70.470000000000013</v>
      </c>
      <c r="V7">
        <v>164.43000000000004</v>
      </c>
      <c r="W7">
        <v>0.1653</v>
      </c>
    </row>
    <row r="8" spans="4:23" x14ac:dyDescent="0.15">
      <c r="D8">
        <v>10017</v>
      </c>
      <c r="E8" t="s">
        <v>84</v>
      </c>
      <c r="F8">
        <v>10017</v>
      </c>
      <c r="G8" t="s">
        <v>830</v>
      </c>
      <c r="H8" t="s">
        <v>831</v>
      </c>
      <c r="I8">
        <v>5</v>
      </c>
      <c r="J8">
        <v>2</v>
      </c>
      <c r="K8">
        <v>2</v>
      </c>
      <c r="L8">
        <v>1</v>
      </c>
      <c r="M8">
        <v>826</v>
      </c>
      <c r="N8">
        <v>413</v>
      </c>
      <c r="O8">
        <v>600</v>
      </c>
      <c r="P8">
        <v>234</v>
      </c>
      <c r="Q8">
        <v>548</v>
      </c>
      <c r="R8">
        <v>247.95000000000002</v>
      </c>
      <c r="S8">
        <v>123.97500000000001</v>
      </c>
      <c r="T8">
        <v>180.09000000000003</v>
      </c>
      <c r="U8">
        <v>70.470000000000013</v>
      </c>
      <c r="V8">
        <v>164.43000000000004</v>
      </c>
      <c r="W8">
        <v>0.1653</v>
      </c>
    </row>
    <row r="9" spans="4:23" x14ac:dyDescent="0.15">
      <c r="D9">
        <v>10020</v>
      </c>
      <c r="E9" t="s">
        <v>946</v>
      </c>
      <c r="F9">
        <v>10020</v>
      </c>
      <c r="G9" t="s">
        <v>832</v>
      </c>
      <c r="H9" t="s">
        <v>833</v>
      </c>
      <c r="I9">
        <v>5</v>
      </c>
      <c r="J9">
        <v>2</v>
      </c>
      <c r="K9">
        <v>2</v>
      </c>
      <c r="L9">
        <v>1</v>
      </c>
      <c r="M9">
        <v>714</v>
      </c>
      <c r="N9">
        <v>441</v>
      </c>
      <c r="O9">
        <v>529</v>
      </c>
      <c r="P9">
        <v>252</v>
      </c>
      <c r="Q9">
        <v>529</v>
      </c>
      <c r="R9">
        <v>214.20000000000002</v>
      </c>
      <c r="S9">
        <v>132.30000000000001</v>
      </c>
      <c r="T9">
        <v>158.76000000000002</v>
      </c>
      <c r="U9">
        <v>75.600000000000009</v>
      </c>
      <c r="V9">
        <v>158.76000000000002</v>
      </c>
      <c r="W9">
        <v>0.17640000000000003</v>
      </c>
    </row>
    <row r="10" spans="4:23" x14ac:dyDescent="0.15">
      <c r="D10">
        <v>10021</v>
      </c>
      <c r="E10" t="s">
        <v>52</v>
      </c>
      <c r="F10">
        <v>10021</v>
      </c>
      <c r="G10" t="s">
        <v>834</v>
      </c>
      <c r="H10" t="s">
        <v>835</v>
      </c>
      <c r="I10">
        <v>5</v>
      </c>
      <c r="J10">
        <v>2</v>
      </c>
      <c r="K10">
        <v>3</v>
      </c>
      <c r="L10">
        <v>2</v>
      </c>
      <c r="M10">
        <v>940</v>
      </c>
      <c r="N10">
        <v>446</v>
      </c>
      <c r="O10">
        <v>592</v>
      </c>
      <c r="P10">
        <v>267</v>
      </c>
      <c r="Q10">
        <v>592</v>
      </c>
      <c r="R10">
        <v>282</v>
      </c>
      <c r="S10">
        <v>133.95000000000002</v>
      </c>
      <c r="T10">
        <v>177.66000000000003</v>
      </c>
      <c r="U10">
        <v>80.37</v>
      </c>
      <c r="V10">
        <v>177.66000000000003</v>
      </c>
      <c r="W10">
        <v>0.17860000000000004</v>
      </c>
    </row>
    <row r="11" spans="4:23" x14ac:dyDescent="0.15">
      <c r="D11">
        <v>10025</v>
      </c>
      <c r="E11" t="s">
        <v>104</v>
      </c>
      <c r="F11">
        <v>10061</v>
      </c>
      <c r="G11" t="s">
        <v>860</v>
      </c>
      <c r="H11" t="s">
        <v>861</v>
      </c>
      <c r="I11">
        <v>5</v>
      </c>
      <c r="J11">
        <v>3</v>
      </c>
      <c r="K11">
        <v>1</v>
      </c>
      <c r="L11">
        <v>3</v>
      </c>
      <c r="M11">
        <v>1148</v>
      </c>
      <c r="N11">
        <v>348</v>
      </c>
      <c r="O11">
        <v>391</v>
      </c>
      <c r="P11">
        <v>313</v>
      </c>
      <c r="Q11">
        <v>348</v>
      </c>
      <c r="R11">
        <v>344.52000000000004</v>
      </c>
      <c r="S11">
        <v>104.4</v>
      </c>
      <c r="T11">
        <v>117.45</v>
      </c>
      <c r="U11">
        <v>93.960000000000008</v>
      </c>
      <c r="V11">
        <v>104.4</v>
      </c>
      <c r="W11">
        <v>0.13920000000000002</v>
      </c>
    </row>
    <row r="12" spans="4:23" x14ac:dyDescent="0.15">
      <c r="D12">
        <v>10027</v>
      </c>
      <c r="E12" t="s">
        <v>58</v>
      </c>
      <c r="F12">
        <v>10027</v>
      </c>
      <c r="G12" t="s">
        <v>838</v>
      </c>
      <c r="H12" t="s">
        <v>839</v>
      </c>
      <c r="I12">
        <v>5</v>
      </c>
      <c r="J12">
        <v>3</v>
      </c>
      <c r="K12">
        <v>1</v>
      </c>
      <c r="L12">
        <v>3</v>
      </c>
      <c r="M12">
        <v>1159</v>
      </c>
      <c r="N12">
        <v>268</v>
      </c>
      <c r="O12">
        <v>462</v>
      </c>
      <c r="P12">
        <v>317</v>
      </c>
      <c r="Q12">
        <v>302</v>
      </c>
      <c r="R12">
        <v>347.76000000000005</v>
      </c>
      <c r="S12">
        <v>80.640000000000015</v>
      </c>
      <c r="T12">
        <v>138.6</v>
      </c>
      <c r="U12">
        <v>95.256</v>
      </c>
      <c r="V12">
        <v>90.72</v>
      </c>
      <c r="W12">
        <v>0.10752000000000002</v>
      </c>
    </row>
    <row r="13" spans="4:23" x14ac:dyDescent="0.15">
      <c r="D13">
        <v>10028</v>
      </c>
      <c r="E13" t="s">
        <v>276</v>
      </c>
      <c r="F13">
        <v>10134</v>
      </c>
      <c r="G13" t="s">
        <v>927</v>
      </c>
      <c r="H13" t="s">
        <v>928</v>
      </c>
      <c r="I13">
        <v>5</v>
      </c>
      <c r="J13">
        <v>3</v>
      </c>
      <c r="K13">
        <v>1</v>
      </c>
      <c r="L13">
        <v>3</v>
      </c>
      <c r="M13">
        <v>1242</v>
      </c>
      <c r="N13">
        <v>288</v>
      </c>
      <c r="O13">
        <v>495</v>
      </c>
      <c r="P13">
        <v>340</v>
      </c>
      <c r="Q13">
        <v>324</v>
      </c>
      <c r="R13">
        <v>372.60000000000008</v>
      </c>
      <c r="S13">
        <v>86.4</v>
      </c>
      <c r="T13">
        <v>148.50000000000003</v>
      </c>
      <c r="U13">
        <v>102.06</v>
      </c>
      <c r="V13">
        <v>97.199999999999989</v>
      </c>
      <c r="W13">
        <v>0.11520000000000001</v>
      </c>
    </row>
    <row r="14" spans="4:23" x14ac:dyDescent="0.15">
      <c r="D14">
        <v>10029</v>
      </c>
      <c r="E14" t="s">
        <v>112</v>
      </c>
      <c r="F14">
        <v>10029</v>
      </c>
      <c r="G14" t="s">
        <v>840</v>
      </c>
      <c r="H14" t="s">
        <v>841</v>
      </c>
      <c r="I14">
        <v>5</v>
      </c>
      <c r="J14">
        <v>3</v>
      </c>
      <c r="K14">
        <v>2</v>
      </c>
      <c r="L14">
        <v>1</v>
      </c>
      <c r="M14">
        <v>1128</v>
      </c>
      <c r="N14">
        <v>338</v>
      </c>
      <c r="O14">
        <v>517</v>
      </c>
      <c r="P14">
        <v>372</v>
      </c>
      <c r="Q14">
        <v>338</v>
      </c>
      <c r="R14">
        <v>338.40000000000003</v>
      </c>
      <c r="S14">
        <v>101.52000000000001</v>
      </c>
      <c r="T14">
        <v>155.10000000000002</v>
      </c>
      <c r="U14">
        <v>111.67200000000001</v>
      </c>
      <c r="V14">
        <v>101.52</v>
      </c>
      <c r="W14">
        <v>0.13536000000000001</v>
      </c>
    </row>
    <row r="15" spans="4:23" x14ac:dyDescent="0.15">
      <c r="D15">
        <v>10034</v>
      </c>
      <c r="E15" t="s">
        <v>125</v>
      </c>
      <c r="F15">
        <v>10034</v>
      </c>
      <c r="G15" t="s">
        <v>842</v>
      </c>
      <c r="H15" t="s">
        <v>843</v>
      </c>
      <c r="I15">
        <v>5</v>
      </c>
      <c r="J15">
        <v>3</v>
      </c>
      <c r="K15">
        <v>3</v>
      </c>
      <c r="L15">
        <v>2</v>
      </c>
      <c r="M15">
        <v>1200</v>
      </c>
      <c r="N15">
        <v>278</v>
      </c>
      <c r="O15">
        <v>478</v>
      </c>
      <c r="P15">
        <v>328</v>
      </c>
      <c r="Q15">
        <v>313</v>
      </c>
      <c r="R15">
        <v>360.18000000000006</v>
      </c>
      <c r="S15">
        <v>83.52000000000001</v>
      </c>
      <c r="T15">
        <v>143.55000000000004</v>
      </c>
      <c r="U15">
        <v>98.658000000000015</v>
      </c>
      <c r="V15">
        <v>93.96</v>
      </c>
      <c r="W15">
        <v>0.11136000000000001</v>
      </c>
    </row>
    <row r="16" spans="4:23" x14ac:dyDescent="0.15">
      <c r="D16">
        <v>10035</v>
      </c>
      <c r="E16" t="s">
        <v>54</v>
      </c>
      <c r="F16">
        <v>10035</v>
      </c>
      <c r="G16" t="s">
        <v>844</v>
      </c>
      <c r="H16" t="s">
        <v>845</v>
      </c>
      <c r="I16">
        <v>5</v>
      </c>
      <c r="J16">
        <v>3</v>
      </c>
      <c r="K16">
        <v>3</v>
      </c>
      <c r="L16">
        <v>2</v>
      </c>
      <c r="M16">
        <v>1242</v>
      </c>
      <c r="N16">
        <v>288</v>
      </c>
      <c r="O16">
        <v>495</v>
      </c>
      <c r="P16">
        <v>340</v>
      </c>
      <c r="Q16">
        <v>324</v>
      </c>
      <c r="R16">
        <v>372.60000000000008</v>
      </c>
      <c r="S16">
        <v>86.4</v>
      </c>
      <c r="T16">
        <v>148.50000000000003</v>
      </c>
      <c r="U16">
        <v>102.06</v>
      </c>
      <c r="V16">
        <v>97.199999999999989</v>
      </c>
      <c r="W16">
        <v>0.11520000000000001</v>
      </c>
    </row>
    <row r="17" spans="4:23" x14ac:dyDescent="0.15">
      <c r="D17">
        <v>10039</v>
      </c>
      <c r="E17" t="s">
        <v>51</v>
      </c>
      <c r="F17">
        <v>10038</v>
      </c>
      <c r="G17" t="s">
        <v>848</v>
      </c>
      <c r="H17" t="s">
        <v>849</v>
      </c>
      <c r="I17">
        <v>4</v>
      </c>
      <c r="J17">
        <v>1</v>
      </c>
      <c r="K17">
        <v>1</v>
      </c>
      <c r="L17">
        <v>3</v>
      </c>
      <c r="M17">
        <v>608</v>
      </c>
      <c r="N17">
        <v>528</v>
      </c>
      <c r="O17">
        <v>288</v>
      </c>
      <c r="P17">
        <v>201</v>
      </c>
      <c r="Q17">
        <v>400</v>
      </c>
      <c r="R17">
        <v>182.4</v>
      </c>
      <c r="S17">
        <v>158.40000000000003</v>
      </c>
      <c r="T17">
        <v>86.4</v>
      </c>
      <c r="U17">
        <v>60.480000000000011</v>
      </c>
      <c r="V17">
        <v>120</v>
      </c>
      <c r="W17">
        <v>0.21120000000000005</v>
      </c>
    </row>
    <row r="18" spans="4:23" x14ac:dyDescent="0.15">
      <c r="D18">
        <v>10045</v>
      </c>
      <c r="E18" t="s">
        <v>235</v>
      </c>
      <c r="F18">
        <v>10045</v>
      </c>
      <c r="G18" t="s">
        <v>850</v>
      </c>
      <c r="H18" t="s">
        <v>851</v>
      </c>
      <c r="I18">
        <v>4</v>
      </c>
      <c r="J18">
        <v>1</v>
      </c>
      <c r="K18">
        <v>3</v>
      </c>
      <c r="L18">
        <v>2</v>
      </c>
      <c r="M18">
        <v>672</v>
      </c>
      <c r="N18">
        <v>604</v>
      </c>
      <c r="O18">
        <v>268</v>
      </c>
      <c r="P18">
        <v>181</v>
      </c>
      <c r="Q18">
        <v>462</v>
      </c>
      <c r="R18">
        <v>201.60000000000002</v>
      </c>
      <c r="S18">
        <v>181.44000000000005</v>
      </c>
      <c r="T18">
        <v>80.640000000000015</v>
      </c>
      <c r="U18">
        <v>54.431999999999995</v>
      </c>
      <c r="V18">
        <v>138.6</v>
      </c>
      <c r="W18">
        <v>0.24192000000000008</v>
      </c>
    </row>
    <row r="19" spans="4:23" x14ac:dyDescent="0.15">
      <c r="D19">
        <v>10046</v>
      </c>
      <c r="E19" t="s">
        <v>48</v>
      </c>
      <c r="F19">
        <v>10046</v>
      </c>
      <c r="G19" t="s">
        <v>852</v>
      </c>
      <c r="H19" t="s">
        <v>853</v>
      </c>
      <c r="I19">
        <v>4</v>
      </c>
      <c r="J19">
        <v>1</v>
      </c>
      <c r="K19">
        <v>3</v>
      </c>
      <c r="L19">
        <v>2</v>
      </c>
      <c r="M19">
        <v>704</v>
      </c>
      <c r="N19">
        <v>480</v>
      </c>
      <c r="O19">
        <v>288</v>
      </c>
      <c r="P19">
        <v>192</v>
      </c>
      <c r="Q19">
        <v>400</v>
      </c>
      <c r="R19">
        <v>211.20000000000002</v>
      </c>
      <c r="S19">
        <v>144</v>
      </c>
      <c r="T19">
        <v>86.4</v>
      </c>
      <c r="U19">
        <v>57.6</v>
      </c>
      <c r="V19">
        <v>120</v>
      </c>
      <c r="W19">
        <v>0.192</v>
      </c>
    </row>
    <row r="20" spans="4:23" x14ac:dyDescent="0.15">
      <c r="D20">
        <v>10049</v>
      </c>
      <c r="E20" t="s">
        <v>75</v>
      </c>
      <c r="F20">
        <v>10049</v>
      </c>
      <c r="G20" t="s">
        <v>854</v>
      </c>
      <c r="H20" t="s">
        <v>855</v>
      </c>
      <c r="I20">
        <v>4</v>
      </c>
      <c r="J20">
        <v>2</v>
      </c>
      <c r="K20">
        <v>1</v>
      </c>
      <c r="L20">
        <v>3</v>
      </c>
      <c r="M20">
        <v>680</v>
      </c>
      <c r="N20">
        <v>420</v>
      </c>
      <c r="O20">
        <v>504</v>
      </c>
      <c r="P20">
        <v>240</v>
      </c>
      <c r="Q20">
        <v>504</v>
      </c>
      <c r="R20">
        <v>204</v>
      </c>
      <c r="S20">
        <v>126</v>
      </c>
      <c r="T20">
        <v>151.20000000000002</v>
      </c>
      <c r="U20">
        <v>72</v>
      </c>
      <c r="V20">
        <v>151.20000000000002</v>
      </c>
      <c r="W20">
        <v>0.16800000000000001</v>
      </c>
    </row>
    <row r="21" spans="4:23" x14ac:dyDescent="0.15">
      <c r="D21">
        <v>10050</v>
      </c>
      <c r="E21" t="s">
        <v>80</v>
      </c>
      <c r="F21">
        <v>10085</v>
      </c>
      <c r="G21" t="s">
        <v>876</v>
      </c>
      <c r="H21" t="s">
        <v>877</v>
      </c>
      <c r="I21">
        <v>4</v>
      </c>
      <c r="J21">
        <v>2</v>
      </c>
      <c r="K21">
        <v>1</v>
      </c>
      <c r="L21">
        <v>3</v>
      </c>
      <c r="M21">
        <v>731</v>
      </c>
      <c r="N21">
        <v>365</v>
      </c>
      <c r="O21">
        <v>531</v>
      </c>
      <c r="P21">
        <v>207</v>
      </c>
      <c r="Q21">
        <v>485</v>
      </c>
      <c r="R21">
        <v>219.45000000000002</v>
      </c>
      <c r="S21">
        <v>109.72500000000001</v>
      </c>
      <c r="T21">
        <v>159.39000000000001</v>
      </c>
      <c r="U21">
        <v>62.370000000000005</v>
      </c>
      <c r="V21">
        <v>145.53</v>
      </c>
      <c r="W21">
        <v>0.14630000000000001</v>
      </c>
    </row>
    <row r="22" spans="4:23" x14ac:dyDescent="0.15">
      <c r="D22">
        <v>10053</v>
      </c>
      <c r="E22" t="s">
        <v>88</v>
      </c>
      <c r="F22">
        <v>10053</v>
      </c>
      <c r="G22" t="s">
        <v>856</v>
      </c>
      <c r="H22" t="s">
        <v>857</v>
      </c>
      <c r="I22">
        <v>4</v>
      </c>
      <c r="J22">
        <v>2</v>
      </c>
      <c r="K22">
        <v>2</v>
      </c>
      <c r="L22">
        <v>1</v>
      </c>
      <c r="M22">
        <v>760</v>
      </c>
      <c r="N22">
        <v>380</v>
      </c>
      <c r="O22">
        <v>552</v>
      </c>
      <c r="P22">
        <v>216</v>
      </c>
      <c r="Q22">
        <v>504</v>
      </c>
      <c r="R22">
        <v>228</v>
      </c>
      <c r="S22">
        <v>114</v>
      </c>
      <c r="T22">
        <v>165.60000000000002</v>
      </c>
      <c r="U22">
        <v>64.8</v>
      </c>
      <c r="V22">
        <v>151.20000000000002</v>
      </c>
      <c r="W22">
        <v>0.152</v>
      </c>
    </row>
    <row r="23" spans="4:23" x14ac:dyDescent="0.15">
      <c r="D23">
        <v>10057</v>
      </c>
      <c r="E23" t="s">
        <v>94</v>
      </c>
      <c r="F23">
        <v>10057</v>
      </c>
      <c r="G23" t="s">
        <v>858</v>
      </c>
      <c r="H23" t="s">
        <v>859</v>
      </c>
      <c r="I23">
        <v>4</v>
      </c>
      <c r="J23">
        <v>2</v>
      </c>
      <c r="K23">
        <v>3</v>
      </c>
      <c r="L23">
        <v>2</v>
      </c>
      <c r="M23">
        <v>798</v>
      </c>
      <c r="N23">
        <v>399</v>
      </c>
      <c r="O23">
        <v>579</v>
      </c>
      <c r="P23">
        <v>226</v>
      </c>
      <c r="Q23">
        <v>529</v>
      </c>
      <c r="R23">
        <v>239.4</v>
      </c>
      <c r="S23">
        <v>119.7</v>
      </c>
      <c r="T23">
        <v>173.88000000000002</v>
      </c>
      <c r="U23">
        <v>68.040000000000006</v>
      </c>
      <c r="V23">
        <v>158.76000000000002</v>
      </c>
      <c r="W23">
        <v>0.15959999999999999</v>
      </c>
    </row>
    <row r="24" spans="4:23" x14ac:dyDescent="0.15">
      <c r="D24">
        <v>10059</v>
      </c>
      <c r="E24" t="s">
        <v>263</v>
      </c>
      <c r="F24">
        <v>10096</v>
      </c>
      <c r="G24" t="s">
        <v>886</v>
      </c>
      <c r="H24" t="s">
        <v>887</v>
      </c>
      <c r="I24">
        <v>4</v>
      </c>
      <c r="J24">
        <v>2</v>
      </c>
      <c r="K24">
        <v>3</v>
      </c>
      <c r="L24">
        <v>2</v>
      </c>
      <c r="M24">
        <v>770</v>
      </c>
      <c r="N24">
        <v>346</v>
      </c>
      <c r="O24">
        <v>508</v>
      </c>
      <c r="P24">
        <v>254</v>
      </c>
      <c r="Q24">
        <v>415</v>
      </c>
      <c r="R24">
        <v>231</v>
      </c>
      <c r="S24">
        <v>103.95</v>
      </c>
      <c r="T24">
        <v>152.46</v>
      </c>
      <c r="U24">
        <v>76.23</v>
      </c>
      <c r="V24">
        <v>124.74</v>
      </c>
      <c r="W24">
        <v>0.1386</v>
      </c>
    </row>
    <row r="25" spans="4:23" x14ac:dyDescent="0.15">
      <c r="D25">
        <v>10061</v>
      </c>
      <c r="E25" t="s">
        <v>110</v>
      </c>
      <c r="F25">
        <v>10025</v>
      </c>
      <c r="G25" t="s">
        <v>836</v>
      </c>
      <c r="H25" t="s">
        <v>837</v>
      </c>
      <c r="I25">
        <v>4</v>
      </c>
      <c r="J25">
        <v>3</v>
      </c>
      <c r="K25">
        <v>1</v>
      </c>
      <c r="L25">
        <v>3</v>
      </c>
      <c r="M25">
        <v>1058</v>
      </c>
      <c r="N25">
        <v>302</v>
      </c>
      <c r="O25">
        <v>420</v>
      </c>
      <c r="P25">
        <v>347</v>
      </c>
      <c r="Q25">
        <v>302</v>
      </c>
      <c r="R25">
        <v>317.52000000000004</v>
      </c>
      <c r="S25">
        <v>90.720000000000013</v>
      </c>
      <c r="T25">
        <v>126</v>
      </c>
      <c r="U25">
        <v>104.328</v>
      </c>
      <c r="V25">
        <v>90.72</v>
      </c>
      <c r="W25">
        <v>0.12096000000000001</v>
      </c>
    </row>
    <row r="26" spans="4:23" x14ac:dyDescent="0.15">
      <c r="D26">
        <v>10065</v>
      </c>
      <c r="E26" t="s">
        <v>116</v>
      </c>
      <c r="F26">
        <v>10065</v>
      </c>
      <c r="G26" t="s">
        <v>862</v>
      </c>
      <c r="H26" t="s">
        <v>863</v>
      </c>
      <c r="I26">
        <v>4</v>
      </c>
      <c r="J26">
        <v>3</v>
      </c>
      <c r="K26">
        <v>2</v>
      </c>
      <c r="L26">
        <v>1</v>
      </c>
      <c r="M26">
        <v>1008</v>
      </c>
      <c r="N26">
        <v>319</v>
      </c>
      <c r="O26">
        <v>441</v>
      </c>
      <c r="P26">
        <v>287</v>
      </c>
      <c r="Q26">
        <v>352</v>
      </c>
      <c r="R26">
        <v>302.40000000000003</v>
      </c>
      <c r="S26">
        <v>95.76</v>
      </c>
      <c r="T26">
        <v>132.30000000000001</v>
      </c>
      <c r="U26">
        <v>86.184000000000012</v>
      </c>
      <c r="V26">
        <v>105.84000000000002</v>
      </c>
      <c r="W26">
        <v>0.12768000000000002</v>
      </c>
    </row>
    <row r="27" spans="4:23" x14ac:dyDescent="0.15">
      <c r="D27">
        <v>10067</v>
      </c>
      <c r="E27" t="s">
        <v>114</v>
      </c>
      <c r="F27">
        <v>10104</v>
      </c>
      <c r="G27" t="s">
        <v>896</v>
      </c>
      <c r="H27" t="s">
        <v>897</v>
      </c>
      <c r="I27">
        <v>4</v>
      </c>
      <c r="J27">
        <v>3</v>
      </c>
      <c r="K27">
        <v>2</v>
      </c>
      <c r="L27">
        <v>1</v>
      </c>
      <c r="M27">
        <v>970</v>
      </c>
      <c r="N27">
        <v>277</v>
      </c>
      <c r="O27">
        <v>385</v>
      </c>
      <c r="P27">
        <v>318</v>
      </c>
      <c r="Q27">
        <v>277</v>
      </c>
      <c r="R27">
        <v>291.06</v>
      </c>
      <c r="S27">
        <v>83.160000000000011</v>
      </c>
      <c r="T27">
        <v>115.5</v>
      </c>
      <c r="U27">
        <v>95.634000000000015</v>
      </c>
      <c r="V27">
        <v>83.16</v>
      </c>
      <c r="W27">
        <v>0.11088000000000002</v>
      </c>
    </row>
    <row r="28" spans="4:23" x14ac:dyDescent="0.15">
      <c r="D28">
        <v>10069</v>
      </c>
      <c r="E28" t="s">
        <v>121</v>
      </c>
      <c r="F28">
        <v>10069</v>
      </c>
      <c r="G28" t="s">
        <v>864</v>
      </c>
      <c r="H28" t="s">
        <v>865</v>
      </c>
      <c r="I28">
        <v>4</v>
      </c>
      <c r="J28">
        <v>3</v>
      </c>
      <c r="K28">
        <v>3</v>
      </c>
      <c r="L28">
        <v>2</v>
      </c>
      <c r="M28">
        <v>1056</v>
      </c>
      <c r="N28">
        <v>320</v>
      </c>
      <c r="O28">
        <v>360</v>
      </c>
      <c r="P28">
        <v>288</v>
      </c>
      <c r="Q28">
        <v>320</v>
      </c>
      <c r="R28">
        <v>316.80000000000007</v>
      </c>
      <c r="S28">
        <v>96</v>
      </c>
      <c r="T28">
        <v>108</v>
      </c>
      <c r="U28">
        <v>86.4</v>
      </c>
      <c r="V28">
        <v>96</v>
      </c>
      <c r="W28">
        <v>0.128</v>
      </c>
    </row>
    <row r="29" spans="4:23" x14ac:dyDescent="0.15">
      <c r="D29">
        <v>10073</v>
      </c>
      <c r="E29" t="s">
        <v>55</v>
      </c>
      <c r="F29">
        <v>10073</v>
      </c>
      <c r="G29" t="s">
        <v>866</v>
      </c>
      <c r="H29" t="s">
        <v>867</v>
      </c>
      <c r="I29">
        <v>3</v>
      </c>
      <c r="J29">
        <v>1</v>
      </c>
      <c r="K29">
        <v>1</v>
      </c>
      <c r="L29">
        <v>3</v>
      </c>
      <c r="M29">
        <v>588</v>
      </c>
      <c r="N29">
        <v>420</v>
      </c>
      <c r="O29">
        <v>280</v>
      </c>
      <c r="P29">
        <v>159</v>
      </c>
      <c r="Q29">
        <v>350</v>
      </c>
      <c r="R29">
        <v>176.4</v>
      </c>
      <c r="S29">
        <v>126</v>
      </c>
      <c r="T29">
        <v>84</v>
      </c>
      <c r="U29">
        <v>47.879999999999995</v>
      </c>
      <c r="V29">
        <v>105</v>
      </c>
      <c r="W29">
        <v>0.16800000000000001</v>
      </c>
    </row>
    <row r="30" spans="4:23" x14ac:dyDescent="0.15">
      <c r="D30">
        <v>10075</v>
      </c>
      <c r="E30" t="s">
        <v>42</v>
      </c>
      <c r="F30">
        <v>10037</v>
      </c>
      <c r="G30" t="s">
        <v>846</v>
      </c>
      <c r="H30" t="s">
        <v>847</v>
      </c>
      <c r="I30">
        <v>3</v>
      </c>
      <c r="J30">
        <v>1</v>
      </c>
      <c r="K30">
        <v>1</v>
      </c>
      <c r="L30">
        <v>3</v>
      </c>
      <c r="M30">
        <v>532</v>
      </c>
      <c r="N30">
        <v>510</v>
      </c>
      <c r="O30">
        <v>281</v>
      </c>
      <c r="P30">
        <v>150</v>
      </c>
      <c r="Q30">
        <v>425</v>
      </c>
      <c r="R30">
        <v>159.84000000000003</v>
      </c>
      <c r="S30">
        <v>153.18000000000004</v>
      </c>
      <c r="T30">
        <v>84.360000000000014</v>
      </c>
      <c r="U30">
        <v>45.287999999999997</v>
      </c>
      <c r="V30">
        <v>127.65000000000003</v>
      </c>
      <c r="W30">
        <v>0.20424000000000006</v>
      </c>
    </row>
    <row r="31" spans="4:23" x14ac:dyDescent="0.15">
      <c r="D31">
        <v>10077</v>
      </c>
      <c r="E31" t="s">
        <v>249</v>
      </c>
      <c r="F31">
        <v>10077</v>
      </c>
      <c r="G31" t="s">
        <v>870</v>
      </c>
      <c r="H31" t="s">
        <v>871</v>
      </c>
      <c r="I31">
        <v>3</v>
      </c>
      <c r="J31">
        <v>1</v>
      </c>
      <c r="K31">
        <v>2</v>
      </c>
      <c r="L31">
        <v>1</v>
      </c>
      <c r="M31">
        <v>588</v>
      </c>
      <c r="N31">
        <v>420</v>
      </c>
      <c r="O31">
        <v>280</v>
      </c>
      <c r="P31">
        <v>159</v>
      </c>
      <c r="Q31">
        <v>350</v>
      </c>
      <c r="R31">
        <v>176.4</v>
      </c>
      <c r="S31">
        <v>126</v>
      </c>
      <c r="T31">
        <v>84</v>
      </c>
      <c r="U31">
        <v>47.879999999999995</v>
      </c>
      <c r="V31">
        <v>105</v>
      </c>
      <c r="W31">
        <v>0.16800000000000001</v>
      </c>
    </row>
    <row r="32" spans="4:23" x14ac:dyDescent="0.15">
      <c r="D32">
        <v>10078</v>
      </c>
      <c r="E32" t="s">
        <v>89</v>
      </c>
      <c r="F32">
        <v>10113</v>
      </c>
      <c r="G32" t="s">
        <v>905</v>
      </c>
      <c r="H32" t="s">
        <v>906</v>
      </c>
      <c r="I32">
        <v>3</v>
      </c>
      <c r="J32">
        <v>1</v>
      </c>
      <c r="K32">
        <v>2</v>
      </c>
      <c r="L32">
        <v>1</v>
      </c>
      <c r="M32">
        <v>677</v>
      </c>
      <c r="N32">
        <v>462</v>
      </c>
      <c r="O32">
        <v>277</v>
      </c>
      <c r="P32">
        <v>184</v>
      </c>
      <c r="Q32">
        <v>385</v>
      </c>
      <c r="R32">
        <v>203.28000000000003</v>
      </c>
      <c r="S32">
        <v>138.6</v>
      </c>
      <c r="T32">
        <v>83.160000000000011</v>
      </c>
      <c r="U32">
        <v>55.44</v>
      </c>
      <c r="V32">
        <v>115.5</v>
      </c>
      <c r="W32">
        <v>0.18479999999999999</v>
      </c>
    </row>
    <row r="33" spans="4:23" x14ac:dyDescent="0.15">
      <c r="D33">
        <v>10079</v>
      </c>
      <c r="E33" t="s">
        <v>59</v>
      </c>
      <c r="F33">
        <v>10079</v>
      </c>
      <c r="G33" t="s">
        <v>872</v>
      </c>
      <c r="H33" t="s">
        <v>873</v>
      </c>
      <c r="I33">
        <v>3</v>
      </c>
      <c r="J33">
        <v>1</v>
      </c>
      <c r="K33">
        <v>2</v>
      </c>
      <c r="L33">
        <v>1</v>
      </c>
      <c r="M33">
        <v>651</v>
      </c>
      <c r="N33">
        <v>355</v>
      </c>
      <c r="O33">
        <v>355</v>
      </c>
      <c r="P33">
        <v>177</v>
      </c>
      <c r="Q33">
        <v>333</v>
      </c>
      <c r="R33">
        <v>195.36</v>
      </c>
      <c r="S33">
        <v>106.56000000000002</v>
      </c>
      <c r="T33">
        <v>106.56000000000002</v>
      </c>
      <c r="U33">
        <v>53.28</v>
      </c>
      <c r="V33">
        <v>99.899999999999991</v>
      </c>
      <c r="W33">
        <v>0.14208000000000001</v>
      </c>
    </row>
    <row r="34" spans="4:23" x14ac:dyDescent="0.15">
      <c r="D34">
        <v>10081</v>
      </c>
      <c r="E34" t="s">
        <v>44</v>
      </c>
      <c r="F34">
        <v>10081</v>
      </c>
      <c r="G34" t="s">
        <v>874</v>
      </c>
      <c r="H34" t="s">
        <v>875</v>
      </c>
      <c r="I34">
        <v>3</v>
      </c>
      <c r="J34">
        <v>1</v>
      </c>
      <c r="K34">
        <v>3</v>
      </c>
      <c r="L34">
        <v>2</v>
      </c>
      <c r="M34">
        <v>562</v>
      </c>
      <c r="N34">
        <v>488</v>
      </c>
      <c r="O34">
        <v>266</v>
      </c>
      <c r="P34">
        <v>186</v>
      </c>
      <c r="Q34">
        <v>370</v>
      </c>
      <c r="R34">
        <v>168.72</v>
      </c>
      <c r="S34">
        <v>146.52000000000001</v>
      </c>
      <c r="T34">
        <v>79.920000000000016</v>
      </c>
      <c r="U34">
        <v>55.943999999999996</v>
      </c>
      <c r="V34">
        <v>111</v>
      </c>
      <c r="W34">
        <v>0.19536000000000001</v>
      </c>
    </row>
    <row r="35" spans="4:23" x14ac:dyDescent="0.15">
      <c r="D35">
        <v>10085</v>
      </c>
      <c r="E35" t="s">
        <v>81</v>
      </c>
      <c r="F35">
        <v>10086</v>
      </c>
      <c r="G35" t="s">
        <v>878</v>
      </c>
      <c r="H35" t="s">
        <v>879</v>
      </c>
      <c r="I35">
        <v>3</v>
      </c>
      <c r="J35">
        <v>2</v>
      </c>
      <c r="K35">
        <v>1</v>
      </c>
      <c r="L35">
        <v>3</v>
      </c>
      <c r="M35">
        <v>665</v>
      </c>
      <c r="N35">
        <v>332</v>
      </c>
      <c r="O35">
        <v>483</v>
      </c>
      <c r="P35">
        <v>189</v>
      </c>
      <c r="Q35">
        <v>441</v>
      </c>
      <c r="R35">
        <v>199.50000000000003</v>
      </c>
      <c r="S35">
        <v>99.750000000000014</v>
      </c>
      <c r="T35">
        <v>144.90000000000003</v>
      </c>
      <c r="U35">
        <v>56.7</v>
      </c>
      <c r="V35">
        <v>132.30000000000001</v>
      </c>
      <c r="W35">
        <v>0.13300000000000001</v>
      </c>
    </row>
    <row r="36" spans="4:23" x14ac:dyDescent="0.15">
      <c r="D36">
        <v>10087</v>
      </c>
      <c r="E36" t="s">
        <v>82</v>
      </c>
      <c r="F36">
        <v>10088</v>
      </c>
      <c r="G36" t="s">
        <v>880</v>
      </c>
      <c r="H36" t="s">
        <v>881</v>
      </c>
      <c r="I36">
        <v>3</v>
      </c>
      <c r="J36">
        <v>2</v>
      </c>
      <c r="K36">
        <v>1</v>
      </c>
      <c r="L36">
        <v>3</v>
      </c>
      <c r="M36">
        <v>703</v>
      </c>
      <c r="N36">
        <v>351</v>
      </c>
      <c r="O36">
        <v>510</v>
      </c>
      <c r="P36">
        <v>199</v>
      </c>
      <c r="Q36">
        <v>466</v>
      </c>
      <c r="R36">
        <v>210.9</v>
      </c>
      <c r="S36">
        <v>105.45</v>
      </c>
      <c r="T36">
        <v>153.18000000000004</v>
      </c>
      <c r="U36">
        <v>59.94</v>
      </c>
      <c r="V36">
        <v>139.86000000000001</v>
      </c>
      <c r="W36">
        <v>0.1406</v>
      </c>
    </row>
    <row r="37" spans="4:23" x14ac:dyDescent="0.15">
      <c r="D37">
        <v>10089</v>
      </c>
      <c r="E37" t="s">
        <v>92</v>
      </c>
      <c r="F37">
        <v>10089</v>
      </c>
      <c r="G37" t="s">
        <v>882</v>
      </c>
      <c r="H37" t="s">
        <v>883</v>
      </c>
      <c r="I37">
        <v>3</v>
      </c>
      <c r="J37">
        <v>2</v>
      </c>
      <c r="K37">
        <v>2</v>
      </c>
      <c r="L37">
        <v>1</v>
      </c>
      <c r="M37">
        <v>731</v>
      </c>
      <c r="N37">
        <v>365</v>
      </c>
      <c r="O37">
        <v>531</v>
      </c>
      <c r="P37">
        <v>207</v>
      </c>
      <c r="Q37">
        <v>485</v>
      </c>
      <c r="R37">
        <v>219.45000000000002</v>
      </c>
      <c r="S37">
        <v>109.72500000000001</v>
      </c>
      <c r="T37">
        <v>159.39000000000001</v>
      </c>
      <c r="U37">
        <v>62.370000000000005</v>
      </c>
      <c r="V37">
        <v>145.53</v>
      </c>
      <c r="W37">
        <v>0.14630000000000001</v>
      </c>
    </row>
    <row r="38" spans="4:23" x14ac:dyDescent="0.15">
      <c r="D38">
        <v>10091</v>
      </c>
      <c r="E38" t="s">
        <v>939</v>
      </c>
      <c r="F38">
        <v>10126</v>
      </c>
      <c r="G38" t="s">
        <v>919</v>
      </c>
      <c r="H38" t="s">
        <v>920</v>
      </c>
      <c r="I38">
        <v>3</v>
      </c>
      <c r="J38">
        <v>2</v>
      </c>
      <c r="K38">
        <v>2</v>
      </c>
      <c r="L38">
        <v>1</v>
      </c>
      <c r="M38">
        <v>735</v>
      </c>
      <c r="N38">
        <v>315</v>
      </c>
      <c r="O38">
        <v>420</v>
      </c>
      <c r="P38">
        <v>241</v>
      </c>
      <c r="Q38">
        <v>378</v>
      </c>
      <c r="R38">
        <v>220.5</v>
      </c>
      <c r="S38">
        <v>94.5</v>
      </c>
      <c r="T38">
        <v>126</v>
      </c>
      <c r="U38">
        <v>72.450000000000017</v>
      </c>
      <c r="V38">
        <v>113.4</v>
      </c>
      <c r="W38">
        <v>0.126</v>
      </c>
    </row>
    <row r="39" spans="4:23" x14ac:dyDescent="0.15">
      <c r="D39">
        <v>10093</v>
      </c>
      <c r="E39" t="s">
        <v>261</v>
      </c>
      <c r="F39">
        <v>10093</v>
      </c>
      <c r="G39" t="s">
        <v>884</v>
      </c>
      <c r="H39" t="s">
        <v>885</v>
      </c>
      <c r="I39">
        <v>3</v>
      </c>
      <c r="J39">
        <v>2</v>
      </c>
      <c r="K39">
        <v>3</v>
      </c>
      <c r="L39">
        <v>2</v>
      </c>
      <c r="M39">
        <v>703</v>
      </c>
      <c r="N39">
        <v>351</v>
      </c>
      <c r="O39">
        <v>510</v>
      </c>
      <c r="P39">
        <v>199</v>
      </c>
      <c r="Q39">
        <v>466</v>
      </c>
      <c r="R39">
        <v>210.9</v>
      </c>
      <c r="S39">
        <v>105.45</v>
      </c>
      <c r="T39">
        <v>153.18000000000004</v>
      </c>
      <c r="U39">
        <v>59.94</v>
      </c>
      <c r="V39">
        <v>139.86000000000001</v>
      </c>
      <c r="W39">
        <v>0.1406</v>
      </c>
    </row>
    <row r="40" spans="4:23" x14ac:dyDescent="0.15">
      <c r="D40">
        <v>10097</v>
      </c>
      <c r="E40" t="s">
        <v>108</v>
      </c>
      <c r="F40">
        <v>10097</v>
      </c>
      <c r="G40" t="s">
        <v>888</v>
      </c>
      <c r="H40" t="s">
        <v>889</v>
      </c>
      <c r="I40">
        <v>3</v>
      </c>
      <c r="J40">
        <v>3</v>
      </c>
      <c r="K40">
        <v>1</v>
      </c>
      <c r="L40">
        <v>3</v>
      </c>
      <c r="M40">
        <v>976</v>
      </c>
      <c r="N40">
        <v>296</v>
      </c>
      <c r="O40">
        <v>333</v>
      </c>
      <c r="P40">
        <v>266</v>
      </c>
      <c r="Q40">
        <v>296</v>
      </c>
      <c r="R40">
        <v>293.04000000000002</v>
      </c>
      <c r="S40">
        <v>88.800000000000011</v>
      </c>
      <c r="T40">
        <v>99.9</v>
      </c>
      <c r="U40">
        <v>79.920000000000016</v>
      </c>
      <c r="V40">
        <v>88.800000000000011</v>
      </c>
      <c r="W40">
        <v>0.11840000000000002</v>
      </c>
    </row>
    <row r="41" spans="4:23" x14ac:dyDescent="0.15">
      <c r="D41">
        <v>10098</v>
      </c>
      <c r="E41" t="s">
        <v>944</v>
      </c>
      <c r="F41">
        <v>10098</v>
      </c>
      <c r="G41" t="s">
        <v>890</v>
      </c>
      <c r="H41" t="s">
        <v>891</v>
      </c>
      <c r="I41">
        <v>3</v>
      </c>
      <c r="J41">
        <v>3</v>
      </c>
      <c r="K41">
        <v>1</v>
      </c>
      <c r="L41">
        <v>3</v>
      </c>
      <c r="M41">
        <v>970</v>
      </c>
      <c r="N41">
        <v>277</v>
      </c>
      <c r="O41">
        <v>385</v>
      </c>
      <c r="P41">
        <v>318</v>
      </c>
      <c r="Q41">
        <v>277</v>
      </c>
      <c r="R41">
        <v>291.06</v>
      </c>
      <c r="S41">
        <v>83.160000000000011</v>
      </c>
      <c r="T41">
        <v>115.5</v>
      </c>
      <c r="U41">
        <v>95.634000000000015</v>
      </c>
      <c r="V41">
        <v>83.16</v>
      </c>
      <c r="W41">
        <v>0.11088000000000002</v>
      </c>
    </row>
    <row r="42" spans="4:23" x14ac:dyDescent="0.15">
      <c r="D42">
        <v>10101</v>
      </c>
      <c r="E42" t="s">
        <v>111</v>
      </c>
      <c r="F42">
        <v>10101</v>
      </c>
      <c r="G42" t="s">
        <v>894</v>
      </c>
      <c r="H42" t="s">
        <v>895</v>
      </c>
      <c r="I42">
        <v>3</v>
      </c>
      <c r="J42">
        <v>3</v>
      </c>
      <c r="K42">
        <v>2</v>
      </c>
      <c r="L42">
        <v>1</v>
      </c>
      <c r="M42">
        <v>888</v>
      </c>
      <c r="N42">
        <v>266</v>
      </c>
      <c r="O42">
        <v>407</v>
      </c>
      <c r="P42">
        <v>293</v>
      </c>
      <c r="Q42">
        <v>266</v>
      </c>
      <c r="R42">
        <v>266.40000000000003</v>
      </c>
      <c r="S42">
        <v>79.920000000000016</v>
      </c>
      <c r="T42">
        <v>122.10000000000001</v>
      </c>
      <c r="U42">
        <v>87.91200000000002</v>
      </c>
      <c r="V42">
        <v>79.92</v>
      </c>
      <c r="W42">
        <v>0.10656000000000002</v>
      </c>
    </row>
    <row r="43" spans="4:23" x14ac:dyDescent="0.15">
      <c r="D43">
        <v>10105</v>
      </c>
      <c r="E43" t="s">
        <v>122</v>
      </c>
      <c r="F43">
        <v>10105</v>
      </c>
      <c r="G43" t="s">
        <v>898</v>
      </c>
      <c r="H43" t="s">
        <v>899</v>
      </c>
      <c r="I43">
        <v>3</v>
      </c>
      <c r="J43">
        <v>3</v>
      </c>
      <c r="K43">
        <v>3</v>
      </c>
      <c r="L43">
        <v>2</v>
      </c>
      <c r="M43">
        <v>843</v>
      </c>
      <c r="N43">
        <v>281</v>
      </c>
      <c r="O43">
        <v>425</v>
      </c>
      <c r="P43">
        <v>239</v>
      </c>
      <c r="Q43">
        <v>310</v>
      </c>
      <c r="R43">
        <v>253.08000000000004</v>
      </c>
      <c r="S43">
        <v>84.360000000000014</v>
      </c>
      <c r="T43">
        <v>127.65000000000003</v>
      </c>
      <c r="U43">
        <v>71.928000000000011</v>
      </c>
      <c r="V43">
        <v>93.240000000000009</v>
      </c>
      <c r="W43">
        <v>0.11248000000000002</v>
      </c>
    </row>
    <row r="44" spans="4:23" x14ac:dyDescent="0.15">
      <c r="D44">
        <v>10107</v>
      </c>
      <c r="E44" t="s">
        <v>67</v>
      </c>
      <c r="F44">
        <v>10108</v>
      </c>
      <c r="G44" t="s">
        <v>900</v>
      </c>
      <c r="H44" t="s">
        <v>901</v>
      </c>
      <c r="I44">
        <v>3</v>
      </c>
      <c r="J44">
        <v>3</v>
      </c>
      <c r="K44">
        <v>3</v>
      </c>
      <c r="L44">
        <v>2</v>
      </c>
      <c r="M44">
        <v>970</v>
      </c>
      <c r="N44">
        <v>277</v>
      </c>
      <c r="O44">
        <v>385</v>
      </c>
      <c r="P44">
        <v>318</v>
      </c>
      <c r="Q44">
        <v>277</v>
      </c>
      <c r="R44">
        <v>291.06</v>
      </c>
      <c r="S44">
        <v>83.160000000000011</v>
      </c>
      <c r="T44">
        <v>115.5</v>
      </c>
      <c r="U44">
        <v>95.634000000000015</v>
      </c>
      <c r="V44">
        <v>83.16</v>
      </c>
      <c r="W44">
        <v>0.11088000000000002</v>
      </c>
    </row>
    <row r="45" spans="4:23" x14ac:dyDescent="0.15">
      <c r="D45">
        <v>10109</v>
      </c>
      <c r="E45" t="s">
        <v>41</v>
      </c>
      <c r="F45">
        <v>10109</v>
      </c>
      <c r="G45" t="s">
        <v>902</v>
      </c>
      <c r="H45" t="s">
        <v>903</v>
      </c>
      <c r="I45">
        <v>2</v>
      </c>
      <c r="J45">
        <v>1</v>
      </c>
      <c r="K45">
        <v>1</v>
      </c>
      <c r="L45">
        <v>3</v>
      </c>
      <c r="M45">
        <v>536</v>
      </c>
      <c r="N45">
        <v>482</v>
      </c>
      <c r="O45">
        <v>214</v>
      </c>
      <c r="P45">
        <v>144</v>
      </c>
      <c r="Q45">
        <v>368</v>
      </c>
      <c r="R45">
        <v>160.80000000000001</v>
      </c>
      <c r="S45">
        <v>144.72000000000003</v>
      </c>
      <c r="T45">
        <v>64.320000000000007</v>
      </c>
      <c r="U45">
        <v>43.415999999999997</v>
      </c>
      <c r="V45">
        <v>110.55000000000003</v>
      </c>
      <c r="W45">
        <v>0.19296000000000005</v>
      </c>
    </row>
    <row r="46" spans="4:23" x14ac:dyDescent="0.15">
      <c r="D46">
        <v>10110</v>
      </c>
      <c r="E46" t="s">
        <v>47</v>
      </c>
      <c r="F46">
        <v>10110</v>
      </c>
      <c r="G46" t="s">
        <v>904</v>
      </c>
      <c r="H46" t="s">
        <v>619</v>
      </c>
      <c r="I46">
        <v>2</v>
      </c>
      <c r="J46">
        <v>1</v>
      </c>
      <c r="K46">
        <v>1</v>
      </c>
      <c r="L46">
        <v>3</v>
      </c>
      <c r="M46">
        <v>588</v>
      </c>
      <c r="N46">
        <v>420</v>
      </c>
      <c r="O46">
        <v>280</v>
      </c>
      <c r="P46">
        <v>159</v>
      </c>
      <c r="Q46">
        <v>350</v>
      </c>
      <c r="R46">
        <v>176.4</v>
      </c>
      <c r="S46">
        <v>126</v>
      </c>
      <c r="T46">
        <v>84</v>
      </c>
      <c r="U46">
        <v>47.879999999999995</v>
      </c>
      <c r="V46">
        <v>105</v>
      </c>
      <c r="W46">
        <v>0.16800000000000001</v>
      </c>
    </row>
    <row r="47" spans="4:23" x14ac:dyDescent="0.15">
      <c r="D47">
        <v>10113</v>
      </c>
      <c r="E47" t="s">
        <v>63</v>
      </c>
      <c r="F47">
        <v>10114</v>
      </c>
      <c r="G47" t="s">
        <v>907</v>
      </c>
      <c r="H47" t="s">
        <v>908</v>
      </c>
      <c r="I47">
        <v>2</v>
      </c>
      <c r="J47">
        <v>1</v>
      </c>
      <c r="K47">
        <v>2</v>
      </c>
      <c r="L47">
        <v>1</v>
      </c>
      <c r="M47">
        <v>536</v>
      </c>
      <c r="N47">
        <v>482</v>
      </c>
      <c r="O47">
        <v>214</v>
      </c>
      <c r="P47">
        <v>144</v>
      </c>
      <c r="Q47">
        <v>368</v>
      </c>
      <c r="R47">
        <v>160.80000000000001</v>
      </c>
      <c r="S47">
        <v>144.72000000000003</v>
      </c>
      <c r="T47">
        <v>64.320000000000007</v>
      </c>
      <c r="U47">
        <v>43.415999999999997</v>
      </c>
      <c r="V47">
        <v>110.55000000000003</v>
      </c>
      <c r="W47">
        <v>0.19296000000000005</v>
      </c>
    </row>
    <row r="48" spans="4:23" x14ac:dyDescent="0.15">
      <c r="D48">
        <v>10114</v>
      </c>
      <c r="E48" t="s">
        <v>66</v>
      </c>
      <c r="F48">
        <v>10005</v>
      </c>
      <c r="G48" t="s">
        <v>818</v>
      </c>
      <c r="H48" t="s">
        <v>819</v>
      </c>
      <c r="I48">
        <v>2</v>
      </c>
      <c r="J48">
        <v>1</v>
      </c>
      <c r="K48">
        <v>2</v>
      </c>
      <c r="L48">
        <v>1</v>
      </c>
      <c r="M48">
        <v>560</v>
      </c>
      <c r="N48">
        <v>504</v>
      </c>
      <c r="O48">
        <v>224</v>
      </c>
      <c r="P48">
        <v>151</v>
      </c>
      <c r="Q48">
        <v>385</v>
      </c>
      <c r="R48">
        <v>168</v>
      </c>
      <c r="S48">
        <v>151.20000000000002</v>
      </c>
      <c r="T48">
        <v>67.2</v>
      </c>
      <c r="U48">
        <v>45.359999999999992</v>
      </c>
      <c r="V48">
        <v>115.5</v>
      </c>
      <c r="W48">
        <v>0.20160000000000003</v>
      </c>
    </row>
    <row r="49" spans="4:23" x14ac:dyDescent="0.15">
      <c r="D49">
        <v>10117</v>
      </c>
      <c r="E49" t="s">
        <v>72</v>
      </c>
      <c r="F49">
        <v>10117</v>
      </c>
      <c r="G49" t="s">
        <v>909</v>
      </c>
      <c r="H49" t="s">
        <v>910</v>
      </c>
      <c r="I49">
        <v>2</v>
      </c>
      <c r="J49">
        <v>1</v>
      </c>
      <c r="K49">
        <v>3</v>
      </c>
      <c r="L49">
        <v>2</v>
      </c>
      <c r="M49">
        <v>509</v>
      </c>
      <c r="N49">
        <v>442</v>
      </c>
      <c r="O49">
        <v>241</v>
      </c>
      <c r="P49">
        <v>168</v>
      </c>
      <c r="Q49">
        <v>335</v>
      </c>
      <c r="R49">
        <v>152.76</v>
      </c>
      <c r="S49">
        <v>132.66000000000003</v>
      </c>
      <c r="T49">
        <v>72.36</v>
      </c>
      <c r="U49">
        <v>50.652000000000008</v>
      </c>
      <c r="V49">
        <v>100.50000000000001</v>
      </c>
      <c r="W49">
        <v>0.17688000000000004</v>
      </c>
    </row>
    <row r="50" spans="4:23" x14ac:dyDescent="0.15">
      <c r="D50">
        <v>10118</v>
      </c>
      <c r="E50" t="s">
        <v>45</v>
      </c>
      <c r="F50">
        <v>10118</v>
      </c>
      <c r="G50" t="s">
        <v>911</v>
      </c>
      <c r="H50" t="s">
        <v>912</v>
      </c>
      <c r="I50">
        <v>2</v>
      </c>
      <c r="J50">
        <v>1</v>
      </c>
      <c r="K50">
        <v>3</v>
      </c>
      <c r="L50">
        <v>2</v>
      </c>
      <c r="M50">
        <v>560</v>
      </c>
      <c r="N50">
        <v>504</v>
      </c>
      <c r="O50">
        <v>224</v>
      </c>
      <c r="P50">
        <v>151</v>
      </c>
      <c r="Q50">
        <v>385</v>
      </c>
      <c r="R50">
        <v>168</v>
      </c>
      <c r="S50">
        <v>151.20000000000002</v>
      </c>
      <c r="T50">
        <v>67.2</v>
      </c>
      <c r="U50">
        <v>45.359999999999992</v>
      </c>
      <c r="V50">
        <v>115.5</v>
      </c>
      <c r="W50">
        <v>0.20160000000000003</v>
      </c>
    </row>
    <row r="51" spans="4:23" x14ac:dyDescent="0.15">
      <c r="D51">
        <v>10121</v>
      </c>
      <c r="E51" t="s">
        <v>83</v>
      </c>
      <c r="F51">
        <v>10121</v>
      </c>
      <c r="G51" t="s">
        <v>915</v>
      </c>
      <c r="H51" t="s">
        <v>916</v>
      </c>
      <c r="I51">
        <v>2</v>
      </c>
      <c r="J51">
        <v>2</v>
      </c>
      <c r="K51">
        <v>1</v>
      </c>
      <c r="L51">
        <v>3</v>
      </c>
      <c r="M51">
        <v>665</v>
      </c>
      <c r="N51">
        <v>332</v>
      </c>
      <c r="O51">
        <v>483</v>
      </c>
      <c r="P51">
        <v>189</v>
      </c>
      <c r="Q51">
        <v>441</v>
      </c>
      <c r="R51">
        <v>199.50000000000003</v>
      </c>
      <c r="S51">
        <v>99.750000000000014</v>
      </c>
      <c r="T51">
        <v>144.90000000000003</v>
      </c>
      <c r="U51">
        <v>56.7</v>
      </c>
      <c r="V51">
        <v>132.30000000000001</v>
      </c>
      <c r="W51">
        <v>0.13300000000000001</v>
      </c>
    </row>
    <row r="52" spans="4:23" x14ac:dyDescent="0.15">
      <c r="D52">
        <v>10122</v>
      </c>
      <c r="E52" t="s">
        <v>941</v>
      </c>
      <c r="F52">
        <v>10122</v>
      </c>
      <c r="G52" t="s">
        <v>913</v>
      </c>
      <c r="H52" t="s">
        <v>914</v>
      </c>
      <c r="I52">
        <v>2</v>
      </c>
      <c r="J52">
        <v>2</v>
      </c>
      <c r="K52">
        <v>1</v>
      </c>
      <c r="L52">
        <v>3</v>
      </c>
      <c r="M52">
        <v>703</v>
      </c>
      <c r="N52">
        <v>335</v>
      </c>
      <c r="O52">
        <v>402</v>
      </c>
      <c r="P52">
        <v>190</v>
      </c>
      <c r="Q52">
        <v>402</v>
      </c>
      <c r="R52">
        <v>211.05000000000007</v>
      </c>
      <c r="S52">
        <v>100.50000000000001</v>
      </c>
      <c r="T52">
        <v>120.60000000000001</v>
      </c>
      <c r="U52">
        <v>57.285000000000004</v>
      </c>
      <c r="V52">
        <v>120.60000000000001</v>
      </c>
      <c r="W52">
        <v>0.13400000000000001</v>
      </c>
    </row>
    <row r="53" spans="4:23" x14ac:dyDescent="0.15">
      <c r="D53">
        <v>10125</v>
      </c>
      <c r="E53" t="s">
        <v>87</v>
      </c>
      <c r="F53">
        <v>10125</v>
      </c>
      <c r="G53" t="s">
        <v>917</v>
      </c>
      <c r="H53" t="s">
        <v>918</v>
      </c>
      <c r="I53">
        <v>2</v>
      </c>
      <c r="J53">
        <v>2</v>
      </c>
      <c r="K53">
        <v>2</v>
      </c>
      <c r="L53">
        <v>1</v>
      </c>
      <c r="M53">
        <v>700</v>
      </c>
      <c r="N53">
        <v>332</v>
      </c>
      <c r="O53">
        <v>441</v>
      </c>
      <c r="P53">
        <v>199</v>
      </c>
      <c r="Q53">
        <v>441</v>
      </c>
      <c r="R53">
        <v>210</v>
      </c>
      <c r="S53">
        <v>99.750000000000014</v>
      </c>
      <c r="T53">
        <v>132.30000000000001</v>
      </c>
      <c r="U53">
        <v>59.85</v>
      </c>
      <c r="V53">
        <v>132.30000000000001</v>
      </c>
      <c r="W53">
        <v>0.13300000000000001</v>
      </c>
    </row>
    <row r="54" spans="4:23" x14ac:dyDescent="0.15">
      <c r="D54">
        <v>10129</v>
      </c>
      <c r="E54" t="s">
        <v>100</v>
      </c>
      <c r="F54">
        <v>10129</v>
      </c>
      <c r="G54" t="s">
        <v>921</v>
      </c>
      <c r="H54" t="s">
        <v>922</v>
      </c>
      <c r="I54">
        <v>2</v>
      </c>
      <c r="J54">
        <v>2</v>
      </c>
      <c r="K54">
        <v>3</v>
      </c>
      <c r="L54">
        <v>2</v>
      </c>
      <c r="M54">
        <v>770</v>
      </c>
      <c r="N54">
        <v>268</v>
      </c>
      <c r="O54">
        <v>442</v>
      </c>
      <c r="P54">
        <v>211</v>
      </c>
      <c r="Q54">
        <v>361</v>
      </c>
      <c r="R54">
        <v>231.15000000000006</v>
      </c>
      <c r="S54">
        <v>80.40000000000002</v>
      </c>
      <c r="T54">
        <v>132.66000000000003</v>
      </c>
      <c r="U54">
        <v>63.314999999999998</v>
      </c>
      <c r="V54">
        <v>108.53999999999999</v>
      </c>
      <c r="W54">
        <v>0.10720000000000003</v>
      </c>
    </row>
    <row r="55" spans="4:23" x14ac:dyDescent="0.15">
      <c r="D55">
        <v>10130</v>
      </c>
      <c r="E55" t="s">
        <v>95</v>
      </c>
      <c r="F55">
        <v>10130</v>
      </c>
      <c r="G55" t="s">
        <v>923</v>
      </c>
      <c r="H55" t="s">
        <v>924</v>
      </c>
      <c r="I55">
        <v>2</v>
      </c>
      <c r="J55">
        <v>2</v>
      </c>
      <c r="K55">
        <v>3</v>
      </c>
      <c r="L55">
        <v>2</v>
      </c>
      <c r="M55">
        <v>805</v>
      </c>
      <c r="N55">
        <v>280</v>
      </c>
      <c r="O55">
        <v>462</v>
      </c>
      <c r="P55">
        <v>220</v>
      </c>
      <c r="Q55">
        <v>378</v>
      </c>
      <c r="R55">
        <v>241.50000000000006</v>
      </c>
      <c r="S55">
        <v>84</v>
      </c>
      <c r="T55">
        <v>138.6</v>
      </c>
      <c r="U55">
        <v>66.150000000000006</v>
      </c>
      <c r="V55">
        <v>113.4</v>
      </c>
      <c r="W55">
        <v>0.112</v>
      </c>
    </row>
    <row r="56" spans="4:23" x14ac:dyDescent="0.15">
      <c r="D56">
        <v>10133</v>
      </c>
      <c r="E56" t="s">
        <v>275</v>
      </c>
      <c r="F56">
        <v>10133</v>
      </c>
      <c r="G56" t="s">
        <v>925</v>
      </c>
      <c r="H56" t="s">
        <v>926</v>
      </c>
      <c r="I56">
        <v>2</v>
      </c>
      <c r="J56">
        <v>3</v>
      </c>
      <c r="K56">
        <v>1</v>
      </c>
      <c r="L56">
        <v>3</v>
      </c>
      <c r="M56">
        <v>804</v>
      </c>
      <c r="N56">
        <v>254</v>
      </c>
      <c r="O56">
        <v>351</v>
      </c>
      <c r="P56">
        <v>229</v>
      </c>
      <c r="Q56">
        <v>281</v>
      </c>
      <c r="R56">
        <v>241.20000000000002</v>
      </c>
      <c r="S56">
        <v>76.38000000000001</v>
      </c>
      <c r="T56">
        <v>105.52500000000003</v>
      </c>
      <c r="U56">
        <v>68.742000000000004</v>
      </c>
      <c r="V56">
        <v>84.420000000000016</v>
      </c>
      <c r="W56">
        <v>0.10184000000000001</v>
      </c>
    </row>
    <row r="57" spans="4:23" x14ac:dyDescent="0.15">
      <c r="D57">
        <v>10134</v>
      </c>
      <c r="E57" t="s">
        <v>105</v>
      </c>
      <c r="F57">
        <v>10100</v>
      </c>
      <c r="G57" t="s">
        <v>892</v>
      </c>
      <c r="H57" t="s">
        <v>893</v>
      </c>
      <c r="I57">
        <v>2</v>
      </c>
      <c r="J57">
        <v>3</v>
      </c>
      <c r="K57">
        <v>1</v>
      </c>
      <c r="L57">
        <v>3</v>
      </c>
      <c r="M57">
        <v>798</v>
      </c>
      <c r="N57">
        <v>308</v>
      </c>
      <c r="O57">
        <v>315</v>
      </c>
      <c r="P57">
        <v>264</v>
      </c>
      <c r="Q57">
        <v>280</v>
      </c>
      <c r="R57">
        <v>239.4</v>
      </c>
      <c r="S57">
        <v>92.40000000000002</v>
      </c>
      <c r="T57">
        <v>94.5</v>
      </c>
      <c r="U57">
        <v>79.38000000000001</v>
      </c>
      <c r="V57">
        <v>84</v>
      </c>
      <c r="W57">
        <v>0.12320000000000003</v>
      </c>
    </row>
    <row r="58" spans="4:23" x14ac:dyDescent="0.15">
      <c r="D58">
        <v>10137</v>
      </c>
      <c r="E58" t="s">
        <v>277</v>
      </c>
      <c r="F58">
        <v>10137</v>
      </c>
      <c r="G58" t="s">
        <v>929</v>
      </c>
      <c r="H58" t="s">
        <v>930</v>
      </c>
      <c r="I58">
        <v>2</v>
      </c>
      <c r="J58">
        <v>3</v>
      </c>
      <c r="K58">
        <v>2</v>
      </c>
      <c r="L58">
        <v>1</v>
      </c>
      <c r="M58">
        <v>844</v>
      </c>
      <c r="N58">
        <v>241</v>
      </c>
      <c r="O58">
        <v>335</v>
      </c>
      <c r="P58">
        <v>277</v>
      </c>
      <c r="Q58">
        <v>241</v>
      </c>
      <c r="R58">
        <v>253.26</v>
      </c>
      <c r="S58">
        <v>72.36</v>
      </c>
      <c r="T58">
        <v>100.50000000000001</v>
      </c>
      <c r="U58">
        <v>83.214000000000013</v>
      </c>
      <c r="V58">
        <v>72.36</v>
      </c>
      <c r="W58">
        <v>9.6479999999999996E-2</v>
      </c>
    </row>
    <row r="59" spans="4:23" x14ac:dyDescent="0.15">
      <c r="D59">
        <v>10138</v>
      </c>
      <c r="E59" t="s">
        <v>575</v>
      </c>
      <c r="F59">
        <v>10138</v>
      </c>
      <c r="G59" t="s">
        <v>931</v>
      </c>
      <c r="H59" t="s">
        <v>932</v>
      </c>
      <c r="I59">
        <v>2</v>
      </c>
      <c r="J59">
        <v>3</v>
      </c>
      <c r="K59">
        <v>2</v>
      </c>
      <c r="L59">
        <v>1</v>
      </c>
      <c r="M59">
        <v>966</v>
      </c>
      <c r="N59">
        <v>224</v>
      </c>
      <c r="O59">
        <v>385</v>
      </c>
      <c r="P59">
        <v>264</v>
      </c>
      <c r="Q59">
        <v>252</v>
      </c>
      <c r="R59">
        <v>289.80000000000007</v>
      </c>
      <c r="S59">
        <v>67.2</v>
      </c>
      <c r="T59">
        <v>115.5</v>
      </c>
      <c r="U59">
        <v>79.38000000000001</v>
      </c>
      <c r="V59">
        <v>75.599999999999994</v>
      </c>
      <c r="W59">
        <v>8.9599999999999999E-2</v>
      </c>
    </row>
    <row r="60" spans="4:23" x14ac:dyDescent="0.15">
      <c r="D60">
        <v>10141</v>
      </c>
      <c r="E60" t="s">
        <v>127</v>
      </c>
      <c r="F60">
        <v>10141</v>
      </c>
      <c r="G60" t="s">
        <v>933</v>
      </c>
      <c r="H60" t="s">
        <v>934</v>
      </c>
      <c r="I60">
        <v>2</v>
      </c>
      <c r="J60">
        <v>3</v>
      </c>
      <c r="K60">
        <v>3</v>
      </c>
      <c r="L60">
        <v>2</v>
      </c>
      <c r="M60">
        <v>924</v>
      </c>
      <c r="N60">
        <v>280</v>
      </c>
      <c r="O60">
        <v>315</v>
      </c>
      <c r="P60">
        <v>252</v>
      </c>
      <c r="Q60">
        <v>280</v>
      </c>
      <c r="R60">
        <v>277.2</v>
      </c>
      <c r="S60">
        <v>84</v>
      </c>
      <c r="T60">
        <v>94.5</v>
      </c>
      <c r="U60">
        <v>75.600000000000009</v>
      </c>
      <c r="V60">
        <v>84</v>
      </c>
      <c r="W60">
        <v>0.112</v>
      </c>
    </row>
    <row r="61" spans="4:23" x14ac:dyDescent="0.15">
      <c r="D61">
        <v>10142</v>
      </c>
      <c r="E61" t="s">
        <v>123</v>
      </c>
      <c r="F61">
        <v>10142</v>
      </c>
      <c r="G61" t="s">
        <v>935</v>
      </c>
      <c r="H61" t="s">
        <v>936</v>
      </c>
      <c r="I61">
        <v>2</v>
      </c>
      <c r="J61">
        <v>3</v>
      </c>
      <c r="K61">
        <v>3</v>
      </c>
      <c r="L61">
        <v>2</v>
      </c>
      <c r="M61">
        <v>884</v>
      </c>
      <c r="N61">
        <v>268</v>
      </c>
      <c r="O61">
        <v>301</v>
      </c>
      <c r="P61">
        <v>241</v>
      </c>
      <c r="Q61">
        <v>268</v>
      </c>
      <c r="R61">
        <v>265.32000000000005</v>
      </c>
      <c r="S61">
        <v>80.400000000000006</v>
      </c>
      <c r="T61">
        <v>90.450000000000017</v>
      </c>
      <c r="U61">
        <v>72.36</v>
      </c>
      <c r="V61">
        <v>80.400000000000006</v>
      </c>
      <c r="W61">
        <v>0.1072</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146"/>
  <sheetViews>
    <sheetView workbookViewId="0">
      <selection activeCell="C5" sqref="C5"/>
    </sheetView>
  </sheetViews>
  <sheetFormatPr defaultRowHeight="13.5" x14ac:dyDescent="0.15"/>
  <cols>
    <col min="1" max="1" width="10.75" customWidth="1"/>
    <col min="2" max="2" width="11.75" customWidth="1"/>
    <col min="3" max="3" width="12" customWidth="1"/>
    <col min="4" max="4" width="14.25" customWidth="1"/>
    <col min="5" max="5" width="16" customWidth="1"/>
    <col min="6" max="6" width="14" customWidth="1"/>
    <col min="7" max="7" width="13.375" customWidth="1"/>
    <col min="8" max="8" width="13.125" customWidth="1"/>
    <col min="9" max="9" width="13.375" customWidth="1"/>
    <col min="13" max="13" width="11.625" customWidth="1"/>
    <col min="15" max="15" width="10" customWidth="1"/>
    <col min="16" max="16" width="10.25" customWidth="1"/>
    <col min="17" max="17" width="13" customWidth="1"/>
    <col min="18" max="18" width="11.625" customWidth="1"/>
    <col min="19" max="19" width="11.5" customWidth="1"/>
    <col min="20" max="20" width="13.625" customWidth="1"/>
  </cols>
  <sheetData>
    <row r="1" spans="1:21" x14ac:dyDescent="0.15">
      <c r="A1" t="s">
        <v>0</v>
      </c>
      <c r="B1" t="s">
        <v>2</v>
      </c>
      <c r="C1" t="s">
        <v>4</v>
      </c>
      <c r="D1" t="s">
        <v>5</v>
      </c>
      <c r="E1" t="s">
        <v>6</v>
      </c>
      <c r="F1" t="s">
        <v>17</v>
      </c>
      <c r="G1" t="s">
        <v>18</v>
      </c>
      <c r="H1" t="s">
        <v>19</v>
      </c>
      <c r="I1" t="s">
        <v>20</v>
      </c>
      <c r="J1" t="s">
        <v>21</v>
      </c>
      <c r="K1" t="s">
        <v>22</v>
      </c>
      <c r="L1" t="s">
        <v>7</v>
      </c>
      <c r="M1" t="s">
        <v>8</v>
      </c>
      <c r="N1" t="s">
        <v>9</v>
      </c>
      <c r="O1" t="s">
        <v>10</v>
      </c>
      <c r="P1" t="s">
        <v>11</v>
      </c>
      <c r="Q1" t="s">
        <v>12</v>
      </c>
      <c r="R1" t="s">
        <v>13</v>
      </c>
      <c r="S1" t="s">
        <v>14</v>
      </c>
      <c r="T1" t="s">
        <v>15</v>
      </c>
    </row>
    <row r="2" spans="1:21" hidden="1" x14ac:dyDescent="0.15">
      <c r="A2" t="s">
        <v>1</v>
      </c>
      <c r="B2" t="s">
        <v>3</v>
      </c>
      <c r="C2" t="s">
        <v>23</v>
      </c>
      <c r="D2" t="s">
        <v>24</v>
      </c>
      <c r="E2" t="s">
        <v>25</v>
      </c>
      <c r="F2" t="s">
        <v>26</v>
      </c>
      <c r="G2" t="s">
        <v>27</v>
      </c>
      <c r="H2" t="s">
        <v>29</v>
      </c>
      <c r="I2" t="s">
        <v>28</v>
      </c>
      <c r="J2" t="s">
        <v>30</v>
      </c>
      <c r="K2" t="s">
        <v>31</v>
      </c>
      <c r="L2" t="s">
        <v>35</v>
      </c>
      <c r="M2" t="s">
        <v>37</v>
      </c>
      <c r="N2" t="s">
        <v>32</v>
      </c>
      <c r="O2" t="s">
        <v>33</v>
      </c>
      <c r="P2" t="s">
        <v>34</v>
      </c>
      <c r="Q2" t="s">
        <v>36</v>
      </c>
      <c r="R2" t="s">
        <v>38</v>
      </c>
      <c r="S2" t="s">
        <v>39</v>
      </c>
      <c r="T2" t="s">
        <v>40</v>
      </c>
    </row>
    <row r="3" spans="1:21" x14ac:dyDescent="0.15">
      <c r="A3">
        <f>[3]英雄数值!A2</f>
        <v>10001</v>
      </c>
      <c r="B3" t="str">
        <f>[3]英雄数值!B2</f>
        <v>蓝猫</v>
      </c>
      <c r="C3">
        <f>VLOOKUP(B3,预制对应表!$A$2:$D$200,2,0)</f>
        <v>10001</v>
      </c>
      <c r="D3" t="str">
        <f>VLOOKUP(B3,预制对应表!$A$2:$D$200,3,0)</f>
        <v>card10001</v>
      </c>
      <c r="E3" t="str">
        <f>VLOOKUP(B3,预制对应表!$A$2:$D$200,4,0)</f>
        <v>lm</v>
      </c>
      <c r="F3">
        <f>VLOOKUP([3]英雄数值!D2,编号对应关系!$B$3:$C$24,2,0)</f>
        <v>5</v>
      </c>
      <c r="G3">
        <f>VLOOKUP([3]英雄数值!E2,编号对应关系!$B$3:$C$24,2,0)</f>
        <v>1</v>
      </c>
      <c r="H3">
        <f>VLOOKUP([3]英雄数值!H2,编号对应关系!$B$3:$C$24,2,0)</f>
        <v>1</v>
      </c>
      <c r="I3">
        <f>VLOOKUP([3]英雄数值!I2,编号对应关系!$B$3:$C$24,2,0)</f>
        <v>3</v>
      </c>
      <c r="J3">
        <f>INT([3]英雄数值!J2)</f>
        <v>684</v>
      </c>
      <c r="K3">
        <f>INT([3]英雄数值!K2)</f>
        <v>594</v>
      </c>
      <c r="L3">
        <f>INT([3]英雄数值!L2)</f>
        <v>324</v>
      </c>
      <c r="M3">
        <f>INT([3]英雄数值!M2)</f>
        <v>226</v>
      </c>
      <c r="N3">
        <f>INT([3]英雄数值!N2)</f>
        <v>450</v>
      </c>
      <c r="O3">
        <f>[3]英雄数值!O2</f>
        <v>205.20000000000002</v>
      </c>
      <c r="P3">
        <f>[3]英雄数值!P2</f>
        <v>178.20000000000005</v>
      </c>
      <c r="Q3">
        <f>[3]英雄数值!Q2</f>
        <v>97.2</v>
      </c>
      <c r="R3">
        <f>[3]英雄数值!R2</f>
        <v>68.040000000000006</v>
      </c>
      <c r="S3">
        <f>[3]英雄数值!S2</f>
        <v>135</v>
      </c>
      <c r="T3">
        <f>[3]英雄数值!T2</f>
        <v>0.23760000000000006</v>
      </c>
      <c r="U3" t="str">
        <f>VLOOKUP(B3,预制对应表!$A$2:$A$63,1,0)</f>
        <v>蓝猫</v>
      </c>
    </row>
    <row r="4" spans="1:21" hidden="1" x14ac:dyDescent="0.15">
      <c r="A4">
        <f>[3]英雄数值!A3</f>
        <v>10002</v>
      </c>
      <c r="B4" t="str">
        <f>[3]英雄数值!B3</f>
        <v>风行</v>
      </c>
      <c r="C4" t="e">
        <f>VLOOKUP(B4,预制对应表!$A$2:$D$200,2,0)</f>
        <v>#N/A</v>
      </c>
      <c r="D4" t="e">
        <f>VLOOKUP(B4,预制对应表!$A$2:$D$200,3,0)</f>
        <v>#N/A</v>
      </c>
      <c r="E4" t="e">
        <f>VLOOKUP(B4,预制对应表!$A$2:$D$200,4,0)</f>
        <v>#N/A</v>
      </c>
      <c r="F4">
        <f>VLOOKUP([3]英雄数值!D3,编号对应关系!$B$3:$C$24,2,0)</f>
        <v>5</v>
      </c>
      <c r="G4">
        <f>VLOOKUP([3]英雄数值!E3,编号对应关系!$B$3:$C$24,2,0)</f>
        <v>1</v>
      </c>
      <c r="H4">
        <f>VLOOKUP([3]英雄数值!H3,编号对应关系!$B$3:$C$24,2,0)</f>
        <v>1</v>
      </c>
      <c r="I4">
        <f>VLOOKUP([3]英雄数值!I3,编号对应关系!$B$3:$C$24,2,0)</f>
        <v>3</v>
      </c>
      <c r="J4">
        <f>INT([3]英雄数值!J3)</f>
        <v>626</v>
      </c>
      <c r="K4">
        <f>INT([3]英雄数值!K3)</f>
        <v>600</v>
      </c>
      <c r="L4">
        <f>INT([3]英雄数值!L3)</f>
        <v>330</v>
      </c>
      <c r="M4">
        <f>INT([3]英雄数值!M3)</f>
        <v>177</v>
      </c>
      <c r="N4">
        <f>INT([3]英雄数值!N3)</f>
        <v>500</v>
      </c>
      <c r="O4">
        <f>[3]英雄数值!O3</f>
        <v>187.92000000000002</v>
      </c>
      <c r="P4">
        <f>[3]英雄数值!P3</f>
        <v>180.09000000000003</v>
      </c>
      <c r="Q4">
        <f>[3]英雄数值!Q3</f>
        <v>99.18</v>
      </c>
      <c r="R4">
        <f>[3]英雄数值!R3</f>
        <v>53.244</v>
      </c>
      <c r="S4">
        <f>[3]英雄数值!S3</f>
        <v>150.07500000000002</v>
      </c>
      <c r="T4">
        <f>[3]英雄数值!T3</f>
        <v>0.24012000000000006</v>
      </c>
      <c r="U4" t="e">
        <f>VLOOKUP(B4,预制对应表!$A$2:$A$63,1,0)</f>
        <v>#N/A</v>
      </c>
    </row>
    <row r="5" spans="1:21" x14ac:dyDescent="0.15">
      <c r="A5">
        <f>[3]英雄数值!A4</f>
        <v>10003</v>
      </c>
      <c r="B5" t="str">
        <f>[3]英雄数值!B4</f>
        <v>精灵龙</v>
      </c>
      <c r="C5">
        <f>VLOOKUP(B5,预制对应表!$A$2:$D$200,2,0)</f>
        <v>10075</v>
      </c>
      <c r="D5" t="str">
        <f>VLOOKUP(B5,预制对应表!$A$2:$D$200,3,0)</f>
        <v>card10075</v>
      </c>
      <c r="E5" t="str">
        <f>VLOOKUP(B5,预制对应表!$A$2:$D$200,4,0)</f>
        <v>jll</v>
      </c>
      <c r="F5">
        <f>VLOOKUP([3]英雄数值!D4,编号对应关系!$B$3:$C$24,2,0)</f>
        <v>5</v>
      </c>
      <c r="G5">
        <f>VLOOKUP([3]英雄数值!E4,编号对应关系!$B$3:$C$24,2,0)</f>
        <v>1</v>
      </c>
      <c r="H5">
        <f>VLOOKUP([3]英雄数值!H4,编号对应关系!$B$3:$C$24,2,0)</f>
        <v>1</v>
      </c>
      <c r="I5">
        <f>VLOOKUP([3]英雄数值!I4,编号对应关系!$B$3:$C$24,2,0)</f>
        <v>3</v>
      </c>
      <c r="J5">
        <f>INT([3]英雄数值!J4)</f>
        <v>672</v>
      </c>
      <c r="K5">
        <f>INT([3]英雄数值!K4)</f>
        <v>604</v>
      </c>
      <c r="L5">
        <f>INT([3]英雄数值!L4)</f>
        <v>268</v>
      </c>
      <c r="M5">
        <f>INT([3]英雄数值!M4)</f>
        <v>181</v>
      </c>
      <c r="N5">
        <f>INT([3]英雄数值!N4)</f>
        <v>462</v>
      </c>
      <c r="O5">
        <f>[3]英雄数值!O4</f>
        <v>201.60000000000002</v>
      </c>
      <c r="P5">
        <f>[3]英雄数值!P4</f>
        <v>181.44000000000005</v>
      </c>
      <c r="Q5">
        <f>[3]英雄数值!Q4</f>
        <v>80.640000000000015</v>
      </c>
      <c r="R5">
        <f>[3]英雄数值!R4</f>
        <v>54.431999999999995</v>
      </c>
      <c r="S5">
        <f>[3]英雄数值!S4</f>
        <v>138.6</v>
      </c>
      <c r="T5">
        <f>[3]英雄数值!T4</f>
        <v>0.24192000000000008</v>
      </c>
      <c r="U5" t="str">
        <f>VLOOKUP(B5,预制对应表!$A$2:$A$63,1,0)</f>
        <v>精灵龙</v>
      </c>
    </row>
    <row r="6" spans="1:21" hidden="1" x14ac:dyDescent="0.15">
      <c r="A6">
        <f>[3]英雄数值!A5</f>
        <v>10004</v>
      </c>
      <c r="B6" t="str">
        <f>[3]英雄数值!B5</f>
        <v>沉默</v>
      </c>
      <c r="C6" t="e">
        <f>VLOOKUP(B6,预制对应表!$A$2:$D$200,2,0)</f>
        <v>#N/A</v>
      </c>
      <c r="D6" t="e">
        <f>VLOOKUP(B6,预制对应表!$A$2:$D$200,3,0)</f>
        <v>#N/A</v>
      </c>
      <c r="E6" t="e">
        <f>VLOOKUP(B6,预制对应表!$A$2:$D$200,4,0)</f>
        <v>#N/A</v>
      </c>
      <c r="F6">
        <f>VLOOKUP([3]英雄数值!D5,编号对应关系!$B$3:$C$24,2,0)</f>
        <v>5</v>
      </c>
      <c r="G6">
        <f>VLOOKUP([3]英雄数值!E5,编号对应关系!$B$3:$C$24,2,0)</f>
        <v>1</v>
      </c>
      <c r="H6">
        <f>VLOOKUP([3]英雄数值!H5,编号对应关系!$B$3:$C$24,2,0)</f>
        <v>1</v>
      </c>
      <c r="I6">
        <f>VLOOKUP([3]英雄数值!I5,编号对应关系!$B$3:$C$24,2,0)</f>
        <v>3</v>
      </c>
      <c r="J6">
        <f>INT([3]英雄数值!J5)</f>
        <v>676</v>
      </c>
      <c r="K6">
        <f>INT([3]英雄数值!K5)</f>
        <v>648</v>
      </c>
      <c r="L6">
        <f>INT([3]英雄数值!L5)</f>
        <v>357</v>
      </c>
      <c r="M6">
        <f>INT([3]英雄数值!M5)</f>
        <v>191</v>
      </c>
      <c r="N6">
        <f>INT([3]英雄数值!N5)</f>
        <v>540</v>
      </c>
      <c r="O6">
        <f>[3]英雄数值!O5</f>
        <v>203.04000000000002</v>
      </c>
      <c r="P6">
        <f>[3]英雄数值!P5</f>
        <v>194.58000000000004</v>
      </c>
      <c r="Q6">
        <f>[3]英雄数值!Q5</f>
        <v>107.16000000000003</v>
      </c>
      <c r="R6">
        <f>[3]英雄数值!R5</f>
        <v>57.527999999999999</v>
      </c>
      <c r="S6">
        <f>[3]英雄数值!S5</f>
        <v>162.15000000000003</v>
      </c>
      <c r="T6">
        <f>[3]英雄数值!T5</f>
        <v>0.25944000000000006</v>
      </c>
      <c r="U6" t="e">
        <f>VLOOKUP(B6,预制对应表!$A$2:$A$63,1,0)</f>
        <v>#N/A</v>
      </c>
    </row>
    <row r="7" spans="1:21" hidden="1" x14ac:dyDescent="0.15">
      <c r="A7">
        <f>[3]英雄数值!A6</f>
        <v>10005</v>
      </c>
      <c r="B7" t="str">
        <f>[3]英雄数值!B6</f>
        <v>修补匠</v>
      </c>
      <c r="C7" t="e">
        <f>VLOOKUP(B7,预制对应表!$A$2:$D$200,2,0)</f>
        <v>#N/A</v>
      </c>
      <c r="D7" t="e">
        <f>VLOOKUP(B7,预制对应表!$A$2:$D$200,3,0)</f>
        <v>#N/A</v>
      </c>
      <c r="E7" t="e">
        <f>VLOOKUP(B7,预制对应表!$A$2:$D$200,4,0)</f>
        <v>#N/A</v>
      </c>
      <c r="F7">
        <f>VLOOKUP([3]英雄数值!D6,编号对应关系!$B$3:$C$24,2,0)</f>
        <v>5</v>
      </c>
      <c r="G7">
        <f>VLOOKUP([3]英雄数值!E6,编号对应关系!$B$3:$C$24,2,0)</f>
        <v>1</v>
      </c>
      <c r="H7">
        <f>VLOOKUP([3]英雄数值!H6,编号对应关系!$B$3:$C$24,2,0)</f>
        <v>2</v>
      </c>
      <c r="I7">
        <f>VLOOKUP([3]英雄数值!I6,编号对应关系!$B$3:$C$24,2,0)</f>
        <v>1</v>
      </c>
      <c r="J7">
        <f>INT([3]英雄数值!J6)</f>
        <v>604</v>
      </c>
      <c r="K7">
        <f>INT([3]英雄数值!K6)</f>
        <v>579</v>
      </c>
      <c r="L7">
        <f>INT([3]英雄数值!L6)</f>
        <v>319</v>
      </c>
      <c r="M7">
        <f>INT([3]英雄数值!M6)</f>
        <v>171</v>
      </c>
      <c r="N7">
        <f>INT([3]英雄数值!N6)</f>
        <v>483</v>
      </c>
      <c r="O7">
        <f>[3]英雄数值!O6</f>
        <v>181.44000000000003</v>
      </c>
      <c r="P7">
        <f>[3]英雄数值!P6</f>
        <v>173.88000000000002</v>
      </c>
      <c r="Q7">
        <f>[3]英雄数值!Q6</f>
        <v>95.76</v>
      </c>
      <c r="R7">
        <f>[3]英雄数值!R6</f>
        <v>51.407999999999994</v>
      </c>
      <c r="S7">
        <f>[3]英雄数值!S6</f>
        <v>144.90000000000003</v>
      </c>
      <c r="T7">
        <f>[3]英雄数值!T6</f>
        <v>0.23184000000000002</v>
      </c>
      <c r="U7" t="e">
        <f>VLOOKUP(B7,预制对应表!$A$2:$A$63,1,0)</f>
        <v>#N/A</v>
      </c>
    </row>
    <row r="8" spans="1:21" hidden="1" x14ac:dyDescent="0.15">
      <c r="A8">
        <f>[3]英雄数值!A7</f>
        <v>10006</v>
      </c>
      <c r="B8" t="str">
        <f>[3]英雄数值!B7</f>
        <v>召唤师</v>
      </c>
      <c r="C8" t="e">
        <f>VLOOKUP(B8,预制对应表!$A$2:$D$200,2,0)</f>
        <v>#N/A</v>
      </c>
      <c r="D8" t="e">
        <f>VLOOKUP(B8,预制对应表!$A$2:$D$200,3,0)</f>
        <v>#N/A</v>
      </c>
      <c r="E8" t="e">
        <f>VLOOKUP(B8,预制对应表!$A$2:$D$200,4,0)</f>
        <v>#N/A</v>
      </c>
      <c r="F8">
        <f>VLOOKUP([3]英雄数值!D7,编号对应关系!$B$3:$C$24,2,0)</f>
        <v>5</v>
      </c>
      <c r="G8">
        <f>VLOOKUP([3]英雄数值!E7,编号对应关系!$B$3:$C$24,2,0)</f>
        <v>1</v>
      </c>
      <c r="H8">
        <f>VLOOKUP([3]英雄数值!H7,编号对应关系!$B$3:$C$24,2,0)</f>
        <v>2</v>
      </c>
      <c r="I8">
        <f>VLOOKUP([3]英雄数值!I7,编号对应关系!$B$3:$C$24,2,0)</f>
        <v>1</v>
      </c>
      <c r="J8">
        <f>INT([3]英雄数值!J7)</f>
        <v>789</v>
      </c>
      <c r="K8">
        <f>INT([3]英雄数值!K7)</f>
        <v>564</v>
      </c>
      <c r="L8">
        <f>INT([3]英雄数值!L7)</f>
        <v>376</v>
      </c>
      <c r="M8">
        <f>INT([3]英雄数值!M7)</f>
        <v>214</v>
      </c>
      <c r="N8">
        <f>INT([3]英雄数值!N7)</f>
        <v>470</v>
      </c>
      <c r="O8">
        <f>[3]英雄数值!O7</f>
        <v>236.88000000000002</v>
      </c>
      <c r="P8">
        <f>[3]英雄数值!P7</f>
        <v>169.20000000000002</v>
      </c>
      <c r="Q8">
        <f>[3]英雄数值!Q7</f>
        <v>112.80000000000001</v>
      </c>
      <c r="R8">
        <f>[3]英雄数值!R7</f>
        <v>64.295999999999992</v>
      </c>
      <c r="S8">
        <f>[3]英雄数值!S7</f>
        <v>141</v>
      </c>
      <c r="T8">
        <f>[3]英雄数值!T7</f>
        <v>0.22560000000000002</v>
      </c>
      <c r="U8" t="e">
        <f>VLOOKUP(B8,预制对应表!$A$2:$A$63,1,0)</f>
        <v>#N/A</v>
      </c>
    </row>
    <row r="9" spans="1:21" x14ac:dyDescent="0.15">
      <c r="A9">
        <f>[3]英雄数值!A8</f>
        <v>10007</v>
      </c>
      <c r="B9" t="s">
        <v>289</v>
      </c>
      <c r="C9">
        <f>VLOOKUP(B9,预制对应表!$A$2:$D$200,2,0)</f>
        <v>10007</v>
      </c>
      <c r="D9" t="str">
        <f>VLOOKUP(B9,预制对应表!$A$2:$D$200,3,0)</f>
        <v>card10007</v>
      </c>
      <c r="E9" t="str">
        <f>VLOOKUP(B9,预制对应表!$A$2:$D$200,4,0)</f>
        <v>zdr</v>
      </c>
      <c r="F9">
        <f>VLOOKUP([3]英雄数值!D8,编号对应关系!$B$3:$C$24,2,0)</f>
        <v>5</v>
      </c>
      <c r="G9">
        <f>VLOOKUP([3]英雄数值!E8,编号对应关系!$B$3:$C$24,2,0)</f>
        <v>1</v>
      </c>
      <c r="H9">
        <f>VLOOKUP([3]英雄数值!H8,编号对应关系!$B$3:$C$24,2,0)</f>
        <v>2</v>
      </c>
      <c r="I9">
        <f>VLOOKUP([3]英雄数值!I8,编号对应关系!$B$3:$C$24,2,0)</f>
        <v>1</v>
      </c>
      <c r="J9">
        <f>INT([3]英雄数值!J8)</f>
        <v>756</v>
      </c>
      <c r="K9">
        <f>INT([3]英雄数值!K8)</f>
        <v>540</v>
      </c>
      <c r="L9">
        <f>INT([3]英雄数值!L8)</f>
        <v>360</v>
      </c>
      <c r="M9">
        <f>INT([3]英雄数值!M8)</f>
        <v>205</v>
      </c>
      <c r="N9">
        <f>INT([3]英雄数值!N8)</f>
        <v>450</v>
      </c>
      <c r="O9">
        <f>[3]英雄数值!O8</f>
        <v>226.8</v>
      </c>
      <c r="P9">
        <f>[3]英雄数值!P8</f>
        <v>162</v>
      </c>
      <c r="Q9">
        <f>[3]英雄数值!Q8</f>
        <v>108</v>
      </c>
      <c r="R9">
        <f>[3]英雄数值!R8</f>
        <v>61.56</v>
      </c>
      <c r="S9">
        <f>[3]英雄数值!S8</f>
        <v>135</v>
      </c>
      <c r="T9">
        <f>[3]英雄数值!T8</f>
        <v>0.216</v>
      </c>
      <c r="U9" t="str">
        <f>VLOOKUP(B9,预制对应表!$A$2:$A$63,1,0)</f>
        <v>炸弹人</v>
      </c>
    </row>
    <row r="10" spans="1:21" hidden="1" x14ac:dyDescent="0.15">
      <c r="A10">
        <f>[3]英雄数值!A9</f>
        <v>10008</v>
      </c>
      <c r="B10" t="str">
        <f>[3]英雄数值!B9</f>
        <v>死灵龙</v>
      </c>
      <c r="C10" t="e">
        <f>VLOOKUP(B10,预制对应表!$A$2:$D$200,2,0)</f>
        <v>#N/A</v>
      </c>
      <c r="D10" t="e">
        <f>VLOOKUP(B10,预制对应表!$A$2:$D$200,3,0)</f>
        <v>#N/A</v>
      </c>
      <c r="E10" t="e">
        <f>VLOOKUP(B10,预制对应表!$A$2:$D$200,4,0)</f>
        <v>#N/A</v>
      </c>
      <c r="F10">
        <f>VLOOKUP([3]英雄数值!D9,编号对应关系!$B$3:$C$24,2,0)</f>
        <v>5</v>
      </c>
      <c r="G10">
        <f>VLOOKUP([3]英雄数值!E9,编号对应关系!$B$3:$C$24,2,0)</f>
        <v>1</v>
      </c>
      <c r="H10">
        <f>VLOOKUP([3]英雄数值!H9,编号对应关系!$B$3:$C$24,2,0)</f>
        <v>2</v>
      </c>
      <c r="I10">
        <f>VLOOKUP([3]英雄数值!I9,编号对应关系!$B$3:$C$24,2,0)</f>
        <v>1</v>
      </c>
      <c r="J10">
        <f>INT([3]英雄数值!J9)</f>
        <v>765</v>
      </c>
      <c r="K10">
        <f>INT([3]英雄数值!K9)</f>
        <v>522</v>
      </c>
      <c r="L10">
        <f>INT([3]英雄数值!L9)</f>
        <v>313</v>
      </c>
      <c r="M10">
        <f>INT([3]英雄数值!M9)</f>
        <v>208</v>
      </c>
      <c r="N10">
        <f>INT([3]英雄数值!N9)</f>
        <v>435</v>
      </c>
      <c r="O10">
        <f>[3]英雄数值!O9</f>
        <v>229.68000000000004</v>
      </c>
      <c r="P10">
        <f>[3]英雄数值!P9</f>
        <v>156.60000000000002</v>
      </c>
      <c r="Q10">
        <f>[3]英雄数值!Q9</f>
        <v>93.960000000000008</v>
      </c>
      <c r="R10">
        <f>[3]英雄数值!R9</f>
        <v>62.64</v>
      </c>
      <c r="S10">
        <f>[3]英雄数值!S9</f>
        <v>130.5</v>
      </c>
      <c r="T10">
        <f>[3]英雄数值!T9</f>
        <v>0.20880000000000004</v>
      </c>
      <c r="U10" t="e">
        <f>VLOOKUP(B10,预制对应表!$A$2:$A$63,1,0)</f>
        <v>#N/A</v>
      </c>
    </row>
    <row r="11" spans="1:21" x14ac:dyDescent="0.15">
      <c r="A11">
        <f>[3]英雄数值!A10</f>
        <v>10009</v>
      </c>
      <c r="B11" t="str">
        <f>[3]英雄数值!B10</f>
        <v>死灵法</v>
      </c>
      <c r="C11">
        <f>VLOOKUP(B11,预制对应表!$A$2:$D$200,2,0)</f>
        <v>10009</v>
      </c>
      <c r="D11" t="str">
        <f>VLOOKUP(B11,预制对应表!$A$2:$D$200,3,0)</f>
        <v>card10009</v>
      </c>
      <c r="E11" t="str">
        <f>VLOOKUP(B11,预制对应表!$A$2:$D$200,4,0)</f>
        <v>slf</v>
      </c>
      <c r="F11">
        <f>VLOOKUP([3]英雄数值!D10,编号对应关系!$B$3:$C$24,2,0)</f>
        <v>5</v>
      </c>
      <c r="G11">
        <f>VLOOKUP([3]英雄数值!E10,编号对应关系!$B$3:$C$24,2,0)</f>
        <v>1</v>
      </c>
      <c r="H11">
        <f>VLOOKUP([3]英雄数值!H10,编号对应关系!$B$3:$C$24,2,0)</f>
        <v>3</v>
      </c>
      <c r="I11">
        <f>VLOOKUP([3]英雄数值!I10,编号对应关系!$B$3:$C$24,2,0)</f>
        <v>2</v>
      </c>
      <c r="J11">
        <f>INT([3]英雄数值!J10)</f>
        <v>792</v>
      </c>
      <c r="K11">
        <f>INT([3]英雄数值!K10)</f>
        <v>540</v>
      </c>
      <c r="L11">
        <f>INT([3]英雄数值!L10)</f>
        <v>324</v>
      </c>
      <c r="M11">
        <f>INT([3]英雄数值!M10)</f>
        <v>216</v>
      </c>
      <c r="N11">
        <f>INT([3]英雄数值!N10)</f>
        <v>450</v>
      </c>
      <c r="O11">
        <f>[3]英雄数值!O10</f>
        <v>237.60000000000002</v>
      </c>
      <c r="P11">
        <f>[3]英雄数值!P10</f>
        <v>162</v>
      </c>
      <c r="Q11">
        <f>[3]英雄数值!Q10</f>
        <v>97.2</v>
      </c>
      <c r="R11">
        <f>[3]英雄数值!R10</f>
        <v>64.8</v>
      </c>
      <c r="S11">
        <f>[3]英雄数值!S10</f>
        <v>135</v>
      </c>
      <c r="T11">
        <f>[3]英雄数值!T10</f>
        <v>0.216</v>
      </c>
      <c r="U11" t="str">
        <f>VLOOKUP(B11,预制对应表!$A$2:$A$63,1,0)</f>
        <v>死灵法</v>
      </c>
    </row>
    <row r="12" spans="1:21" hidden="1" x14ac:dyDescent="0.15">
      <c r="A12">
        <f>[3]英雄数值!A11</f>
        <v>10010</v>
      </c>
      <c r="B12" t="str">
        <f>[3]英雄数值!B11</f>
        <v>黑鸟</v>
      </c>
      <c r="C12" t="e">
        <f>VLOOKUP(B12,预制对应表!$A$2:$D$200,2,0)</f>
        <v>#N/A</v>
      </c>
      <c r="D12" t="e">
        <f>VLOOKUP(B12,预制对应表!$A$2:$D$200,3,0)</f>
        <v>#N/A</v>
      </c>
      <c r="E12" t="e">
        <f>VLOOKUP(B12,预制对应表!$A$2:$D$200,4,0)</f>
        <v>#N/A</v>
      </c>
      <c r="F12">
        <f>VLOOKUP([3]英雄数值!D11,编号对应关系!$B$3:$C$24,2,0)</f>
        <v>5</v>
      </c>
      <c r="G12">
        <f>VLOOKUP([3]英雄数值!E11,编号对应关系!$B$3:$C$24,2,0)</f>
        <v>1</v>
      </c>
      <c r="H12">
        <f>VLOOKUP([3]英雄数值!H11,编号对应关系!$B$3:$C$24,2,0)</f>
        <v>3</v>
      </c>
      <c r="I12">
        <f>VLOOKUP([3]英雄数值!I11,编号对应关系!$B$3:$C$24,2,0)</f>
        <v>2</v>
      </c>
      <c r="J12">
        <f>INT([3]英雄数值!J11)</f>
        <v>714</v>
      </c>
      <c r="K12">
        <f>INT([3]英雄数值!K11)</f>
        <v>620</v>
      </c>
      <c r="L12">
        <f>INT([3]英雄数值!L11)</f>
        <v>338</v>
      </c>
      <c r="M12">
        <f>INT([3]英雄数值!M11)</f>
        <v>236</v>
      </c>
      <c r="N12">
        <f>INT([3]英雄数值!N11)</f>
        <v>470</v>
      </c>
      <c r="O12">
        <f>[3]英雄数值!O11</f>
        <v>214.32</v>
      </c>
      <c r="P12">
        <f>[3]英雄数值!P11</f>
        <v>186.12</v>
      </c>
      <c r="Q12">
        <f>[3]英雄数值!Q11</f>
        <v>101.52000000000001</v>
      </c>
      <c r="R12">
        <f>[3]英雄数值!R11</f>
        <v>71.064000000000007</v>
      </c>
      <c r="S12">
        <f>[3]英雄数值!S11</f>
        <v>141</v>
      </c>
      <c r="T12">
        <f>[3]英雄数值!T11</f>
        <v>0.24816000000000002</v>
      </c>
      <c r="U12" t="e">
        <f>VLOOKUP(B12,预制对应表!$A$2:$A$63,1,0)</f>
        <v>#N/A</v>
      </c>
    </row>
    <row r="13" spans="1:21" x14ac:dyDescent="0.15">
      <c r="A13">
        <f>[3]英雄数值!A12</f>
        <v>10011</v>
      </c>
      <c r="B13" t="str">
        <f>[3]英雄数值!B12</f>
        <v>骨法</v>
      </c>
      <c r="C13">
        <f>VLOOKUP(B13,预制对应表!$A$2:$D$200,2,0)</f>
        <v>10011</v>
      </c>
      <c r="D13" t="str">
        <f>VLOOKUP(B13,预制对应表!$A$2:$D$200,3,0)</f>
        <v>card10011</v>
      </c>
      <c r="E13" t="str">
        <f>VLOOKUP(B13,预制对应表!$A$2:$D$200,4,0)</f>
        <v>gf</v>
      </c>
      <c r="F13">
        <f>VLOOKUP([3]英雄数值!D12,编号对应关系!$B$3:$C$24,2,0)</f>
        <v>5</v>
      </c>
      <c r="G13">
        <f>VLOOKUP([3]英雄数值!E12,编号对应关系!$B$3:$C$24,2,0)</f>
        <v>1</v>
      </c>
      <c r="H13">
        <f>VLOOKUP([3]英雄数值!H12,编号对应关系!$B$3:$C$24,2,0)</f>
        <v>3</v>
      </c>
      <c r="I13">
        <f>VLOOKUP([3]英雄数值!I12,编号对应关系!$B$3:$C$24,2,0)</f>
        <v>2</v>
      </c>
      <c r="J13">
        <f>INT([3]英雄数值!J12)</f>
        <v>696</v>
      </c>
      <c r="K13">
        <f>INT([3]英雄数值!K12)</f>
        <v>626</v>
      </c>
      <c r="L13">
        <f>INT([3]英雄数值!L12)</f>
        <v>278</v>
      </c>
      <c r="M13">
        <f>INT([3]英雄数值!M12)</f>
        <v>187</v>
      </c>
      <c r="N13">
        <f>INT([3]英雄数值!N12)</f>
        <v>478</v>
      </c>
      <c r="O13">
        <f>[3]英雄数值!O12</f>
        <v>208.8</v>
      </c>
      <c r="P13">
        <f>[3]英雄数值!P12</f>
        <v>187.92000000000004</v>
      </c>
      <c r="Q13">
        <f>[3]英雄数值!Q12</f>
        <v>83.52000000000001</v>
      </c>
      <c r="R13">
        <f>[3]英雄数值!R12</f>
        <v>56.375999999999991</v>
      </c>
      <c r="S13">
        <f>[3]英雄数值!S12</f>
        <v>143.55000000000004</v>
      </c>
      <c r="T13">
        <f>[3]英雄数值!T12</f>
        <v>0.25056000000000006</v>
      </c>
      <c r="U13" t="str">
        <f>VLOOKUP(B13,预制对应表!$A$2:$A$63,1,0)</f>
        <v>骨法</v>
      </c>
    </row>
    <row r="14" spans="1:21" hidden="1" x14ac:dyDescent="0.15">
      <c r="A14">
        <f>[3]英雄数值!A13</f>
        <v>10012</v>
      </c>
      <c r="B14" t="str">
        <f>[3]英雄数值!B13</f>
        <v>死亡先知</v>
      </c>
      <c r="C14" t="e">
        <f>VLOOKUP(B14,预制对应表!$A$2:$D$200,2,0)</f>
        <v>#N/A</v>
      </c>
      <c r="D14" t="e">
        <f>VLOOKUP(B14,预制对应表!$A$2:$D$200,3,0)</f>
        <v>#N/A</v>
      </c>
      <c r="E14" t="e">
        <f>VLOOKUP(B14,预制对应表!$A$2:$D$200,4,0)</f>
        <v>#N/A</v>
      </c>
      <c r="F14">
        <f>VLOOKUP([3]英雄数值!D13,编号对应关系!$B$3:$C$24,2,0)</f>
        <v>5</v>
      </c>
      <c r="G14">
        <f>VLOOKUP([3]英雄数值!E13,编号对应关系!$B$3:$C$24,2,0)</f>
        <v>1</v>
      </c>
      <c r="H14">
        <f>VLOOKUP([3]英雄数值!H13,编号对应关系!$B$3:$C$24,2,0)</f>
        <v>3</v>
      </c>
      <c r="I14">
        <f>VLOOKUP([3]英雄数值!I13,编号对应关系!$B$3:$C$24,2,0)</f>
        <v>2</v>
      </c>
      <c r="J14">
        <f>INT([3]英雄数值!J13)</f>
        <v>739</v>
      </c>
      <c r="K14">
        <f>INT([3]英雄数值!K13)</f>
        <v>504</v>
      </c>
      <c r="L14">
        <f>INT([3]英雄数值!L13)</f>
        <v>302</v>
      </c>
      <c r="M14">
        <f>INT([3]英雄数值!M13)</f>
        <v>201</v>
      </c>
      <c r="N14">
        <f>INT([3]英雄数值!N13)</f>
        <v>420</v>
      </c>
      <c r="O14">
        <f>[3]英雄数值!O13</f>
        <v>221.76000000000005</v>
      </c>
      <c r="P14">
        <f>[3]英雄数值!P13</f>
        <v>151.20000000000002</v>
      </c>
      <c r="Q14">
        <f>[3]英雄数值!Q13</f>
        <v>90.720000000000013</v>
      </c>
      <c r="R14">
        <f>[3]英雄数值!R13</f>
        <v>60.48</v>
      </c>
      <c r="S14">
        <f>[3]英雄数值!S13</f>
        <v>126</v>
      </c>
      <c r="T14">
        <f>[3]英雄数值!T13</f>
        <v>0.20160000000000003</v>
      </c>
      <c r="U14" t="e">
        <f>VLOOKUP(B14,预制对应表!$A$2:$A$63,1,0)</f>
        <v>#N/A</v>
      </c>
    </row>
    <row r="15" spans="1:21" x14ac:dyDescent="0.15">
      <c r="A15">
        <f>[3]英雄数值!A14</f>
        <v>10013</v>
      </c>
      <c r="B15" t="str">
        <f>[3]英雄数值!B14</f>
        <v>敌法</v>
      </c>
      <c r="C15">
        <f>VLOOKUP(B15,预制对应表!$A$2:$D$200,2,0)</f>
        <v>10013</v>
      </c>
      <c r="D15" t="str">
        <f>VLOOKUP(B15,预制对应表!$A$2:$D$200,3,0)</f>
        <v>card10013</v>
      </c>
      <c r="E15" t="str">
        <f>VLOOKUP(B15,预制对应表!$A$2:$D$200,4,0)</f>
        <v>df</v>
      </c>
      <c r="F15">
        <f>VLOOKUP([3]英雄数值!D14,编号对应关系!$B$3:$C$24,2,0)</f>
        <v>5</v>
      </c>
      <c r="G15">
        <f>VLOOKUP([3]英雄数值!E14,编号对应关系!$B$3:$C$24,2,0)</f>
        <v>2</v>
      </c>
      <c r="H15">
        <f>VLOOKUP([3]英雄数值!H14,编号对应关系!$B$3:$C$24,2,0)</f>
        <v>1</v>
      </c>
      <c r="I15">
        <f>VLOOKUP([3]英雄数值!I14,编号对应关系!$B$3:$C$24,2,0)</f>
        <v>3</v>
      </c>
      <c r="J15">
        <f>INT([3]英雄数值!J14)</f>
        <v>798</v>
      </c>
      <c r="K15">
        <f>INT([3]英雄数值!K14)</f>
        <v>399</v>
      </c>
      <c r="L15">
        <f>INT([3]英雄数值!L14)</f>
        <v>579</v>
      </c>
      <c r="M15">
        <f>INT([3]英雄数值!M14)</f>
        <v>226</v>
      </c>
      <c r="N15">
        <f>INT([3]英雄数值!N14)</f>
        <v>529</v>
      </c>
      <c r="O15">
        <f>[3]英雄数值!O14</f>
        <v>239.4</v>
      </c>
      <c r="P15">
        <f>[3]英雄数值!P14</f>
        <v>119.7</v>
      </c>
      <c r="Q15">
        <f>[3]英雄数值!Q14</f>
        <v>173.88000000000002</v>
      </c>
      <c r="R15">
        <f>[3]英雄数值!R14</f>
        <v>68.040000000000006</v>
      </c>
      <c r="S15">
        <f>[3]英雄数值!S14</f>
        <v>158.76000000000002</v>
      </c>
      <c r="T15">
        <f>[3]英雄数值!T14</f>
        <v>0.15959999999999999</v>
      </c>
      <c r="U15" t="str">
        <f>VLOOKUP(B15,预制对应表!$A$2:$A$63,1,0)</f>
        <v>敌法</v>
      </c>
    </row>
    <row r="16" spans="1:21" s="11" customFormat="1" x14ac:dyDescent="0.15">
      <c r="A16" s="11">
        <f>[3]英雄数值!A15</f>
        <v>10014</v>
      </c>
      <c r="B16" s="11" t="str">
        <f>[3]英雄数值!B15</f>
        <v>火枪</v>
      </c>
      <c r="C16">
        <f>VLOOKUP(B16,预制对应表!$A$2:$D$200,2,0)</f>
        <v>10014</v>
      </c>
      <c r="D16" t="str">
        <f>VLOOKUP(B16,预制对应表!$A$2:$D$200,3,0)</f>
        <v>card10014</v>
      </c>
      <c r="E16" t="str">
        <f>VLOOKUP(B16,预制对应表!$A$2:$D$200,4,0)</f>
        <v>hq</v>
      </c>
      <c r="F16" s="11">
        <f>VLOOKUP([3]英雄数值!D15,编号对应关系!$B$3:$C$24,2,0)</f>
        <v>5</v>
      </c>
      <c r="G16" s="11">
        <f>VLOOKUP([3]英雄数值!E15,编号对应关系!$B$3:$C$24,2,0)</f>
        <v>2</v>
      </c>
      <c r="H16" s="11">
        <f>VLOOKUP([3]英雄数值!H15,编号对应关系!$B$3:$C$24,2,0)</f>
        <v>1</v>
      </c>
      <c r="I16" s="11">
        <f>VLOOKUP([3]英雄数值!I15,编号对应关系!$B$3:$C$24,2,0)</f>
        <v>3</v>
      </c>
      <c r="J16">
        <f>INT([3]英雄数值!J15)</f>
        <v>826</v>
      </c>
      <c r="K16">
        <f>INT([3]英雄数值!K15)</f>
        <v>413</v>
      </c>
      <c r="L16">
        <f>INT([3]英雄数值!L15)</f>
        <v>600</v>
      </c>
      <c r="M16">
        <f>INT([3]英雄数值!M15)</f>
        <v>234</v>
      </c>
      <c r="N16">
        <f>INT([3]英雄数值!N15)</f>
        <v>548</v>
      </c>
      <c r="O16" s="11">
        <f>[3]英雄数值!O15</f>
        <v>247.95000000000002</v>
      </c>
      <c r="P16" s="11">
        <f>[3]英雄数值!P15</f>
        <v>123.97500000000001</v>
      </c>
      <c r="Q16" s="11">
        <f>[3]英雄数值!Q15</f>
        <v>180.09000000000003</v>
      </c>
      <c r="R16" s="11">
        <f>[3]英雄数值!R15</f>
        <v>70.470000000000013</v>
      </c>
      <c r="S16" s="11">
        <f>[3]英雄数值!S15</f>
        <v>164.43000000000004</v>
      </c>
      <c r="T16" s="11">
        <f>[3]英雄数值!T15</f>
        <v>0.1653</v>
      </c>
      <c r="U16" t="str">
        <f>VLOOKUP(B16,预制对应表!$A$2:$A$63,1,0)</f>
        <v>火枪</v>
      </c>
    </row>
    <row r="17" spans="1:21" hidden="1" x14ac:dyDescent="0.15">
      <c r="A17">
        <f>[3]英雄数值!A16</f>
        <v>10015</v>
      </c>
      <c r="B17" t="str">
        <f>[3]英雄数值!B16</f>
        <v>猴子</v>
      </c>
      <c r="C17" t="e">
        <f>VLOOKUP(B17,预制对应表!$A$2:$D$200,2,0)</f>
        <v>#N/A</v>
      </c>
      <c r="D17" t="e">
        <f>VLOOKUP(B17,预制对应表!$A$2:$D$200,3,0)</f>
        <v>#N/A</v>
      </c>
      <c r="E17" t="e">
        <f>VLOOKUP(B17,预制对应表!$A$2:$D$200,4,0)</f>
        <v>#N/A</v>
      </c>
      <c r="F17">
        <f>VLOOKUP([3]英雄数值!D16,编号对应关系!$B$3:$C$24,2,0)</f>
        <v>5</v>
      </c>
      <c r="G17">
        <f>VLOOKUP([3]英雄数值!E16,编号对应关系!$B$3:$C$24,2,0)</f>
        <v>2</v>
      </c>
      <c r="H17">
        <f>VLOOKUP([3]英雄数值!H16,编号对应关系!$B$3:$C$24,2,0)</f>
        <v>1</v>
      </c>
      <c r="I17">
        <f>VLOOKUP([3]英雄数值!I16,编号对应关系!$B$3:$C$24,2,0)</f>
        <v>3</v>
      </c>
      <c r="J17">
        <f>INT([3]英雄数值!J16)</f>
        <v>893</v>
      </c>
      <c r="K17">
        <f>INT([3]英雄数值!K16)</f>
        <v>446</v>
      </c>
      <c r="L17">
        <f>INT([3]英雄数值!L16)</f>
        <v>648</v>
      </c>
      <c r="M17">
        <f>INT([3]英雄数值!M16)</f>
        <v>253</v>
      </c>
      <c r="N17">
        <f>INT([3]英雄数值!N16)</f>
        <v>592</v>
      </c>
      <c r="O17">
        <f>[3]英雄数值!O16</f>
        <v>267.90000000000003</v>
      </c>
      <c r="P17">
        <f>[3]英雄数值!P16</f>
        <v>133.95000000000002</v>
      </c>
      <c r="Q17">
        <f>[3]英雄数值!Q16</f>
        <v>194.58000000000004</v>
      </c>
      <c r="R17">
        <f>[3]英雄数值!R16</f>
        <v>76.14</v>
      </c>
      <c r="S17">
        <f>[3]英雄数值!S16</f>
        <v>177.66000000000003</v>
      </c>
      <c r="T17">
        <f>[3]英雄数值!T16</f>
        <v>0.17860000000000004</v>
      </c>
      <c r="U17" t="e">
        <f>VLOOKUP(B17,预制对应表!$A$2:$A$63,1,0)</f>
        <v>#N/A</v>
      </c>
    </row>
    <row r="18" spans="1:21" hidden="1" x14ac:dyDescent="0.15">
      <c r="A18">
        <f>[3]英雄数值!A17</f>
        <v>10016</v>
      </c>
      <c r="B18" t="str">
        <f>[3]英雄数值!B17</f>
        <v>水人</v>
      </c>
      <c r="C18" t="e">
        <f>VLOOKUP(B18,预制对应表!$A$2:$D$200,2,0)</f>
        <v>#N/A</v>
      </c>
      <c r="D18" t="e">
        <f>VLOOKUP(B18,预制对应表!$A$2:$D$200,3,0)</f>
        <v>#N/A</v>
      </c>
      <c r="E18" t="e">
        <f>VLOOKUP(B18,预制对应表!$A$2:$D$200,4,0)</f>
        <v>#N/A</v>
      </c>
      <c r="F18">
        <f>VLOOKUP([3]英雄数值!D17,编号对应关系!$B$3:$C$24,2,0)</f>
        <v>5</v>
      </c>
      <c r="G18">
        <f>VLOOKUP([3]英雄数值!E17,编号对应关系!$B$3:$C$24,2,0)</f>
        <v>2</v>
      </c>
      <c r="H18">
        <f>VLOOKUP([3]英雄数值!H17,编号对应关系!$B$3:$C$24,2,0)</f>
        <v>1</v>
      </c>
      <c r="I18">
        <f>VLOOKUP([3]英雄数值!I17,编号对应关系!$B$3:$C$24,2,0)</f>
        <v>3</v>
      </c>
      <c r="J18">
        <f>INT([3]英雄数值!J17)</f>
        <v>855</v>
      </c>
      <c r="K18">
        <f>INT([3]英雄数值!K17)</f>
        <v>427</v>
      </c>
      <c r="L18">
        <f>INT([3]英雄数值!L17)</f>
        <v>621</v>
      </c>
      <c r="M18">
        <f>INT([3]英雄数值!M17)</f>
        <v>243</v>
      </c>
      <c r="N18">
        <f>INT([3]英雄数值!N17)</f>
        <v>567</v>
      </c>
      <c r="O18">
        <f>[3]英雄数值!O17</f>
        <v>256.5</v>
      </c>
      <c r="P18">
        <f>[3]英雄数值!P17</f>
        <v>128.25</v>
      </c>
      <c r="Q18">
        <f>[3]英雄数值!Q17</f>
        <v>186.30000000000004</v>
      </c>
      <c r="R18">
        <f>[3]英雄数值!R17</f>
        <v>72.900000000000006</v>
      </c>
      <c r="S18">
        <f>[3]英雄数值!S17</f>
        <v>170.10000000000002</v>
      </c>
      <c r="T18">
        <f>[3]英雄数值!T17</f>
        <v>0.17100000000000001</v>
      </c>
      <c r="U18" t="e">
        <f>VLOOKUP(B18,预制对应表!$A$2:$A$63,1,0)</f>
        <v>#N/A</v>
      </c>
    </row>
    <row r="19" spans="1:21" x14ac:dyDescent="0.15">
      <c r="A19">
        <f>[3]英雄数值!A18</f>
        <v>10017</v>
      </c>
      <c r="B19" t="str">
        <f>[3]英雄数值!B18</f>
        <v>小黑</v>
      </c>
      <c r="C19">
        <f>VLOOKUP(B19,预制对应表!$A$2:$D$200,2,0)</f>
        <v>10017</v>
      </c>
      <c r="D19" t="str">
        <f>VLOOKUP(B19,预制对应表!$A$2:$D$200,3,0)</f>
        <v>card10017</v>
      </c>
      <c r="E19" t="str">
        <f>VLOOKUP(B19,预制对应表!$A$2:$D$200,4,0)</f>
        <v>xh</v>
      </c>
      <c r="F19">
        <f>VLOOKUP([3]英雄数值!D18,编号对应关系!$B$3:$C$24,2,0)</f>
        <v>5</v>
      </c>
      <c r="G19">
        <f>VLOOKUP([3]英雄数值!E18,编号对应关系!$B$3:$C$24,2,0)</f>
        <v>2</v>
      </c>
      <c r="H19">
        <f>VLOOKUP([3]英雄数值!H18,编号对应关系!$B$3:$C$24,2,0)</f>
        <v>2</v>
      </c>
      <c r="I19">
        <f>VLOOKUP([3]英雄数值!I18,编号对应关系!$B$3:$C$24,2,0)</f>
        <v>1</v>
      </c>
      <c r="J19">
        <f>INT([3]英雄数值!J18)</f>
        <v>826</v>
      </c>
      <c r="K19">
        <f>INT([3]英雄数值!K18)</f>
        <v>413</v>
      </c>
      <c r="L19">
        <f>INT([3]英雄数值!L18)</f>
        <v>600</v>
      </c>
      <c r="M19">
        <f>INT([3]英雄数值!M18)</f>
        <v>234</v>
      </c>
      <c r="N19">
        <f>INT([3]英雄数值!N18)</f>
        <v>548</v>
      </c>
      <c r="O19">
        <f>[3]英雄数值!O18</f>
        <v>247.95000000000002</v>
      </c>
      <c r="P19">
        <f>[3]英雄数值!P18</f>
        <v>123.97500000000001</v>
      </c>
      <c r="Q19">
        <f>[3]英雄数值!Q18</f>
        <v>180.09000000000003</v>
      </c>
      <c r="R19">
        <f>[3]英雄数值!R18</f>
        <v>70.470000000000013</v>
      </c>
      <c r="S19">
        <f>[3]英雄数值!S18</f>
        <v>164.43000000000004</v>
      </c>
      <c r="T19">
        <f>[3]英雄数值!T18</f>
        <v>0.1653</v>
      </c>
      <c r="U19" t="str">
        <f>VLOOKUP(B19,预制对应表!$A$2:$A$63,1,0)</f>
        <v>小黑</v>
      </c>
    </row>
    <row r="20" spans="1:21" hidden="1" x14ac:dyDescent="0.15">
      <c r="A20">
        <f>[3]英雄数值!A19</f>
        <v>10018</v>
      </c>
      <c r="B20" t="str">
        <f>[3]英雄数值!B19</f>
        <v>饥疤脸</v>
      </c>
      <c r="C20" t="e">
        <f>VLOOKUP(B20,预制对应表!$A$2:$D$200,2,0)</f>
        <v>#N/A</v>
      </c>
      <c r="D20" t="e">
        <f>VLOOKUP(B20,预制对应表!$A$2:$D$200,3,0)</f>
        <v>#N/A</v>
      </c>
      <c r="E20" t="e">
        <f>VLOOKUP(B20,预制对应表!$A$2:$D$200,4,0)</f>
        <v>#N/A</v>
      </c>
      <c r="F20">
        <f>VLOOKUP([3]英雄数值!D19,编号对应关系!$B$3:$C$24,2,0)</f>
        <v>5</v>
      </c>
      <c r="G20">
        <f>VLOOKUP([3]英雄数值!E19,编号对应关系!$B$3:$C$24,2,0)</f>
        <v>2</v>
      </c>
      <c r="H20">
        <f>VLOOKUP([3]英雄数值!H19,编号对应关系!$B$3:$C$24,2,0)</f>
        <v>2</v>
      </c>
      <c r="I20">
        <f>VLOOKUP([3]英雄数值!I19,编号对应关系!$B$3:$C$24,2,0)</f>
        <v>1</v>
      </c>
      <c r="J20">
        <f>INT([3]英雄数值!J19)</f>
        <v>893</v>
      </c>
      <c r="K20">
        <f>INT([3]英雄数值!K19)</f>
        <v>446</v>
      </c>
      <c r="L20">
        <f>INT([3]英雄数值!L19)</f>
        <v>648</v>
      </c>
      <c r="M20">
        <f>INT([3]英雄数值!M19)</f>
        <v>253</v>
      </c>
      <c r="N20">
        <f>INT([3]英雄数值!N19)</f>
        <v>592</v>
      </c>
      <c r="O20">
        <f>[3]英雄数值!O19</f>
        <v>267.90000000000003</v>
      </c>
      <c r="P20">
        <f>[3]英雄数值!P19</f>
        <v>133.95000000000002</v>
      </c>
      <c r="Q20">
        <f>[3]英雄数值!Q19</f>
        <v>194.58000000000004</v>
      </c>
      <c r="R20">
        <f>[3]英雄数值!R19</f>
        <v>76.14</v>
      </c>
      <c r="S20">
        <f>[3]英雄数值!S19</f>
        <v>177.66000000000003</v>
      </c>
      <c r="T20">
        <f>[3]英雄数值!T19</f>
        <v>0.17860000000000004</v>
      </c>
      <c r="U20" t="e">
        <f>VLOOKUP(B20,预制对应表!$A$2:$A$63,1,0)</f>
        <v>#N/A</v>
      </c>
    </row>
    <row r="21" spans="1:21" hidden="1" x14ac:dyDescent="0.15">
      <c r="A21">
        <f>[3]英雄数值!A20</f>
        <v>10019</v>
      </c>
      <c r="B21" t="str">
        <f>[3]英雄数值!B20</f>
        <v>大娜迦</v>
      </c>
      <c r="C21" t="e">
        <f>VLOOKUP(B21,预制对应表!$A$2:$D$200,2,0)</f>
        <v>#N/A</v>
      </c>
      <c r="D21" t="e">
        <f>VLOOKUP(B21,预制对应表!$A$2:$D$200,3,0)</f>
        <v>#N/A</v>
      </c>
      <c r="E21" t="e">
        <f>VLOOKUP(B21,预制对应表!$A$2:$D$200,4,0)</f>
        <v>#N/A</v>
      </c>
      <c r="F21">
        <f>VLOOKUP([3]英雄数值!D20,编号对应关系!$B$3:$C$24,2,0)</f>
        <v>5</v>
      </c>
      <c r="G21">
        <f>VLOOKUP([3]英雄数值!E20,编号对应关系!$B$3:$C$24,2,0)</f>
        <v>2</v>
      </c>
      <c r="H21">
        <f>VLOOKUP([3]英雄数值!H20,编号对应关系!$B$3:$C$24,2,0)</f>
        <v>2</v>
      </c>
      <c r="I21">
        <f>VLOOKUP([3]英雄数值!I20,编号对应关系!$B$3:$C$24,2,0)</f>
        <v>1</v>
      </c>
      <c r="J21">
        <f>INT([3]英雄数值!J20)</f>
        <v>855</v>
      </c>
      <c r="K21">
        <f>INT([3]英雄数值!K20)</f>
        <v>427</v>
      </c>
      <c r="L21">
        <f>INT([3]英雄数值!L20)</f>
        <v>621</v>
      </c>
      <c r="M21">
        <f>INT([3]英雄数值!M20)</f>
        <v>243</v>
      </c>
      <c r="N21">
        <f>INT([3]英雄数值!N20)</f>
        <v>567</v>
      </c>
      <c r="O21">
        <f>[3]英雄数值!O20</f>
        <v>256.5</v>
      </c>
      <c r="P21">
        <f>[3]英雄数值!P20</f>
        <v>128.25</v>
      </c>
      <c r="Q21">
        <f>[3]英雄数值!Q20</f>
        <v>186.30000000000004</v>
      </c>
      <c r="R21">
        <f>[3]英雄数值!R20</f>
        <v>72.900000000000006</v>
      </c>
      <c r="S21">
        <f>[3]英雄数值!S20</f>
        <v>170.10000000000002</v>
      </c>
      <c r="T21">
        <f>[3]英雄数值!T20</f>
        <v>0.17100000000000001</v>
      </c>
      <c r="U21" t="e">
        <f>VLOOKUP(B21,预制对应表!$A$2:$A$63,1,0)</f>
        <v>#N/A</v>
      </c>
    </row>
    <row r="22" spans="1:21" x14ac:dyDescent="0.15">
      <c r="A22">
        <f>[3]英雄数值!A21</f>
        <v>10020</v>
      </c>
      <c r="B22" t="str">
        <f>[3]英雄数值!B21</f>
        <v>地卜</v>
      </c>
      <c r="C22">
        <f>VLOOKUP(B22,预制对应表!$A$2:$D$200,2,0)</f>
        <v>10020</v>
      </c>
      <c r="D22" t="str">
        <f>VLOOKUP(B22,预制对应表!$A$2:$D$200,3,0)</f>
        <v>card10020</v>
      </c>
      <c r="E22" t="str">
        <f>VLOOKUP(B22,预制对应表!$A$2:$D$200,4,0)</f>
        <v>gtr</v>
      </c>
      <c r="F22">
        <f>VLOOKUP([3]英雄数值!D21,编号对应关系!$B$3:$C$24,2,0)</f>
        <v>5</v>
      </c>
      <c r="G22">
        <f>VLOOKUP([3]英雄数值!E21,编号对应关系!$B$3:$C$24,2,0)</f>
        <v>2</v>
      </c>
      <c r="H22">
        <f>VLOOKUP([3]英雄数值!H21,编号对应关系!$B$3:$C$24,2,0)</f>
        <v>2</v>
      </c>
      <c r="I22">
        <f>VLOOKUP([3]英雄数值!I21,编号对应关系!$B$3:$C$24,2,0)</f>
        <v>1</v>
      </c>
      <c r="J22">
        <f>INT([3]英雄数值!J21)</f>
        <v>714</v>
      </c>
      <c r="K22">
        <f>INT([3]英雄数值!K21)</f>
        <v>441</v>
      </c>
      <c r="L22">
        <f>INT([3]英雄数值!L21)</f>
        <v>529</v>
      </c>
      <c r="M22">
        <f>INT([3]英雄数值!M21)</f>
        <v>252</v>
      </c>
      <c r="N22">
        <f>INT([3]英雄数值!N21)</f>
        <v>529</v>
      </c>
      <c r="O22">
        <f>[3]英雄数值!O21</f>
        <v>214.20000000000002</v>
      </c>
      <c r="P22">
        <f>[3]英雄数值!P21</f>
        <v>132.30000000000001</v>
      </c>
      <c r="Q22">
        <f>[3]英雄数值!Q21</f>
        <v>158.76000000000002</v>
      </c>
      <c r="R22">
        <f>[3]英雄数值!R21</f>
        <v>75.600000000000009</v>
      </c>
      <c r="S22">
        <f>[3]英雄数值!S21</f>
        <v>158.76000000000002</v>
      </c>
      <c r="T22">
        <f>[3]英雄数值!T21</f>
        <v>0.17640000000000003</v>
      </c>
      <c r="U22" t="str">
        <f>VLOOKUP(B22,预制对应表!$A$2:$A$63,1,0)</f>
        <v>地卜</v>
      </c>
    </row>
    <row r="23" spans="1:21" x14ac:dyDescent="0.15">
      <c r="A23">
        <f>[3]英雄数值!A22</f>
        <v>10021</v>
      </c>
      <c r="B23" t="str">
        <f>[3]英雄数值!B22</f>
        <v>幽鬼</v>
      </c>
      <c r="C23">
        <f>VLOOKUP(B23,预制对应表!$A$2:$D$200,2,0)</f>
        <v>10021</v>
      </c>
      <c r="D23" t="str">
        <f>VLOOKUP(B23,预制对应表!$A$2:$D$200,3,0)</f>
        <v>card10021</v>
      </c>
      <c r="E23" t="str">
        <f>VLOOKUP(B23,预制对应表!$A$2:$D$200,4,0)</f>
        <v>yg</v>
      </c>
      <c r="F23">
        <f>VLOOKUP([3]英雄数值!D22,编号对应关系!$B$3:$C$24,2,0)</f>
        <v>5</v>
      </c>
      <c r="G23">
        <f>VLOOKUP([3]英雄数值!E22,编号对应关系!$B$3:$C$24,2,0)</f>
        <v>2</v>
      </c>
      <c r="H23">
        <f>VLOOKUP([3]英雄数值!H22,编号对应关系!$B$3:$C$24,2,0)</f>
        <v>3</v>
      </c>
      <c r="I23">
        <f>VLOOKUP([3]英雄数值!I22,编号对应关系!$B$3:$C$24,2,0)</f>
        <v>2</v>
      </c>
      <c r="J23">
        <f>INT([3]英雄数值!J22)</f>
        <v>940</v>
      </c>
      <c r="K23">
        <f>INT([3]英雄数值!K22)</f>
        <v>446</v>
      </c>
      <c r="L23">
        <f>INT([3]英雄数值!L22)</f>
        <v>592</v>
      </c>
      <c r="M23">
        <f>INT([3]英雄数值!M22)</f>
        <v>267</v>
      </c>
      <c r="N23">
        <f>INT([3]英雄数值!N22)</f>
        <v>592</v>
      </c>
      <c r="O23">
        <f>[3]英雄数值!O22</f>
        <v>282</v>
      </c>
      <c r="P23">
        <f>[3]英雄数值!P22</f>
        <v>133.95000000000002</v>
      </c>
      <c r="Q23">
        <f>[3]英雄数值!Q22</f>
        <v>177.66000000000003</v>
      </c>
      <c r="R23">
        <f>[3]英雄数值!R22</f>
        <v>80.37</v>
      </c>
      <c r="S23">
        <f>[3]英雄数值!S22</f>
        <v>177.66000000000003</v>
      </c>
      <c r="T23">
        <f>[3]英雄数值!T22</f>
        <v>0.17860000000000004</v>
      </c>
      <c r="U23" t="str">
        <f>VLOOKUP(B23,预制对应表!$A$2:$A$63,1,0)</f>
        <v>幽鬼</v>
      </c>
    </row>
    <row r="24" spans="1:21" hidden="1" x14ac:dyDescent="0.15">
      <c r="A24">
        <f>[3]英雄数值!A23</f>
        <v>10022</v>
      </c>
      <c r="B24" t="str">
        <f>[3]英雄数值!B23</f>
        <v>幻刺</v>
      </c>
      <c r="C24" t="e">
        <f>VLOOKUP(B24,预制对应表!$A$2:$D$200,2,0)</f>
        <v>#N/A</v>
      </c>
      <c r="D24" t="e">
        <f>VLOOKUP(B24,预制对应表!$A$2:$D$200,3,0)</f>
        <v>#N/A</v>
      </c>
      <c r="E24" t="e">
        <f>VLOOKUP(B24,预制对应表!$A$2:$D$200,4,0)</f>
        <v>#N/A</v>
      </c>
      <c r="F24">
        <f>VLOOKUP([3]英雄数值!D23,编号对应关系!$B$3:$C$24,2,0)</f>
        <v>5</v>
      </c>
      <c r="G24">
        <f>VLOOKUP([3]英雄数值!E23,编号对应关系!$B$3:$C$24,2,0)</f>
        <v>2</v>
      </c>
      <c r="H24">
        <f>VLOOKUP([3]英雄数值!H23,编号对应关系!$B$3:$C$24,2,0)</f>
        <v>3</v>
      </c>
      <c r="I24">
        <f>VLOOKUP([3]英雄数值!I23,编号对应关系!$B$3:$C$24,2,0)</f>
        <v>2</v>
      </c>
      <c r="J24">
        <f>INT([3]英雄数值!J23)</f>
        <v>855</v>
      </c>
      <c r="K24">
        <f>INT([3]英雄数值!K23)</f>
        <v>427</v>
      </c>
      <c r="L24">
        <f>INT([3]英雄数值!L23)</f>
        <v>621</v>
      </c>
      <c r="M24">
        <f>INT([3]英雄数值!M23)</f>
        <v>243</v>
      </c>
      <c r="N24">
        <f>INT([3]英雄数值!N23)</f>
        <v>567</v>
      </c>
      <c r="O24">
        <f>[3]英雄数值!O23</f>
        <v>256.5</v>
      </c>
      <c r="P24">
        <f>[3]英雄数值!P23</f>
        <v>128.25</v>
      </c>
      <c r="Q24">
        <f>[3]英雄数值!Q23</f>
        <v>186.30000000000004</v>
      </c>
      <c r="R24">
        <f>[3]英雄数值!R23</f>
        <v>72.900000000000006</v>
      </c>
      <c r="S24">
        <f>[3]英雄数值!S23</f>
        <v>170.10000000000002</v>
      </c>
      <c r="T24">
        <f>[3]英雄数值!T23</f>
        <v>0.17100000000000001</v>
      </c>
      <c r="U24" t="e">
        <f>VLOOKUP(B24,预制对应表!$A$2:$A$63,1,0)</f>
        <v>#N/A</v>
      </c>
    </row>
    <row r="25" spans="1:21" hidden="1" x14ac:dyDescent="0.15">
      <c r="A25">
        <f>[3]英雄数值!A24</f>
        <v>10023</v>
      </c>
      <c r="B25" t="str">
        <f>[3]英雄数值!B24</f>
        <v>蚂蚁</v>
      </c>
      <c r="C25" t="e">
        <f>VLOOKUP(B25,预制对应表!$A$2:$D$200,2,0)</f>
        <v>#N/A</v>
      </c>
      <c r="D25" t="e">
        <f>VLOOKUP(B25,预制对应表!$A$2:$D$200,3,0)</f>
        <v>#N/A</v>
      </c>
      <c r="E25" t="e">
        <f>VLOOKUP(B25,预制对应表!$A$2:$D$200,4,0)</f>
        <v>#N/A</v>
      </c>
      <c r="F25">
        <f>VLOOKUP([3]英雄数值!D24,编号对应关系!$B$3:$C$24,2,0)</f>
        <v>5</v>
      </c>
      <c r="G25">
        <f>VLOOKUP([3]英雄数值!E24,编号对应关系!$B$3:$C$24,2,0)</f>
        <v>2</v>
      </c>
      <c r="H25">
        <f>VLOOKUP([3]英雄数值!H24,编号对应关系!$B$3:$C$24,2,0)</f>
        <v>3</v>
      </c>
      <c r="I25">
        <f>VLOOKUP([3]英雄数值!I24,编号对应关系!$B$3:$C$24,2,0)</f>
        <v>2</v>
      </c>
      <c r="J25">
        <f>INT([3]英雄数值!J24)</f>
        <v>957</v>
      </c>
      <c r="K25">
        <f>INT([3]英雄数值!K24)</f>
        <v>348</v>
      </c>
      <c r="L25">
        <f>INT([3]英雄数值!L24)</f>
        <v>626</v>
      </c>
      <c r="M25">
        <f>INT([3]英雄数值!M24)</f>
        <v>261</v>
      </c>
      <c r="N25">
        <f>INT([3]英雄数值!N24)</f>
        <v>469</v>
      </c>
      <c r="O25">
        <f>[3]英雄数值!O24</f>
        <v>287.10000000000008</v>
      </c>
      <c r="P25">
        <f>[3]英雄数值!P24</f>
        <v>104.4</v>
      </c>
      <c r="Q25">
        <f>[3]英雄数值!Q24</f>
        <v>187.92000000000004</v>
      </c>
      <c r="R25">
        <f>[3]英雄数值!R24</f>
        <v>78.300000000000011</v>
      </c>
      <c r="S25">
        <f>[3]英雄数值!S24</f>
        <v>140.94</v>
      </c>
      <c r="T25">
        <f>[3]英雄数值!T24</f>
        <v>0.13920000000000002</v>
      </c>
      <c r="U25" t="e">
        <f>VLOOKUP(B25,预制对应表!$A$2:$A$63,1,0)</f>
        <v>#N/A</v>
      </c>
    </row>
    <row r="26" spans="1:21" hidden="1" x14ac:dyDescent="0.15">
      <c r="A26">
        <f>[3]英雄数值!A25</f>
        <v>10024</v>
      </c>
      <c r="B26" t="str">
        <f>[3]英雄数值!B25</f>
        <v>魂守</v>
      </c>
      <c r="C26" t="e">
        <f>VLOOKUP(B26,预制对应表!$A$2:$D$200,2,0)</f>
        <v>#N/A</v>
      </c>
      <c r="D26" t="e">
        <f>VLOOKUP(B26,预制对应表!$A$2:$D$200,3,0)</f>
        <v>#N/A</v>
      </c>
      <c r="E26" t="e">
        <f>VLOOKUP(B26,预制对应表!$A$2:$D$200,4,0)</f>
        <v>#N/A</v>
      </c>
      <c r="F26">
        <f>VLOOKUP([3]英雄数值!D25,编号对应关系!$B$3:$C$24,2,0)</f>
        <v>5</v>
      </c>
      <c r="G26">
        <f>VLOOKUP([3]英雄数值!E25,编号对应关系!$B$3:$C$24,2,0)</f>
        <v>2</v>
      </c>
      <c r="H26">
        <f>VLOOKUP([3]英雄数值!H25,编号对应关系!$B$3:$C$24,2,0)</f>
        <v>3</v>
      </c>
      <c r="I26">
        <f>VLOOKUP([3]英雄数值!I25,编号对应关系!$B$3:$C$24,2,0)</f>
        <v>2</v>
      </c>
      <c r="J26">
        <f>INT([3]英雄数值!J25)</f>
        <v>798</v>
      </c>
      <c r="K26">
        <f>INT([3]英雄数值!K25)</f>
        <v>399</v>
      </c>
      <c r="L26">
        <f>INT([3]英雄数值!L25)</f>
        <v>579</v>
      </c>
      <c r="M26">
        <f>INT([3]英雄数值!M25)</f>
        <v>226</v>
      </c>
      <c r="N26">
        <f>INT([3]英雄数值!N25)</f>
        <v>529</v>
      </c>
      <c r="O26">
        <f>[3]英雄数值!O25</f>
        <v>239.4</v>
      </c>
      <c r="P26">
        <f>[3]英雄数值!P25</f>
        <v>119.7</v>
      </c>
      <c r="Q26">
        <f>[3]英雄数值!Q25</f>
        <v>173.88000000000002</v>
      </c>
      <c r="R26">
        <f>[3]英雄数值!R25</f>
        <v>68.040000000000006</v>
      </c>
      <c r="S26">
        <f>[3]英雄数值!S25</f>
        <v>158.76000000000002</v>
      </c>
      <c r="T26">
        <f>[3]英雄数值!T25</f>
        <v>0.15959999999999999</v>
      </c>
      <c r="U26" t="e">
        <f>VLOOKUP(B26,预制对应表!$A$2:$A$63,1,0)</f>
        <v>#N/A</v>
      </c>
    </row>
    <row r="27" spans="1:21" x14ac:dyDescent="0.15">
      <c r="A27">
        <f>[3]英雄数值!A26</f>
        <v>10025</v>
      </c>
      <c r="B27" t="str">
        <f>[3]英雄数值!B26</f>
        <v>神牛</v>
      </c>
      <c r="C27">
        <f>VLOOKUP(B27,预制对应表!$A$2:$D$200,2,0)</f>
        <v>10061</v>
      </c>
      <c r="D27" t="str">
        <f>VLOOKUP(B27,预制对应表!$A$2:$D$200,3,0)</f>
        <v>card10061</v>
      </c>
      <c r="E27" t="str">
        <f>VLOOKUP(B27,预制对应表!$A$2:$D$200,4,0)</f>
        <v>hdsn</v>
      </c>
      <c r="F27">
        <f>VLOOKUP([3]英雄数值!D26,编号对应关系!$B$3:$C$24,2,0)</f>
        <v>5</v>
      </c>
      <c r="G27">
        <f>VLOOKUP([3]英雄数值!E26,编号对应关系!$B$3:$C$24,2,0)</f>
        <v>3</v>
      </c>
      <c r="H27">
        <f>VLOOKUP([3]英雄数值!H26,编号对应关系!$B$3:$C$24,2,0)</f>
        <v>1</v>
      </c>
      <c r="I27">
        <f>VLOOKUP([3]英雄数值!I26,编号对应关系!$B$3:$C$24,2,0)</f>
        <v>3</v>
      </c>
      <c r="J27">
        <f>INT([3]英雄数值!J26)</f>
        <v>1148</v>
      </c>
      <c r="K27">
        <f>INT([3]英雄数值!K26)</f>
        <v>348</v>
      </c>
      <c r="L27">
        <f>INT([3]英雄数值!L26)</f>
        <v>391</v>
      </c>
      <c r="M27">
        <f>INT([3]英雄数值!M26)</f>
        <v>313</v>
      </c>
      <c r="N27">
        <f>INT([3]英雄数值!N26)</f>
        <v>348</v>
      </c>
      <c r="O27">
        <f>[3]英雄数值!O26</f>
        <v>344.52000000000004</v>
      </c>
      <c r="P27">
        <f>[3]英雄数值!P26</f>
        <v>104.4</v>
      </c>
      <c r="Q27">
        <f>[3]英雄数值!Q26</f>
        <v>117.45</v>
      </c>
      <c r="R27">
        <f>[3]英雄数值!R26</f>
        <v>93.960000000000008</v>
      </c>
      <c r="S27">
        <f>[3]英雄数值!S26</f>
        <v>104.4</v>
      </c>
      <c r="T27">
        <f>[3]英雄数值!T26</f>
        <v>0.13920000000000002</v>
      </c>
      <c r="U27" t="str">
        <f>VLOOKUP(B27,预制对应表!$A$2:$A$63,1,0)</f>
        <v>神牛</v>
      </c>
    </row>
    <row r="28" spans="1:21" hidden="1" x14ac:dyDescent="0.15">
      <c r="A28">
        <f>[3]英雄数值!A27</f>
        <v>10026</v>
      </c>
      <c r="B28" t="str">
        <f>[3]英雄数值!B27</f>
        <v>斯温</v>
      </c>
      <c r="C28" t="e">
        <f>VLOOKUP(B28,预制对应表!$A$2:$D$200,2,0)</f>
        <v>#N/A</v>
      </c>
      <c r="D28" t="e">
        <f>VLOOKUP(B28,预制对应表!$A$2:$D$200,3,0)</f>
        <v>#N/A</v>
      </c>
      <c r="E28" t="e">
        <f>VLOOKUP(B28,预制对应表!$A$2:$D$200,4,0)</f>
        <v>#N/A</v>
      </c>
      <c r="F28">
        <f>VLOOKUP([3]英雄数值!D27,编号对应关系!$B$3:$C$24,2,0)</f>
        <v>5</v>
      </c>
      <c r="G28">
        <f>VLOOKUP([3]英雄数值!E27,编号对应关系!$B$3:$C$24,2,0)</f>
        <v>3</v>
      </c>
      <c r="H28">
        <f>VLOOKUP([3]英雄数值!H27,编号对应关系!$B$3:$C$24,2,0)</f>
        <v>1</v>
      </c>
      <c r="I28">
        <f>VLOOKUP([3]英雄数值!I27,编号对应关系!$B$3:$C$24,2,0)</f>
        <v>3</v>
      </c>
      <c r="J28">
        <f>INT([3]英雄数值!J27)</f>
        <v>1297</v>
      </c>
      <c r="K28">
        <f>INT([3]英雄数值!K27)</f>
        <v>300</v>
      </c>
      <c r="L28">
        <f>INT([3]英雄数值!L27)</f>
        <v>517</v>
      </c>
      <c r="M28">
        <f>INT([3]英雄数值!M27)</f>
        <v>355</v>
      </c>
      <c r="N28">
        <f>INT([3]英雄数值!N27)</f>
        <v>338</v>
      </c>
      <c r="O28">
        <f>[3]英雄数值!O27</f>
        <v>389.16000000000008</v>
      </c>
      <c r="P28">
        <f>[3]英雄数值!P27</f>
        <v>90.240000000000009</v>
      </c>
      <c r="Q28">
        <f>[3]英雄数值!Q27</f>
        <v>155.10000000000002</v>
      </c>
      <c r="R28">
        <f>[3]英雄数值!R27</f>
        <v>106.596</v>
      </c>
      <c r="S28">
        <f>[3]英雄数值!S27</f>
        <v>101.52</v>
      </c>
      <c r="T28">
        <f>[3]英雄数值!T27</f>
        <v>0.12032000000000001</v>
      </c>
      <c r="U28" t="e">
        <f>VLOOKUP(B28,预制对应表!$A$2:$A$63,1,0)</f>
        <v>#N/A</v>
      </c>
    </row>
    <row r="29" spans="1:21" x14ac:dyDescent="0.15">
      <c r="A29">
        <f>[3]英雄数值!A28</f>
        <v>10027</v>
      </c>
      <c r="B29" t="str">
        <f>[3]英雄数值!B28</f>
        <v>船长</v>
      </c>
      <c r="C29">
        <f>VLOOKUP(B29,预制对应表!$A$2:$D$200,2,0)</f>
        <v>10027</v>
      </c>
      <c r="D29" t="str">
        <f>VLOOKUP(B29,预制对应表!$A$2:$D$200,3,0)</f>
        <v>card10027</v>
      </c>
      <c r="E29" t="str">
        <f>VLOOKUP(B29,预制对应表!$A$2:$D$200,4,0)</f>
        <v>cz</v>
      </c>
      <c r="F29">
        <f>VLOOKUP([3]英雄数值!D28,编号对应关系!$B$3:$C$24,2,0)</f>
        <v>5</v>
      </c>
      <c r="G29">
        <f>VLOOKUP([3]英雄数值!E28,编号对应关系!$B$3:$C$24,2,0)</f>
        <v>3</v>
      </c>
      <c r="H29">
        <f>VLOOKUP([3]英雄数值!H28,编号对应关系!$B$3:$C$24,2,0)</f>
        <v>1</v>
      </c>
      <c r="I29">
        <f>VLOOKUP([3]英雄数值!I28,编号对应关系!$B$3:$C$24,2,0)</f>
        <v>3</v>
      </c>
      <c r="J29">
        <f>INT([3]英雄数值!J28)</f>
        <v>1159</v>
      </c>
      <c r="K29">
        <f>INT([3]英雄数值!K28)</f>
        <v>268</v>
      </c>
      <c r="L29">
        <f>INT([3]英雄数值!L28)</f>
        <v>462</v>
      </c>
      <c r="M29">
        <f>INT([3]英雄数值!M28)</f>
        <v>317</v>
      </c>
      <c r="N29">
        <f>INT([3]英雄数值!N28)</f>
        <v>302</v>
      </c>
      <c r="O29">
        <f>[3]英雄数值!O28</f>
        <v>347.76000000000005</v>
      </c>
      <c r="P29">
        <f>[3]英雄数值!P28</f>
        <v>80.640000000000015</v>
      </c>
      <c r="Q29">
        <f>[3]英雄数值!Q28</f>
        <v>138.6</v>
      </c>
      <c r="R29">
        <f>[3]英雄数值!R28</f>
        <v>95.256</v>
      </c>
      <c r="S29">
        <f>[3]英雄数值!S28</f>
        <v>90.72</v>
      </c>
      <c r="T29">
        <f>[3]英雄数值!T28</f>
        <v>0.10752000000000002</v>
      </c>
      <c r="U29" t="str">
        <f>VLOOKUP(B29,预制对应表!$A$2:$A$63,1,0)</f>
        <v>船长</v>
      </c>
    </row>
    <row r="30" spans="1:21" x14ac:dyDescent="0.15">
      <c r="A30">
        <f>[3]英雄数值!A29</f>
        <v>10028</v>
      </c>
      <c r="B30" t="str">
        <f>[3]英雄数值!B29</f>
        <v>军团</v>
      </c>
      <c r="C30">
        <f>VLOOKUP(B30,预制对应表!$A$2:$D$200,2,0)</f>
        <v>10134</v>
      </c>
      <c r="D30" t="str">
        <f>VLOOKUP(B30,预制对应表!$A$2:$D$200,3,0)</f>
        <v>card10134</v>
      </c>
      <c r="E30" t="str">
        <f>VLOOKUP(B30,预制对应表!$A$2:$D$200,4,0)</f>
        <v>jt</v>
      </c>
      <c r="F30">
        <f>VLOOKUP([3]英雄数值!D29,编号对应关系!$B$3:$C$24,2,0)</f>
        <v>5</v>
      </c>
      <c r="G30">
        <f>VLOOKUP([3]英雄数值!E29,编号对应关系!$B$3:$C$24,2,0)</f>
        <v>3</v>
      </c>
      <c r="H30">
        <f>VLOOKUP([3]英雄数值!H29,编号对应关系!$B$3:$C$24,2,0)</f>
        <v>1</v>
      </c>
      <c r="I30">
        <f>VLOOKUP([3]英雄数值!I29,编号对应关系!$B$3:$C$24,2,0)</f>
        <v>3</v>
      </c>
      <c r="J30">
        <f>INT([3]英雄数值!J29)</f>
        <v>1242</v>
      </c>
      <c r="K30">
        <f>INT([3]英雄数值!K29)</f>
        <v>288</v>
      </c>
      <c r="L30">
        <f>INT([3]英雄数值!L29)</f>
        <v>495</v>
      </c>
      <c r="M30">
        <f>INT([3]英雄数值!M29)</f>
        <v>340</v>
      </c>
      <c r="N30">
        <f>INT([3]英雄数值!N29)</f>
        <v>324</v>
      </c>
      <c r="O30">
        <f>[3]英雄数值!O29</f>
        <v>372.60000000000008</v>
      </c>
      <c r="P30">
        <f>[3]英雄数值!P29</f>
        <v>86.4</v>
      </c>
      <c r="Q30">
        <f>[3]英雄数值!Q29</f>
        <v>148.50000000000003</v>
      </c>
      <c r="R30">
        <f>[3]英雄数值!R29</f>
        <v>102.06</v>
      </c>
      <c r="S30">
        <f>[3]英雄数值!S29</f>
        <v>97.199999999999989</v>
      </c>
      <c r="T30">
        <f>[3]英雄数值!T29</f>
        <v>0.11520000000000001</v>
      </c>
      <c r="U30" t="str">
        <f>VLOOKUP(B30,预制对应表!$A$2:$A$63,1,0)</f>
        <v>军团</v>
      </c>
    </row>
    <row r="31" spans="1:21" x14ac:dyDescent="0.15">
      <c r="A31">
        <f>[3]英雄数值!A30</f>
        <v>10029</v>
      </c>
      <c r="B31" t="str">
        <f>[3]英雄数值!B30</f>
        <v>龙骑</v>
      </c>
      <c r="C31">
        <f>VLOOKUP(B31,预制对应表!$A$2:$D$200,2,0)</f>
        <v>10029</v>
      </c>
      <c r="D31" t="str">
        <f>VLOOKUP(B31,预制对应表!$A$2:$D$200,3,0)</f>
        <v>card10029</v>
      </c>
      <c r="E31" t="str">
        <f>VLOOKUP(B31,预制对应表!$A$2:$D$200,4,0)</f>
        <v>lqs</v>
      </c>
      <c r="F31">
        <f>VLOOKUP([3]英雄数值!D30,编号对应关系!$B$3:$C$24,2,0)</f>
        <v>5</v>
      </c>
      <c r="G31">
        <f>VLOOKUP([3]英雄数值!E30,编号对应关系!$B$3:$C$24,2,0)</f>
        <v>3</v>
      </c>
      <c r="H31">
        <f>VLOOKUP([3]英雄数值!H30,编号对应关系!$B$3:$C$24,2,0)</f>
        <v>2</v>
      </c>
      <c r="I31">
        <f>VLOOKUP([3]英雄数值!I30,编号对应关系!$B$3:$C$24,2,0)</f>
        <v>1</v>
      </c>
      <c r="J31">
        <f>INT([3]英雄数值!J30)</f>
        <v>1128</v>
      </c>
      <c r="K31">
        <f>INT([3]英雄数值!K30)</f>
        <v>338</v>
      </c>
      <c r="L31">
        <f>INT([3]英雄数值!L30)</f>
        <v>517</v>
      </c>
      <c r="M31">
        <f>INT([3]英雄数值!M30)</f>
        <v>372</v>
      </c>
      <c r="N31">
        <f>INT([3]英雄数值!N30)</f>
        <v>338</v>
      </c>
      <c r="O31">
        <f>[3]英雄数值!O30</f>
        <v>338.40000000000003</v>
      </c>
      <c r="P31">
        <f>[3]英雄数值!P30</f>
        <v>101.52000000000001</v>
      </c>
      <c r="Q31">
        <f>[3]英雄数值!Q30</f>
        <v>155.10000000000002</v>
      </c>
      <c r="R31">
        <f>[3]英雄数值!R30</f>
        <v>111.67200000000001</v>
      </c>
      <c r="S31">
        <f>[3]英雄数值!S30</f>
        <v>101.52</v>
      </c>
      <c r="T31">
        <f>[3]英雄数值!T30</f>
        <v>0.13536000000000001</v>
      </c>
      <c r="U31" t="str">
        <f>VLOOKUP(B31,预制对应表!$A$2:$A$63,1,0)</f>
        <v>龙骑</v>
      </c>
    </row>
    <row r="32" spans="1:21" hidden="1" x14ac:dyDescent="0.15">
      <c r="A32">
        <f>[3]英雄数值!A31</f>
        <v>10030</v>
      </c>
      <c r="B32" t="str">
        <f>[3]英雄数值!B31</f>
        <v>炼金</v>
      </c>
      <c r="C32" t="e">
        <f>VLOOKUP(B32,预制对应表!$A$2:$D$200,2,0)</f>
        <v>#N/A</v>
      </c>
      <c r="D32" t="e">
        <f>VLOOKUP(B32,预制对应表!$A$2:$D$200,3,0)</f>
        <v>#N/A</v>
      </c>
      <c r="E32" t="e">
        <f>VLOOKUP(B32,预制对应表!$A$2:$D$200,4,0)</f>
        <v>#N/A</v>
      </c>
      <c r="F32">
        <f>VLOOKUP([3]英雄数值!D31,编号对应关系!$B$3:$C$24,2,0)</f>
        <v>5</v>
      </c>
      <c r="G32">
        <f>VLOOKUP([3]英雄数值!E31,编号对应关系!$B$3:$C$24,2,0)</f>
        <v>3</v>
      </c>
      <c r="H32">
        <f>VLOOKUP([3]英雄数值!H31,编号对应关系!$B$3:$C$24,2,0)</f>
        <v>2</v>
      </c>
      <c r="I32">
        <f>VLOOKUP([3]英雄数值!I31,编号对应关系!$B$3:$C$24,2,0)</f>
        <v>1</v>
      </c>
      <c r="J32">
        <f>INT([3]英雄数值!J31)</f>
        <v>1080</v>
      </c>
      <c r="K32">
        <f>INT([3]英雄数值!K31)</f>
        <v>342</v>
      </c>
      <c r="L32">
        <f>INT([3]英雄数值!L31)</f>
        <v>472</v>
      </c>
      <c r="M32">
        <f>INT([3]英雄数值!M31)</f>
        <v>307</v>
      </c>
      <c r="N32">
        <f>INT([3]英雄数值!N31)</f>
        <v>378</v>
      </c>
      <c r="O32">
        <f>[3]英雄数值!O31</f>
        <v>324</v>
      </c>
      <c r="P32">
        <f>[3]英雄数值!P31</f>
        <v>102.60000000000001</v>
      </c>
      <c r="Q32">
        <f>[3]英雄数值!Q31</f>
        <v>141.75</v>
      </c>
      <c r="R32">
        <f>[3]英雄数值!R31</f>
        <v>92.340000000000018</v>
      </c>
      <c r="S32">
        <f>[3]英雄数值!S31</f>
        <v>113.4</v>
      </c>
      <c r="T32">
        <f>[3]英雄数值!T31</f>
        <v>0.1368</v>
      </c>
      <c r="U32" t="e">
        <f>VLOOKUP(B32,预制对应表!$A$2:$A$63,1,0)</f>
        <v>#N/A</v>
      </c>
    </row>
    <row r="33" spans="1:21" hidden="1" x14ac:dyDescent="0.15">
      <c r="A33">
        <f>[3]英雄数值!A32</f>
        <v>10031</v>
      </c>
      <c r="B33" t="str">
        <f>[3]英雄数值!B32</f>
        <v>神灵</v>
      </c>
      <c r="C33" t="e">
        <f>VLOOKUP(B33,预制对应表!$A$2:$D$200,2,0)</f>
        <v>#N/A</v>
      </c>
      <c r="D33" t="e">
        <f>VLOOKUP(B33,预制对应表!$A$2:$D$200,3,0)</f>
        <v>#N/A</v>
      </c>
      <c r="E33" t="e">
        <f>VLOOKUP(B33,预制对应表!$A$2:$D$200,4,0)</f>
        <v>#N/A</v>
      </c>
      <c r="F33">
        <f>VLOOKUP([3]英雄数值!D32,编号对应关系!$B$3:$C$24,2,0)</f>
        <v>5</v>
      </c>
      <c r="G33">
        <f>VLOOKUP([3]英雄数值!E32,编号对应关系!$B$3:$C$24,2,0)</f>
        <v>3</v>
      </c>
      <c r="H33">
        <f>VLOOKUP([3]英雄数值!H32,编号对应关系!$B$3:$C$24,2,0)</f>
        <v>2</v>
      </c>
      <c r="I33">
        <f>VLOOKUP([3]英雄数值!I32,编号对应关系!$B$3:$C$24,2,0)</f>
        <v>1</v>
      </c>
      <c r="J33">
        <f>INT([3]英雄数值!J32)</f>
        <v>1252</v>
      </c>
      <c r="K33">
        <f>INT([3]英雄数值!K32)</f>
        <v>278</v>
      </c>
      <c r="L33">
        <f>INT([3]英雄数值!L32)</f>
        <v>435</v>
      </c>
      <c r="M33">
        <f>INT([3]英雄数值!M32)</f>
        <v>344</v>
      </c>
      <c r="N33">
        <f>INT([3]英雄数值!N32)</f>
        <v>313</v>
      </c>
      <c r="O33">
        <f>[3]英雄数值!O32</f>
        <v>375.84000000000009</v>
      </c>
      <c r="P33">
        <f>[3]英雄数值!P32</f>
        <v>83.52000000000001</v>
      </c>
      <c r="Q33">
        <f>[3]英雄数值!Q32</f>
        <v>130.5</v>
      </c>
      <c r="R33">
        <f>[3]英雄数值!R32</f>
        <v>103.35600000000002</v>
      </c>
      <c r="S33">
        <f>[3]英雄数值!S32</f>
        <v>93.96</v>
      </c>
      <c r="T33">
        <f>[3]英雄数值!T32</f>
        <v>0.11136000000000001</v>
      </c>
      <c r="U33" t="e">
        <f>VLOOKUP(B33,预制对应表!$A$2:$A$63,1,0)</f>
        <v>#N/A</v>
      </c>
    </row>
    <row r="34" spans="1:21" hidden="1" x14ac:dyDescent="0.15">
      <c r="A34">
        <f>[3]英雄数值!A33</f>
        <v>10032</v>
      </c>
      <c r="B34" t="str">
        <f>[3]英雄数值!B33</f>
        <v>猛犸</v>
      </c>
      <c r="C34" t="e">
        <f>VLOOKUP(B34,预制对应表!$A$2:$D$200,2,0)</f>
        <v>#N/A</v>
      </c>
      <c r="D34" t="e">
        <f>VLOOKUP(B34,预制对应表!$A$2:$D$200,3,0)</f>
        <v>#N/A</v>
      </c>
      <c r="E34" t="e">
        <f>VLOOKUP(B34,预制对应表!$A$2:$D$200,4,0)</f>
        <v>#N/A</v>
      </c>
      <c r="F34">
        <f>VLOOKUP([3]英雄数值!D33,编号对应关系!$B$3:$C$24,2,0)</f>
        <v>5</v>
      </c>
      <c r="G34">
        <f>VLOOKUP([3]英雄数值!E33,编号对应关系!$B$3:$C$24,2,0)</f>
        <v>3</v>
      </c>
      <c r="H34">
        <f>VLOOKUP([3]英雄数值!H33,编号对应关系!$B$3:$C$24,2,0)</f>
        <v>2</v>
      </c>
      <c r="I34">
        <f>VLOOKUP([3]英雄数值!I33,编号对应关系!$B$3:$C$24,2,0)</f>
        <v>1</v>
      </c>
      <c r="J34">
        <f>INT([3]英雄数值!J33)</f>
        <v>1008</v>
      </c>
      <c r="K34">
        <f>INT([3]英雄数值!K33)</f>
        <v>319</v>
      </c>
      <c r="L34">
        <f>INT([3]英雄数值!L33)</f>
        <v>441</v>
      </c>
      <c r="M34">
        <f>INT([3]英雄数值!M33)</f>
        <v>287</v>
      </c>
      <c r="N34">
        <f>INT([3]英雄数值!N33)</f>
        <v>352</v>
      </c>
      <c r="O34">
        <f>[3]英雄数值!O33</f>
        <v>302.40000000000003</v>
      </c>
      <c r="P34">
        <f>[3]英雄数值!P33</f>
        <v>95.76</v>
      </c>
      <c r="Q34">
        <f>[3]英雄数值!Q33</f>
        <v>132.30000000000001</v>
      </c>
      <c r="R34">
        <f>[3]英雄数值!R33</f>
        <v>86.184000000000012</v>
      </c>
      <c r="S34">
        <f>[3]英雄数值!S33</f>
        <v>105.84000000000002</v>
      </c>
      <c r="T34">
        <f>[3]英雄数值!T33</f>
        <v>0.12768000000000002</v>
      </c>
      <c r="U34" t="e">
        <f>VLOOKUP(B34,预制对应表!$A$2:$A$63,1,0)</f>
        <v>#N/A</v>
      </c>
    </row>
    <row r="35" spans="1:21" hidden="1" x14ac:dyDescent="0.15">
      <c r="A35">
        <f>[3]英雄数值!A34</f>
        <v>10033</v>
      </c>
      <c r="B35" t="str">
        <f>[3]英雄数值!B34</f>
        <v>混沌</v>
      </c>
      <c r="C35" t="e">
        <f>VLOOKUP(B35,预制对应表!$A$2:$D$200,2,0)</f>
        <v>#N/A</v>
      </c>
      <c r="D35" t="e">
        <f>VLOOKUP(B35,预制对应表!$A$2:$D$200,3,0)</f>
        <v>#N/A</v>
      </c>
      <c r="E35" t="e">
        <f>VLOOKUP(B35,预制对应表!$A$2:$D$200,4,0)</f>
        <v>#N/A</v>
      </c>
      <c r="F35">
        <f>VLOOKUP([3]英雄数值!D34,编号对应关系!$B$3:$C$24,2,0)</f>
        <v>5</v>
      </c>
      <c r="G35">
        <f>VLOOKUP([3]英雄数值!E34,编号对应关系!$B$3:$C$24,2,0)</f>
        <v>3</v>
      </c>
      <c r="H35">
        <f>VLOOKUP([3]英雄数值!H34,编号对应关系!$B$3:$C$24,2,0)</f>
        <v>3</v>
      </c>
      <c r="I35">
        <f>VLOOKUP([3]英雄数值!I34,编号对应关系!$B$3:$C$24,2,0)</f>
        <v>2</v>
      </c>
      <c r="J35">
        <f>INT([3]英雄数值!J34)</f>
        <v>1128</v>
      </c>
      <c r="K35">
        <f>INT([3]英雄数值!K34)</f>
        <v>338</v>
      </c>
      <c r="L35">
        <f>INT([3]英雄数值!L34)</f>
        <v>517</v>
      </c>
      <c r="M35">
        <f>INT([3]英雄数值!M34)</f>
        <v>372</v>
      </c>
      <c r="N35">
        <f>INT([3]英雄数值!N34)</f>
        <v>338</v>
      </c>
      <c r="O35">
        <f>[3]英雄数值!O34</f>
        <v>338.40000000000003</v>
      </c>
      <c r="P35">
        <f>[3]英雄数值!P34</f>
        <v>101.52000000000001</v>
      </c>
      <c r="Q35">
        <f>[3]英雄数值!Q34</f>
        <v>155.10000000000002</v>
      </c>
      <c r="R35">
        <f>[3]英雄数值!R34</f>
        <v>111.67200000000001</v>
      </c>
      <c r="S35">
        <f>[3]英雄数值!S34</f>
        <v>101.52</v>
      </c>
      <c r="T35">
        <f>[3]英雄数值!T34</f>
        <v>0.13536000000000001</v>
      </c>
      <c r="U35" t="e">
        <f>VLOOKUP(B35,预制对应表!$A$2:$A$63,1,0)</f>
        <v>#N/A</v>
      </c>
    </row>
    <row r="36" spans="1:21" x14ac:dyDescent="0.15">
      <c r="A36">
        <f>[3]英雄数值!A35</f>
        <v>10034</v>
      </c>
      <c r="B36" t="str">
        <f>[3]英雄数值!B35</f>
        <v>骷髅王</v>
      </c>
      <c r="C36">
        <f>VLOOKUP(B36,预制对应表!$A$2:$D$200,2,0)</f>
        <v>10034</v>
      </c>
      <c r="D36" t="str">
        <f>VLOOKUP(B36,预制对应表!$A$2:$D$200,3,0)</f>
        <v>card10034</v>
      </c>
      <c r="E36" t="str">
        <f>VLOOKUP(B36,预制对应表!$A$2:$D$200,4,0)</f>
        <v>klw</v>
      </c>
      <c r="F36">
        <f>VLOOKUP([3]英雄数值!D35,编号对应关系!$B$3:$C$24,2,0)</f>
        <v>5</v>
      </c>
      <c r="G36">
        <f>VLOOKUP([3]英雄数值!E35,编号对应关系!$B$3:$C$24,2,0)</f>
        <v>3</v>
      </c>
      <c r="H36">
        <f>VLOOKUP([3]英雄数值!H35,编号对应关系!$B$3:$C$24,2,0)</f>
        <v>3</v>
      </c>
      <c r="I36">
        <f>VLOOKUP([3]英雄数值!I35,编号对应关系!$B$3:$C$24,2,0)</f>
        <v>2</v>
      </c>
      <c r="J36">
        <f>INT([3]英雄数值!J35)</f>
        <v>1200</v>
      </c>
      <c r="K36">
        <f>INT([3]英雄数值!K35)</f>
        <v>278</v>
      </c>
      <c r="L36">
        <f>INT([3]英雄数值!L35)</f>
        <v>478</v>
      </c>
      <c r="M36">
        <f>INT([3]英雄数值!M35)</f>
        <v>328</v>
      </c>
      <c r="N36">
        <f>INT([3]英雄数值!N35)</f>
        <v>313</v>
      </c>
      <c r="O36">
        <f>[3]英雄数值!O35</f>
        <v>360.18000000000006</v>
      </c>
      <c r="P36">
        <f>[3]英雄数值!P35</f>
        <v>83.52000000000001</v>
      </c>
      <c r="Q36">
        <f>[3]英雄数值!Q35</f>
        <v>143.55000000000004</v>
      </c>
      <c r="R36">
        <f>[3]英雄数值!R35</f>
        <v>98.658000000000015</v>
      </c>
      <c r="S36">
        <f>[3]英雄数值!S35</f>
        <v>93.96</v>
      </c>
      <c r="T36">
        <f>[3]英雄数值!T35</f>
        <v>0.11136000000000001</v>
      </c>
      <c r="U36" t="str">
        <f>VLOOKUP(B36,预制对应表!$A$2:$A$63,1,0)</f>
        <v>骷髅王</v>
      </c>
    </row>
    <row r="37" spans="1:21" x14ac:dyDescent="0.15">
      <c r="A37">
        <f>[3]英雄数值!A36</f>
        <v>10035</v>
      </c>
      <c r="B37" t="str">
        <f>[3]英雄数值!B36</f>
        <v>狼人</v>
      </c>
      <c r="C37">
        <f>VLOOKUP(B37,预制对应表!$A$2:$D$200,2,0)</f>
        <v>10035</v>
      </c>
      <c r="D37" t="str">
        <f>VLOOKUP(B37,预制对应表!$A$2:$D$200,3,0)</f>
        <v>card10035</v>
      </c>
      <c r="E37" t="str">
        <f>VLOOKUP(B37,预制对应表!$A$2:$D$200,4,0)</f>
        <v>lr</v>
      </c>
      <c r="F37">
        <f>VLOOKUP([3]英雄数值!D36,编号对应关系!$B$3:$C$24,2,0)</f>
        <v>5</v>
      </c>
      <c r="G37">
        <f>VLOOKUP([3]英雄数值!E36,编号对应关系!$B$3:$C$24,2,0)</f>
        <v>3</v>
      </c>
      <c r="H37">
        <f>VLOOKUP([3]英雄数值!H36,编号对应关系!$B$3:$C$24,2,0)</f>
        <v>3</v>
      </c>
      <c r="I37">
        <f>VLOOKUP([3]英雄数值!I36,编号对应关系!$B$3:$C$24,2,0)</f>
        <v>2</v>
      </c>
      <c r="J37">
        <f>INT([3]英雄数值!J36)</f>
        <v>1242</v>
      </c>
      <c r="K37">
        <f>INT([3]英雄数值!K36)</f>
        <v>288</v>
      </c>
      <c r="L37">
        <f>INT([3]英雄数值!L36)</f>
        <v>495</v>
      </c>
      <c r="M37">
        <f>INT([3]英雄数值!M36)</f>
        <v>340</v>
      </c>
      <c r="N37">
        <f>INT([3]英雄数值!N36)</f>
        <v>324</v>
      </c>
      <c r="O37">
        <f>[3]英雄数值!O36</f>
        <v>372.60000000000008</v>
      </c>
      <c r="P37">
        <f>[3]英雄数值!P36</f>
        <v>86.4</v>
      </c>
      <c r="Q37">
        <f>[3]英雄数值!Q36</f>
        <v>148.50000000000003</v>
      </c>
      <c r="R37">
        <f>[3]英雄数值!R36</f>
        <v>102.06</v>
      </c>
      <c r="S37">
        <f>[3]英雄数值!S36</f>
        <v>97.199999999999989</v>
      </c>
      <c r="T37">
        <f>[3]英雄数值!T36</f>
        <v>0.11520000000000001</v>
      </c>
      <c r="U37" t="str">
        <f>VLOOKUP(B37,预制对应表!$A$2:$A$63,1,0)</f>
        <v>狼人</v>
      </c>
    </row>
    <row r="38" spans="1:21" hidden="1" x14ac:dyDescent="0.15">
      <c r="A38">
        <f>[3]英雄数值!A37</f>
        <v>10036</v>
      </c>
      <c r="B38" t="str">
        <f>[3]英雄数值!B37</f>
        <v>大鱼人</v>
      </c>
      <c r="C38" t="e">
        <f>VLOOKUP(B38,预制对应表!$A$2:$D$200,2,0)</f>
        <v>#N/A</v>
      </c>
      <c r="D38" t="e">
        <f>VLOOKUP(B38,预制对应表!$A$2:$D$200,3,0)</f>
        <v>#N/A</v>
      </c>
      <c r="E38" t="e">
        <f>VLOOKUP(B38,预制对应表!$A$2:$D$200,4,0)</f>
        <v>#N/A</v>
      </c>
      <c r="F38">
        <f>VLOOKUP([3]英雄数值!D37,编号对应关系!$B$3:$C$24,2,0)</f>
        <v>5</v>
      </c>
      <c r="G38">
        <f>VLOOKUP([3]英雄数值!E37,编号对应关系!$B$3:$C$24,2,0)</f>
        <v>3</v>
      </c>
      <c r="H38">
        <f>VLOOKUP([3]英雄数值!H37,编号对应关系!$B$3:$C$24,2,0)</f>
        <v>3</v>
      </c>
      <c r="I38">
        <f>VLOOKUP([3]英雄数值!I37,编号对应关系!$B$3:$C$24,2,0)</f>
        <v>2</v>
      </c>
      <c r="J38">
        <f>INT([3]英雄数值!J37)</f>
        <v>957</v>
      </c>
      <c r="K38">
        <f>INT([3]英雄数值!K37)</f>
        <v>319</v>
      </c>
      <c r="L38">
        <f>INT([3]英雄数值!L37)</f>
        <v>483</v>
      </c>
      <c r="M38">
        <f>INT([3]英雄数值!M37)</f>
        <v>272</v>
      </c>
      <c r="N38">
        <f>INT([3]英雄数值!N37)</f>
        <v>352</v>
      </c>
      <c r="O38">
        <f>[3]英雄数值!O37</f>
        <v>287.28000000000003</v>
      </c>
      <c r="P38">
        <f>[3]英雄数值!P37</f>
        <v>95.76</v>
      </c>
      <c r="Q38">
        <f>[3]英雄数值!Q37</f>
        <v>144.90000000000003</v>
      </c>
      <c r="R38">
        <f>[3]英雄数值!R37</f>
        <v>81.647999999999996</v>
      </c>
      <c r="S38">
        <f>[3]英雄数值!S37</f>
        <v>105.84000000000002</v>
      </c>
      <c r="T38">
        <f>[3]英雄数值!T37</f>
        <v>0.12768000000000002</v>
      </c>
      <c r="U38" t="e">
        <f>VLOOKUP(B38,预制对应表!$A$2:$A$63,1,0)</f>
        <v>#N/A</v>
      </c>
    </row>
    <row r="39" spans="1:21" hidden="1" x14ac:dyDescent="0.15">
      <c r="A39">
        <f>[3]英雄数值!A38</f>
        <v>10037</v>
      </c>
      <c r="B39" t="str">
        <f>[3]英雄数值!B38</f>
        <v>萨尔</v>
      </c>
      <c r="C39" t="e">
        <f>VLOOKUP(B39,预制对应表!$A$2:$D$200,2,0)</f>
        <v>#N/A</v>
      </c>
      <c r="D39" t="e">
        <f>VLOOKUP(B39,预制对应表!$A$2:$D$200,3,0)</f>
        <v>#N/A</v>
      </c>
      <c r="E39" t="e">
        <f>VLOOKUP(B39,预制对应表!$A$2:$D$200,4,0)</f>
        <v>#N/A</v>
      </c>
      <c r="F39">
        <f>VLOOKUP([3]英雄数值!D38,编号对应关系!$B$3:$C$24,2,0)</f>
        <v>4</v>
      </c>
      <c r="G39">
        <f>VLOOKUP([3]英雄数值!E38,编号对应关系!$B$3:$C$24,2,0)</f>
        <v>1</v>
      </c>
      <c r="H39">
        <f>VLOOKUP([3]英雄数值!H38,编号对应关系!$B$3:$C$24,2,0)</f>
        <v>1</v>
      </c>
      <c r="I39">
        <f>VLOOKUP([3]英雄数值!I38,编号对应关系!$B$3:$C$24,2,0)</f>
        <v>3</v>
      </c>
      <c r="J39">
        <f>INT([3]英雄数值!J38)</f>
        <v>646</v>
      </c>
      <c r="K39">
        <f>INT([3]英雄数值!K38)</f>
        <v>462</v>
      </c>
      <c r="L39">
        <f>INT([3]英雄数值!L38)</f>
        <v>308</v>
      </c>
      <c r="M39">
        <f>INT([3]英雄数值!M38)</f>
        <v>175</v>
      </c>
      <c r="N39">
        <f>INT([3]英雄数值!N38)</f>
        <v>385</v>
      </c>
      <c r="O39">
        <f>[3]英雄数值!O38</f>
        <v>194.04000000000002</v>
      </c>
      <c r="P39">
        <f>[3]英雄数值!P38</f>
        <v>138.6</v>
      </c>
      <c r="Q39">
        <f>[3]英雄数值!Q38</f>
        <v>92.4</v>
      </c>
      <c r="R39">
        <f>[3]英雄数值!R38</f>
        <v>52.667999999999999</v>
      </c>
      <c r="S39">
        <f>[3]英雄数值!S38</f>
        <v>115.5</v>
      </c>
      <c r="T39">
        <f>[3]英雄数值!T38</f>
        <v>0.18479999999999999</v>
      </c>
      <c r="U39" t="e">
        <f>VLOOKUP(B39,预制对应表!$A$2:$A$63,1,0)</f>
        <v>#N/A</v>
      </c>
    </row>
    <row r="40" spans="1:21" hidden="1" x14ac:dyDescent="0.15">
      <c r="A40">
        <f>[3]英雄数值!A39</f>
        <v>10038</v>
      </c>
      <c r="B40" t="str">
        <f>[3]英雄数值!B39</f>
        <v>宙斯</v>
      </c>
      <c r="C40" t="e">
        <f>VLOOKUP(B40,预制对应表!$A$2:$D$200,2,0)</f>
        <v>#N/A</v>
      </c>
      <c r="D40" t="e">
        <f>VLOOKUP(B40,预制对应表!$A$2:$D$200,3,0)</f>
        <v>#N/A</v>
      </c>
      <c r="E40" t="e">
        <f>VLOOKUP(B40,预制对应表!$A$2:$D$200,4,0)</f>
        <v>#N/A</v>
      </c>
      <c r="F40">
        <f>VLOOKUP([3]英雄数值!D39,编号对应关系!$B$3:$C$24,2,0)</f>
        <v>4</v>
      </c>
      <c r="G40">
        <f>VLOOKUP([3]英雄数值!E39,编号对应关系!$B$3:$C$24,2,0)</f>
        <v>1</v>
      </c>
      <c r="H40">
        <f>VLOOKUP([3]英雄数值!H39,编号对应关系!$B$3:$C$24,2,0)</f>
        <v>1</v>
      </c>
      <c r="I40">
        <f>VLOOKUP([3]英雄数值!I39,编号对应关系!$B$3:$C$24,2,0)</f>
        <v>3</v>
      </c>
      <c r="J40">
        <f>INT([3]英雄数值!J39)</f>
        <v>672</v>
      </c>
      <c r="K40">
        <f>INT([3]英雄数值!K39)</f>
        <v>604</v>
      </c>
      <c r="L40">
        <f>INT([3]英雄数值!L39)</f>
        <v>268</v>
      </c>
      <c r="M40">
        <f>INT([3]英雄数值!M39)</f>
        <v>181</v>
      </c>
      <c r="N40">
        <f>INT([3]英雄数值!N39)</f>
        <v>462</v>
      </c>
      <c r="O40">
        <f>[3]英雄数值!O39</f>
        <v>201.60000000000002</v>
      </c>
      <c r="P40">
        <f>[3]英雄数值!P39</f>
        <v>181.44000000000005</v>
      </c>
      <c r="Q40">
        <f>[3]英雄数值!Q39</f>
        <v>80.640000000000015</v>
      </c>
      <c r="R40">
        <f>[3]英雄数值!R39</f>
        <v>54.431999999999995</v>
      </c>
      <c r="S40">
        <f>[3]英雄数值!S39</f>
        <v>138.6</v>
      </c>
      <c r="T40">
        <f>[3]英雄数值!T39</f>
        <v>0.24192000000000008</v>
      </c>
      <c r="U40" t="e">
        <f>VLOOKUP(B40,预制对应表!$A$2:$A$63,1,0)</f>
        <v>#N/A</v>
      </c>
    </row>
    <row r="41" spans="1:21" x14ac:dyDescent="0.15">
      <c r="A41">
        <f>[3]英雄数值!A40</f>
        <v>10039</v>
      </c>
      <c r="B41" t="str">
        <f>[3]英雄数值!B40</f>
        <v>先知</v>
      </c>
      <c r="C41">
        <f>VLOOKUP(B41,预制对应表!$A$2:$D$200,2,0)</f>
        <v>10038</v>
      </c>
      <c r="D41" t="str">
        <f>VLOOKUP(B41,预制对应表!$A$2:$D$200,3,0)</f>
        <v>card10038</v>
      </c>
      <c r="E41" t="str">
        <f>VLOOKUP(B41,预制对应表!$A$2:$D$200,4,0)</f>
        <v>xz</v>
      </c>
      <c r="F41">
        <f>VLOOKUP([3]英雄数值!D40,编号对应关系!$B$3:$C$24,2,0)</f>
        <v>4</v>
      </c>
      <c r="G41">
        <f>VLOOKUP([3]英雄数值!E40,编号对应关系!$B$3:$C$24,2,0)</f>
        <v>1</v>
      </c>
      <c r="H41">
        <f>VLOOKUP([3]英雄数值!H40,编号对应关系!$B$3:$C$24,2,0)</f>
        <v>1</v>
      </c>
      <c r="I41">
        <f>VLOOKUP([3]英雄数值!I40,编号对应关系!$B$3:$C$24,2,0)</f>
        <v>3</v>
      </c>
      <c r="J41">
        <f>INT([3]英雄数值!J40)</f>
        <v>608</v>
      </c>
      <c r="K41">
        <f>INT([3]英雄数值!K40)</f>
        <v>528</v>
      </c>
      <c r="L41">
        <f>INT([3]英雄数值!L40)</f>
        <v>288</v>
      </c>
      <c r="M41">
        <f>INT([3]英雄数值!M40)</f>
        <v>201</v>
      </c>
      <c r="N41">
        <f>INT([3]英雄数值!N40)</f>
        <v>400</v>
      </c>
      <c r="O41">
        <f>[3]英雄数值!O40</f>
        <v>182.4</v>
      </c>
      <c r="P41">
        <f>[3]英雄数值!P40</f>
        <v>158.40000000000003</v>
      </c>
      <c r="Q41">
        <f>[3]英雄数值!Q40</f>
        <v>86.4</v>
      </c>
      <c r="R41">
        <f>[3]英雄数值!R40</f>
        <v>60.480000000000011</v>
      </c>
      <c r="S41">
        <f>[3]英雄数值!S40</f>
        <v>120</v>
      </c>
      <c r="T41">
        <f>[3]英雄数值!T40</f>
        <v>0.21120000000000005</v>
      </c>
      <c r="U41" t="str">
        <f>VLOOKUP(B41,预制对应表!$A$2:$A$63,1,0)</f>
        <v>先知</v>
      </c>
    </row>
    <row r="42" spans="1:21" hidden="1" x14ac:dyDescent="0.15">
      <c r="A42">
        <f>[3]英雄数值!A41</f>
        <v>10040</v>
      </c>
      <c r="B42" t="str">
        <f>[3]英雄数值!B41</f>
        <v>无</v>
      </c>
      <c r="C42" t="e">
        <f>VLOOKUP(B42,预制对应表!$A$2:$D$200,2,0)</f>
        <v>#N/A</v>
      </c>
      <c r="D42" t="e">
        <f>VLOOKUP(B42,预制对应表!$A$2:$D$200,3,0)</f>
        <v>#N/A</v>
      </c>
      <c r="E42" t="e">
        <f>VLOOKUP(B42,预制对应表!$A$2:$D$200,4,0)</f>
        <v>#N/A</v>
      </c>
      <c r="F42">
        <f>VLOOKUP([3]英雄数值!D41,编号对应关系!$B$3:$C$24,2,0)</f>
        <v>4</v>
      </c>
      <c r="G42">
        <f>VLOOKUP([3]英雄数值!E41,编号对应关系!$B$3:$C$24,2,0)</f>
        <v>1</v>
      </c>
      <c r="H42">
        <f>VLOOKUP([3]英雄数值!H41,编号对应关系!$B$3:$C$24,2,0)</f>
        <v>1</v>
      </c>
      <c r="I42">
        <f>VLOOKUP([3]英雄数值!I41,编号对应关系!$B$3:$C$24,2,0)</f>
        <v>3</v>
      </c>
      <c r="J42">
        <f>INT([3]英雄数值!J41)</f>
        <v>512</v>
      </c>
      <c r="K42">
        <f>INT([3]英雄数值!K41)</f>
        <v>384</v>
      </c>
      <c r="L42">
        <f>INT([3]英雄数值!L41)</f>
        <v>256</v>
      </c>
      <c r="M42">
        <f>INT([3]英雄数值!M41)</f>
        <v>153</v>
      </c>
      <c r="N42">
        <f>INT([3]英雄数值!N41)</f>
        <v>320</v>
      </c>
      <c r="O42">
        <f>[3]英雄数值!O41</f>
        <v>153.60000000000002</v>
      </c>
      <c r="P42">
        <f>[3]英雄数值!P41</f>
        <v>115.2</v>
      </c>
      <c r="Q42">
        <f>[3]英雄数值!Q41</f>
        <v>76.800000000000011</v>
      </c>
      <c r="R42">
        <f>[3]英雄数值!R41</f>
        <v>46.080000000000005</v>
      </c>
      <c r="S42">
        <f>[3]英雄数值!S41</f>
        <v>96</v>
      </c>
      <c r="T42">
        <f>[3]英雄数值!T41</f>
        <v>0.15360000000000001</v>
      </c>
      <c r="U42" t="e">
        <f>VLOOKUP(B42,预制对应表!$A$2:$A$63,1,0)</f>
        <v>#N/A</v>
      </c>
    </row>
    <row r="43" spans="1:21" hidden="1" x14ac:dyDescent="0.15">
      <c r="A43">
        <f>[3]英雄数值!A42</f>
        <v>10041</v>
      </c>
      <c r="B43" t="str">
        <f>[3]英雄数值!B42</f>
        <v>巫医</v>
      </c>
      <c r="C43" t="e">
        <f>VLOOKUP(B43,预制对应表!$A$2:$D$200,2,0)</f>
        <v>#N/A</v>
      </c>
      <c r="D43" t="e">
        <f>VLOOKUP(B43,预制对应表!$A$2:$D$200,3,0)</f>
        <v>#N/A</v>
      </c>
      <c r="E43" t="e">
        <f>VLOOKUP(B43,预制对应表!$A$2:$D$200,4,0)</f>
        <v>#N/A</v>
      </c>
      <c r="F43">
        <f>VLOOKUP([3]英雄数值!D42,编号对应关系!$B$3:$C$24,2,0)</f>
        <v>4</v>
      </c>
      <c r="G43">
        <f>VLOOKUP([3]英雄数值!E42,编号对应关系!$B$3:$C$24,2,0)</f>
        <v>1</v>
      </c>
      <c r="H43">
        <f>VLOOKUP([3]英雄数值!H42,编号对应关系!$B$3:$C$24,2,0)</f>
        <v>2</v>
      </c>
      <c r="I43">
        <f>VLOOKUP([3]英雄数值!I42,编号对应关系!$B$3:$C$24,2,0)</f>
        <v>1</v>
      </c>
      <c r="J43">
        <f>INT([3]英雄数值!J42)</f>
        <v>672</v>
      </c>
      <c r="K43">
        <f>INT([3]英雄数值!K42)</f>
        <v>480</v>
      </c>
      <c r="L43">
        <f>INT([3]英雄数值!L42)</f>
        <v>320</v>
      </c>
      <c r="M43">
        <f>INT([3]英雄数值!M42)</f>
        <v>182</v>
      </c>
      <c r="N43">
        <f>INT([3]英雄数值!N42)</f>
        <v>400</v>
      </c>
      <c r="O43">
        <f>[3]英雄数值!O42</f>
        <v>201.60000000000002</v>
      </c>
      <c r="P43">
        <f>[3]英雄数值!P42</f>
        <v>144</v>
      </c>
      <c r="Q43">
        <f>[3]英雄数值!Q42</f>
        <v>96</v>
      </c>
      <c r="R43">
        <f>[3]英雄数值!R42</f>
        <v>54.72</v>
      </c>
      <c r="S43">
        <f>[3]英雄数值!S42</f>
        <v>120</v>
      </c>
      <c r="T43">
        <f>[3]英雄数值!T42</f>
        <v>0.192</v>
      </c>
      <c r="U43" t="e">
        <f>VLOOKUP(B43,预制对应表!$A$2:$A$63,1,0)</f>
        <v>#N/A</v>
      </c>
    </row>
    <row r="44" spans="1:21" hidden="1" x14ac:dyDescent="0.15">
      <c r="A44">
        <f>[3]英雄数值!A43</f>
        <v>10042</v>
      </c>
      <c r="B44" t="str">
        <f>[3]英雄数值!B43</f>
        <v>蝙蝠</v>
      </c>
      <c r="C44" t="e">
        <f>VLOOKUP(B44,预制对应表!$A$2:$D$200,2,0)</f>
        <v>#N/A</v>
      </c>
      <c r="D44" t="e">
        <f>VLOOKUP(B44,预制对应表!$A$2:$D$200,3,0)</f>
        <v>#N/A</v>
      </c>
      <c r="E44" t="e">
        <f>VLOOKUP(B44,预制对应表!$A$2:$D$200,4,0)</f>
        <v>#N/A</v>
      </c>
      <c r="F44">
        <f>VLOOKUP([3]英雄数值!D43,编号对应关系!$B$3:$C$24,2,0)</f>
        <v>4</v>
      </c>
      <c r="G44">
        <f>VLOOKUP([3]英雄数值!E43,编号对应关系!$B$3:$C$24,2,0)</f>
        <v>1</v>
      </c>
      <c r="H44">
        <f>VLOOKUP([3]英雄数值!H43,编号对应关系!$B$3:$C$24,2,0)</f>
        <v>2</v>
      </c>
      <c r="I44">
        <f>VLOOKUP([3]英雄数值!I43,编号对应关系!$B$3:$C$24,2,0)</f>
        <v>1</v>
      </c>
      <c r="J44">
        <f>INT([3]英雄数值!J43)</f>
        <v>705</v>
      </c>
      <c r="K44">
        <f>INT([3]英雄数值!K43)</f>
        <v>453</v>
      </c>
      <c r="L44">
        <f>INT([3]英雄数值!L43)</f>
        <v>336</v>
      </c>
      <c r="M44">
        <f>INT([3]英雄数值!M43)</f>
        <v>231</v>
      </c>
      <c r="N44">
        <f>INT([3]英雄数值!N43)</f>
        <v>378</v>
      </c>
      <c r="O44">
        <f>[3]英雄数值!O43</f>
        <v>211.68000000000004</v>
      </c>
      <c r="P44">
        <f>[3]英雄数值!P43</f>
        <v>136.08000000000001</v>
      </c>
      <c r="Q44">
        <f>[3]英雄数值!Q43</f>
        <v>100.80000000000001</v>
      </c>
      <c r="R44">
        <f>[3]英雄数值!R43</f>
        <v>69.552000000000007</v>
      </c>
      <c r="S44">
        <f>[3]英雄数值!S43</f>
        <v>113.4</v>
      </c>
      <c r="T44">
        <f>[3]英雄数值!T43</f>
        <v>0.18144000000000002</v>
      </c>
      <c r="U44" t="e">
        <f>VLOOKUP(B44,预制对应表!$A$2:$A$63,1,0)</f>
        <v>#N/A</v>
      </c>
    </row>
    <row r="45" spans="1:21" hidden="1" x14ac:dyDescent="0.15">
      <c r="A45">
        <f>[3]英雄数值!A44</f>
        <v>10043</v>
      </c>
      <c r="B45" t="str">
        <f>[3]英雄数值!B44</f>
        <v>冰魂</v>
      </c>
      <c r="C45" t="e">
        <f>VLOOKUP(B45,预制对应表!$A$2:$D$200,2,0)</f>
        <v>#N/A</v>
      </c>
      <c r="D45" t="e">
        <f>VLOOKUP(B45,预制对应表!$A$2:$D$200,3,0)</f>
        <v>#N/A</v>
      </c>
      <c r="E45" t="e">
        <f>VLOOKUP(B45,预制对应表!$A$2:$D$200,4,0)</f>
        <v>#N/A</v>
      </c>
      <c r="F45">
        <f>VLOOKUP([3]英雄数值!D44,编号对应关系!$B$3:$C$24,2,0)</f>
        <v>4</v>
      </c>
      <c r="G45">
        <f>VLOOKUP([3]英雄数值!E44,编号对应关系!$B$3:$C$24,2,0)</f>
        <v>1</v>
      </c>
      <c r="H45">
        <f>VLOOKUP([3]英雄数值!H44,编号对应关系!$B$3:$C$24,2,0)</f>
        <v>2</v>
      </c>
      <c r="I45">
        <f>VLOOKUP([3]英雄数值!I44,编号对应关系!$B$3:$C$24,2,0)</f>
        <v>1</v>
      </c>
      <c r="J45">
        <f>INT([3]英雄数值!J44)</f>
        <v>554</v>
      </c>
      <c r="K45">
        <f>INT([3]英雄数值!K44)</f>
        <v>531</v>
      </c>
      <c r="L45">
        <f>INT([3]英雄数值!L44)</f>
        <v>292</v>
      </c>
      <c r="M45">
        <f>INT([3]英雄数值!M44)</f>
        <v>157</v>
      </c>
      <c r="N45">
        <f>INT([3]英雄数值!N44)</f>
        <v>442</v>
      </c>
      <c r="O45">
        <f>[3]英雄数值!O44</f>
        <v>166.32000000000002</v>
      </c>
      <c r="P45">
        <f>[3]英雄数值!P44</f>
        <v>159.39000000000001</v>
      </c>
      <c r="Q45">
        <f>[3]英雄数值!Q44</f>
        <v>87.780000000000015</v>
      </c>
      <c r="R45">
        <f>[3]英雄数值!R44</f>
        <v>47.123999999999995</v>
      </c>
      <c r="S45">
        <f>[3]英雄数值!S44</f>
        <v>132.82500000000002</v>
      </c>
      <c r="T45">
        <f>[3]英雄数值!T44</f>
        <v>0.21252000000000001</v>
      </c>
      <c r="U45" t="e">
        <f>VLOOKUP(B45,预制对应表!$A$2:$A$63,1,0)</f>
        <v>#N/A</v>
      </c>
    </row>
    <row r="46" spans="1:21" hidden="1" x14ac:dyDescent="0.15">
      <c r="A46">
        <f>[3]英雄数值!A45</f>
        <v>10044</v>
      </c>
      <c r="B46" t="str">
        <f>[3]英雄数值!B45</f>
        <v>无</v>
      </c>
      <c r="C46" t="e">
        <f>VLOOKUP(B46,预制对应表!$A$2:$D$200,2,0)</f>
        <v>#N/A</v>
      </c>
      <c r="D46" t="e">
        <f>VLOOKUP(B46,预制对应表!$A$2:$D$200,3,0)</f>
        <v>#N/A</v>
      </c>
      <c r="E46" t="e">
        <f>VLOOKUP(B46,预制对应表!$A$2:$D$200,4,0)</f>
        <v>#N/A</v>
      </c>
      <c r="F46">
        <f>VLOOKUP([3]英雄数值!D45,编号对应关系!$B$3:$C$24,2,0)</f>
        <v>4</v>
      </c>
      <c r="G46">
        <f>VLOOKUP([3]英雄数值!E45,编号对应关系!$B$3:$C$24,2,0)</f>
        <v>1</v>
      </c>
      <c r="H46">
        <f>VLOOKUP([3]英雄数值!H45,编号对应关系!$B$3:$C$24,2,0)</f>
        <v>2</v>
      </c>
      <c r="I46">
        <f>VLOOKUP([3]英雄数值!I45,编号对应关系!$B$3:$C$24,2,0)</f>
        <v>1</v>
      </c>
      <c r="J46">
        <f>INT([3]英雄数值!J45)</f>
        <v>512</v>
      </c>
      <c r="K46">
        <f>INT([3]英雄数值!K45)</f>
        <v>384</v>
      </c>
      <c r="L46">
        <f>INT([3]英雄数值!L45)</f>
        <v>256</v>
      </c>
      <c r="M46">
        <f>INT([3]英雄数值!M45)</f>
        <v>153</v>
      </c>
      <c r="N46">
        <f>INT([3]英雄数值!N45)</f>
        <v>320</v>
      </c>
      <c r="O46">
        <f>[3]英雄数值!O45</f>
        <v>153.60000000000002</v>
      </c>
      <c r="P46">
        <f>[3]英雄数值!P45</f>
        <v>115.2</v>
      </c>
      <c r="Q46">
        <f>[3]英雄数值!Q45</f>
        <v>76.800000000000011</v>
      </c>
      <c r="R46">
        <f>[3]英雄数值!R45</f>
        <v>46.080000000000005</v>
      </c>
      <c r="S46">
        <f>[3]英雄数值!S45</f>
        <v>96</v>
      </c>
      <c r="T46">
        <f>[3]英雄数值!T45</f>
        <v>0.15360000000000001</v>
      </c>
      <c r="U46" t="e">
        <f>VLOOKUP(B46,预制对应表!$A$2:$A$63,1,0)</f>
        <v>#N/A</v>
      </c>
    </row>
    <row r="47" spans="1:21" x14ac:dyDescent="0.15">
      <c r="A47">
        <f>[3]英雄数值!A46</f>
        <v>10045</v>
      </c>
      <c r="B47" t="str">
        <f>[3]英雄数值!B46</f>
        <v>女王</v>
      </c>
      <c r="C47">
        <f>VLOOKUP(B47,预制对应表!$A$2:$D$200,2,0)</f>
        <v>10045</v>
      </c>
      <c r="D47" t="str">
        <f>VLOOKUP(B47,预制对应表!$A$2:$D$200,3,0)</f>
        <v>card10045</v>
      </c>
      <c r="E47" t="str">
        <f>VLOOKUP(B47,预制对应表!$A$2:$D$200,4,0)</f>
        <v>nw</v>
      </c>
      <c r="F47">
        <f>VLOOKUP([3]英雄数值!D46,编号对应关系!$B$3:$C$24,2,0)</f>
        <v>4</v>
      </c>
      <c r="G47">
        <f>VLOOKUP([3]英雄数值!E46,编号对应关系!$B$3:$C$24,2,0)</f>
        <v>1</v>
      </c>
      <c r="H47">
        <f>VLOOKUP([3]英雄数值!H46,编号对应关系!$B$3:$C$24,2,0)</f>
        <v>3</v>
      </c>
      <c r="I47">
        <f>VLOOKUP([3]英雄数值!I46,编号对应关系!$B$3:$C$24,2,0)</f>
        <v>2</v>
      </c>
      <c r="J47">
        <f>INT([3]英雄数值!J46)</f>
        <v>672</v>
      </c>
      <c r="K47">
        <f>INT([3]英雄数值!K46)</f>
        <v>604</v>
      </c>
      <c r="L47">
        <f>INT([3]英雄数值!L46)</f>
        <v>268</v>
      </c>
      <c r="M47">
        <f>INT([3]英雄数值!M46)</f>
        <v>181</v>
      </c>
      <c r="N47">
        <f>INT([3]英雄数值!N46)</f>
        <v>462</v>
      </c>
      <c r="O47">
        <f>[3]英雄数值!O46</f>
        <v>201.60000000000002</v>
      </c>
      <c r="P47">
        <f>[3]英雄数值!P46</f>
        <v>181.44000000000005</v>
      </c>
      <c r="Q47">
        <f>[3]英雄数值!Q46</f>
        <v>80.640000000000015</v>
      </c>
      <c r="R47">
        <f>[3]英雄数值!R46</f>
        <v>54.431999999999995</v>
      </c>
      <c r="S47">
        <f>[3]英雄数值!S46</f>
        <v>138.6</v>
      </c>
      <c r="T47">
        <f>[3]英雄数值!T46</f>
        <v>0.24192000000000008</v>
      </c>
      <c r="U47" t="str">
        <f>VLOOKUP(B47,预制对应表!$A$2:$A$63,1,0)</f>
        <v>女王</v>
      </c>
    </row>
    <row r="48" spans="1:21" x14ac:dyDescent="0.15">
      <c r="A48">
        <f>[3]英雄数值!A47</f>
        <v>10046</v>
      </c>
      <c r="B48" t="str">
        <f>[3]英雄数值!B47</f>
        <v>术士</v>
      </c>
      <c r="C48">
        <f>VLOOKUP(B48,预制对应表!$A$2:$D$200,2,0)</f>
        <v>10046</v>
      </c>
      <c r="D48" t="str">
        <f>VLOOKUP(B48,预制对应表!$A$2:$D$200,3,0)</f>
        <v>card10046</v>
      </c>
      <c r="E48" t="str">
        <f>VLOOKUP(B48,预制对应表!$A$2:$D$200,4,0)</f>
        <v>ss</v>
      </c>
      <c r="F48">
        <f>VLOOKUP([3]英雄数值!D47,编号对应关系!$B$3:$C$24,2,0)</f>
        <v>4</v>
      </c>
      <c r="G48">
        <f>VLOOKUP([3]英雄数值!E47,编号对应关系!$B$3:$C$24,2,0)</f>
        <v>1</v>
      </c>
      <c r="H48">
        <f>VLOOKUP([3]英雄数值!H47,编号对应关系!$B$3:$C$24,2,0)</f>
        <v>3</v>
      </c>
      <c r="I48">
        <f>VLOOKUP([3]英雄数值!I47,编号对应关系!$B$3:$C$24,2,0)</f>
        <v>2</v>
      </c>
      <c r="J48">
        <f>INT([3]英雄数值!J47)</f>
        <v>704</v>
      </c>
      <c r="K48">
        <f>INT([3]英雄数值!K47)</f>
        <v>480</v>
      </c>
      <c r="L48">
        <f>INT([3]英雄数值!L47)</f>
        <v>288</v>
      </c>
      <c r="M48">
        <f>INT([3]英雄数值!M47)</f>
        <v>192</v>
      </c>
      <c r="N48">
        <f>INT([3]英雄数值!N47)</f>
        <v>400</v>
      </c>
      <c r="O48">
        <f>[3]英雄数值!O47</f>
        <v>211.20000000000002</v>
      </c>
      <c r="P48">
        <f>[3]英雄数值!P47</f>
        <v>144</v>
      </c>
      <c r="Q48">
        <f>[3]英雄数值!Q47</f>
        <v>86.4</v>
      </c>
      <c r="R48">
        <f>[3]英雄数值!R47</f>
        <v>57.6</v>
      </c>
      <c r="S48">
        <f>[3]英雄数值!S47</f>
        <v>120</v>
      </c>
      <c r="T48">
        <f>[3]英雄数值!T47</f>
        <v>0.192</v>
      </c>
      <c r="U48" t="str">
        <f>VLOOKUP(B48,预制对应表!$A$2:$A$63,1,0)</f>
        <v>术士</v>
      </c>
    </row>
    <row r="49" spans="1:21" hidden="1" x14ac:dyDescent="0.15">
      <c r="A49">
        <f>[3]英雄数值!A48</f>
        <v>10047</v>
      </c>
      <c r="B49" t="str">
        <f>[3]英雄数值!B48</f>
        <v>兔子</v>
      </c>
      <c r="C49" t="e">
        <f>VLOOKUP(B49,预制对应表!$A$2:$D$200,2,0)</f>
        <v>#N/A</v>
      </c>
      <c r="D49" t="e">
        <f>VLOOKUP(B49,预制对应表!$A$2:$D$200,3,0)</f>
        <v>#N/A</v>
      </c>
      <c r="E49" t="e">
        <f>VLOOKUP(B49,预制对应表!$A$2:$D$200,4,0)</f>
        <v>#N/A</v>
      </c>
      <c r="F49">
        <f>VLOOKUP([3]英雄数值!D48,编号对应关系!$B$3:$C$24,2,0)</f>
        <v>4</v>
      </c>
      <c r="G49">
        <f>VLOOKUP([3]英雄数值!E48,编号对应关系!$B$3:$C$24,2,0)</f>
        <v>1</v>
      </c>
      <c r="H49">
        <f>VLOOKUP([3]英雄数值!H48,编号对应关系!$B$3:$C$24,2,0)</f>
        <v>3</v>
      </c>
      <c r="I49">
        <f>VLOOKUP([3]英雄数值!I48,编号对应关系!$B$3:$C$24,2,0)</f>
        <v>2</v>
      </c>
      <c r="J49">
        <f>INT([3]英雄数值!J48)</f>
        <v>585</v>
      </c>
      <c r="K49">
        <f>INT([3]英雄数值!K48)</f>
        <v>508</v>
      </c>
      <c r="L49">
        <f>INT([3]英雄数值!L48)</f>
        <v>277</v>
      </c>
      <c r="M49">
        <f>INT([3]英雄数值!M48)</f>
        <v>194</v>
      </c>
      <c r="N49">
        <f>INT([3]英雄数值!N48)</f>
        <v>385</v>
      </c>
      <c r="O49">
        <f>[3]英雄数值!O48</f>
        <v>175.56</v>
      </c>
      <c r="P49">
        <f>[3]英雄数值!P48</f>
        <v>152.46</v>
      </c>
      <c r="Q49">
        <f>[3]英雄数值!Q48</f>
        <v>83.160000000000011</v>
      </c>
      <c r="R49">
        <f>[3]英雄数值!R48</f>
        <v>58.212000000000003</v>
      </c>
      <c r="S49">
        <f>[3]英雄数值!S48</f>
        <v>115.5</v>
      </c>
      <c r="T49">
        <f>[3]英雄数值!T48</f>
        <v>0.20328000000000002</v>
      </c>
      <c r="U49" t="e">
        <f>VLOOKUP(B49,预制对应表!$A$2:$A$63,1,0)</f>
        <v>#N/A</v>
      </c>
    </row>
    <row r="50" spans="1:21" hidden="1" x14ac:dyDescent="0.15">
      <c r="A50">
        <f>[3]英雄数值!A49</f>
        <v>10048</v>
      </c>
      <c r="B50" t="str">
        <f>[3]英雄数值!B49</f>
        <v>无</v>
      </c>
      <c r="C50" t="e">
        <f>VLOOKUP(B50,预制对应表!$A$2:$D$200,2,0)</f>
        <v>#N/A</v>
      </c>
      <c r="D50" t="e">
        <f>VLOOKUP(B50,预制对应表!$A$2:$D$200,3,0)</f>
        <v>#N/A</v>
      </c>
      <c r="E50" t="e">
        <f>VLOOKUP(B50,预制对应表!$A$2:$D$200,4,0)</f>
        <v>#N/A</v>
      </c>
      <c r="F50">
        <f>VLOOKUP([3]英雄数值!D49,编号对应关系!$B$3:$C$24,2,0)</f>
        <v>4</v>
      </c>
      <c r="G50">
        <f>VLOOKUP([3]英雄数值!E49,编号对应关系!$B$3:$C$24,2,0)</f>
        <v>1</v>
      </c>
      <c r="H50">
        <f>VLOOKUP([3]英雄数值!H49,编号对应关系!$B$3:$C$24,2,0)</f>
        <v>3</v>
      </c>
      <c r="I50">
        <f>VLOOKUP([3]英雄数值!I49,编号对应关系!$B$3:$C$24,2,0)</f>
        <v>2</v>
      </c>
      <c r="J50">
        <f>INT([3]英雄数值!J49)</f>
        <v>512</v>
      </c>
      <c r="K50">
        <f>INT([3]英雄数值!K49)</f>
        <v>384</v>
      </c>
      <c r="L50">
        <f>INT([3]英雄数值!L49)</f>
        <v>256</v>
      </c>
      <c r="M50">
        <f>INT([3]英雄数值!M49)</f>
        <v>153</v>
      </c>
      <c r="N50">
        <f>INT([3]英雄数值!N49)</f>
        <v>320</v>
      </c>
      <c r="O50">
        <f>[3]英雄数值!O49</f>
        <v>153.60000000000002</v>
      </c>
      <c r="P50">
        <f>[3]英雄数值!P49</f>
        <v>115.2</v>
      </c>
      <c r="Q50">
        <f>[3]英雄数值!Q49</f>
        <v>76.800000000000011</v>
      </c>
      <c r="R50">
        <f>[3]英雄数值!R49</f>
        <v>46.080000000000005</v>
      </c>
      <c r="S50">
        <f>[3]英雄数值!S49</f>
        <v>96</v>
      </c>
      <c r="T50">
        <f>[3]英雄数值!T49</f>
        <v>0.15360000000000001</v>
      </c>
      <c r="U50" t="e">
        <f>VLOOKUP(B50,预制对应表!$A$2:$A$63,1,0)</f>
        <v>#N/A</v>
      </c>
    </row>
    <row r="51" spans="1:21" x14ac:dyDescent="0.15">
      <c r="A51">
        <f>[3]英雄数值!A50</f>
        <v>10049</v>
      </c>
      <c r="B51" t="str">
        <f>[3]英雄数值!B50</f>
        <v>剑圣</v>
      </c>
      <c r="C51">
        <f>VLOOKUP(B51,预制对应表!$A$2:$D$200,2,0)</f>
        <v>10049</v>
      </c>
      <c r="D51" t="str">
        <f>VLOOKUP(B51,预制对应表!$A$2:$D$200,3,0)</f>
        <v>card10049</v>
      </c>
      <c r="E51" t="str">
        <f>VLOOKUP(B51,预制对应表!$A$2:$D$200,4,0)</f>
        <v>js</v>
      </c>
      <c r="F51">
        <f>VLOOKUP([3]英雄数值!D50,编号对应关系!$B$3:$C$24,2,0)</f>
        <v>4</v>
      </c>
      <c r="G51">
        <f>VLOOKUP([3]英雄数值!E50,编号对应关系!$B$3:$C$24,2,0)</f>
        <v>2</v>
      </c>
      <c r="H51">
        <f>VLOOKUP([3]英雄数值!H50,编号对应关系!$B$3:$C$24,2,0)</f>
        <v>1</v>
      </c>
      <c r="I51">
        <f>VLOOKUP([3]英雄数值!I50,编号对应关系!$B$3:$C$24,2,0)</f>
        <v>3</v>
      </c>
      <c r="J51">
        <f>INT([3]英雄数值!J50)</f>
        <v>680</v>
      </c>
      <c r="K51">
        <f>INT([3]英雄数值!K50)</f>
        <v>420</v>
      </c>
      <c r="L51">
        <f>INT([3]英雄数值!L50)</f>
        <v>504</v>
      </c>
      <c r="M51">
        <f>INT([3]英雄数值!M50)</f>
        <v>240</v>
      </c>
      <c r="N51">
        <f>INT([3]英雄数值!N50)</f>
        <v>504</v>
      </c>
      <c r="O51">
        <f>[3]英雄数值!O50</f>
        <v>204</v>
      </c>
      <c r="P51">
        <f>[3]英雄数值!P50</f>
        <v>126</v>
      </c>
      <c r="Q51">
        <f>[3]英雄数值!Q50</f>
        <v>151.20000000000002</v>
      </c>
      <c r="R51">
        <f>[3]英雄数值!R50</f>
        <v>72</v>
      </c>
      <c r="S51">
        <f>[3]英雄数值!S50</f>
        <v>151.20000000000002</v>
      </c>
      <c r="T51">
        <f>[3]英雄数值!T50</f>
        <v>0.16800000000000001</v>
      </c>
      <c r="U51" t="str">
        <f>VLOOKUP(B51,预制对应表!$A$2:$A$63,1,0)</f>
        <v>剑圣</v>
      </c>
    </row>
    <row r="52" spans="1:21" x14ac:dyDescent="0.15">
      <c r="A52">
        <f>[3]英雄数值!A51</f>
        <v>10050</v>
      </c>
      <c r="B52" t="str">
        <f>[3]英雄数值!B51</f>
        <v>白虎</v>
      </c>
      <c r="C52">
        <f>VLOOKUP(B52,预制对应表!$A$2:$D$200,2,0)</f>
        <v>10085</v>
      </c>
      <c r="D52" t="str">
        <f>VLOOKUP(B52,预制对应表!$A$2:$D$200,3,0)</f>
        <v>card10085</v>
      </c>
      <c r="E52" t="str">
        <f>VLOOKUP(B52,预制对应表!$A$2:$D$200,4,0)</f>
        <v>bh</v>
      </c>
      <c r="F52">
        <f>VLOOKUP([3]英雄数值!D51,编号对应关系!$B$3:$C$24,2,0)</f>
        <v>4</v>
      </c>
      <c r="G52">
        <f>VLOOKUP([3]英雄数值!E51,编号对应关系!$B$3:$C$24,2,0)</f>
        <v>2</v>
      </c>
      <c r="H52">
        <f>VLOOKUP([3]英雄数值!H51,编号对应关系!$B$3:$C$24,2,0)</f>
        <v>1</v>
      </c>
      <c r="I52">
        <f>VLOOKUP([3]英雄数值!I51,编号对应关系!$B$3:$C$24,2,0)</f>
        <v>3</v>
      </c>
      <c r="J52">
        <f>INT([3]英雄数值!J51)</f>
        <v>731</v>
      </c>
      <c r="K52">
        <f>INT([3]英雄数值!K51)</f>
        <v>365</v>
      </c>
      <c r="L52">
        <f>INT([3]英雄数值!L51)</f>
        <v>531</v>
      </c>
      <c r="M52">
        <f>INT([3]英雄数值!M51)</f>
        <v>207</v>
      </c>
      <c r="N52">
        <f>INT([3]英雄数值!N51)</f>
        <v>485</v>
      </c>
      <c r="O52">
        <f>[3]英雄数值!O51</f>
        <v>219.45000000000002</v>
      </c>
      <c r="P52">
        <f>[3]英雄数值!P51</f>
        <v>109.72500000000001</v>
      </c>
      <c r="Q52">
        <f>[3]英雄数值!Q51</f>
        <v>159.39000000000001</v>
      </c>
      <c r="R52">
        <f>[3]英雄数值!R51</f>
        <v>62.370000000000005</v>
      </c>
      <c r="S52">
        <f>[3]英雄数值!S51</f>
        <v>145.53</v>
      </c>
      <c r="T52">
        <f>[3]英雄数值!T51</f>
        <v>0.14630000000000001</v>
      </c>
      <c r="U52" t="str">
        <f>VLOOKUP(B52,预制对应表!$A$2:$A$63,1,0)</f>
        <v>白虎</v>
      </c>
    </row>
    <row r="53" spans="1:21" hidden="1" x14ac:dyDescent="0.15">
      <c r="A53">
        <f>[3]英雄数值!A52</f>
        <v>10051</v>
      </c>
      <c r="B53" t="str">
        <f>[3]英雄数值!B52</f>
        <v>月骑</v>
      </c>
      <c r="C53" t="e">
        <f>VLOOKUP(B53,预制对应表!$A$2:$D$200,2,0)</f>
        <v>#N/A</v>
      </c>
      <c r="D53" t="e">
        <f>VLOOKUP(B53,预制对应表!$A$2:$D$200,3,0)</f>
        <v>#N/A</v>
      </c>
      <c r="E53" t="e">
        <f>VLOOKUP(B53,预制对应表!$A$2:$D$200,4,0)</f>
        <v>#N/A</v>
      </c>
      <c r="F53">
        <f>VLOOKUP([3]英雄数值!D52,编号对应关系!$B$3:$C$24,2,0)</f>
        <v>4</v>
      </c>
      <c r="G53">
        <f>VLOOKUP([3]英雄数值!E52,编号对应关系!$B$3:$C$24,2,0)</f>
        <v>2</v>
      </c>
      <c r="H53">
        <f>VLOOKUP([3]英雄数值!H52,编号对应关系!$B$3:$C$24,2,0)</f>
        <v>1</v>
      </c>
      <c r="I53">
        <f>VLOOKUP([3]英雄数值!I52,编号对应关系!$B$3:$C$24,2,0)</f>
        <v>3</v>
      </c>
      <c r="J53">
        <f>INT([3]英雄数值!J52)</f>
        <v>798</v>
      </c>
      <c r="K53">
        <f>INT([3]英雄数值!K52)</f>
        <v>399</v>
      </c>
      <c r="L53">
        <f>INT([3]英雄数值!L52)</f>
        <v>579</v>
      </c>
      <c r="M53">
        <f>INT([3]英雄数值!M52)</f>
        <v>226</v>
      </c>
      <c r="N53">
        <f>INT([3]英雄数值!N52)</f>
        <v>529</v>
      </c>
      <c r="O53">
        <f>[3]英雄数值!O52</f>
        <v>239.4</v>
      </c>
      <c r="P53">
        <f>[3]英雄数值!P52</f>
        <v>119.7</v>
      </c>
      <c r="Q53">
        <f>[3]英雄数值!Q52</f>
        <v>173.88000000000002</v>
      </c>
      <c r="R53">
        <f>[3]英雄数值!R52</f>
        <v>68.040000000000006</v>
      </c>
      <c r="S53">
        <f>[3]英雄数值!S52</f>
        <v>158.76000000000002</v>
      </c>
      <c r="T53">
        <f>[3]英雄数值!T52</f>
        <v>0.15959999999999999</v>
      </c>
      <c r="U53" t="e">
        <f>VLOOKUP(B53,预制对应表!$A$2:$A$63,1,0)</f>
        <v>#N/A</v>
      </c>
    </row>
    <row r="54" spans="1:21" hidden="1" x14ac:dyDescent="0.15">
      <c r="A54">
        <f>[3]英雄数值!A53</f>
        <v>10052</v>
      </c>
      <c r="B54" t="str">
        <f>[3]英雄数值!B53</f>
        <v>无</v>
      </c>
      <c r="C54" t="e">
        <f>VLOOKUP(B54,预制对应表!$A$2:$D$200,2,0)</f>
        <v>#N/A</v>
      </c>
      <c r="D54" t="e">
        <f>VLOOKUP(B54,预制对应表!$A$2:$D$200,3,0)</f>
        <v>#N/A</v>
      </c>
      <c r="E54" t="e">
        <f>VLOOKUP(B54,预制对应表!$A$2:$D$200,4,0)</f>
        <v>#N/A</v>
      </c>
      <c r="F54">
        <f>VLOOKUP([3]英雄数值!D53,编号对应关系!$B$3:$C$24,2,0)</f>
        <v>4</v>
      </c>
      <c r="G54">
        <f>VLOOKUP([3]英雄数值!E53,编号对应关系!$B$3:$C$24,2,0)</f>
        <v>2</v>
      </c>
      <c r="H54">
        <f>VLOOKUP([3]英雄数值!H53,编号对应关系!$B$3:$C$24,2,0)</f>
        <v>1</v>
      </c>
      <c r="I54">
        <f>VLOOKUP([3]英雄数值!I53,编号对应关系!$B$3:$C$24,2,0)</f>
        <v>3</v>
      </c>
      <c r="J54">
        <f>INT([3]英雄数值!J53)</f>
        <v>640</v>
      </c>
      <c r="K54">
        <f>INT([3]英雄数值!K53)</f>
        <v>320</v>
      </c>
      <c r="L54">
        <f>INT([3]英雄数值!L53)</f>
        <v>384</v>
      </c>
      <c r="M54">
        <f>INT([3]英雄数值!M53)</f>
        <v>192</v>
      </c>
      <c r="N54">
        <f>INT([3]英雄数值!N53)</f>
        <v>384</v>
      </c>
      <c r="O54">
        <f>[3]英雄数值!O53</f>
        <v>192</v>
      </c>
      <c r="P54">
        <f>[3]英雄数值!P53</f>
        <v>96</v>
      </c>
      <c r="Q54">
        <f>[3]英雄数值!Q53</f>
        <v>115.2</v>
      </c>
      <c r="R54">
        <f>[3]英雄数值!R53</f>
        <v>57.6</v>
      </c>
      <c r="S54">
        <f>[3]英雄数值!S53</f>
        <v>115.2</v>
      </c>
      <c r="T54">
        <f>[3]英雄数值!T53</f>
        <v>0.128</v>
      </c>
      <c r="U54" t="e">
        <f>VLOOKUP(B54,预制对应表!$A$2:$A$63,1,0)</f>
        <v>#N/A</v>
      </c>
    </row>
    <row r="55" spans="1:21" x14ac:dyDescent="0.15">
      <c r="A55">
        <f>[3]英雄数值!A54</f>
        <v>10053</v>
      </c>
      <c r="B55" t="str">
        <f>[3]英雄数值!B54</f>
        <v>赏金</v>
      </c>
      <c r="C55">
        <f>VLOOKUP(B55,预制对应表!$A$2:$D$200,2,0)</f>
        <v>10053</v>
      </c>
      <c r="D55" t="str">
        <f>VLOOKUP(B55,预制对应表!$A$2:$D$200,3,0)</f>
        <v>card10053</v>
      </c>
      <c r="E55" t="str">
        <f>VLOOKUP(B55,预制对应表!$A$2:$D$200,4,0)</f>
        <v>sj</v>
      </c>
      <c r="F55">
        <f>VLOOKUP([3]英雄数值!D54,编号对应关系!$B$3:$C$24,2,0)</f>
        <v>4</v>
      </c>
      <c r="G55">
        <f>VLOOKUP([3]英雄数值!E54,编号对应关系!$B$3:$C$24,2,0)</f>
        <v>2</v>
      </c>
      <c r="H55">
        <f>VLOOKUP([3]英雄数值!H54,编号对应关系!$B$3:$C$24,2,0)</f>
        <v>2</v>
      </c>
      <c r="I55">
        <f>VLOOKUP([3]英雄数值!I54,编号对应关系!$B$3:$C$24,2,0)</f>
        <v>1</v>
      </c>
      <c r="J55">
        <f>INT([3]英雄数值!J54)</f>
        <v>760</v>
      </c>
      <c r="K55">
        <f>INT([3]英雄数值!K54)</f>
        <v>380</v>
      </c>
      <c r="L55">
        <f>INT([3]英雄数值!L54)</f>
        <v>552</v>
      </c>
      <c r="M55">
        <f>INT([3]英雄数值!M54)</f>
        <v>216</v>
      </c>
      <c r="N55">
        <f>INT([3]英雄数值!N54)</f>
        <v>504</v>
      </c>
      <c r="O55">
        <f>[3]英雄数值!O54</f>
        <v>228</v>
      </c>
      <c r="P55">
        <f>[3]英雄数值!P54</f>
        <v>114</v>
      </c>
      <c r="Q55">
        <f>[3]英雄数值!Q54</f>
        <v>165.60000000000002</v>
      </c>
      <c r="R55">
        <f>[3]英雄数值!R54</f>
        <v>64.8</v>
      </c>
      <c r="S55">
        <f>[3]英雄数值!S54</f>
        <v>151.20000000000002</v>
      </c>
      <c r="T55">
        <f>[3]英雄数值!T54</f>
        <v>0.152</v>
      </c>
      <c r="U55" t="str">
        <f>VLOOKUP(B55,预制对应表!$A$2:$A$63,1,0)</f>
        <v>赏金</v>
      </c>
    </row>
    <row r="56" spans="1:21" hidden="1" x14ac:dyDescent="0.15">
      <c r="A56">
        <f>[3]英雄数值!A55</f>
        <v>10054</v>
      </c>
      <c r="B56" t="str">
        <f>[3]英雄数值!B55</f>
        <v>拍拍熊</v>
      </c>
      <c r="C56" t="e">
        <f>VLOOKUP(B56,预制对应表!$A$2:$D$200,2,0)</f>
        <v>#N/A</v>
      </c>
      <c r="D56" t="e">
        <f>VLOOKUP(B56,预制对应表!$A$2:$D$200,3,0)</f>
        <v>#N/A</v>
      </c>
      <c r="E56" t="e">
        <f>VLOOKUP(B56,预制对应表!$A$2:$D$200,4,0)</f>
        <v>#N/A</v>
      </c>
      <c r="F56">
        <f>VLOOKUP([3]英雄数值!D55,编号对应关系!$B$3:$C$24,2,0)</f>
        <v>4</v>
      </c>
      <c r="G56">
        <f>VLOOKUP([3]英雄数值!E55,编号对应关系!$B$3:$C$24,2,0)</f>
        <v>2</v>
      </c>
      <c r="H56">
        <f>VLOOKUP([3]英雄数值!H55,编号对应关系!$B$3:$C$24,2,0)</f>
        <v>2</v>
      </c>
      <c r="I56">
        <f>VLOOKUP([3]英雄数值!I55,编号对应关系!$B$3:$C$24,2,0)</f>
        <v>1</v>
      </c>
      <c r="J56">
        <f>INT([3]英雄数值!J55)</f>
        <v>731</v>
      </c>
      <c r="K56">
        <f>INT([3]英雄数值!K55)</f>
        <v>365</v>
      </c>
      <c r="L56">
        <f>INT([3]英雄数值!L55)</f>
        <v>531</v>
      </c>
      <c r="M56">
        <f>INT([3]英雄数值!M55)</f>
        <v>207</v>
      </c>
      <c r="N56">
        <f>INT([3]英雄数值!N55)</f>
        <v>485</v>
      </c>
      <c r="O56">
        <f>[3]英雄数值!O55</f>
        <v>219.45000000000002</v>
      </c>
      <c r="P56">
        <f>[3]英雄数值!P55</f>
        <v>109.72500000000001</v>
      </c>
      <c r="Q56">
        <f>[3]英雄数值!Q55</f>
        <v>159.39000000000001</v>
      </c>
      <c r="R56">
        <f>[3]英雄数值!R55</f>
        <v>62.370000000000005</v>
      </c>
      <c r="S56">
        <f>[3]英雄数值!S55</f>
        <v>145.53</v>
      </c>
      <c r="T56">
        <f>[3]英雄数值!T55</f>
        <v>0.14630000000000001</v>
      </c>
      <c r="U56" t="e">
        <f>VLOOKUP(B56,预制对应表!$A$2:$A$63,1,0)</f>
        <v>#N/A</v>
      </c>
    </row>
    <row r="57" spans="1:21" hidden="1" x14ac:dyDescent="0.15">
      <c r="A57">
        <f>[3]英雄数值!A56</f>
        <v>10055</v>
      </c>
      <c r="B57" t="str">
        <f>[3]英雄数值!B56</f>
        <v>小娜迦</v>
      </c>
      <c r="C57" t="e">
        <f>VLOOKUP(B57,预制对应表!$A$2:$D$200,2,0)</f>
        <v>#N/A</v>
      </c>
      <c r="D57" t="e">
        <f>VLOOKUP(B57,预制对应表!$A$2:$D$200,3,0)</f>
        <v>#N/A</v>
      </c>
      <c r="E57" t="e">
        <f>VLOOKUP(B57,预制对应表!$A$2:$D$200,4,0)</f>
        <v>#N/A</v>
      </c>
      <c r="F57">
        <f>VLOOKUP([3]英雄数值!D56,编号对应关系!$B$3:$C$24,2,0)</f>
        <v>4</v>
      </c>
      <c r="G57">
        <f>VLOOKUP([3]英雄数值!E56,编号对应关系!$B$3:$C$24,2,0)</f>
        <v>2</v>
      </c>
      <c r="H57">
        <f>VLOOKUP([3]英雄数值!H56,编号对应关系!$B$3:$C$24,2,0)</f>
        <v>2</v>
      </c>
      <c r="I57">
        <f>VLOOKUP([3]英雄数值!I56,编号对应关系!$B$3:$C$24,2,0)</f>
        <v>1</v>
      </c>
      <c r="J57">
        <f>INT([3]英雄数值!J56)</f>
        <v>798</v>
      </c>
      <c r="K57">
        <f>INT([3]英雄数值!K56)</f>
        <v>399</v>
      </c>
      <c r="L57">
        <f>INT([3]英雄数值!L56)</f>
        <v>579</v>
      </c>
      <c r="M57">
        <f>INT([3]英雄数值!M56)</f>
        <v>226</v>
      </c>
      <c r="N57">
        <f>INT([3]英雄数值!N56)</f>
        <v>529</v>
      </c>
      <c r="O57">
        <f>[3]英雄数值!O56</f>
        <v>239.4</v>
      </c>
      <c r="P57">
        <f>[3]英雄数值!P56</f>
        <v>119.7</v>
      </c>
      <c r="Q57">
        <f>[3]英雄数值!Q56</f>
        <v>173.88000000000002</v>
      </c>
      <c r="R57">
        <f>[3]英雄数值!R56</f>
        <v>68.040000000000006</v>
      </c>
      <c r="S57">
        <f>[3]英雄数值!S56</f>
        <v>158.76000000000002</v>
      </c>
      <c r="T57">
        <f>[3]英雄数值!T56</f>
        <v>0.15959999999999999</v>
      </c>
      <c r="U57" t="e">
        <f>VLOOKUP(B57,预制对应表!$A$2:$A$63,1,0)</f>
        <v>#N/A</v>
      </c>
    </row>
    <row r="58" spans="1:21" hidden="1" x14ac:dyDescent="0.15">
      <c r="A58">
        <f>[3]英雄数值!A57</f>
        <v>10056</v>
      </c>
      <c r="B58" t="str">
        <f>[3]英雄数值!B57</f>
        <v>无</v>
      </c>
      <c r="C58" t="e">
        <f>VLOOKUP(B58,预制对应表!$A$2:$D$200,2,0)</f>
        <v>#N/A</v>
      </c>
      <c r="D58" t="e">
        <f>VLOOKUP(B58,预制对应表!$A$2:$D$200,3,0)</f>
        <v>#N/A</v>
      </c>
      <c r="E58" t="e">
        <f>VLOOKUP(B58,预制对应表!$A$2:$D$200,4,0)</f>
        <v>#N/A</v>
      </c>
      <c r="F58">
        <f>VLOOKUP([3]英雄数值!D57,编号对应关系!$B$3:$C$24,2,0)</f>
        <v>4</v>
      </c>
      <c r="G58">
        <f>VLOOKUP([3]英雄数值!E57,编号对应关系!$B$3:$C$24,2,0)</f>
        <v>2</v>
      </c>
      <c r="H58">
        <f>VLOOKUP([3]英雄数值!H57,编号对应关系!$B$3:$C$24,2,0)</f>
        <v>2</v>
      </c>
      <c r="I58">
        <f>VLOOKUP([3]英雄数值!I57,编号对应关系!$B$3:$C$24,2,0)</f>
        <v>1</v>
      </c>
      <c r="J58">
        <f>INT([3]英雄数值!J57)</f>
        <v>640</v>
      </c>
      <c r="K58">
        <f>INT([3]英雄数值!K57)</f>
        <v>320</v>
      </c>
      <c r="L58">
        <f>INT([3]英雄数值!L57)</f>
        <v>384</v>
      </c>
      <c r="M58">
        <f>INT([3]英雄数值!M57)</f>
        <v>192</v>
      </c>
      <c r="N58">
        <f>INT([3]英雄数值!N57)</f>
        <v>384</v>
      </c>
      <c r="O58">
        <f>[3]英雄数值!O57</f>
        <v>192</v>
      </c>
      <c r="P58">
        <f>[3]英雄数值!P57</f>
        <v>96</v>
      </c>
      <c r="Q58">
        <f>[3]英雄数值!Q57</f>
        <v>115.2</v>
      </c>
      <c r="R58">
        <f>[3]英雄数值!R57</f>
        <v>57.6</v>
      </c>
      <c r="S58">
        <f>[3]英雄数值!S57</f>
        <v>115.2</v>
      </c>
      <c r="T58">
        <f>[3]英雄数值!T57</f>
        <v>0.128</v>
      </c>
      <c r="U58" t="e">
        <f>VLOOKUP(B58,预制对应表!$A$2:$A$63,1,0)</f>
        <v>#N/A</v>
      </c>
    </row>
    <row r="59" spans="1:21" x14ac:dyDescent="0.15">
      <c r="A59">
        <f>[3]英雄数值!A58</f>
        <v>10057</v>
      </c>
      <c r="B59" t="str">
        <f>[3]英雄数值!B58</f>
        <v>小骷髅</v>
      </c>
      <c r="C59">
        <f>VLOOKUP(B59,预制对应表!$A$2:$D$200,2,0)</f>
        <v>10057</v>
      </c>
      <c r="D59" t="str">
        <f>VLOOKUP(B59,预制对应表!$A$2:$D$200,3,0)</f>
        <v>card10057</v>
      </c>
      <c r="E59" t="str">
        <f>VLOOKUP(B59,预制对应表!$A$2:$D$200,4,0)</f>
        <v>xkl</v>
      </c>
      <c r="F59">
        <f>VLOOKUP([3]英雄数值!D58,编号对应关系!$B$3:$C$24,2,0)</f>
        <v>4</v>
      </c>
      <c r="G59">
        <f>VLOOKUP([3]英雄数值!E58,编号对应关系!$B$3:$C$24,2,0)</f>
        <v>2</v>
      </c>
      <c r="H59">
        <f>VLOOKUP([3]英雄数值!H58,编号对应关系!$B$3:$C$24,2,0)</f>
        <v>3</v>
      </c>
      <c r="I59">
        <f>VLOOKUP([3]英雄数值!I58,编号对应关系!$B$3:$C$24,2,0)</f>
        <v>2</v>
      </c>
      <c r="J59">
        <f>INT([3]英雄数值!J58)</f>
        <v>798</v>
      </c>
      <c r="K59">
        <f>INT([3]英雄数值!K58)</f>
        <v>399</v>
      </c>
      <c r="L59">
        <f>INT([3]英雄数值!L58)</f>
        <v>579</v>
      </c>
      <c r="M59">
        <f>INT([3]英雄数值!M58)</f>
        <v>226</v>
      </c>
      <c r="N59">
        <f>INT([3]英雄数值!N58)</f>
        <v>529</v>
      </c>
      <c r="O59">
        <f>[3]英雄数值!O58</f>
        <v>239.4</v>
      </c>
      <c r="P59">
        <f>[3]英雄数值!P58</f>
        <v>119.7</v>
      </c>
      <c r="Q59">
        <f>[3]英雄数值!Q58</f>
        <v>173.88000000000002</v>
      </c>
      <c r="R59">
        <f>[3]英雄数值!R58</f>
        <v>68.040000000000006</v>
      </c>
      <c r="S59">
        <f>[3]英雄数值!S58</f>
        <v>158.76000000000002</v>
      </c>
      <c r="T59">
        <f>[3]英雄数值!T58</f>
        <v>0.15959999999999999</v>
      </c>
      <c r="U59" t="str">
        <f>VLOOKUP(B59,预制对应表!$A$2:$A$63,1,0)</f>
        <v>小骷髅</v>
      </c>
    </row>
    <row r="60" spans="1:21" hidden="1" x14ac:dyDescent="0.15">
      <c r="A60">
        <f>[3]英雄数值!A59</f>
        <v>10058</v>
      </c>
      <c r="B60" t="str">
        <f>[3]英雄数值!B59</f>
        <v>影魔</v>
      </c>
      <c r="C60" t="e">
        <f>VLOOKUP(B60,预制对应表!$A$2:$D$200,2,0)</f>
        <v>#N/A</v>
      </c>
      <c r="D60" t="e">
        <f>VLOOKUP(B60,预制对应表!$A$2:$D$200,3,0)</f>
        <v>#N/A</v>
      </c>
      <c r="E60" t="e">
        <f>VLOOKUP(B60,预制对应表!$A$2:$D$200,4,0)</f>
        <v>#N/A</v>
      </c>
      <c r="F60">
        <f>VLOOKUP([3]英雄数值!D59,编号对应关系!$B$3:$C$24,2,0)</f>
        <v>4</v>
      </c>
      <c r="G60">
        <f>VLOOKUP([3]英雄数值!E59,编号对应关系!$B$3:$C$24,2,0)</f>
        <v>2</v>
      </c>
      <c r="H60">
        <f>VLOOKUP([3]英雄数值!H59,编号对应关系!$B$3:$C$24,2,0)</f>
        <v>3</v>
      </c>
      <c r="I60">
        <f>VLOOKUP([3]英雄数值!I59,编号对应关系!$B$3:$C$24,2,0)</f>
        <v>2</v>
      </c>
      <c r="J60">
        <f>INT([3]英雄数值!J59)</f>
        <v>880</v>
      </c>
      <c r="K60">
        <f>INT([3]英雄数值!K59)</f>
        <v>320</v>
      </c>
      <c r="L60">
        <f>INT([3]英雄数值!L59)</f>
        <v>576</v>
      </c>
      <c r="M60">
        <f>INT([3]英雄数值!M59)</f>
        <v>240</v>
      </c>
      <c r="N60">
        <f>INT([3]英雄数值!N59)</f>
        <v>432</v>
      </c>
      <c r="O60">
        <f>[3]英雄数值!O59</f>
        <v>264</v>
      </c>
      <c r="P60">
        <f>[3]英雄数值!P59</f>
        <v>96</v>
      </c>
      <c r="Q60">
        <f>[3]英雄数值!Q59</f>
        <v>172.80000000000004</v>
      </c>
      <c r="R60">
        <f>[3]英雄数值!R59</f>
        <v>72</v>
      </c>
      <c r="S60">
        <f>[3]英雄数值!S59</f>
        <v>129.6</v>
      </c>
      <c r="T60">
        <f>[3]英雄数值!T59</f>
        <v>0.128</v>
      </c>
      <c r="U60" t="e">
        <f>VLOOKUP(B60,预制对应表!$A$2:$A$63,1,0)</f>
        <v>#N/A</v>
      </c>
    </row>
    <row r="61" spans="1:21" x14ac:dyDescent="0.15">
      <c r="A61">
        <f>[3]英雄数值!A60</f>
        <v>10059</v>
      </c>
      <c r="B61" t="str">
        <f>[3]英雄数值!B60</f>
        <v>火猫</v>
      </c>
      <c r="C61">
        <f>VLOOKUP(B61,预制对应表!$A$2:$D$200,2,0)</f>
        <v>10096</v>
      </c>
      <c r="D61" t="str">
        <f>VLOOKUP(B61,预制对应表!$A$2:$D$200,3,0)</f>
        <v>card10096</v>
      </c>
      <c r="E61" t="str">
        <f>VLOOKUP(B61,预制对应表!$A$2:$D$200,4,0)</f>
        <v>hm</v>
      </c>
      <c r="F61">
        <f>VLOOKUP([3]英雄数值!D60,编号对应关系!$B$3:$C$24,2,0)</f>
        <v>4</v>
      </c>
      <c r="G61">
        <f>VLOOKUP([3]英雄数值!E60,编号对应关系!$B$3:$C$24,2,0)</f>
        <v>2</v>
      </c>
      <c r="H61">
        <f>VLOOKUP([3]英雄数值!H60,编号对应关系!$B$3:$C$24,2,0)</f>
        <v>3</v>
      </c>
      <c r="I61">
        <f>VLOOKUP([3]英雄数值!I60,编号对应关系!$B$3:$C$24,2,0)</f>
        <v>2</v>
      </c>
      <c r="J61">
        <f>INT([3]英雄数值!J60)</f>
        <v>770</v>
      </c>
      <c r="K61">
        <f>INT([3]英雄数值!K60)</f>
        <v>346</v>
      </c>
      <c r="L61">
        <f>INT([3]英雄数值!L60)</f>
        <v>508</v>
      </c>
      <c r="M61">
        <f>INT([3]英雄数值!M60)</f>
        <v>254</v>
      </c>
      <c r="N61">
        <f>INT([3]英雄数值!N60)</f>
        <v>415</v>
      </c>
      <c r="O61">
        <f>[3]英雄数值!O60</f>
        <v>231</v>
      </c>
      <c r="P61">
        <f>[3]英雄数值!P60</f>
        <v>103.95</v>
      </c>
      <c r="Q61">
        <f>[3]英雄数值!Q60</f>
        <v>152.46</v>
      </c>
      <c r="R61">
        <f>[3]英雄数值!R60</f>
        <v>76.23</v>
      </c>
      <c r="S61">
        <f>[3]英雄数值!S60</f>
        <v>124.74</v>
      </c>
      <c r="T61">
        <f>[3]英雄数值!T60</f>
        <v>0.1386</v>
      </c>
      <c r="U61" t="str">
        <f>VLOOKUP(B61,预制对应表!$A$2:$A$63,1,0)</f>
        <v>火猫</v>
      </c>
    </row>
    <row r="62" spans="1:21" hidden="1" x14ac:dyDescent="0.15">
      <c r="A62">
        <f>[3]英雄数值!A61</f>
        <v>10060</v>
      </c>
      <c r="B62" t="str">
        <f>[3]英雄数值!B61</f>
        <v>无</v>
      </c>
      <c r="C62" t="e">
        <f>VLOOKUP(B62,预制对应表!$A$2:$D$200,2,0)</f>
        <v>#N/A</v>
      </c>
      <c r="D62" t="e">
        <f>VLOOKUP(B62,预制对应表!$A$2:$D$200,3,0)</f>
        <v>#N/A</v>
      </c>
      <c r="E62" t="e">
        <f>VLOOKUP(B62,预制对应表!$A$2:$D$200,4,0)</f>
        <v>#N/A</v>
      </c>
      <c r="F62">
        <f>VLOOKUP([3]英雄数值!D61,编号对应关系!$B$3:$C$24,2,0)</f>
        <v>4</v>
      </c>
      <c r="G62">
        <f>VLOOKUP([3]英雄数值!E61,编号对应关系!$B$3:$C$24,2,0)</f>
        <v>2</v>
      </c>
      <c r="H62">
        <f>VLOOKUP([3]英雄数值!H61,编号对应关系!$B$3:$C$24,2,0)</f>
        <v>3</v>
      </c>
      <c r="I62">
        <f>VLOOKUP([3]英雄数值!I61,编号对应关系!$B$3:$C$24,2,0)</f>
        <v>2</v>
      </c>
      <c r="J62">
        <f>INT([3]英雄数值!J61)</f>
        <v>640</v>
      </c>
      <c r="K62">
        <f>INT([3]英雄数值!K61)</f>
        <v>320</v>
      </c>
      <c r="L62">
        <f>INT([3]英雄数值!L61)</f>
        <v>384</v>
      </c>
      <c r="M62">
        <f>INT([3]英雄数值!M61)</f>
        <v>192</v>
      </c>
      <c r="N62">
        <f>INT([3]英雄数值!N61)</f>
        <v>384</v>
      </c>
      <c r="O62">
        <f>[3]英雄数值!O61</f>
        <v>192</v>
      </c>
      <c r="P62">
        <f>[3]英雄数值!P61</f>
        <v>96</v>
      </c>
      <c r="Q62">
        <f>[3]英雄数值!Q61</f>
        <v>115.2</v>
      </c>
      <c r="R62">
        <f>[3]英雄数值!R61</f>
        <v>57.6</v>
      </c>
      <c r="S62">
        <f>[3]英雄数值!S61</f>
        <v>115.2</v>
      </c>
      <c r="T62">
        <f>[3]英雄数值!T61</f>
        <v>0.128</v>
      </c>
      <c r="U62" t="e">
        <f>VLOOKUP(B62,预制对应表!$A$2:$A$63,1,0)</f>
        <v>#N/A</v>
      </c>
    </row>
    <row r="63" spans="1:21" x14ac:dyDescent="0.15">
      <c r="A63">
        <f>[3]英雄数值!A62</f>
        <v>10061</v>
      </c>
      <c r="B63" t="str">
        <f>[3]英雄数值!B62</f>
        <v>老树</v>
      </c>
      <c r="C63">
        <f>VLOOKUP(B63,预制对应表!$A$2:$D$200,2,0)</f>
        <v>10025</v>
      </c>
      <c r="D63" t="str">
        <f>VLOOKUP(B63,预制对应表!$A$2:$D$200,3,0)</f>
        <v>card10025</v>
      </c>
      <c r="E63" t="str">
        <f>VLOOKUP(B63,预制对应表!$A$2:$D$200,4,0)</f>
        <v>ls</v>
      </c>
      <c r="F63">
        <f>VLOOKUP([3]英雄数值!D62,编号对应关系!$B$3:$C$24,2,0)</f>
        <v>4</v>
      </c>
      <c r="G63">
        <f>VLOOKUP([3]英雄数值!E62,编号对应关系!$B$3:$C$24,2,0)</f>
        <v>3</v>
      </c>
      <c r="H63">
        <f>VLOOKUP([3]英雄数值!H62,编号对应关系!$B$3:$C$24,2,0)</f>
        <v>1</v>
      </c>
      <c r="I63">
        <f>VLOOKUP([3]英雄数值!I62,编号对应关系!$B$3:$C$24,2,0)</f>
        <v>3</v>
      </c>
      <c r="J63">
        <f>INT([3]英雄数值!J62)</f>
        <v>1058</v>
      </c>
      <c r="K63">
        <f>INT([3]英雄数值!K62)</f>
        <v>302</v>
      </c>
      <c r="L63">
        <f>INT([3]英雄数值!L62)</f>
        <v>420</v>
      </c>
      <c r="M63">
        <f>INT([3]英雄数值!M62)</f>
        <v>347</v>
      </c>
      <c r="N63">
        <f>INT([3]英雄数值!N62)</f>
        <v>302</v>
      </c>
      <c r="O63">
        <f>[3]英雄数值!O62</f>
        <v>317.52000000000004</v>
      </c>
      <c r="P63">
        <f>[3]英雄数值!P62</f>
        <v>90.720000000000013</v>
      </c>
      <c r="Q63">
        <f>[3]英雄数值!Q62</f>
        <v>126</v>
      </c>
      <c r="R63">
        <f>[3]英雄数值!R62</f>
        <v>104.328</v>
      </c>
      <c r="S63">
        <f>[3]英雄数值!S62</f>
        <v>90.72</v>
      </c>
      <c r="T63">
        <f>[3]英雄数值!T62</f>
        <v>0.12096000000000001</v>
      </c>
      <c r="U63" t="str">
        <f>VLOOKUP(B63,预制对应表!$A$2:$A$63,1,0)</f>
        <v>老树</v>
      </c>
    </row>
    <row r="64" spans="1:21" hidden="1" x14ac:dyDescent="0.15">
      <c r="A64">
        <f>[3]英雄数值!A63</f>
        <v>10062</v>
      </c>
      <c r="B64" t="str">
        <f>[3]英雄数值!B63</f>
        <v>熊猫</v>
      </c>
      <c r="C64" t="e">
        <f>VLOOKUP(B64,预制对应表!$A$2:$D$200,2,0)</f>
        <v>#N/A</v>
      </c>
      <c r="D64" t="e">
        <f>VLOOKUP(B64,预制对应表!$A$2:$D$200,3,0)</f>
        <v>#N/A</v>
      </c>
      <c r="E64" t="e">
        <f>VLOOKUP(B64,预制对应表!$A$2:$D$200,4,0)</f>
        <v>#N/A</v>
      </c>
      <c r="F64">
        <f>VLOOKUP([3]英雄数值!D63,编号对应关系!$B$3:$C$24,2,0)</f>
        <v>4</v>
      </c>
      <c r="G64">
        <f>VLOOKUP([3]英雄数值!E63,编号对应关系!$B$3:$C$24,2,0)</f>
        <v>3</v>
      </c>
      <c r="H64">
        <f>VLOOKUP([3]英雄数值!H63,编号对应关系!$B$3:$C$24,2,0)</f>
        <v>1</v>
      </c>
      <c r="I64">
        <f>VLOOKUP([3]英雄数值!I63,编号对应关系!$B$3:$C$24,2,0)</f>
        <v>3</v>
      </c>
      <c r="J64">
        <f>INT([3]英雄数值!J63)</f>
        <v>1008</v>
      </c>
      <c r="K64">
        <f>INT([3]英雄数值!K63)</f>
        <v>288</v>
      </c>
      <c r="L64">
        <f>INT([3]英雄数值!L63)</f>
        <v>400</v>
      </c>
      <c r="M64">
        <f>INT([3]英雄数值!M63)</f>
        <v>331</v>
      </c>
      <c r="N64">
        <f>INT([3]英雄数值!N63)</f>
        <v>288</v>
      </c>
      <c r="O64">
        <f>[3]英雄数值!O63</f>
        <v>302.40000000000003</v>
      </c>
      <c r="P64">
        <f>[3]英雄数值!P63</f>
        <v>86.4</v>
      </c>
      <c r="Q64">
        <f>[3]英雄数值!Q63</f>
        <v>120</v>
      </c>
      <c r="R64">
        <f>[3]英雄数值!R63</f>
        <v>99.360000000000014</v>
      </c>
      <c r="S64">
        <f>[3]英雄数值!S63</f>
        <v>86.399999999999991</v>
      </c>
      <c r="T64">
        <f>[3]英雄数值!T63</f>
        <v>0.11520000000000001</v>
      </c>
      <c r="U64" t="e">
        <f>VLOOKUP(B64,预制对应表!$A$2:$A$63,1,0)</f>
        <v>#N/A</v>
      </c>
    </row>
    <row r="65" spans="1:21" hidden="1" x14ac:dyDescent="0.15">
      <c r="A65">
        <f>[3]英雄数值!A64</f>
        <v>10063</v>
      </c>
      <c r="B65" t="str">
        <f>[3]英雄数值!B64</f>
        <v>兽王</v>
      </c>
      <c r="C65" t="e">
        <f>VLOOKUP(B65,预制对应表!$A$2:$D$200,2,0)</f>
        <v>#N/A</v>
      </c>
      <c r="D65" t="e">
        <f>VLOOKUP(B65,预制对应表!$A$2:$D$200,3,0)</f>
        <v>#N/A</v>
      </c>
      <c r="E65" t="e">
        <f>VLOOKUP(B65,预制对应表!$A$2:$D$200,4,0)</f>
        <v>#N/A</v>
      </c>
      <c r="F65">
        <f>VLOOKUP([3]英雄数值!D64,编号对应关系!$B$3:$C$24,2,0)</f>
        <v>4</v>
      </c>
      <c r="G65">
        <f>VLOOKUP([3]英雄数值!E64,编号对应关系!$B$3:$C$24,2,0)</f>
        <v>3</v>
      </c>
      <c r="H65">
        <f>VLOOKUP([3]英雄数值!H64,编号对应关系!$B$3:$C$24,2,0)</f>
        <v>1</v>
      </c>
      <c r="I65">
        <f>VLOOKUP([3]英雄数值!I64,编号对应关系!$B$3:$C$24,2,0)</f>
        <v>3</v>
      </c>
      <c r="J65">
        <f>INT([3]英雄数值!J64)</f>
        <v>924</v>
      </c>
      <c r="K65">
        <f>INT([3]英雄数值!K64)</f>
        <v>292</v>
      </c>
      <c r="L65">
        <f>INT([3]英雄数值!L64)</f>
        <v>404</v>
      </c>
      <c r="M65">
        <f>INT([3]英雄数值!M64)</f>
        <v>263</v>
      </c>
      <c r="N65">
        <f>INT([3]英雄数值!N64)</f>
        <v>323</v>
      </c>
      <c r="O65">
        <f>[3]英雄数值!O64</f>
        <v>277.2</v>
      </c>
      <c r="P65">
        <f>[3]英雄数值!P64</f>
        <v>87.780000000000015</v>
      </c>
      <c r="Q65">
        <f>[3]英雄数值!Q64</f>
        <v>121.27500000000001</v>
      </c>
      <c r="R65">
        <f>[3]英雄数值!R64</f>
        <v>79.00200000000001</v>
      </c>
      <c r="S65">
        <f>[3]英雄数值!S64</f>
        <v>97.02000000000001</v>
      </c>
      <c r="T65">
        <f>[3]英雄数值!T64</f>
        <v>0.11704000000000002</v>
      </c>
      <c r="U65" t="e">
        <f>VLOOKUP(B65,预制对应表!$A$2:$A$63,1,0)</f>
        <v>#N/A</v>
      </c>
    </row>
    <row r="66" spans="1:21" hidden="1" x14ac:dyDescent="0.15">
      <c r="A66">
        <f>[3]英雄数值!A65</f>
        <v>10064</v>
      </c>
      <c r="B66" t="str">
        <f>[3]英雄数值!B65</f>
        <v>无</v>
      </c>
      <c r="C66" t="e">
        <f>VLOOKUP(B66,预制对应表!$A$2:$D$200,2,0)</f>
        <v>#N/A</v>
      </c>
      <c r="D66" t="e">
        <f>VLOOKUP(B66,预制对应表!$A$2:$D$200,3,0)</f>
        <v>#N/A</v>
      </c>
      <c r="E66" t="e">
        <f>VLOOKUP(B66,预制对应表!$A$2:$D$200,4,0)</f>
        <v>#N/A</v>
      </c>
      <c r="F66">
        <f>VLOOKUP([3]英雄数值!D65,编号对应关系!$B$3:$C$24,2,0)</f>
        <v>4</v>
      </c>
      <c r="G66">
        <f>VLOOKUP([3]英雄数值!E65,编号对应关系!$B$3:$C$24,2,0)</f>
        <v>3</v>
      </c>
      <c r="H66">
        <f>VLOOKUP([3]英雄数值!H65,编号对应关系!$B$3:$C$24,2,0)</f>
        <v>1</v>
      </c>
      <c r="I66">
        <f>VLOOKUP([3]英雄数值!I65,编号对应关系!$B$3:$C$24,2,0)</f>
        <v>3</v>
      </c>
      <c r="J66">
        <f>INT([3]英雄数值!J65)</f>
        <v>768</v>
      </c>
      <c r="K66">
        <f>INT([3]英雄数值!K65)</f>
        <v>256</v>
      </c>
      <c r="L66">
        <f>INT([3]英雄数值!L65)</f>
        <v>320</v>
      </c>
      <c r="M66">
        <f>INT([3]英雄数值!M65)</f>
        <v>230</v>
      </c>
      <c r="N66">
        <f>INT([3]英雄数值!N65)</f>
        <v>256</v>
      </c>
      <c r="O66">
        <f>[3]英雄数值!O65</f>
        <v>230.4</v>
      </c>
      <c r="P66">
        <f>[3]英雄数值!P65</f>
        <v>76.800000000000011</v>
      </c>
      <c r="Q66">
        <f>[3]英雄数值!Q65</f>
        <v>96</v>
      </c>
      <c r="R66">
        <f>[3]英雄数值!R65</f>
        <v>69.12</v>
      </c>
      <c r="S66">
        <f>[3]英雄数值!S65</f>
        <v>76.800000000000011</v>
      </c>
      <c r="T66">
        <f>[3]英雄数值!T65</f>
        <v>0.10240000000000002</v>
      </c>
      <c r="U66" t="e">
        <f>VLOOKUP(B66,预制对应表!$A$2:$A$63,1,0)</f>
        <v>#N/A</v>
      </c>
    </row>
    <row r="67" spans="1:21" x14ac:dyDescent="0.15">
      <c r="A67">
        <f>[3]英雄数值!A66</f>
        <v>10065</v>
      </c>
      <c r="B67" t="str">
        <f>[3]英雄数值!B66</f>
        <v>白牛</v>
      </c>
      <c r="C67">
        <f>VLOOKUP(B67,预制对应表!$A$2:$D$200,2,0)</f>
        <v>10065</v>
      </c>
      <c r="D67" t="str">
        <f>VLOOKUP(B67,预制对应表!$A$2:$D$200,3,0)</f>
        <v>card10065</v>
      </c>
      <c r="E67" t="str">
        <f>VLOOKUP(B67,预制对应表!$A$2:$D$200,4,0)</f>
        <v>bniu</v>
      </c>
      <c r="F67">
        <f>VLOOKUP([3]英雄数值!D66,编号对应关系!$B$3:$C$24,2,0)</f>
        <v>4</v>
      </c>
      <c r="G67">
        <f>VLOOKUP([3]英雄数值!E66,编号对应关系!$B$3:$C$24,2,0)</f>
        <v>3</v>
      </c>
      <c r="H67">
        <f>VLOOKUP([3]英雄数值!H66,编号对应关系!$B$3:$C$24,2,0)</f>
        <v>2</v>
      </c>
      <c r="I67">
        <f>VLOOKUP([3]英雄数值!I66,编号对应关系!$B$3:$C$24,2,0)</f>
        <v>1</v>
      </c>
      <c r="J67">
        <f>INT([3]英雄数值!J66)</f>
        <v>1008</v>
      </c>
      <c r="K67">
        <f>INT([3]英雄数值!K66)</f>
        <v>319</v>
      </c>
      <c r="L67">
        <f>INT([3]英雄数值!L66)</f>
        <v>441</v>
      </c>
      <c r="M67">
        <f>INT([3]英雄数值!M66)</f>
        <v>287</v>
      </c>
      <c r="N67">
        <f>INT([3]英雄数值!N66)</f>
        <v>352</v>
      </c>
      <c r="O67">
        <f>[3]英雄数值!O66</f>
        <v>302.40000000000003</v>
      </c>
      <c r="P67">
        <f>[3]英雄数值!P66</f>
        <v>95.76</v>
      </c>
      <c r="Q67">
        <f>[3]英雄数值!Q66</f>
        <v>132.30000000000001</v>
      </c>
      <c r="R67">
        <f>[3]英雄数值!R66</f>
        <v>86.184000000000012</v>
      </c>
      <c r="S67">
        <f>[3]英雄数值!S66</f>
        <v>105.84000000000002</v>
      </c>
      <c r="T67">
        <f>[3]英雄数值!T66</f>
        <v>0.12768000000000002</v>
      </c>
      <c r="U67" t="str">
        <f>VLOOKUP(B67,预制对应表!$A$2:$A$63,1,0)</f>
        <v>白牛</v>
      </c>
    </row>
    <row r="68" spans="1:21" hidden="1" x14ac:dyDescent="0.15">
      <c r="A68">
        <f>[3]英雄数值!A67</f>
        <v>10066</v>
      </c>
      <c r="B68" t="str">
        <f>[3]英雄数值!B67</f>
        <v>钢背</v>
      </c>
      <c r="C68" t="e">
        <f>VLOOKUP(B68,预制对应表!$A$2:$D$200,2,0)</f>
        <v>#N/A</v>
      </c>
      <c r="D68" t="e">
        <f>VLOOKUP(B68,预制对应表!$A$2:$D$200,3,0)</f>
        <v>#N/A</v>
      </c>
      <c r="E68" t="e">
        <f>VLOOKUP(B68,预制对应表!$A$2:$D$200,4,0)</f>
        <v>#N/A</v>
      </c>
      <c r="F68">
        <f>VLOOKUP([3]英雄数值!D67,编号对应关系!$B$3:$C$24,2,0)</f>
        <v>4</v>
      </c>
      <c r="G68">
        <f>VLOOKUP([3]英雄数值!E67,编号对应关系!$B$3:$C$24,2,0)</f>
        <v>3</v>
      </c>
      <c r="H68">
        <f>VLOOKUP([3]英雄数值!H67,编号对应关系!$B$3:$C$24,2,0)</f>
        <v>2</v>
      </c>
      <c r="I68">
        <f>VLOOKUP([3]英雄数值!I67,编号对应关系!$B$3:$C$24,2,0)</f>
        <v>1</v>
      </c>
      <c r="J68">
        <f>INT([3]英雄数值!J67)</f>
        <v>1008</v>
      </c>
      <c r="K68">
        <f>INT([3]英雄数值!K67)</f>
        <v>288</v>
      </c>
      <c r="L68">
        <f>INT([3]英雄数值!L67)</f>
        <v>400</v>
      </c>
      <c r="M68">
        <f>INT([3]英雄数值!M67)</f>
        <v>331</v>
      </c>
      <c r="N68">
        <f>INT([3]英雄数值!N67)</f>
        <v>288</v>
      </c>
      <c r="O68">
        <f>[3]英雄数值!O67</f>
        <v>302.40000000000003</v>
      </c>
      <c r="P68">
        <f>[3]英雄数值!P67</f>
        <v>86.4</v>
      </c>
      <c r="Q68">
        <f>[3]英雄数值!Q67</f>
        <v>120</v>
      </c>
      <c r="R68">
        <f>[3]英雄数值!R67</f>
        <v>99.360000000000014</v>
      </c>
      <c r="S68">
        <f>[3]英雄数值!S67</f>
        <v>86.399999999999991</v>
      </c>
      <c r="T68">
        <f>[3]英雄数值!T67</f>
        <v>0.11520000000000001</v>
      </c>
      <c r="U68" t="e">
        <f>VLOOKUP(B68,预制对应表!$A$2:$A$63,1,0)</f>
        <v>#N/A</v>
      </c>
    </row>
    <row r="69" spans="1:21" x14ac:dyDescent="0.15">
      <c r="A69">
        <f>[3]英雄数值!A68</f>
        <v>10067</v>
      </c>
      <c r="B69" t="str">
        <f>[3]英雄数值!B68</f>
        <v>潮汐</v>
      </c>
      <c r="C69">
        <f>VLOOKUP(B69,预制对应表!$A$2:$D$200,2,0)</f>
        <v>10104</v>
      </c>
      <c r="D69" t="str">
        <f>VLOOKUP(B69,预制对应表!$A$2:$D$200,3,0)</f>
        <v>card10104</v>
      </c>
      <c r="E69" t="str">
        <f>VLOOKUP(B69,预制对应表!$A$2:$D$200,4,0)</f>
        <v>cx</v>
      </c>
      <c r="F69">
        <f>VLOOKUP([3]英雄数值!D68,编号对应关系!$B$3:$C$24,2,0)</f>
        <v>4</v>
      </c>
      <c r="G69">
        <f>VLOOKUP([3]英雄数值!E68,编号对应关系!$B$3:$C$24,2,0)</f>
        <v>3</v>
      </c>
      <c r="H69">
        <f>VLOOKUP([3]英雄数值!H68,编号对应关系!$B$3:$C$24,2,0)</f>
        <v>2</v>
      </c>
      <c r="I69">
        <f>VLOOKUP([3]英雄数值!I68,编号对应关系!$B$3:$C$24,2,0)</f>
        <v>1</v>
      </c>
      <c r="J69">
        <f>INT([3]英雄数值!J68)</f>
        <v>970</v>
      </c>
      <c r="K69">
        <f>INT([3]英雄数值!K68)</f>
        <v>277</v>
      </c>
      <c r="L69">
        <f>INT([3]英雄数值!L68)</f>
        <v>385</v>
      </c>
      <c r="M69">
        <f>INT([3]英雄数值!M68)</f>
        <v>318</v>
      </c>
      <c r="N69">
        <f>INT([3]英雄数值!N68)</f>
        <v>277</v>
      </c>
      <c r="O69">
        <f>[3]英雄数值!O68</f>
        <v>291.06</v>
      </c>
      <c r="P69">
        <f>[3]英雄数值!P68</f>
        <v>83.160000000000011</v>
      </c>
      <c r="Q69">
        <f>[3]英雄数值!Q68</f>
        <v>115.5</v>
      </c>
      <c r="R69">
        <f>[3]英雄数值!R68</f>
        <v>95.634000000000015</v>
      </c>
      <c r="S69">
        <f>[3]英雄数值!S68</f>
        <v>83.16</v>
      </c>
      <c r="T69">
        <f>[3]英雄数值!T68</f>
        <v>0.11088000000000002</v>
      </c>
      <c r="U69" t="str">
        <f>VLOOKUP(B69,预制对应表!$A$2:$A$63,1,0)</f>
        <v>潮汐</v>
      </c>
    </row>
    <row r="70" spans="1:21" hidden="1" x14ac:dyDescent="0.15">
      <c r="A70">
        <f>[3]英雄数值!A69</f>
        <v>10068</v>
      </c>
      <c r="B70" t="str">
        <f>[3]英雄数值!B69</f>
        <v>无</v>
      </c>
      <c r="C70" t="e">
        <f>VLOOKUP(B70,预制对应表!$A$2:$D$200,2,0)</f>
        <v>#N/A</v>
      </c>
      <c r="D70" t="e">
        <f>VLOOKUP(B70,预制对应表!$A$2:$D$200,3,0)</f>
        <v>#N/A</v>
      </c>
      <c r="E70" t="e">
        <f>VLOOKUP(B70,预制对应表!$A$2:$D$200,4,0)</f>
        <v>#N/A</v>
      </c>
      <c r="F70">
        <f>VLOOKUP([3]英雄数值!D69,编号对应关系!$B$3:$C$24,2,0)</f>
        <v>4</v>
      </c>
      <c r="G70">
        <f>VLOOKUP([3]英雄数值!E69,编号对应关系!$B$3:$C$24,2,0)</f>
        <v>3</v>
      </c>
      <c r="H70">
        <f>VLOOKUP([3]英雄数值!H69,编号对应关系!$B$3:$C$24,2,0)</f>
        <v>2</v>
      </c>
      <c r="I70">
        <f>VLOOKUP([3]英雄数值!I69,编号对应关系!$B$3:$C$24,2,0)</f>
        <v>1</v>
      </c>
      <c r="J70">
        <f>INT([3]英雄数值!J69)</f>
        <v>768</v>
      </c>
      <c r="K70">
        <f>INT([3]英雄数值!K69)</f>
        <v>256</v>
      </c>
      <c r="L70">
        <f>INT([3]英雄数值!L69)</f>
        <v>320</v>
      </c>
      <c r="M70">
        <f>INT([3]英雄数值!M69)</f>
        <v>230</v>
      </c>
      <c r="N70">
        <f>INT([3]英雄数值!N69)</f>
        <v>256</v>
      </c>
      <c r="O70">
        <f>[3]英雄数值!O69</f>
        <v>230.4</v>
      </c>
      <c r="P70">
        <f>[3]英雄数值!P69</f>
        <v>76.800000000000011</v>
      </c>
      <c r="Q70">
        <f>[3]英雄数值!Q69</f>
        <v>96</v>
      </c>
      <c r="R70">
        <f>[3]英雄数值!R69</f>
        <v>69.12</v>
      </c>
      <c r="S70">
        <f>[3]英雄数值!S69</f>
        <v>76.800000000000011</v>
      </c>
      <c r="T70">
        <f>[3]英雄数值!T69</f>
        <v>0.10240000000000002</v>
      </c>
      <c r="U70" t="e">
        <f>VLOOKUP(B70,预制对应表!$A$2:$A$63,1,0)</f>
        <v>#N/A</v>
      </c>
    </row>
    <row r="71" spans="1:21" x14ac:dyDescent="0.15">
      <c r="A71">
        <f>[3]英雄数值!A70</f>
        <v>10069</v>
      </c>
      <c r="B71" t="str">
        <f>[3]英雄数值!B70</f>
        <v>死骑</v>
      </c>
      <c r="C71">
        <f>VLOOKUP(B71,预制对应表!$A$2:$D$200,2,0)</f>
        <v>10069</v>
      </c>
      <c r="D71" t="str">
        <f>VLOOKUP(B71,预制对应表!$A$2:$D$200,3,0)</f>
        <v>card10069</v>
      </c>
      <c r="E71" t="str">
        <f>VLOOKUP(B71,预制对应表!$A$2:$D$200,4,0)</f>
        <v>dk</v>
      </c>
      <c r="F71">
        <f>VLOOKUP([3]英雄数值!D70,编号对应关系!$B$3:$C$24,2,0)</f>
        <v>4</v>
      </c>
      <c r="G71">
        <f>VLOOKUP([3]英雄数值!E70,编号对应关系!$B$3:$C$24,2,0)</f>
        <v>3</v>
      </c>
      <c r="H71">
        <f>VLOOKUP([3]英雄数值!H70,编号对应关系!$B$3:$C$24,2,0)</f>
        <v>3</v>
      </c>
      <c r="I71">
        <f>VLOOKUP([3]英雄数值!I70,编号对应关系!$B$3:$C$24,2,0)</f>
        <v>2</v>
      </c>
      <c r="J71">
        <f>INT([3]英雄数值!J70)</f>
        <v>1056</v>
      </c>
      <c r="K71">
        <f>INT([3]英雄数值!K70)</f>
        <v>320</v>
      </c>
      <c r="L71">
        <f>INT([3]英雄数值!L70)</f>
        <v>360</v>
      </c>
      <c r="M71">
        <f>INT([3]英雄数值!M70)</f>
        <v>288</v>
      </c>
      <c r="N71">
        <f>INT([3]英雄数值!N70)</f>
        <v>320</v>
      </c>
      <c r="O71">
        <f>[3]英雄数值!O70</f>
        <v>316.80000000000007</v>
      </c>
      <c r="P71">
        <f>[3]英雄数值!P70</f>
        <v>96</v>
      </c>
      <c r="Q71">
        <f>[3]英雄数值!Q70</f>
        <v>108</v>
      </c>
      <c r="R71">
        <f>[3]英雄数值!R70</f>
        <v>86.4</v>
      </c>
      <c r="S71">
        <f>[3]英雄数值!S70</f>
        <v>96</v>
      </c>
      <c r="T71">
        <f>[3]英雄数值!T70</f>
        <v>0.128</v>
      </c>
      <c r="U71" t="str">
        <f>VLOOKUP(B71,预制对应表!$A$2:$A$63,1,0)</f>
        <v>死骑</v>
      </c>
    </row>
    <row r="72" spans="1:21" hidden="1" x14ac:dyDescent="0.15">
      <c r="A72">
        <f>[3]英雄数值!A71</f>
        <v>10070</v>
      </c>
      <c r="B72" t="str">
        <f>[3]英雄数值!B71</f>
        <v>小狗</v>
      </c>
      <c r="C72" t="e">
        <f>VLOOKUP(B72,预制对应表!$A$2:$D$200,2,0)</f>
        <v>#N/A</v>
      </c>
      <c r="D72" t="e">
        <f>VLOOKUP(B72,预制对应表!$A$2:$D$200,3,0)</f>
        <v>#N/A</v>
      </c>
      <c r="E72" t="e">
        <f>VLOOKUP(B72,预制对应表!$A$2:$D$200,4,0)</f>
        <v>#N/A</v>
      </c>
      <c r="F72">
        <f>VLOOKUP([3]英雄数值!D71,编号对应关系!$B$3:$C$24,2,0)</f>
        <v>4</v>
      </c>
      <c r="G72">
        <f>VLOOKUP([3]英雄数值!E71,编号对应关系!$B$3:$C$24,2,0)</f>
        <v>3</v>
      </c>
      <c r="H72">
        <f>VLOOKUP([3]英雄数值!H71,编号对应关系!$B$3:$C$24,2,0)</f>
        <v>3</v>
      </c>
      <c r="I72">
        <f>VLOOKUP([3]英雄数值!I71,编号对应关系!$B$3:$C$24,2,0)</f>
        <v>2</v>
      </c>
      <c r="J72">
        <f>INT([3]英雄数值!J71)</f>
        <v>1159</v>
      </c>
      <c r="K72">
        <f>INT([3]英雄数值!K71)</f>
        <v>268</v>
      </c>
      <c r="L72">
        <f>INT([3]英雄数值!L71)</f>
        <v>462</v>
      </c>
      <c r="M72">
        <f>INT([3]英雄数值!M71)</f>
        <v>317</v>
      </c>
      <c r="N72">
        <f>INT([3]英雄数值!N71)</f>
        <v>302</v>
      </c>
      <c r="O72">
        <f>[3]英雄数值!O71</f>
        <v>347.76000000000005</v>
      </c>
      <c r="P72">
        <f>[3]英雄数值!P71</f>
        <v>80.640000000000015</v>
      </c>
      <c r="Q72">
        <f>[3]英雄数值!Q71</f>
        <v>138.6</v>
      </c>
      <c r="R72">
        <f>[3]英雄数值!R71</f>
        <v>95.256</v>
      </c>
      <c r="S72">
        <f>[3]英雄数值!S71</f>
        <v>90.72</v>
      </c>
      <c r="T72">
        <f>[3]英雄数值!T71</f>
        <v>0.10752000000000002</v>
      </c>
      <c r="U72" t="e">
        <f>VLOOKUP(B72,预制对应表!$A$2:$A$63,1,0)</f>
        <v>#N/A</v>
      </c>
    </row>
    <row r="73" spans="1:21" hidden="1" x14ac:dyDescent="0.15">
      <c r="A73">
        <f>[3]英雄数值!A72</f>
        <v>10071</v>
      </c>
      <c r="B73" t="str">
        <f>[3]英雄数值!B72</f>
        <v>末日</v>
      </c>
      <c r="C73" t="e">
        <f>VLOOKUP(B73,预制对应表!$A$2:$D$200,2,0)</f>
        <v>#N/A</v>
      </c>
      <c r="D73" t="e">
        <f>VLOOKUP(B73,预制对应表!$A$2:$D$200,3,0)</f>
        <v>#N/A</v>
      </c>
      <c r="E73" t="e">
        <f>VLOOKUP(B73,预制对应表!$A$2:$D$200,4,0)</f>
        <v>#N/A</v>
      </c>
      <c r="F73">
        <f>VLOOKUP([3]英雄数值!D72,编号对应关系!$B$3:$C$24,2,0)</f>
        <v>4</v>
      </c>
      <c r="G73">
        <f>VLOOKUP([3]英雄数值!E72,编号对应关系!$B$3:$C$24,2,0)</f>
        <v>3</v>
      </c>
      <c r="H73">
        <f>VLOOKUP([3]英雄数值!H72,编号对应关系!$B$3:$C$24,2,0)</f>
        <v>3</v>
      </c>
      <c r="I73">
        <f>VLOOKUP([3]英雄数值!I72,编号对应关系!$B$3:$C$24,2,0)</f>
        <v>2</v>
      </c>
      <c r="J73">
        <f>INT([3]英雄数值!J72)</f>
        <v>1016</v>
      </c>
      <c r="K73">
        <f>INT([3]英雄数值!K72)</f>
        <v>308</v>
      </c>
      <c r="L73">
        <f>INT([3]英雄数值!L72)</f>
        <v>346</v>
      </c>
      <c r="M73">
        <f>INT([3]英雄数值!M72)</f>
        <v>277</v>
      </c>
      <c r="N73">
        <f>INT([3]英雄数值!N72)</f>
        <v>308</v>
      </c>
      <c r="O73">
        <f>[3]英雄数值!O72</f>
        <v>304.92</v>
      </c>
      <c r="P73">
        <f>[3]英雄数值!P72</f>
        <v>92.4</v>
      </c>
      <c r="Q73">
        <f>[3]英雄数值!Q72</f>
        <v>103.95</v>
      </c>
      <c r="R73">
        <f>[3]英雄数值!R72</f>
        <v>83.160000000000011</v>
      </c>
      <c r="S73">
        <f>[3]英雄数值!S72</f>
        <v>92.4</v>
      </c>
      <c r="T73">
        <f>[3]英雄数值!T72</f>
        <v>0.1232</v>
      </c>
      <c r="U73" t="e">
        <f>VLOOKUP(B73,预制对应表!$A$2:$A$63,1,0)</f>
        <v>#N/A</v>
      </c>
    </row>
    <row r="74" spans="1:21" hidden="1" x14ac:dyDescent="0.15">
      <c r="A74">
        <f>[3]英雄数值!A73</f>
        <v>10072</v>
      </c>
      <c r="B74" t="str">
        <f>[3]英雄数值!B73</f>
        <v>无</v>
      </c>
      <c r="C74" t="e">
        <f>VLOOKUP(B74,预制对应表!$A$2:$D$200,2,0)</f>
        <v>#N/A</v>
      </c>
      <c r="D74" t="e">
        <f>VLOOKUP(B74,预制对应表!$A$2:$D$200,3,0)</f>
        <v>#N/A</v>
      </c>
      <c r="E74" t="e">
        <f>VLOOKUP(B74,预制对应表!$A$2:$D$200,4,0)</f>
        <v>#N/A</v>
      </c>
      <c r="F74">
        <f>VLOOKUP([3]英雄数值!D73,编号对应关系!$B$3:$C$24,2,0)</f>
        <v>4</v>
      </c>
      <c r="G74">
        <f>VLOOKUP([3]英雄数值!E73,编号对应关系!$B$3:$C$24,2,0)</f>
        <v>3</v>
      </c>
      <c r="H74">
        <f>VLOOKUP([3]英雄数值!H73,编号对应关系!$B$3:$C$24,2,0)</f>
        <v>3</v>
      </c>
      <c r="I74">
        <f>VLOOKUP([3]英雄数值!I73,编号对应关系!$B$3:$C$24,2,0)</f>
        <v>2</v>
      </c>
      <c r="J74">
        <f>INT([3]英雄数值!J73)</f>
        <v>768</v>
      </c>
      <c r="K74">
        <f>INT([3]英雄数值!K73)</f>
        <v>256</v>
      </c>
      <c r="L74">
        <f>INT([3]英雄数值!L73)</f>
        <v>320</v>
      </c>
      <c r="M74">
        <f>INT([3]英雄数值!M73)</f>
        <v>230</v>
      </c>
      <c r="N74">
        <f>INT([3]英雄数值!N73)</f>
        <v>256</v>
      </c>
      <c r="O74">
        <f>[3]英雄数值!O73</f>
        <v>230.4</v>
      </c>
      <c r="P74">
        <f>[3]英雄数值!P73</f>
        <v>76.800000000000011</v>
      </c>
      <c r="Q74">
        <f>[3]英雄数值!Q73</f>
        <v>96</v>
      </c>
      <c r="R74">
        <f>[3]英雄数值!R73</f>
        <v>69.12</v>
      </c>
      <c r="S74">
        <f>[3]英雄数值!S73</f>
        <v>76.800000000000011</v>
      </c>
      <c r="T74">
        <f>[3]英雄数值!T73</f>
        <v>0.10240000000000002</v>
      </c>
      <c r="U74" t="e">
        <f>VLOOKUP(B74,预制对应表!$A$2:$A$63,1,0)</f>
        <v>#N/A</v>
      </c>
    </row>
    <row r="75" spans="1:21" x14ac:dyDescent="0.15">
      <c r="A75">
        <f>[3]英雄数值!A74</f>
        <v>10073</v>
      </c>
      <c r="B75" t="str">
        <f>[3]英雄数值!B74</f>
        <v>火女</v>
      </c>
      <c r="C75">
        <f>VLOOKUP(B75,预制对应表!$A$2:$D$200,2,0)</f>
        <v>10073</v>
      </c>
      <c r="D75" t="str">
        <f>VLOOKUP(B75,预制对应表!$A$2:$D$200,3,0)</f>
        <v>card10073</v>
      </c>
      <c r="E75" t="str">
        <f>VLOOKUP(B75,预制对应表!$A$2:$D$200,4,0)</f>
        <v>hn</v>
      </c>
      <c r="F75">
        <f>VLOOKUP([3]英雄数值!D74,编号对应关系!$B$3:$C$24,2,0)</f>
        <v>3</v>
      </c>
      <c r="G75">
        <f>VLOOKUP([3]英雄数值!E74,编号对应关系!$B$3:$C$24,2,0)</f>
        <v>1</v>
      </c>
      <c r="H75">
        <f>VLOOKUP([3]英雄数值!H74,编号对应关系!$B$3:$C$24,2,0)</f>
        <v>1</v>
      </c>
      <c r="I75">
        <f>VLOOKUP([3]英雄数值!I74,编号对应关系!$B$3:$C$24,2,0)</f>
        <v>3</v>
      </c>
      <c r="J75">
        <f>INT([3]英雄数值!J74)</f>
        <v>588</v>
      </c>
      <c r="K75">
        <f>INT([3]英雄数值!K74)</f>
        <v>420</v>
      </c>
      <c r="L75">
        <f>INT([3]英雄数值!L74)</f>
        <v>280</v>
      </c>
      <c r="M75">
        <f>INT([3]英雄数值!M74)</f>
        <v>159</v>
      </c>
      <c r="N75">
        <f>INT([3]英雄数值!N74)</f>
        <v>350</v>
      </c>
      <c r="O75">
        <f>[3]英雄数值!O74</f>
        <v>176.4</v>
      </c>
      <c r="P75">
        <f>[3]英雄数值!P74</f>
        <v>126</v>
      </c>
      <c r="Q75">
        <f>[3]英雄数值!Q74</f>
        <v>84</v>
      </c>
      <c r="R75">
        <f>[3]英雄数值!R74</f>
        <v>47.879999999999995</v>
      </c>
      <c r="S75">
        <f>[3]英雄数值!S74</f>
        <v>105</v>
      </c>
      <c r="T75">
        <f>[3]英雄数值!T74</f>
        <v>0.16800000000000001</v>
      </c>
      <c r="U75" t="str">
        <f>VLOOKUP(B75,预制对应表!$A$2:$A$63,1,0)</f>
        <v>火女</v>
      </c>
    </row>
    <row r="76" spans="1:21" hidden="1" x14ac:dyDescent="0.15">
      <c r="A76">
        <f>[3]英雄数值!A75</f>
        <v>10074</v>
      </c>
      <c r="B76" t="str">
        <f>[3]英雄数值!B75</f>
        <v>魔导师</v>
      </c>
      <c r="C76" t="e">
        <f>VLOOKUP(B76,预制对应表!$A$2:$D$200,2,0)</f>
        <v>#N/A</v>
      </c>
      <c r="D76" t="e">
        <f>VLOOKUP(B76,预制对应表!$A$2:$D$200,3,0)</f>
        <v>#N/A</v>
      </c>
      <c r="E76" t="e">
        <f>VLOOKUP(B76,预制对应表!$A$2:$D$200,4,0)</f>
        <v>#N/A</v>
      </c>
      <c r="F76">
        <f>VLOOKUP([3]英雄数值!D75,编号对应关系!$B$3:$C$24,2,0)</f>
        <v>3</v>
      </c>
      <c r="G76">
        <f>VLOOKUP([3]英雄数值!E75,编号对应关系!$B$3:$C$24,2,0)</f>
        <v>1</v>
      </c>
      <c r="H76">
        <f>VLOOKUP([3]英雄数值!H75,编号对应关系!$B$3:$C$24,2,0)</f>
        <v>1</v>
      </c>
      <c r="I76">
        <f>VLOOKUP([3]英雄数值!I75,编号对应关系!$B$3:$C$24,2,0)</f>
        <v>3</v>
      </c>
      <c r="J76">
        <f>INT([3]英雄数值!J75)</f>
        <v>646</v>
      </c>
      <c r="K76">
        <f>INT([3]英雄数值!K75)</f>
        <v>462</v>
      </c>
      <c r="L76">
        <f>INT([3]英雄数值!L75)</f>
        <v>308</v>
      </c>
      <c r="M76">
        <f>INT([3]英雄数值!M75)</f>
        <v>175</v>
      </c>
      <c r="N76">
        <f>INT([3]英雄数值!N75)</f>
        <v>385</v>
      </c>
      <c r="O76">
        <f>[3]英雄数值!O75</f>
        <v>194.04000000000002</v>
      </c>
      <c r="P76">
        <f>[3]英雄数值!P75</f>
        <v>138.6</v>
      </c>
      <c r="Q76">
        <f>[3]英雄数值!Q75</f>
        <v>92.4</v>
      </c>
      <c r="R76">
        <f>[3]英雄数值!R75</f>
        <v>52.667999999999999</v>
      </c>
      <c r="S76">
        <f>[3]英雄数值!S75</f>
        <v>115.5</v>
      </c>
      <c r="T76">
        <f>[3]英雄数值!T75</f>
        <v>0.18479999999999999</v>
      </c>
      <c r="U76" t="e">
        <f>VLOOKUP(B76,预制对应表!$A$2:$A$63,1,0)</f>
        <v>#N/A</v>
      </c>
    </row>
    <row r="77" spans="1:21" x14ac:dyDescent="0.15">
      <c r="A77">
        <f>[3]英雄数值!A76</f>
        <v>10075</v>
      </c>
      <c r="B77" t="str">
        <f>[3]英雄数值!B76</f>
        <v>小鹿</v>
      </c>
      <c r="C77">
        <f>VLOOKUP(B77,预制对应表!$A$2:$D$200,2,0)</f>
        <v>10037</v>
      </c>
      <c r="D77" t="str">
        <f>VLOOKUP(B77,预制对应表!$A$2:$D$200,3,0)</f>
        <v>card10037</v>
      </c>
      <c r="E77" t="str">
        <f>VLOOKUP(B77,预制对应表!$A$2:$D$200,4,0)</f>
        <v>xl</v>
      </c>
      <c r="F77">
        <f>VLOOKUP([3]英雄数值!D76,编号对应关系!$B$3:$C$24,2,0)</f>
        <v>3</v>
      </c>
      <c r="G77">
        <f>VLOOKUP([3]英雄数值!E76,编号对应关系!$B$3:$C$24,2,0)</f>
        <v>1</v>
      </c>
      <c r="H77">
        <f>VLOOKUP([3]英雄数值!H76,编号对应关系!$B$3:$C$24,2,0)</f>
        <v>1</v>
      </c>
      <c r="I77">
        <f>VLOOKUP([3]英雄数值!I76,编号对应关系!$B$3:$C$24,2,0)</f>
        <v>3</v>
      </c>
      <c r="J77">
        <f>INT([3]英雄数值!J76)</f>
        <v>532</v>
      </c>
      <c r="K77">
        <f>INT([3]英雄数值!K76)</f>
        <v>510</v>
      </c>
      <c r="L77">
        <f>INT([3]英雄数值!L76)</f>
        <v>281</v>
      </c>
      <c r="M77">
        <f>INT([3]英雄数值!M76)</f>
        <v>150</v>
      </c>
      <c r="N77">
        <f>INT([3]英雄数值!N76)</f>
        <v>425</v>
      </c>
      <c r="O77">
        <f>[3]英雄数值!O76</f>
        <v>159.84000000000003</v>
      </c>
      <c r="P77">
        <f>[3]英雄数值!P76</f>
        <v>153.18000000000004</v>
      </c>
      <c r="Q77">
        <f>[3]英雄数值!Q76</f>
        <v>84.360000000000014</v>
      </c>
      <c r="R77">
        <f>[3]英雄数值!R76</f>
        <v>45.287999999999997</v>
      </c>
      <c r="S77">
        <f>[3]英雄数值!S76</f>
        <v>127.65000000000003</v>
      </c>
      <c r="T77">
        <f>[3]英雄数值!T76</f>
        <v>0.20424000000000006</v>
      </c>
      <c r="U77" t="str">
        <f>VLOOKUP(B77,预制对应表!$A$2:$A$63,1,0)</f>
        <v>小鹿</v>
      </c>
    </row>
    <row r="78" spans="1:21" hidden="1" x14ac:dyDescent="0.15">
      <c r="A78">
        <f>[3]英雄数值!A77</f>
        <v>10076</v>
      </c>
      <c r="B78" t="str">
        <f>[3]英雄数值!B77</f>
        <v>无</v>
      </c>
      <c r="C78" t="e">
        <f>VLOOKUP(B78,预制对应表!$A$2:$D$200,2,0)</f>
        <v>#N/A</v>
      </c>
      <c r="D78" t="e">
        <f>VLOOKUP(B78,预制对应表!$A$2:$D$200,3,0)</f>
        <v>#N/A</v>
      </c>
      <c r="E78" t="e">
        <f>VLOOKUP(B78,预制对应表!$A$2:$D$200,4,0)</f>
        <v>#N/A</v>
      </c>
      <c r="F78">
        <f>VLOOKUP([3]英雄数值!D77,编号对应关系!$B$3:$C$24,2,0)</f>
        <v>3</v>
      </c>
      <c r="G78">
        <f>VLOOKUP([3]英雄数值!E77,编号对应关系!$B$3:$C$24,2,0)</f>
        <v>1</v>
      </c>
      <c r="H78">
        <f>VLOOKUP([3]英雄数值!H77,编号对应关系!$B$3:$C$24,2,0)</f>
        <v>1</v>
      </c>
      <c r="I78">
        <f>VLOOKUP([3]英雄数值!I77,编号对应关系!$B$3:$C$24,2,0)</f>
        <v>3</v>
      </c>
      <c r="J78">
        <f>INT([3]英雄数值!J77)</f>
        <v>512</v>
      </c>
      <c r="K78">
        <f>INT([3]英雄数值!K77)</f>
        <v>384</v>
      </c>
      <c r="L78">
        <f>INT([3]英雄数值!L77)</f>
        <v>256</v>
      </c>
      <c r="M78">
        <f>INT([3]英雄数值!M77)</f>
        <v>153</v>
      </c>
      <c r="N78">
        <f>INT([3]英雄数值!N77)</f>
        <v>320</v>
      </c>
      <c r="O78">
        <f>[3]英雄数值!O77</f>
        <v>153.60000000000002</v>
      </c>
      <c r="P78">
        <f>[3]英雄数值!P77</f>
        <v>115.2</v>
      </c>
      <c r="Q78">
        <f>[3]英雄数值!Q77</f>
        <v>76.800000000000011</v>
      </c>
      <c r="R78">
        <f>[3]英雄数值!R77</f>
        <v>46.080000000000005</v>
      </c>
      <c r="S78">
        <f>[3]英雄数值!S77</f>
        <v>96</v>
      </c>
      <c r="T78">
        <f>[3]英雄数值!T77</f>
        <v>0.15360000000000001</v>
      </c>
      <c r="U78" t="e">
        <f>VLOOKUP(B78,预制对应表!$A$2:$A$63,1,0)</f>
        <v>#N/A</v>
      </c>
    </row>
    <row r="79" spans="1:21" x14ac:dyDescent="0.15">
      <c r="A79">
        <f>[3]英雄数值!A78</f>
        <v>10077</v>
      </c>
      <c r="B79" t="str">
        <f>[3]英雄数值!B78</f>
        <v>小歪</v>
      </c>
      <c r="C79">
        <f>VLOOKUP(B79,预制对应表!$A$2:$D$200,2,0)</f>
        <v>10077</v>
      </c>
      <c r="D79" t="str">
        <f>VLOOKUP(B79,预制对应表!$A$2:$D$200,3,0)</f>
        <v>card10077</v>
      </c>
      <c r="E79" t="str">
        <f>VLOOKUP(B79,预制对应表!$A$2:$D$200,4,0)</f>
        <v>xw</v>
      </c>
      <c r="F79">
        <f>VLOOKUP([3]英雄数值!D78,编号对应关系!$B$3:$C$24,2,0)</f>
        <v>3</v>
      </c>
      <c r="G79">
        <f>VLOOKUP([3]英雄数值!E78,编号对应关系!$B$3:$C$24,2,0)</f>
        <v>1</v>
      </c>
      <c r="H79">
        <f>VLOOKUP([3]英雄数值!H78,编号对应关系!$B$3:$C$24,2,0)</f>
        <v>2</v>
      </c>
      <c r="I79">
        <f>VLOOKUP([3]英雄数值!I78,编号对应关系!$B$3:$C$24,2,0)</f>
        <v>1</v>
      </c>
      <c r="J79">
        <f>INT([3]英雄数值!J78)</f>
        <v>588</v>
      </c>
      <c r="K79">
        <f>INT([3]英雄数值!K78)</f>
        <v>420</v>
      </c>
      <c r="L79">
        <f>INT([3]英雄数值!L78)</f>
        <v>280</v>
      </c>
      <c r="M79">
        <f>INT([3]英雄数值!M78)</f>
        <v>159</v>
      </c>
      <c r="N79">
        <f>INT([3]英雄数值!N78)</f>
        <v>350</v>
      </c>
      <c r="O79">
        <f>[3]英雄数值!O78</f>
        <v>176.4</v>
      </c>
      <c r="P79">
        <f>[3]英雄数值!P78</f>
        <v>126</v>
      </c>
      <c r="Q79">
        <f>[3]英雄数值!Q78</f>
        <v>84</v>
      </c>
      <c r="R79">
        <f>[3]英雄数值!R78</f>
        <v>47.879999999999995</v>
      </c>
      <c r="S79">
        <f>[3]英雄数值!S78</f>
        <v>105</v>
      </c>
      <c r="T79">
        <f>[3]英雄数值!T78</f>
        <v>0.16800000000000001</v>
      </c>
      <c r="U79" t="str">
        <f>VLOOKUP(B79,预制对应表!$A$2:$A$63,1,0)</f>
        <v>小歪</v>
      </c>
    </row>
    <row r="80" spans="1:21" x14ac:dyDescent="0.15">
      <c r="A80">
        <f>[3]英雄数值!A79</f>
        <v>10078</v>
      </c>
      <c r="B80" t="str">
        <f>[3]英雄数值!B79</f>
        <v>双头龙</v>
      </c>
      <c r="C80">
        <f>VLOOKUP(B80,预制对应表!$A$2:$D$200,2,0)</f>
        <v>10113</v>
      </c>
      <c r="D80" t="str">
        <f>VLOOKUP(B80,预制对应表!$A$2:$D$200,3,0)</f>
        <v>card10113</v>
      </c>
      <c r="E80" t="str">
        <f>VLOOKUP(B80,预制对应表!$A$2:$D$200,4,0)</f>
        <v>stl</v>
      </c>
      <c r="F80">
        <f>VLOOKUP([3]英雄数值!D79,编号对应关系!$B$3:$C$24,2,0)</f>
        <v>3</v>
      </c>
      <c r="G80">
        <f>VLOOKUP([3]英雄数值!E79,编号对应关系!$B$3:$C$24,2,0)</f>
        <v>1</v>
      </c>
      <c r="H80">
        <f>VLOOKUP([3]英雄数值!H79,编号对应关系!$B$3:$C$24,2,0)</f>
        <v>2</v>
      </c>
      <c r="I80">
        <f>VLOOKUP([3]英雄数值!I79,编号对应关系!$B$3:$C$24,2,0)</f>
        <v>1</v>
      </c>
      <c r="J80">
        <f>INT([3]英雄数值!J79)</f>
        <v>677</v>
      </c>
      <c r="K80">
        <f>INT([3]英雄数值!K79)</f>
        <v>462</v>
      </c>
      <c r="L80">
        <f>INT([3]英雄数值!L79)</f>
        <v>277</v>
      </c>
      <c r="M80">
        <f>INT([3]英雄数值!M79)</f>
        <v>184</v>
      </c>
      <c r="N80">
        <f>INT([3]英雄数值!N79)</f>
        <v>385</v>
      </c>
      <c r="O80">
        <f>[3]英雄数值!O79</f>
        <v>203.28000000000003</v>
      </c>
      <c r="P80">
        <f>[3]英雄数值!P79</f>
        <v>138.6</v>
      </c>
      <c r="Q80">
        <f>[3]英雄数值!Q79</f>
        <v>83.160000000000011</v>
      </c>
      <c r="R80">
        <f>[3]英雄数值!R79</f>
        <v>55.44</v>
      </c>
      <c r="S80">
        <f>[3]英雄数值!S79</f>
        <v>115.5</v>
      </c>
      <c r="T80">
        <f>[3]英雄数值!T79</f>
        <v>0.18479999999999999</v>
      </c>
      <c r="U80" t="str">
        <f>VLOOKUP(B80,预制对应表!$A$2:$A$63,1,0)</f>
        <v>双头龙</v>
      </c>
    </row>
    <row r="81" spans="1:21" x14ac:dyDescent="0.15">
      <c r="A81">
        <f>[3]英雄数值!A80</f>
        <v>10079</v>
      </c>
      <c r="B81" t="str">
        <f>[3]英雄数值!B80</f>
        <v>蓝胖</v>
      </c>
      <c r="C81">
        <f>VLOOKUP(B81,预制对应表!$A$2:$D$200,2,0)</f>
        <v>10079</v>
      </c>
      <c r="D81" t="str">
        <f>VLOOKUP(B81,预制对应表!$A$2:$D$200,3,0)</f>
        <v>card10079</v>
      </c>
      <c r="E81" t="str">
        <f>VLOOKUP(B81,预制对应表!$A$2:$D$200,4,0)</f>
        <v>lp</v>
      </c>
      <c r="F81">
        <f>VLOOKUP([3]英雄数值!D80,编号对应关系!$B$3:$C$24,2,0)</f>
        <v>3</v>
      </c>
      <c r="G81">
        <f>VLOOKUP([3]英雄数值!E80,编号对应关系!$B$3:$C$24,2,0)</f>
        <v>1</v>
      </c>
      <c r="H81">
        <f>VLOOKUP([3]英雄数值!H80,编号对应关系!$B$3:$C$24,2,0)</f>
        <v>2</v>
      </c>
      <c r="I81">
        <f>VLOOKUP([3]英雄数值!I80,编号对应关系!$B$3:$C$24,2,0)</f>
        <v>1</v>
      </c>
      <c r="J81">
        <f>INT([3]英雄数值!J80)</f>
        <v>651</v>
      </c>
      <c r="K81">
        <f>INT([3]英雄数值!K80)</f>
        <v>355</v>
      </c>
      <c r="L81">
        <f>INT([3]英雄数值!L80)</f>
        <v>355</v>
      </c>
      <c r="M81">
        <f>INT([3]英雄数值!M80)</f>
        <v>177</v>
      </c>
      <c r="N81">
        <f>INT([3]英雄数值!N80)</f>
        <v>333</v>
      </c>
      <c r="O81">
        <f>[3]英雄数值!O80</f>
        <v>195.36</v>
      </c>
      <c r="P81">
        <f>[3]英雄数值!P80</f>
        <v>106.56000000000002</v>
      </c>
      <c r="Q81">
        <f>[3]英雄数值!Q80</f>
        <v>106.56000000000002</v>
      </c>
      <c r="R81">
        <f>[3]英雄数值!R80</f>
        <v>53.28</v>
      </c>
      <c r="S81">
        <f>[3]英雄数值!S80</f>
        <v>99.899999999999991</v>
      </c>
      <c r="T81">
        <f>[3]英雄数值!T80</f>
        <v>0.14208000000000001</v>
      </c>
      <c r="U81" t="str">
        <f>VLOOKUP(B81,预制对应表!$A$2:$A$63,1,0)</f>
        <v>蓝胖</v>
      </c>
    </row>
    <row r="82" spans="1:21" hidden="1" x14ac:dyDescent="0.15">
      <c r="A82">
        <f>[3]英雄数值!A81</f>
        <v>10080</v>
      </c>
      <c r="B82" t="str">
        <f>[3]英雄数值!B81</f>
        <v>无</v>
      </c>
      <c r="C82" t="e">
        <f>VLOOKUP(B82,预制对应表!$A$2:$D$200,2,0)</f>
        <v>#N/A</v>
      </c>
      <c r="D82" t="e">
        <f>VLOOKUP(B82,预制对应表!$A$2:$D$200,3,0)</f>
        <v>#N/A</v>
      </c>
      <c r="E82" t="e">
        <f>VLOOKUP(B82,预制对应表!$A$2:$D$200,4,0)</f>
        <v>#N/A</v>
      </c>
      <c r="F82">
        <f>VLOOKUP([3]英雄数值!D81,编号对应关系!$B$3:$C$24,2,0)</f>
        <v>3</v>
      </c>
      <c r="G82">
        <f>VLOOKUP([3]英雄数值!E81,编号对应关系!$B$3:$C$24,2,0)</f>
        <v>1</v>
      </c>
      <c r="H82">
        <f>VLOOKUP([3]英雄数值!H81,编号对应关系!$B$3:$C$24,2,0)</f>
        <v>2</v>
      </c>
      <c r="I82">
        <f>VLOOKUP([3]英雄数值!I81,编号对应关系!$B$3:$C$24,2,0)</f>
        <v>1</v>
      </c>
      <c r="J82">
        <f>INT([3]英雄数值!J81)</f>
        <v>512</v>
      </c>
      <c r="K82">
        <f>INT([3]英雄数值!K81)</f>
        <v>384</v>
      </c>
      <c r="L82">
        <f>INT([3]英雄数值!L81)</f>
        <v>256</v>
      </c>
      <c r="M82">
        <f>INT([3]英雄数值!M81)</f>
        <v>153</v>
      </c>
      <c r="N82">
        <f>INT([3]英雄数值!N81)</f>
        <v>320</v>
      </c>
      <c r="O82">
        <f>[3]英雄数值!O81</f>
        <v>153.60000000000002</v>
      </c>
      <c r="P82">
        <f>[3]英雄数值!P81</f>
        <v>115.2</v>
      </c>
      <c r="Q82">
        <f>[3]英雄数值!Q81</f>
        <v>76.800000000000011</v>
      </c>
      <c r="R82">
        <f>[3]英雄数值!R81</f>
        <v>46.080000000000005</v>
      </c>
      <c r="S82">
        <f>[3]英雄数值!S81</f>
        <v>96</v>
      </c>
      <c r="T82">
        <f>[3]英雄数值!T81</f>
        <v>0.15360000000000001</v>
      </c>
      <c r="U82" t="e">
        <f>VLOOKUP(B82,预制对应表!$A$2:$A$63,1,0)</f>
        <v>#N/A</v>
      </c>
    </row>
    <row r="83" spans="1:21" x14ac:dyDescent="0.15">
      <c r="A83">
        <f>[3]英雄数值!A82</f>
        <v>10081</v>
      </c>
      <c r="B83" t="str">
        <f>[3]英雄数值!B82</f>
        <v>巫妖</v>
      </c>
      <c r="C83">
        <f>VLOOKUP(B83,预制对应表!$A$2:$D$200,2,0)</f>
        <v>10081</v>
      </c>
      <c r="D83" t="str">
        <f>VLOOKUP(B83,预制对应表!$A$2:$D$200,3,0)</f>
        <v>card10081</v>
      </c>
      <c r="E83" t="str">
        <f>VLOOKUP(B83,预制对应表!$A$2:$D$200,4,0)</f>
        <v>wy</v>
      </c>
      <c r="F83">
        <f>VLOOKUP([3]英雄数值!D82,编号对应关系!$B$3:$C$24,2,0)</f>
        <v>3</v>
      </c>
      <c r="G83">
        <f>VLOOKUP([3]英雄数值!E82,编号对应关系!$B$3:$C$24,2,0)</f>
        <v>1</v>
      </c>
      <c r="H83">
        <f>VLOOKUP([3]英雄数值!H82,编号对应关系!$B$3:$C$24,2,0)</f>
        <v>3</v>
      </c>
      <c r="I83">
        <f>VLOOKUP([3]英雄数值!I82,编号对应关系!$B$3:$C$24,2,0)</f>
        <v>2</v>
      </c>
      <c r="J83">
        <f>INT([3]英雄数值!J82)</f>
        <v>562</v>
      </c>
      <c r="K83">
        <f>INT([3]英雄数值!K82)</f>
        <v>488</v>
      </c>
      <c r="L83">
        <f>INT([3]英雄数值!L82)</f>
        <v>266</v>
      </c>
      <c r="M83">
        <f>INT([3]英雄数值!M82)</f>
        <v>186</v>
      </c>
      <c r="N83">
        <f>INT([3]英雄数值!N82)</f>
        <v>370</v>
      </c>
      <c r="O83">
        <f>[3]英雄数值!O82</f>
        <v>168.72</v>
      </c>
      <c r="P83">
        <f>[3]英雄数值!P82</f>
        <v>146.52000000000001</v>
      </c>
      <c r="Q83">
        <f>[3]英雄数值!Q82</f>
        <v>79.920000000000016</v>
      </c>
      <c r="R83">
        <f>[3]英雄数值!R82</f>
        <v>55.943999999999996</v>
      </c>
      <c r="S83">
        <f>[3]英雄数值!S82</f>
        <v>111</v>
      </c>
      <c r="T83">
        <f>[3]英雄数值!T82</f>
        <v>0.19536000000000001</v>
      </c>
      <c r="U83" t="str">
        <f>VLOOKUP(B83,预制对应表!$A$2:$A$63,1,0)</f>
        <v>巫妖</v>
      </c>
    </row>
    <row r="84" spans="1:21" hidden="1" x14ac:dyDescent="0.15">
      <c r="A84">
        <f>[3]英雄数值!A83</f>
        <v>10082</v>
      </c>
      <c r="B84" t="str">
        <f>[3]英雄数值!B83</f>
        <v>恶魔巫师</v>
      </c>
      <c r="C84" t="e">
        <f>VLOOKUP(B84,预制对应表!$A$2:$D$200,2,0)</f>
        <v>#N/A</v>
      </c>
      <c r="D84" t="e">
        <f>VLOOKUP(B84,预制对应表!$A$2:$D$200,3,0)</f>
        <v>#N/A</v>
      </c>
      <c r="E84" t="e">
        <f>VLOOKUP(B84,预制对应表!$A$2:$D$200,4,0)</f>
        <v>#N/A</v>
      </c>
      <c r="F84">
        <f>VLOOKUP([3]英雄数值!D83,编号对应关系!$B$3:$C$24,2,0)</f>
        <v>3</v>
      </c>
      <c r="G84">
        <f>VLOOKUP([3]英雄数值!E83,编号对应关系!$B$3:$C$24,2,0)</f>
        <v>1</v>
      </c>
      <c r="H84">
        <f>VLOOKUP([3]英雄数值!H83,编号对应关系!$B$3:$C$24,2,0)</f>
        <v>3</v>
      </c>
      <c r="I84">
        <f>VLOOKUP([3]英雄数值!I83,编号对应关系!$B$3:$C$24,2,0)</f>
        <v>2</v>
      </c>
      <c r="J84">
        <f>INT([3]英雄数值!J83)</f>
        <v>646</v>
      </c>
      <c r="K84">
        <f>INT([3]英雄数值!K83)</f>
        <v>462</v>
      </c>
      <c r="L84">
        <f>INT([3]英雄数值!L83)</f>
        <v>308</v>
      </c>
      <c r="M84">
        <f>INT([3]英雄数值!M83)</f>
        <v>175</v>
      </c>
      <c r="N84">
        <f>INT([3]英雄数值!N83)</f>
        <v>385</v>
      </c>
      <c r="O84">
        <f>[3]英雄数值!O83</f>
        <v>194.04000000000002</v>
      </c>
      <c r="P84">
        <f>[3]英雄数值!P83</f>
        <v>138.6</v>
      </c>
      <c r="Q84">
        <f>[3]英雄数值!Q83</f>
        <v>92.4</v>
      </c>
      <c r="R84">
        <f>[3]英雄数值!R83</f>
        <v>52.667999999999999</v>
      </c>
      <c r="S84">
        <f>[3]英雄数值!S83</f>
        <v>115.5</v>
      </c>
      <c r="T84">
        <f>[3]英雄数值!T83</f>
        <v>0.18479999999999999</v>
      </c>
      <c r="U84" t="e">
        <f>VLOOKUP(B84,预制对应表!$A$2:$A$63,1,0)</f>
        <v>#N/A</v>
      </c>
    </row>
    <row r="85" spans="1:21" hidden="1" x14ac:dyDescent="0.15">
      <c r="A85">
        <f>[3]英雄数值!A84</f>
        <v>10083</v>
      </c>
      <c r="B85" t="str">
        <f>[3]英雄数值!B84</f>
        <v>痛苦</v>
      </c>
      <c r="C85" t="e">
        <f>VLOOKUP(B85,预制对应表!$A$2:$D$200,2,0)</f>
        <v>#N/A</v>
      </c>
      <c r="D85" t="e">
        <f>VLOOKUP(B85,预制对应表!$A$2:$D$200,3,0)</f>
        <v>#N/A</v>
      </c>
      <c r="E85" t="e">
        <f>VLOOKUP(B85,预制对应表!$A$2:$D$200,4,0)</f>
        <v>#N/A</v>
      </c>
      <c r="F85">
        <f>VLOOKUP([3]英雄数值!D84,编号对应关系!$B$3:$C$24,2,0)</f>
        <v>3</v>
      </c>
      <c r="G85">
        <f>VLOOKUP([3]英雄数值!E84,编号对应关系!$B$3:$C$24,2,0)</f>
        <v>1</v>
      </c>
      <c r="H85">
        <f>VLOOKUP([3]英雄数值!H84,编号对应关系!$B$3:$C$24,2,0)</f>
        <v>3</v>
      </c>
      <c r="I85">
        <f>VLOOKUP([3]英雄数值!I84,编号对应关系!$B$3:$C$24,2,0)</f>
        <v>2</v>
      </c>
      <c r="J85">
        <f>INT([3]英雄数值!J84)</f>
        <v>588</v>
      </c>
      <c r="K85">
        <f>INT([3]英雄数值!K84)</f>
        <v>420</v>
      </c>
      <c r="L85">
        <f>INT([3]英雄数值!L84)</f>
        <v>280</v>
      </c>
      <c r="M85">
        <f>INT([3]英雄数值!M84)</f>
        <v>159</v>
      </c>
      <c r="N85">
        <f>INT([3]英雄数值!N84)</f>
        <v>350</v>
      </c>
      <c r="O85">
        <f>[3]英雄数值!O84</f>
        <v>176.4</v>
      </c>
      <c r="P85">
        <f>[3]英雄数值!P84</f>
        <v>126</v>
      </c>
      <c r="Q85">
        <f>[3]英雄数值!Q84</f>
        <v>84</v>
      </c>
      <c r="R85">
        <f>[3]英雄数值!R84</f>
        <v>47.879999999999995</v>
      </c>
      <c r="S85">
        <f>[3]英雄数值!S84</f>
        <v>105</v>
      </c>
      <c r="T85">
        <f>[3]英雄数值!T84</f>
        <v>0.16800000000000001</v>
      </c>
      <c r="U85" t="e">
        <f>VLOOKUP(B85,预制对应表!$A$2:$A$63,1,0)</f>
        <v>#N/A</v>
      </c>
    </row>
    <row r="86" spans="1:21" hidden="1" x14ac:dyDescent="0.15">
      <c r="A86">
        <f>[3]英雄数值!A85</f>
        <v>10084</v>
      </c>
      <c r="B86" t="str">
        <f>[3]英雄数值!B85</f>
        <v>无</v>
      </c>
      <c r="C86" t="e">
        <f>VLOOKUP(B86,预制对应表!$A$2:$D$200,2,0)</f>
        <v>#N/A</v>
      </c>
      <c r="D86" t="e">
        <f>VLOOKUP(B86,预制对应表!$A$2:$D$200,3,0)</f>
        <v>#N/A</v>
      </c>
      <c r="E86" t="e">
        <f>VLOOKUP(B86,预制对应表!$A$2:$D$200,4,0)</f>
        <v>#N/A</v>
      </c>
      <c r="F86">
        <f>VLOOKUP([3]英雄数值!D85,编号对应关系!$B$3:$C$24,2,0)</f>
        <v>3</v>
      </c>
      <c r="G86">
        <f>VLOOKUP([3]英雄数值!E85,编号对应关系!$B$3:$C$24,2,0)</f>
        <v>1</v>
      </c>
      <c r="H86">
        <f>VLOOKUP([3]英雄数值!H85,编号对应关系!$B$3:$C$24,2,0)</f>
        <v>3</v>
      </c>
      <c r="I86">
        <f>VLOOKUP([3]英雄数值!I85,编号对应关系!$B$3:$C$24,2,0)</f>
        <v>2</v>
      </c>
      <c r="J86">
        <f>INT([3]英雄数值!J85)</f>
        <v>512</v>
      </c>
      <c r="K86">
        <f>INT([3]英雄数值!K85)</f>
        <v>384</v>
      </c>
      <c r="L86">
        <f>INT([3]英雄数值!L85)</f>
        <v>256</v>
      </c>
      <c r="M86">
        <f>INT([3]英雄数值!M85)</f>
        <v>153</v>
      </c>
      <c r="N86">
        <f>INT([3]英雄数值!N85)</f>
        <v>320</v>
      </c>
      <c r="O86">
        <f>[3]英雄数值!O85</f>
        <v>153.60000000000002</v>
      </c>
      <c r="P86">
        <f>[3]英雄数值!P85</f>
        <v>115.2</v>
      </c>
      <c r="Q86">
        <f>[3]英雄数值!Q85</f>
        <v>76.800000000000011</v>
      </c>
      <c r="R86">
        <f>[3]英雄数值!R85</f>
        <v>46.080000000000005</v>
      </c>
      <c r="S86">
        <f>[3]英雄数值!S85</f>
        <v>96</v>
      </c>
      <c r="T86">
        <f>[3]英雄数值!T85</f>
        <v>0.15360000000000001</v>
      </c>
      <c r="U86" t="e">
        <f>VLOOKUP(B86,预制对应表!$A$2:$A$63,1,0)</f>
        <v>#N/A</v>
      </c>
    </row>
    <row r="87" spans="1:21" x14ac:dyDescent="0.15">
      <c r="A87">
        <f>[3]英雄数值!A86</f>
        <v>10085</v>
      </c>
      <c r="B87" t="str">
        <f>[3]英雄数值!B86</f>
        <v>隐刺</v>
      </c>
      <c r="C87">
        <f>VLOOKUP(B87,预制对应表!$A$2:$D$200,2,0)</f>
        <v>10086</v>
      </c>
      <c r="D87" t="str">
        <f>VLOOKUP(B87,预制对应表!$A$2:$D$200,3,0)</f>
        <v>card10086</v>
      </c>
      <c r="E87" t="str">
        <f>VLOOKUP(B87,预制对应表!$A$2:$D$200,4,0)</f>
        <v>yc</v>
      </c>
      <c r="F87">
        <f>VLOOKUP([3]英雄数值!D86,编号对应关系!$B$3:$C$24,2,0)</f>
        <v>3</v>
      </c>
      <c r="G87">
        <f>VLOOKUP([3]英雄数值!E86,编号对应关系!$B$3:$C$24,2,0)</f>
        <v>2</v>
      </c>
      <c r="H87">
        <f>VLOOKUP([3]英雄数值!H86,编号对应关系!$B$3:$C$24,2,0)</f>
        <v>1</v>
      </c>
      <c r="I87">
        <f>VLOOKUP([3]英雄数值!I86,编号对应关系!$B$3:$C$24,2,0)</f>
        <v>3</v>
      </c>
      <c r="J87">
        <f>INT([3]英雄数值!J86)</f>
        <v>665</v>
      </c>
      <c r="K87">
        <f>INT([3]英雄数值!K86)</f>
        <v>332</v>
      </c>
      <c r="L87">
        <f>INT([3]英雄数值!L86)</f>
        <v>483</v>
      </c>
      <c r="M87">
        <f>INT([3]英雄数值!M86)</f>
        <v>189</v>
      </c>
      <c r="N87">
        <f>INT([3]英雄数值!N86)</f>
        <v>441</v>
      </c>
      <c r="O87">
        <f>[3]英雄数值!O86</f>
        <v>199.50000000000003</v>
      </c>
      <c r="P87">
        <f>[3]英雄数值!P86</f>
        <v>99.750000000000014</v>
      </c>
      <c r="Q87">
        <f>[3]英雄数值!Q86</f>
        <v>144.90000000000003</v>
      </c>
      <c r="R87">
        <f>[3]英雄数值!R86</f>
        <v>56.7</v>
      </c>
      <c r="S87">
        <f>[3]英雄数值!S86</f>
        <v>132.30000000000001</v>
      </c>
      <c r="T87">
        <f>[3]英雄数值!T86</f>
        <v>0.13300000000000001</v>
      </c>
      <c r="U87" t="str">
        <f>VLOOKUP(B87,预制对应表!$A$2:$A$63,1,0)</f>
        <v>隐刺</v>
      </c>
    </row>
    <row r="88" spans="1:21" hidden="1" x14ac:dyDescent="0.15">
      <c r="A88">
        <f>[3]英雄数值!A87</f>
        <v>10086</v>
      </c>
      <c r="B88" t="str">
        <f>[3]英雄数值!B87</f>
        <v>熊德</v>
      </c>
      <c r="C88" t="e">
        <f>VLOOKUP(B88,预制对应表!$A$2:$D$200,2,0)</f>
        <v>#N/A</v>
      </c>
      <c r="D88" t="e">
        <f>VLOOKUP(B88,预制对应表!$A$2:$D$200,3,0)</f>
        <v>#N/A</v>
      </c>
      <c r="E88" t="e">
        <f>VLOOKUP(B88,预制对应表!$A$2:$D$200,4,0)</f>
        <v>#N/A</v>
      </c>
      <c r="F88">
        <f>VLOOKUP([3]英雄数值!D87,编号对应关系!$B$3:$C$24,2,0)</f>
        <v>3</v>
      </c>
      <c r="G88">
        <f>VLOOKUP([3]英雄数值!E87,编号对应关系!$B$3:$C$24,2,0)</f>
        <v>2</v>
      </c>
      <c r="H88">
        <f>VLOOKUP([3]英雄数值!H87,编号对应关系!$B$3:$C$24,2,0)</f>
        <v>1</v>
      </c>
      <c r="I88">
        <f>VLOOKUP([3]英雄数值!I87,编号对应关系!$B$3:$C$24,2,0)</f>
        <v>3</v>
      </c>
      <c r="J88">
        <f>INT([3]英雄数值!J87)</f>
        <v>885</v>
      </c>
      <c r="K88">
        <f>INT([3]英雄数值!K87)</f>
        <v>308</v>
      </c>
      <c r="L88">
        <f>INT([3]英雄数值!L87)</f>
        <v>508</v>
      </c>
      <c r="M88">
        <f>INT([3]英雄数值!M87)</f>
        <v>242</v>
      </c>
      <c r="N88">
        <f>INT([3]英雄数值!N87)</f>
        <v>415</v>
      </c>
      <c r="O88">
        <f>[3]英雄数值!O87</f>
        <v>265.65000000000003</v>
      </c>
      <c r="P88">
        <f>[3]英雄数值!P87</f>
        <v>92.4</v>
      </c>
      <c r="Q88">
        <f>[3]英雄数值!Q87</f>
        <v>152.46</v>
      </c>
      <c r="R88">
        <f>[3]英雄数值!R87</f>
        <v>72.765000000000001</v>
      </c>
      <c r="S88">
        <f>[3]英雄数值!S87</f>
        <v>124.74</v>
      </c>
      <c r="T88">
        <f>[3]英雄数值!T87</f>
        <v>0.1232</v>
      </c>
      <c r="U88" t="e">
        <f>VLOOKUP(B88,预制对应表!$A$2:$A$63,1,0)</f>
        <v>#N/A</v>
      </c>
    </row>
    <row r="89" spans="1:21" x14ac:dyDescent="0.15">
      <c r="A89">
        <f>[3]英雄数值!A88</f>
        <v>10087</v>
      </c>
      <c r="B89" t="str">
        <f>[3]英雄数值!B88</f>
        <v>巨魔</v>
      </c>
      <c r="C89">
        <f>VLOOKUP(B89,预制对应表!$A$2:$D$200,2,0)</f>
        <v>10088</v>
      </c>
      <c r="D89" t="str">
        <f>VLOOKUP(B89,预制对应表!$A$2:$D$200,3,0)</f>
        <v>card10088</v>
      </c>
      <c r="E89" t="str">
        <f>VLOOKUP(B89,预制对应表!$A$2:$D$200,4,0)</f>
        <v>jmzj</v>
      </c>
      <c r="F89">
        <f>VLOOKUP([3]英雄数值!D88,编号对应关系!$B$3:$C$24,2,0)</f>
        <v>3</v>
      </c>
      <c r="G89">
        <f>VLOOKUP([3]英雄数值!E88,编号对应关系!$B$3:$C$24,2,0)</f>
        <v>2</v>
      </c>
      <c r="H89">
        <f>VLOOKUP([3]英雄数值!H88,编号对应关系!$B$3:$C$24,2,0)</f>
        <v>1</v>
      </c>
      <c r="I89">
        <f>VLOOKUP([3]英雄数值!I88,编号对应关系!$B$3:$C$24,2,0)</f>
        <v>3</v>
      </c>
      <c r="J89">
        <f>INT([3]英雄数值!J88)</f>
        <v>703</v>
      </c>
      <c r="K89">
        <f>INT([3]英雄数值!K88)</f>
        <v>351</v>
      </c>
      <c r="L89">
        <f>INT([3]英雄数值!L88)</f>
        <v>510</v>
      </c>
      <c r="M89">
        <f>INT([3]英雄数值!M88)</f>
        <v>199</v>
      </c>
      <c r="N89">
        <f>INT([3]英雄数值!N88)</f>
        <v>466</v>
      </c>
      <c r="O89">
        <f>[3]英雄数值!O88</f>
        <v>210.9</v>
      </c>
      <c r="P89">
        <f>[3]英雄数值!P88</f>
        <v>105.45</v>
      </c>
      <c r="Q89">
        <f>[3]英雄数值!Q88</f>
        <v>153.18000000000004</v>
      </c>
      <c r="R89">
        <f>[3]英雄数值!R88</f>
        <v>59.94</v>
      </c>
      <c r="S89">
        <f>[3]英雄数值!S88</f>
        <v>139.86000000000001</v>
      </c>
      <c r="T89">
        <f>[3]英雄数值!T88</f>
        <v>0.1406</v>
      </c>
      <c r="U89" t="str">
        <f>VLOOKUP(B89,预制对应表!$A$2:$A$63,1,0)</f>
        <v>巨魔</v>
      </c>
    </row>
    <row r="90" spans="1:21" hidden="1" x14ac:dyDescent="0.15">
      <c r="A90">
        <f>[3]英雄数值!A89</f>
        <v>10088</v>
      </c>
      <c r="B90" t="str">
        <f>[3]英雄数值!B89</f>
        <v>无</v>
      </c>
      <c r="C90" t="e">
        <f>VLOOKUP(B90,预制对应表!$A$2:$D$200,2,0)</f>
        <v>#N/A</v>
      </c>
      <c r="D90" t="e">
        <f>VLOOKUP(B90,预制对应表!$A$2:$D$200,3,0)</f>
        <v>#N/A</v>
      </c>
      <c r="E90" t="e">
        <f>VLOOKUP(B90,预制对应表!$A$2:$D$200,4,0)</f>
        <v>#N/A</v>
      </c>
      <c r="F90">
        <f>VLOOKUP([3]英雄数值!D89,编号对应关系!$B$3:$C$24,2,0)</f>
        <v>3</v>
      </c>
      <c r="G90">
        <f>VLOOKUP([3]英雄数值!E89,编号对应关系!$B$3:$C$24,2,0)</f>
        <v>2</v>
      </c>
      <c r="H90">
        <f>VLOOKUP([3]英雄数值!H89,编号对应关系!$B$3:$C$24,2,0)</f>
        <v>1</v>
      </c>
      <c r="I90">
        <f>VLOOKUP([3]英雄数值!I89,编号对应关系!$B$3:$C$24,2,0)</f>
        <v>3</v>
      </c>
      <c r="J90">
        <f>INT([3]英雄数值!J89)</f>
        <v>640</v>
      </c>
      <c r="K90">
        <f>INT([3]英雄数值!K89)</f>
        <v>320</v>
      </c>
      <c r="L90">
        <f>INT([3]英雄数值!L89)</f>
        <v>384</v>
      </c>
      <c r="M90">
        <f>INT([3]英雄数值!M89)</f>
        <v>192</v>
      </c>
      <c r="N90">
        <f>INT([3]英雄数值!N89)</f>
        <v>384</v>
      </c>
      <c r="O90">
        <f>[3]英雄数值!O89</f>
        <v>192</v>
      </c>
      <c r="P90">
        <f>[3]英雄数值!P89</f>
        <v>96</v>
      </c>
      <c r="Q90">
        <f>[3]英雄数值!Q89</f>
        <v>115.2</v>
      </c>
      <c r="R90">
        <f>[3]英雄数值!R89</f>
        <v>57.6</v>
      </c>
      <c r="S90">
        <f>[3]英雄数值!S89</f>
        <v>115.2</v>
      </c>
      <c r="T90">
        <f>[3]英雄数值!T89</f>
        <v>0.128</v>
      </c>
      <c r="U90" t="e">
        <f>VLOOKUP(B90,预制对应表!$A$2:$A$63,1,0)</f>
        <v>#N/A</v>
      </c>
    </row>
    <row r="91" spans="1:21" x14ac:dyDescent="0.15">
      <c r="A91">
        <f>[3]英雄数值!A90</f>
        <v>10089</v>
      </c>
      <c r="B91" t="str">
        <f>[3]英雄数值!B90</f>
        <v>小鱼人</v>
      </c>
      <c r="C91">
        <f>VLOOKUP(B91,预制对应表!$A$2:$D$200,2,0)</f>
        <v>10089</v>
      </c>
      <c r="D91" t="str">
        <f>VLOOKUP(B91,预制对应表!$A$2:$D$200,3,0)</f>
        <v>card10089</v>
      </c>
      <c r="E91" t="str">
        <f>VLOOKUP(B91,预制对应表!$A$2:$D$200,4,0)</f>
        <v>xyr</v>
      </c>
      <c r="F91">
        <f>VLOOKUP([3]英雄数值!D90,编号对应关系!$B$3:$C$24,2,0)</f>
        <v>3</v>
      </c>
      <c r="G91">
        <f>VLOOKUP([3]英雄数值!E90,编号对应关系!$B$3:$C$24,2,0)</f>
        <v>2</v>
      </c>
      <c r="H91">
        <f>VLOOKUP([3]英雄数值!H90,编号对应关系!$B$3:$C$24,2,0)</f>
        <v>2</v>
      </c>
      <c r="I91">
        <f>VLOOKUP([3]英雄数值!I90,编号对应关系!$B$3:$C$24,2,0)</f>
        <v>1</v>
      </c>
      <c r="J91">
        <f>INT([3]英雄数值!J90)</f>
        <v>731</v>
      </c>
      <c r="K91">
        <f>INT([3]英雄数值!K90)</f>
        <v>365</v>
      </c>
      <c r="L91">
        <f>INT([3]英雄数值!L90)</f>
        <v>531</v>
      </c>
      <c r="M91">
        <f>INT([3]英雄数值!M90)</f>
        <v>207</v>
      </c>
      <c r="N91">
        <f>INT([3]英雄数值!N90)</f>
        <v>485</v>
      </c>
      <c r="O91">
        <f>[3]英雄数值!O90</f>
        <v>219.45000000000002</v>
      </c>
      <c r="P91">
        <f>[3]英雄数值!P90</f>
        <v>109.72500000000001</v>
      </c>
      <c r="Q91">
        <f>[3]英雄数值!Q90</f>
        <v>159.39000000000001</v>
      </c>
      <c r="R91">
        <f>[3]英雄数值!R90</f>
        <v>62.370000000000005</v>
      </c>
      <c r="S91">
        <f>[3]英雄数值!S90</f>
        <v>145.53</v>
      </c>
      <c r="T91">
        <f>[3]英雄数值!T90</f>
        <v>0.14630000000000001</v>
      </c>
      <c r="U91" t="str">
        <f>VLOOKUP(B91,预制对应表!$A$2:$A$63,1,0)</f>
        <v>小鱼人</v>
      </c>
    </row>
    <row r="92" spans="1:21" hidden="1" x14ac:dyDescent="0.15">
      <c r="A92">
        <f>[3]英雄数值!A91</f>
        <v>10090</v>
      </c>
      <c r="B92" t="str">
        <f>[3]英雄数值!B91</f>
        <v>圣堂</v>
      </c>
      <c r="C92" t="e">
        <f>VLOOKUP(B92,预制对应表!$A$2:$D$200,2,0)</f>
        <v>#N/A</v>
      </c>
      <c r="D92" t="e">
        <f>VLOOKUP(B92,预制对应表!$A$2:$D$200,3,0)</f>
        <v>#N/A</v>
      </c>
      <c r="E92" t="e">
        <f>VLOOKUP(B92,预制对应表!$A$2:$D$200,4,0)</f>
        <v>#N/A</v>
      </c>
      <c r="F92">
        <f>VLOOKUP([3]英雄数值!D91,编号对应关系!$B$3:$C$24,2,0)</f>
        <v>3</v>
      </c>
      <c r="G92">
        <f>VLOOKUP([3]英雄数值!E91,编号对应关系!$B$3:$C$24,2,0)</f>
        <v>2</v>
      </c>
      <c r="H92">
        <f>VLOOKUP([3]英雄数值!H91,编号对应关系!$B$3:$C$24,2,0)</f>
        <v>2</v>
      </c>
      <c r="I92">
        <f>VLOOKUP([3]英雄数值!I91,编号对应关系!$B$3:$C$24,2,0)</f>
        <v>1</v>
      </c>
      <c r="J92">
        <f>INT([3]英雄数值!J91)</f>
        <v>740</v>
      </c>
      <c r="K92">
        <f>INT([3]英雄数值!K91)</f>
        <v>333</v>
      </c>
      <c r="L92">
        <f>INT([3]英雄数值!L91)</f>
        <v>488</v>
      </c>
      <c r="M92">
        <f>INT([3]英雄数值!M91)</f>
        <v>244</v>
      </c>
      <c r="N92">
        <f>INT([3]英雄数值!N91)</f>
        <v>399</v>
      </c>
      <c r="O92">
        <f>[3]英雄数值!O91</f>
        <v>222</v>
      </c>
      <c r="P92">
        <f>[3]英雄数值!P91</f>
        <v>99.9</v>
      </c>
      <c r="Q92">
        <f>[3]英雄数值!Q91</f>
        <v>146.52000000000001</v>
      </c>
      <c r="R92">
        <f>[3]英雄数值!R91</f>
        <v>73.260000000000005</v>
      </c>
      <c r="S92">
        <f>[3]英雄数值!S91</f>
        <v>119.88</v>
      </c>
      <c r="T92">
        <f>[3]英雄数值!T91</f>
        <v>0.13320000000000001</v>
      </c>
      <c r="U92" t="e">
        <f>VLOOKUP(B92,预制对应表!$A$2:$A$63,1,0)</f>
        <v>#N/A</v>
      </c>
    </row>
    <row r="93" spans="1:21" x14ac:dyDescent="0.15">
      <c r="A93">
        <f>[3]英雄数值!A92</f>
        <v>10091</v>
      </c>
      <c r="B93" t="str">
        <f>[3]英雄数值!B92</f>
        <v>电魂</v>
      </c>
      <c r="C93">
        <f>VLOOKUP(B93,预制对应表!$A$2:$D$200,2,0)</f>
        <v>10126</v>
      </c>
      <c r="D93" t="str">
        <f>VLOOKUP(B93,预制对应表!$A$2:$D$200,3,0)</f>
        <v>card10126</v>
      </c>
      <c r="E93" t="str">
        <f>VLOOKUP(B93,预制对应表!$A$2:$D$200,4,0)</f>
        <v>dh</v>
      </c>
      <c r="F93">
        <f>VLOOKUP([3]英雄数值!D92,编号对应关系!$B$3:$C$24,2,0)</f>
        <v>3</v>
      </c>
      <c r="G93">
        <f>VLOOKUP([3]英雄数值!E92,编号对应关系!$B$3:$C$24,2,0)</f>
        <v>2</v>
      </c>
      <c r="H93">
        <f>VLOOKUP([3]英雄数值!H92,编号对应关系!$B$3:$C$24,2,0)</f>
        <v>2</v>
      </c>
      <c r="I93">
        <f>VLOOKUP([3]英雄数值!I92,编号对应关系!$B$3:$C$24,2,0)</f>
        <v>1</v>
      </c>
      <c r="J93">
        <f>INT([3]英雄数值!J92)</f>
        <v>735</v>
      </c>
      <c r="K93">
        <f>INT([3]英雄数值!K92)</f>
        <v>315</v>
      </c>
      <c r="L93">
        <f>INT([3]英雄数值!L92)</f>
        <v>420</v>
      </c>
      <c r="M93">
        <f>INT([3]英雄数值!M92)</f>
        <v>241</v>
      </c>
      <c r="N93">
        <f>INT([3]英雄数值!N92)</f>
        <v>378</v>
      </c>
      <c r="O93">
        <f>[3]英雄数值!O92</f>
        <v>220.5</v>
      </c>
      <c r="P93">
        <f>[3]英雄数值!P92</f>
        <v>94.5</v>
      </c>
      <c r="Q93">
        <f>[3]英雄数值!Q92</f>
        <v>126</v>
      </c>
      <c r="R93">
        <f>[3]英雄数值!R92</f>
        <v>72.450000000000017</v>
      </c>
      <c r="S93">
        <f>[3]英雄数值!S92</f>
        <v>113.4</v>
      </c>
      <c r="T93">
        <f>[3]英雄数值!T92</f>
        <v>0.126</v>
      </c>
      <c r="U93" t="str">
        <f>VLOOKUP(B93,预制对应表!$A$2:$A$63,1,0)</f>
        <v>电魂</v>
      </c>
    </row>
    <row r="94" spans="1:21" hidden="1" x14ac:dyDescent="0.15">
      <c r="A94">
        <f>[3]英雄数值!A93</f>
        <v>10092</v>
      </c>
      <c r="B94" t="str">
        <f>[3]英雄数值!B93</f>
        <v>无</v>
      </c>
      <c r="C94" t="e">
        <f>VLOOKUP(B94,预制对应表!$A$2:$D$200,2,0)</f>
        <v>#N/A</v>
      </c>
      <c r="D94" t="e">
        <f>VLOOKUP(B94,预制对应表!$A$2:$D$200,3,0)</f>
        <v>#N/A</v>
      </c>
      <c r="E94" t="e">
        <f>VLOOKUP(B94,预制对应表!$A$2:$D$200,4,0)</f>
        <v>#N/A</v>
      </c>
      <c r="F94">
        <f>VLOOKUP([3]英雄数值!D93,编号对应关系!$B$3:$C$24,2,0)</f>
        <v>3</v>
      </c>
      <c r="G94">
        <f>VLOOKUP([3]英雄数值!E93,编号对应关系!$B$3:$C$24,2,0)</f>
        <v>2</v>
      </c>
      <c r="H94">
        <f>VLOOKUP([3]英雄数值!H93,编号对应关系!$B$3:$C$24,2,0)</f>
        <v>2</v>
      </c>
      <c r="I94">
        <f>VLOOKUP([3]英雄数值!I93,编号对应关系!$B$3:$C$24,2,0)</f>
        <v>1</v>
      </c>
      <c r="J94">
        <f>INT([3]英雄数值!J93)</f>
        <v>640</v>
      </c>
      <c r="K94">
        <f>INT([3]英雄数值!K93)</f>
        <v>320</v>
      </c>
      <c r="L94">
        <f>INT([3]英雄数值!L93)</f>
        <v>384</v>
      </c>
      <c r="M94">
        <f>INT([3]英雄数值!M93)</f>
        <v>192</v>
      </c>
      <c r="N94">
        <f>INT([3]英雄数值!N93)</f>
        <v>384</v>
      </c>
      <c r="O94">
        <f>[3]英雄数值!O93</f>
        <v>192</v>
      </c>
      <c r="P94">
        <f>[3]英雄数值!P93</f>
        <v>96</v>
      </c>
      <c r="Q94">
        <f>[3]英雄数值!Q93</f>
        <v>115.2</v>
      </c>
      <c r="R94">
        <f>[3]英雄数值!R93</f>
        <v>57.6</v>
      </c>
      <c r="S94">
        <f>[3]英雄数值!S93</f>
        <v>115.2</v>
      </c>
      <c r="T94">
        <f>[3]英雄数值!T93</f>
        <v>0.128</v>
      </c>
      <c r="U94" t="e">
        <f>VLOOKUP(B94,预制对应表!$A$2:$A$63,1,0)</f>
        <v>#N/A</v>
      </c>
    </row>
    <row r="95" spans="1:21" x14ac:dyDescent="0.15">
      <c r="A95">
        <f>[3]英雄数值!A94</f>
        <v>10093</v>
      </c>
      <c r="B95" t="str">
        <f>[3]英雄数值!B94</f>
        <v>血魔</v>
      </c>
      <c r="C95">
        <f>VLOOKUP(B95,预制对应表!$A$2:$D$200,2,0)</f>
        <v>10093</v>
      </c>
      <c r="D95" t="str">
        <f>VLOOKUP(B95,预制对应表!$A$2:$D$200,3,0)</f>
        <v>card10093</v>
      </c>
      <c r="E95" t="str">
        <f>VLOOKUP(B95,预制对应表!$A$2:$D$200,4,0)</f>
        <v>xm</v>
      </c>
      <c r="F95">
        <f>VLOOKUP([3]英雄数值!D94,编号对应关系!$B$3:$C$24,2,0)</f>
        <v>3</v>
      </c>
      <c r="G95">
        <f>VLOOKUP([3]英雄数值!E94,编号对应关系!$B$3:$C$24,2,0)</f>
        <v>2</v>
      </c>
      <c r="H95">
        <f>VLOOKUP([3]英雄数值!H94,编号对应关系!$B$3:$C$24,2,0)</f>
        <v>3</v>
      </c>
      <c r="I95">
        <f>VLOOKUP([3]英雄数值!I94,编号对应关系!$B$3:$C$24,2,0)</f>
        <v>2</v>
      </c>
      <c r="J95">
        <f>INT([3]英雄数值!J94)</f>
        <v>703</v>
      </c>
      <c r="K95">
        <f>INT([3]英雄数值!K94)</f>
        <v>351</v>
      </c>
      <c r="L95">
        <f>INT([3]英雄数值!L94)</f>
        <v>510</v>
      </c>
      <c r="M95">
        <f>INT([3]英雄数值!M94)</f>
        <v>199</v>
      </c>
      <c r="N95">
        <f>INT([3]英雄数值!N94)</f>
        <v>466</v>
      </c>
      <c r="O95">
        <f>[3]英雄数值!O94</f>
        <v>210.9</v>
      </c>
      <c r="P95">
        <f>[3]英雄数值!P94</f>
        <v>105.45</v>
      </c>
      <c r="Q95">
        <f>[3]英雄数值!Q94</f>
        <v>153.18000000000004</v>
      </c>
      <c r="R95">
        <f>[3]英雄数值!R94</f>
        <v>59.94</v>
      </c>
      <c r="S95">
        <f>[3]英雄数值!S94</f>
        <v>139.86000000000001</v>
      </c>
      <c r="T95">
        <f>[3]英雄数值!T94</f>
        <v>0.1406</v>
      </c>
      <c r="U95" t="str">
        <f>VLOOKUP(B95,预制对应表!$A$2:$A$63,1,0)</f>
        <v>血魔</v>
      </c>
    </row>
    <row r="96" spans="1:21" hidden="1" x14ac:dyDescent="0.15">
      <c r="A96">
        <f>[3]英雄数值!A95</f>
        <v>10094</v>
      </c>
      <c r="B96" t="str">
        <f>[3]英雄数值!B95</f>
        <v>毒龙</v>
      </c>
      <c r="C96" t="e">
        <f>VLOOKUP(B96,预制对应表!$A$2:$D$200,2,0)</f>
        <v>#N/A</v>
      </c>
      <c r="D96" t="e">
        <f>VLOOKUP(B96,预制对应表!$A$2:$D$200,3,0)</f>
        <v>#N/A</v>
      </c>
      <c r="E96" t="e">
        <f>VLOOKUP(B96,预制对应表!$A$2:$D$200,4,0)</f>
        <v>#N/A</v>
      </c>
      <c r="F96">
        <f>VLOOKUP([3]英雄数值!D95,编号对应关系!$B$3:$C$24,2,0)</f>
        <v>3</v>
      </c>
      <c r="G96">
        <f>VLOOKUP([3]英雄数值!E95,编号对应关系!$B$3:$C$24,2,0)</f>
        <v>2</v>
      </c>
      <c r="H96">
        <f>VLOOKUP([3]英雄数值!H95,编号对应关系!$B$3:$C$24,2,0)</f>
        <v>3</v>
      </c>
      <c r="I96">
        <f>VLOOKUP([3]英雄数值!I95,编号对应关系!$B$3:$C$24,2,0)</f>
        <v>2</v>
      </c>
      <c r="J96">
        <f>INT([3]英雄数值!J95)</f>
        <v>770</v>
      </c>
      <c r="K96">
        <f>INT([3]英雄数值!K95)</f>
        <v>346</v>
      </c>
      <c r="L96">
        <f>INT([3]英雄数值!L95)</f>
        <v>508</v>
      </c>
      <c r="M96">
        <f>INT([3]英雄数值!M95)</f>
        <v>254</v>
      </c>
      <c r="N96">
        <f>INT([3]英雄数值!N95)</f>
        <v>415</v>
      </c>
      <c r="O96">
        <f>[3]英雄数值!O95</f>
        <v>231</v>
      </c>
      <c r="P96">
        <f>[3]英雄数值!P95</f>
        <v>103.95</v>
      </c>
      <c r="Q96">
        <f>[3]英雄数值!Q95</f>
        <v>152.46</v>
      </c>
      <c r="R96">
        <f>[3]英雄数值!R95</f>
        <v>76.23</v>
      </c>
      <c r="S96">
        <f>[3]英雄数值!S95</f>
        <v>124.74</v>
      </c>
      <c r="T96">
        <f>[3]英雄数值!T95</f>
        <v>0.1386</v>
      </c>
      <c r="U96" t="e">
        <f>VLOOKUP(B96,预制对应表!$A$2:$A$63,1,0)</f>
        <v>#N/A</v>
      </c>
    </row>
    <row r="97" spans="1:21" hidden="1" x14ac:dyDescent="0.15">
      <c r="A97">
        <f>[3]英雄数值!A96</f>
        <v>10095</v>
      </c>
      <c r="B97" t="str">
        <f>[3]英雄数值!B96</f>
        <v>小强</v>
      </c>
      <c r="C97" t="e">
        <f>VLOOKUP(B97,预制对应表!$A$2:$D$200,2,0)</f>
        <v>#N/A</v>
      </c>
      <c r="D97" t="e">
        <f>VLOOKUP(B97,预制对应表!$A$2:$D$200,3,0)</f>
        <v>#N/A</v>
      </c>
      <c r="E97" t="e">
        <f>VLOOKUP(B97,预制对应表!$A$2:$D$200,4,0)</f>
        <v>#N/A</v>
      </c>
      <c r="F97">
        <f>VLOOKUP([3]英雄数值!D96,编号对应关系!$B$3:$C$24,2,0)</f>
        <v>3</v>
      </c>
      <c r="G97">
        <f>VLOOKUP([3]英雄数值!E96,编号对应关系!$B$3:$C$24,2,0)</f>
        <v>2</v>
      </c>
      <c r="H97">
        <f>VLOOKUP([3]英雄数值!H96,编号对应关系!$B$3:$C$24,2,0)</f>
        <v>3</v>
      </c>
      <c r="I97">
        <f>VLOOKUP([3]英雄数值!I96,编号对应关系!$B$3:$C$24,2,0)</f>
        <v>2</v>
      </c>
      <c r="J97">
        <f>INT([3]英雄数值!J96)</f>
        <v>665</v>
      </c>
      <c r="K97">
        <f>INT([3]英雄数值!K96)</f>
        <v>385</v>
      </c>
      <c r="L97">
        <f>INT([3]英雄数值!L96)</f>
        <v>378</v>
      </c>
      <c r="M97">
        <f>INT([3]英雄数值!M96)</f>
        <v>220</v>
      </c>
      <c r="N97">
        <f>INT([3]英雄数值!N96)</f>
        <v>420</v>
      </c>
      <c r="O97">
        <f>[3]英雄数值!O96</f>
        <v>199.5</v>
      </c>
      <c r="P97">
        <f>[3]英雄数值!P96</f>
        <v>115.5</v>
      </c>
      <c r="Q97">
        <f>[3]英雄数值!Q96</f>
        <v>113.4</v>
      </c>
      <c r="R97">
        <f>[3]英雄数值!R96</f>
        <v>66.150000000000006</v>
      </c>
      <c r="S97">
        <f>[3]英雄数值!S96</f>
        <v>126</v>
      </c>
      <c r="T97">
        <f>[3]英雄数值!T96</f>
        <v>0.154</v>
      </c>
      <c r="U97" t="e">
        <f>VLOOKUP(B97,预制对应表!$A$2:$A$63,1,0)</f>
        <v>#N/A</v>
      </c>
    </row>
    <row r="98" spans="1:21" hidden="1" x14ac:dyDescent="0.15">
      <c r="A98">
        <f>[3]英雄数值!A97</f>
        <v>10096</v>
      </c>
      <c r="B98" t="str">
        <f>[3]英雄数值!B97</f>
        <v>无</v>
      </c>
      <c r="C98" t="e">
        <f>VLOOKUP(B98,预制对应表!$A$2:$D$200,2,0)</f>
        <v>#N/A</v>
      </c>
      <c r="D98" t="e">
        <f>VLOOKUP(B98,预制对应表!$A$2:$D$200,3,0)</f>
        <v>#N/A</v>
      </c>
      <c r="E98" t="e">
        <f>VLOOKUP(B98,预制对应表!$A$2:$D$200,4,0)</f>
        <v>#N/A</v>
      </c>
      <c r="F98">
        <f>VLOOKUP([3]英雄数值!D97,编号对应关系!$B$3:$C$24,2,0)</f>
        <v>3</v>
      </c>
      <c r="G98">
        <f>VLOOKUP([3]英雄数值!E97,编号对应关系!$B$3:$C$24,2,0)</f>
        <v>2</v>
      </c>
      <c r="H98">
        <f>VLOOKUP([3]英雄数值!H97,编号对应关系!$B$3:$C$24,2,0)</f>
        <v>3</v>
      </c>
      <c r="I98">
        <f>VLOOKUP([3]英雄数值!I97,编号对应关系!$B$3:$C$24,2,0)</f>
        <v>2</v>
      </c>
      <c r="J98">
        <f>INT([3]英雄数值!J97)</f>
        <v>640</v>
      </c>
      <c r="K98">
        <f>INT([3]英雄数值!K97)</f>
        <v>320</v>
      </c>
      <c r="L98">
        <f>INT([3]英雄数值!L97)</f>
        <v>384</v>
      </c>
      <c r="M98">
        <f>INT([3]英雄数值!M97)</f>
        <v>192</v>
      </c>
      <c r="N98">
        <f>INT([3]英雄数值!N97)</f>
        <v>384</v>
      </c>
      <c r="O98">
        <f>[3]英雄数值!O97</f>
        <v>192</v>
      </c>
      <c r="P98">
        <f>[3]英雄数值!P97</f>
        <v>96</v>
      </c>
      <c r="Q98">
        <f>[3]英雄数值!Q97</f>
        <v>115.2</v>
      </c>
      <c r="R98">
        <f>[3]英雄数值!R97</f>
        <v>57.6</v>
      </c>
      <c r="S98">
        <f>[3]英雄数值!S97</f>
        <v>115.2</v>
      </c>
      <c r="T98">
        <f>[3]英雄数值!T97</f>
        <v>0.128</v>
      </c>
      <c r="U98" t="e">
        <f>VLOOKUP(B98,预制对应表!$A$2:$A$63,1,0)</f>
        <v>#N/A</v>
      </c>
    </row>
    <row r="99" spans="1:21" x14ac:dyDescent="0.15">
      <c r="A99">
        <f>[3]英雄数值!A98</f>
        <v>10097</v>
      </c>
      <c r="B99" t="str">
        <f>[3]英雄数值!B98</f>
        <v>小小</v>
      </c>
      <c r="C99">
        <f>VLOOKUP(B99,预制对应表!$A$2:$D$200,2,0)</f>
        <v>10097</v>
      </c>
      <c r="D99" t="str">
        <f>VLOOKUP(B99,预制对应表!$A$2:$D$200,3,0)</f>
        <v>card10097</v>
      </c>
      <c r="E99" t="str">
        <f>VLOOKUP(B99,预制对应表!$A$2:$D$200,4,0)</f>
        <v>xx</v>
      </c>
      <c r="F99">
        <f>VLOOKUP([3]英雄数值!D98,编号对应关系!$B$3:$C$24,2,0)</f>
        <v>3</v>
      </c>
      <c r="G99">
        <f>VLOOKUP([3]英雄数值!E98,编号对应关系!$B$3:$C$24,2,0)</f>
        <v>3</v>
      </c>
      <c r="H99">
        <f>VLOOKUP([3]英雄数值!H98,编号对应关系!$B$3:$C$24,2,0)</f>
        <v>1</v>
      </c>
      <c r="I99">
        <f>VLOOKUP([3]英雄数值!I98,编号对应关系!$B$3:$C$24,2,0)</f>
        <v>3</v>
      </c>
      <c r="J99">
        <f>INT([3]英雄数值!J98)</f>
        <v>976</v>
      </c>
      <c r="K99">
        <f>INT([3]英雄数值!K98)</f>
        <v>296</v>
      </c>
      <c r="L99">
        <f>INT([3]英雄数值!L98)</f>
        <v>333</v>
      </c>
      <c r="M99">
        <f>INT([3]英雄数值!M98)</f>
        <v>266</v>
      </c>
      <c r="N99">
        <f>INT([3]英雄数值!N98)</f>
        <v>296</v>
      </c>
      <c r="O99">
        <f>[3]英雄数值!O98</f>
        <v>293.04000000000002</v>
      </c>
      <c r="P99">
        <f>[3]英雄数值!P98</f>
        <v>88.800000000000011</v>
      </c>
      <c r="Q99">
        <f>[3]英雄数值!Q98</f>
        <v>99.9</v>
      </c>
      <c r="R99">
        <f>[3]英雄数值!R98</f>
        <v>79.920000000000016</v>
      </c>
      <c r="S99">
        <f>[3]英雄数值!S98</f>
        <v>88.800000000000011</v>
      </c>
      <c r="T99">
        <f>[3]英雄数值!T98</f>
        <v>0.11840000000000002</v>
      </c>
      <c r="U99" t="str">
        <f>VLOOKUP(B99,预制对应表!$A$2:$A$63,1,0)</f>
        <v>小小</v>
      </c>
    </row>
    <row r="100" spans="1:21" x14ac:dyDescent="0.15">
      <c r="A100">
        <f>[3]英雄数值!A99</f>
        <v>10098</v>
      </c>
      <c r="B100" t="str">
        <f>[3]英雄数值!B99</f>
        <v>半人马</v>
      </c>
      <c r="C100">
        <f>VLOOKUP(B100,预制对应表!$A$2:$D$200,2,0)</f>
        <v>10098</v>
      </c>
      <c r="D100" t="str">
        <f>VLOOKUP(B100,预制对应表!$A$2:$D$200,3,0)</f>
        <v>card10098</v>
      </c>
      <c r="E100" t="str">
        <f>VLOOKUP(B100,预制对应表!$A$2:$D$200,4,0)</f>
        <v>brm</v>
      </c>
      <c r="F100">
        <f>VLOOKUP([3]英雄数值!D99,编号对应关系!$B$3:$C$24,2,0)</f>
        <v>3</v>
      </c>
      <c r="G100">
        <f>VLOOKUP([3]英雄数值!E99,编号对应关系!$B$3:$C$24,2,0)</f>
        <v>3</v>
      </c>
      <c r="H100">
        <f>VLOOKUP([3]英雄数值!H99,编号对应关系!$B$3:$C$24,2,0)</f>
        <v>1</v>
      </c>
      <c r="I100">
        <f>VLOOKUP([3]英雄数值!I99,编号对应关系!$B$3:$C$24,2,0)</f>
        <v>3</v>
      </c>
      <c r="J100">
        <f>INT([3]英雄数值!J99)</f>
        <v>970</v>
      </c>
      <c r="K100">
        <f>INT([3]英雄数值!K99)</f>
        <v>277</v>
      </c>
      <c r="L100">
        <f>INT([3]英雄数值!L99)</f>
        <v>385</v>
      </c>
      <c r="M100">
        <f>INT([3]英雄数值!M99)</f>
        <v>318</v>
      </c>
      <c r="N100">
        <f>INT([3]英雄数值!N99)</f>
        <v>277</v>
      </c>
      <c r="O100">
        <f>[3]英雄数值!O99</f>
        <v>291.06</v>
      </c>
      <c r="P100">
        <f>[3]英雄数值!P99</f>
        <v>83.160000000000011</v>
      </c>
      <c r="Q100">
        <f>[3]英雄数值!Q99</f>
        <v>115.5</v>
      </c>
      <c r="R100">
        <f>[3]英雄数值!R99</f>
        <v>95.634000000000015</v>
      </c>
      <c r="S100">
        <f>[3]英雄数值!S99</f>
        <v>83.16</v>
      </c>
      <c r="T100">
        <f>[3]英雄数值!T99</f>
        <v>0.11088000000000002</v>
      </c>
      <c r="U100" t="str">
        <f>VLOOKUP(B100,预制对应表!$A$2:$A$63,1,0)</f>
        <v>半人马</v>
      </c>
    </row>
    <row r="101" spans="1:21" hidden="1" x14ac:dyDescent="0.15">
      <c r="A101">
        <f>[3]英雄数值!A100</f>
        <v>10099</v>
      </c>
      <c r="B101" t="str">
        <f>[3]英雄数值!B100</f>
        <v>老牛</v>
      </c>
      <c r="C101" t="e">
        <f>VLOOKUP(B101,预制对应表!$A$2:$D$200,2,0)</f>
        <v>#N/A</v>
      </c>
      <c r="D101" t="e">
        <f>VLOOKUP(B101,预制对应表!$A$2:$D$200,3,0)</f>
        <v>#N/A</v>
      </c>
      <c r="E101" t="e">
        <f>VLOOKUP(B101,预制对应表!$A$2:$D$200,4,0)</f>
        <v>#N/A</v>
      </c>
      <c r="F101">
        <f>VLOOKUP([3]英雄数值!D100,编号对应关系!$B$3:$C$24,2,0)</f>
        <v>3</v>
      </c>
      <c r="G101">
        <f>VLOOKUP([3]英雄数值!E100,编号对应关系!$B$3:$C$24,2,0)</f>
        <v>3</v>
      </c>
      <c r="H101">
        <f>VLOOKUP([3]英雄数值!H100,编号对应关系!$B$3:$C$24,2,0)</f>
        <v>1</v>
      </c>
      <c r="I101">
        <f>VLOOKUP([3]英雄数值!I100,编号对应关系!$B$3:$C$24,2,0)</f>
        <v>3</v>
      </c>
      <c r="J101">
        <f>INT([3]英雄数值!J100)</f>
        <v>966</v>
      </c>
      <c r="K101">
        <f>INT([3]英雄数值!K100)</f>
        <v>224</v>
      </c>
      <c r="L101">
        <f>INT([3]英雄数值!L100)</f>
        <v>385</v>
      </c>
      <c r="M101">
        <f>INT([3]英雄数值!M100)</f>
        <v>264</v>
      </c>
      <c r="N101">
        <f>INT([3]英雄数值!N100)</f>
        <v>252</v>
      </c>
      <c r="O101">
        <f>[3]英雄数值!O100</f>
        <v>289.80000000000007</v>
      </c>
      <c r="P101">
        <f>[3]英雄数值!P100</f>
        <v>67.2</v>
      </c>
      <c r="Q101">
        <f>[3]英雄数值!Q100</f>
        <v>115.5</v>
      </c>
      <c r="R101">
        <f>[3]英雄数值!R100</f>
        <v>79.38000000000001</v>
      </c>
      <c r="S101">
        <f>[3]英雄数值!S100</f>
        <v>75.599999999999994</v>
      </c>
      <c r="T101">
        <f>[3]英雄数值!T100</f>
        <v>8.9599999999999999E-2</v>
      </c>
      <c r="U101" t="e">
        <f>VLOOKUP(B101,预制对应表!$A$2:$A$63,1,0)</f>
        <v>#N/A</v>
      </c>
    </row>
    <row r="102" spans="1:21" hidden="1" x14ac:dyDescent="0.15">
      <c r="A102">
        <f>[3]英雄数值!A101</f>
        <v>10100</v>
      </c>
      <c r="B102" t="str">
        <f>[3]英雄数值!B101</f>
        <v>无</v>
      </c>
      <c r="C102" t="e">
        <f>VLOOKUP(B102,预制对应表!$A$2:$D$200,2,0)</f>
        <v>#N/A</v>
      </c>
      <c r="D102" t="e">
        <f>VLOOKUP(B102,预制对应表!$A$2:$D$200,3,0)</f>
        <v>#N/A</v>
      </c>
      <c r="E102" t="e">
        <f>VLOOKUP(B102,预制对应表!$A$2:$D$200,4,0)</f>
        <v>#N/A</v>
      </c>
      <c r="F102">
        <f>VLOOKUP([3]英雄数值!D101,编号对应关系!$B$3:$C$24,2,0)</f>
        <v>3</v>
      </c>
      <c r="G102">
        <f>VLOOKUP([3]英雄数值!E101,编号对应关系!$B$3:$C$24,2,0)</f>
        <v>3</v>
      </c>
      <c r="H102">
        <f>VLOOKUP([3]英雄数值!H101,编号对应关系!$B$3:$C$24,2,0)</f>
        <v>1</v>
      </c>
      <c r="I102">
        <f>VLOOKUP([3]英雄数值!I101,编号对应关系!$B$3:$C$24,2,0)</f>
        <v>3</v>
      </c>
      <c r="J102">
        <f>INT([3]英雄数值!J101)</f>
        <v>768</v>
      </c>
      <c r="K102">
        <f>INT([3]英雄数值!K101)</f>
        <v>256</v>
      </c>
      <c r="L102">
        <f>INT([3]英雄数值!L101)</f>
        <v>320</v>
      </c>
      <c r="M102">
        <f>INT([3]英雄数值!M101)</f>
        <v>230</v>
      </c>
      <c r="N102">
        <f>INT([3]英雄数值!N101)</f>
        <v>256</v>
      </c>
      <c r="O102">
        <f>[3]英雄数值!O101</f>
        <v>230.4</v>
      </c>
      <c r="P102">
        <f>[3]英雄数值!P101</f>
        <v>76.800000000000011</v>
      </c>
      <c r="Q102">
        <f>[3]英雄数值!Q101</f>
        <v>96</v>
      </c>
      <c r="R102">
        <f>[3]英雄数值!R101</f>
        <v>69.12</v>
      </c>
      <c r="S102">
        <f>[3]英雄数值!S101</f>
        <v>76.800000000000011</v>
      </c>
      <c r="T102">
        <f>[3]英雄数值!T101</f>
        <v>0.10240000000000002</v>
      </c>
      <c r="U102" t="e">
        <f>VLOOKUP(B102,预制对应表!$A$2:$A$63,1,0)</f>
        <v>#N/A</v>
      </c>
    </row>
    <row r="103" spans="1:21" x14ac:dyDescent="0.15">
      <c r="A103">
        <f>[3]英雄数值!A102</f>
        <v>10101</v>
      </c>
      <c r="B103" t="str">
        <f>[3]英雄数值!B102</f>
        <v>发条</v>
      </c>
      <c r="C103">
        <f>VLOOKUP(B103,预制对应表!$A$2:$D$200,2,0)</f>
        <v>10101</v>
      </c>
      <c r="D103" t="str">
        <f>VLOOKUP(B103,预制对应表!$A$2:$D$200,3,0)</f>
        <v>card10101</v>
      </c>
      <c r="E103" t="str">
        <f>VLOOKUP(B103,预制对应表!$A$2:$D$200,4,0)</f>
        <v>ft</v>
      </c>
      <c r="F103">
        <f>VLOOKUP([3]英雄数值!D102,编号对应关系!$B$3:$C$24,2,0)</f>
        <v>3</v>
      </c>
      <c r="G103">
        <f>VLOOKUP([3]英雄数值!E102,编号对应关系!$B$3:$C$24,2,0)</f>
        <v>3</v>
      </c>
      <c r="H103">
        <f>VLOOKUP([3]英雄数值!H102,编号对应关系!$B$3:$C$24,2,0)</f>
        <v>2</v>
      </c>
      <c r="I103">
        <f>VLOOKUP([3]英雄数值!I102,编号对应关系!$B$3:$C$24,2,0)</f>
        <v>1</v>
      </c>
      <c r="J103">
        <f>INT([3]英雄数值!J102)</f>
        <v>888</v>
      </c>
      <c r="K103">
        <f>INT([3]英雄数值!K102)</f>
        <v>266</v>
      </c>
      <c r="L103">
        <f>INT([3]英雄数值!L102)</f>
        <v>407</v>
      </c>
      <c r="M103">
        <f>INT([3]英雄数值!M102)</f>
        <v>293</v>
      </c>
      <c r="N103">
        <f>INT([3]英雄数值!N102)</f>
        <v>266</v>
      </c>
      <c r="O103">
        <f>[3]英雄数值!O102</f>
        <v>266.40000000000003</v>
      </c>
      <c r="P103">
        <f>[3]英雄数值!P102</f>
        <v>79.920000000000016</v>
      </c>
      <c r="Q103">
        <f>[3]英雄数值!Q102</f>
        <v>122.10000000000001</v>
      </c>
      <c r="R103">
        <f>[3]英雄数值!R102</f>
        <v>87.91200000000002</v>
      </c>
      <c r="S103">
        <f>[3]英雄数值!S102</f>
        <v>79.92</v>
      </c>
      <c r="T103">
        <f>[3]英雄数值!T102</f>
        <v>0.10656000000000002</v>
      </c>
      <c r="U103" t="str">
        <f>VLOOKUP(B103,预制对应表!$A$2:$A$63,1,0)</f>
        <v>发条</v>
      </c>
    </row>
    <row r="104" spans="1:21" hidden="1" x14ac:dyDescent="0.15">
      <c r="A104">
        <f>[3]英雄数值!A103</f>
        <v>10102</v>
      </c>
      <c r="B104" t="str">
        <f>[3]英雄数值!B103</f>
        <v>凤凰</v>
      </c>
      <c r="C104" t="e">
        <f>VLOOKUP(B104,预制对应表!$A$2:$D$200,2,0)</f>
        <v>#N/A</v>
      </c>
      <c r="D104" t="e">
        <f>VLOOKUP(B104,预制对应表!$A$2:$D$200,3,0)</f>
        <v>#N/A</v>
      </c>
      <c r="E104" t="e">
        <f>VLOOKUP(B104,预制对应表!$A$2:$D$200,4,0)</f>
        <v>#N/A</v>
      </c>
      <c r="F104">
        <f>VLOOKUP([3]英雄数值!D103,编号对应关系!$B$3:$C$24,2,0)</f>
        <v>3</v>
      </c>
      <c r="G104">
        <f>VLOOKUP([3]英雄数值!E103,编号对应关系!$B$3:$C$24,2,0)</f>
        <v>3</v>
      </c>
      <c r="H104">
        <f>VLOOKUP([3]英雄数值!H103,编号对应关系!$B$3:$C$24,2,0)</f>
        <v>2</v>
      </c>
      <c r="I104">
        <f>VLOOKUP([3]英雄数值!I103,编号对应关系!$B$3:$C$24,2,0)</f>
        <v>1</v>
      </c>
      <c r="J104">
        <f>INT([3]英雄数值!J103)</f>
        <v>924</v>
      </c>
      <c r="K104">
        <f>INT([3]英雄数值!K103)</f>
        <v>280</v>
      </c>
      <c r="L104">
        <f>INT([3]英雄数值!L103)</f>
        <v>315</v>
      </c>
      <c r="M104">
        <f>INT([3]英雄数值!M103)</f>
        <v>252</v>
      </c>
      <c r="N104">
        <f>INT([3]英雄数值!N103)</f>
        <v>280</v>
      </c>
      <c r="O104">
        <f>[3]英雄数值!O103</f>
        <v>277.2</v>
      </c>
      <c r="P104">
        <f>[3]英雄数值!P103</f>
        <v>84</v>
      </c>
      <c r="Q104">
        <f>[3]英雄数值!Q103</f>
        <v>94.5</v>
      </c>
      <c r="R104">
        <f>[3]英雄数值!R103</f>
        <v>75.600000000000009</v>
      </c>
      <c r="S104">
        <f>[3]英雄数值!S103</f>
        <v>84</v>
      </c>
      <c r="T104">
        <f>[3]英雄数值!T103</f>
        <v>0.112</v>
      </c>
      <c r="U104" t="e">
        <f>VLOOKUP(B104,预制对应表!$A$2:$A$63,1,0)</f>
        <v>#N/A</v>
      </c>
    </row>
    <row r="105" spans="1:21" hidden="1" x14ac:dyDescent="0.15">
      <c r="A105">
        <f>[3]英雄数值!A104</f>
        <v>10103</v>
      </c>
      <c r="B105" t="str">
        <f>[3]英雄数值!B104</f>
        <v>沙王</v>
      </c>
      <c r="C105" t="e">
        <f>VLOOKUP(B105,预制对应表!$A$2:$D$200,2,0)</f>
        <v>#N/A</v>
      </c>
      <c r="D105" t="e">
        <f>VLOOKUP(B105,预制对应表!$A$2:$D$200,3,0)</f>
        <v>#N/A</v>
      </c>
      <c r="E105" t="e">
        <f>VLOOKUP(B105,预制对应表!$A$2:$D$200,4,0)</f>
        <v>#N/A</v>
      </c>
      <c r="F105">
        <f>VLOOKUP([3]英雄数值!D104,编号对应关系!$B$3:$C$24,2,0)</f>
        <v>3</v>
      </c>
      <c r="G105">
        <f>VLOOKUP([3]英雄数值!E104,编号对应关系!$B$3:$C$24,2,0)</f>
        <v>3</v>
      </c>
      <c r="H105">
        <f>VLOOKUP([3]英雄数值!H104,编号对应关系!$B$3:$C$24,2,0)</f>
        <v>2</v>
      </c>
      <c r="I105">
        <f>VLOOKUP([3]英雄数值!I104,编号对应关系!$B$3:$C$24,2,0)</f>
        <v>1</v>
      </c>
      <c r="J105">
        <f>INT([3]英雄数值!J104)</f>
        <v>970</v>
      </c>
      <c r="K105">
        <f>INT([3]英雄数值!K104)</f>
        <v>308</v>
      </c>
      <c r="L105">
        <f>INT([3]英雄数值!L104)</f>
        <v>385</v>
      </c>
      <c r="M105">
        <f>INT([3]英雄数值!M104)</f>
        <v>263</v>
      </c>
      <c r="N105">
        <f>INT([3]英雄数值!N104)</f>
        <v>308</v>
      </c>
      <c r="O105">
        <f>[3]英雄数值!O104</f>
        <v>291.06</v>
      </c>
      <c r="P105">
        <f>[3]英雄数值!P104</f>
        <v>92.4</v>
      </c>
      <c r="Q105">
        <f>[3]英雄数值!Q104</f>
        <v>115.5</v>
      </c>
      <c r="R105">
        <f>[3]英雄数值!R104</f>
        <v>79.00200000000001</v>
      </c>
      <c r="S105">
        <f>[3]英雄数值!S104</f>
        <v>92.4</v>
      </c>
      <c r="T105">
        <f>[3]英雄数值!T104</f>
        <v>0.1232</v>
      </c>
      <c r="U105" t="e">
        <f>VLOOKUP(B105,预制对应表!$A$2:$A$63,1,0)</f>
        <v>#N/A</v>
      </c>
    </row>
    <row r="106" spans="1:21" hidden="1" x14ac:dyDescent="0.15">
      <c r="A106">
        <f>[3]英雄数值!A105</f>
        <v>10104</v>
      </c>
      <c r="B106" t="str">
        <f>[3]英雄数值!B105</f>
        <v>无</v>
      </c>
      <c r="C106" t="e">
        <f>VLOOKUP(B106,预制对应表!$A$2:$D$200,2,0)</f>
        <v>#N/A</v>
      </c>
      <c r="D106" t="e">
        <f>VLOOKUP(B106,预制对应表!$A$2:$D$200,3,0)</f>
        <v>#N/A</v>
      </c>
      <c r="E106" t="e">
        <f>VLOOKUP(B106,预制对应表!$A$2:$D$200,4,0)</f>
        <v>#N/A</v>
      </c>
      <c r="F106">
        <f>VLOOKUP([3]英雄数值!D105,编号对应关系!$B$3:$C$24,2,0)</f>
        <v>3</v>
      </c>
      <c r="G106">
        <f>VLOOKUP([3]英雄数值!E105,编号对应关系!$B$3:$C$24,2,0)</f>
        <v>3</v>
      </c>
      <c r="H106">
        <f>VLOOKUP([3]英雄数值!H105,编号对应关系!$B$3:$C$24,2,0)</f>
        <v>2</v>
      </c>
      <c r="I106">
        <f>VLOOKUP([3]英雄数值!I105,编号对应关系!$B$3:$C$24,2,0)</f>
        <v>1</v>
      </c>
      <c r="J106">
        <f>INT([3]英雄数值!J105)</f>
        <v>768</v>
      </c>
      <c r="K106">
        <f>INT([3]英雄数值!K105)</f>
        <v>256</v>
      </c>
      <c r="L106">
        <f>INT([3]英雄数值!L105)</f>
        <v>320</v>
      </c>
      <c r="M106">
        <f>INT([3]英雄数值!M105)</f>
        <v>230</v>
      </c>
      <c r="N106">
        <f>INT([3]英雄数值!N105)</f>
        <v>256</v>
      </c>
      <c r="O106">
        <f>[3]英雄数值!O105</f>
        <v>230.4</v>
      </c>
      <c r="P106">
        <f>[3]英雄数值!P105</f>
        <v>76.800000000000011</v>
      </c>
      <c r="Q106">
        <f>[3]英雄数值!Q105</f>
        <v>96</v>
      </c>
      <c r="R106">
        <f>[3]英雄数值!R105</f>
        <v>69.12</v>
      </c>
      <c r="S106">
        <f>[3]英雄数值!S105</f>
        <v>76.800000000000011</v>
      </c>
      <c r="T106">
        <f>[3]英雄数值!T105</f>
        <v>0.10240000000000002</v>
      </c>
      <c r="U106" t="e">
        <f>VLOOKUP(B106,预制对应表!$A$2:$A$63,1,0)</f>
        <v>#N/A</v>
      </c>
    </row>
    <row r="107" spans="1:21" x14ac:dyDescent="0.15">
      <c r="A107">
        <f>[3]英雄数值!A106</f>
        <v>10105</v>
      </c>
      <c r="B107" t="str">
        <f>[3]英雄数值!B106</f>
        <v>夜魔</v>
      </c>
      <c r="C107">
        <f>VLOOKUP(B107,预制对应表!$A$2:$D$200,2,0)</f>
        <v>10105</v>
      </c>
      <c r="D107" t="str">
        <f>VLOOKUP(B107,预制对应表!$A$2:$D$200,3,0)</f>
        <v>card10105</v>
      </c>
      <c r="E107" t="str">
        <f>VLOOKUP(B107,预制对应表!$A$2:$D$200,4,0)</f>
        <v>ym</v>
      </c>
      <c r="F107">
        <f>VLOOKUP([3]英雄数值!D106,编号对应关系!$B$3:$C$24,2,0)</f>
        <v>3</v>
      </c>
      <c r="G107">
        <f>VLOOKUP([3]英雄数值!E106,编号对应关系!$B$3:$C$24,2,0)</f>
        <v>3</v>
      </c>
      <c r="H107">
        <f>VLOOKUP([3]英雄数值!H106,编号对应关系!$B$3:$C$24,2,0)</f>
        <v>3</v>
      </c>
      <c r="I107">
        <f>VLOOKUP([3]英雄数值!I106,编号对应关系!$B$3:$C$24,2,0)</f>
        <v>2</v>
      </c>
      <c r="J107">
        <f>INT([3]英雄数值!J106)</f>
        <v>843</v>
      </c>
      <c r="K107">
        <f>INT([3]英雄数值!K106)</f>
        <v>281</v>
      </c>
      <c r="L107">
        <f>INT([3]英雄数值!L106)</f>
        <v>425</v>
      </c>
      <c r="M107">
        <f>INT([3]英雄数值!M106)</f>
        <v>239</v>
      </c>
      <c r="N107">
        <f>INT([3]英雄数值!N106)</f>
        <v>310</v>
      </c>
      <c r="O107">
        <f>[3]英雄数值!O106</f>
        <v>253.08000000000004</v>
      </c>
      <c r="P107">
        <f>[3]英雄数值!P106</f>
        <v>84.360000000000014</v>
      </c>
      <c r="Q107">
        <f>[3]英雄数值!Q106</f>
        <v>127.65000000000003</v>
      </c>
      <c r="R107">
        <f>[3]英雄数值!R106</f>
        <v>71.928000000000011</v>
      </c>
      <c r="S107">
        <f>[3]英雄数值!S106</f>
        <v>93.240000000000009</v>
      </c>
      <c r="T107">
        <f>[3]英雄数值!T106</f>
        <v>0.11248000000000002</v>
      </c>
      <c r="U107" t="str">
        <f>VLOOKUP(B107,预制对应表!$A$2:$A$63,1,0)</f>
        <v>夜魔</v>
      </c>
    </row>
    <row r="108" spans="1:21" hidden="1" x14ac:dyDescent="0.15">
      <c r="A108">
        <f>[3]英雄数值!A107</f>
        <v>10106</v>
      </c>
      <c r="B108" t="str">
        <f>[3]英雄数值!B107</f>
        <v>屠夫</v>
      </c>
      <c r="C108" t="e">
        <f>VLOOKUP(B108,预制对应表!$A$2:$D$200,2,0)</f>
        <v>#N/A</v>
      </c>
      <c r="D108" t="e">
        <f>VLOOKUP(B108,预制对应表!$A$2:$D$200,3,0)</f>
        <v>#N/A</v>
      </c>
      <c r="E108" t="e">
        <f>VLOOKUP(B108,预制对应表!$A$2:$D$200,4,0)</f>
        <v>#N/A</v>
      </c>
      <c r="F108">
        <f>VLOOKUP([3]英雄数值!D107,编号对应关系!$B$3:$C$24,2,0)</f>
        <v>3</v>
      </c>
      <c r="G108">
        <f>VLOOKUP([3]英雄数值!E107,编号对应关系!$B$3:$C$24,2,0)</f>
        <v>3</v>
      </c>
      <c r="H108">
        <f>VLOOKUP([3]英雄数值!H107,编号对应关系!$B$3:$C$24,2,0)</f>
        <v>3</v>
      </c>
      <c r="I108">
        <f>VLOOKUP([3]英雄数值!I107,编号对应关系!$B$3:$C$24,2,0)</f>
        <v>2</v>
      </c>
      <c r="J108">
        <f>INT([3]英雄数值!J107)</f>
        <v>966</v>
      </c>
      <c r="K108">
        <f>INT([3]英雄数值!K107)</f>
        <v>224</v>
      </c>
      <c r="L108">
        <f>INT([3]英雄数值!L107)</f>
        <v>385</v>
      </c>
      <c r="M108">
        <f>INT([3]英雄数值!M107)</f>
        <v>264</v>
      </c>
      <c r="N108">
        <f>INT([3]英雄数值!N107)</f>
        <v>252</v>
      </c>
      <c r="O108">
        <f>[3]英雄数值!O107</f>
        <v>289.80000000000007</v>
      </c>
      <c r="P108">
        <f>[3]英雄数值!P107</f>
        <v>67.2</v>
      </c>
      <c r="Q108">
        <f>[3]英雄数值!Q107</f>
        <v>115.5</v>
      </c>
      <c r="R108">
        <f>[3]英雄数值!R107</f>
        <v>79.38000000000001</v>
      </c>
      <c r="S108">
        <f>[3]英雄数值!S107</f>
        <v>75.599999999999994</v>
      </c>
      <c r="T108">
        <f>[3]英雄数值!T107</f>
        <v>8.9599999999999999E-2</v>
      </c>
      <c r="U108" t="e">
        <f>VLOOKUP(B108,预制对应表!$A$2:$A$63,1,0)</f>
        <v>#N/A</v>
      </c>
    </row>
    <row r="109" spans="1:21" x14ac:dyDescent="0.15">
      <c r="A109">
        <f>[3]英雄数值!A108</f>
        <v>10107</v>
      </c>
      <c r="B109" t="str">
        <f>[3]英雄数值!B108</f>
        <v>斧王</v>
      </c>
      <c r="C109">
        <f>VLOOKUP(B109,预制对应表!$A$2:$D$200,2,0)</f>
        <v>10108</v>
      </c>
      <c r="D109" t="str">
        <f>VLOOKUP(B109,预制对应表!$A$2:$D$200,3,0)</f>
        <v>card10108</v>
      </c>
      <c r="E109" t="str">
        <f>VLOOKUP(B109,预制对应表!$A$2:$D$200,4,0)</f>
        <v>fw</v>
      </c>
      <c r="F109">
        <f>VLOOKUP([3]英雄数值!D108,编号对应关系!$B$3:$C$24,2,0)</f>
        <v>3</v>
      </c>
      <c r="G109">
        <f>VLOOKUP([3]英雄数值!E108,编号对应关系!$B$3:$C$24,2,0)</f>
        <v>3</v>
      </c>
      <c r="H109">
        <f>VLOOKUP([3]英雄数值!H108,编号对应关系!$B$3:$C$24,2,0)</f>
        <v>3</v>
      </c>
      <c r="I109">
        <f>VLOOKUP([3]英雄数值!I108,编号对应关系!$B$3:$C$24,2,0)</f>
        <v>2</v>
      </c>
      <c r="J109">
        <f>INT([3]英雄数值!J108)</f>
        <v>970</v>
      </c>
      <c r="K109">
        <f>INT([3]英雄数值!K108)</f>
        <v>277</v>
      </c>
      <c r="L109">
        <f>INT([3]英雄数值!L108)</f>
        <v>385</v>
      </c>
      <c r="M109">
        <f>INT([3]英雄数值!M108)</f>
        <v>318</v>
      </c>
      <c r="N109">
        <f>INT([3]英雄数值!N108)</f>
        <v>277</v>
      </c>
      <c r="O109">
        <f>[3]英雄数值!O108</f>
        <v>291.06</v>
      </c>
      <c r="P109">
        <f>[3]英雄数值!P108</f>
        <v>83.160000000000011</v>
      </c>
      <c r="Q109">
        <f>[3]英雄数值!Q108</f>
        <v>115.5</v>
      </c>
      <c r="R109">
        <f>[3]英雄数值!R108</f>
        <v>95.634000000000015</v>
      </c>
      <c r="S109">
        <f>[3]英雄数值!S108</f>
        <v>83.16</v>
      </c>
      <c r="T109">
        <f>[3]英雄数值!T108</f>
        <v>0.11088000000000002</v>
      </c>
      <c r="U109" t="str">
        <f>VLOOKUP(B109,预制对应表!$A$2:$A$63,1,0)</f>
        <v>斧王</v>
      </c>
    </row>
    <row r="110" spans="1:21" hidden="1" x14ac:dyDescent="0.15">
      <c r="A110">
        <f>[3]英雄数值!A109</f>
        <v>10108</v>
      </c>
      <c r="B110" t="str">
        <f>[3]英雄数值!B109</f>
        <v>无</v>
      </c>
      <c r="C110" t="e">
        <f>VLOOKUP(B110,预制对应表!$A$2:$D$200,2,0)</f>
        <v>#N/A</v>
      </c>
      <c r="D110" t="e">
        <f>VLOOKUP(B110,预制对应表!$A$2:$D$200,3,0)</f>
        <v>#N/A</v>
      </c>
      <c r="E110" t="e">
        <f>VLOOKUP(B110,预制对应表!$A$2:$D$200,4,0)</f>
        <v>#N/A</v>
      </c>
      <c r="F110">
        <f>VLOOKUP([3]英雄数值!D109,编号对应关系!$B$3:$C$24,2,0)</f>
        <v>3</v>
      </c>
      <c r="G110">
        <f>VLOOKUP([3]英雄数值!E109,编号对应关系!$B$3:$C$24,2,0)</f>
        <v>3</v>
      </c>
      <c r="H110">
        <f>VLOOKUP([3]英雄数值!H109,编号对应关系!$B$3:$C$24,2,0)</f>
        <v>3</v>
      </c>
      <c r="I110">
        <f>VLOOKUP([3]英雄数值!I109,编号对应关系!$B$3:$C$24,2,0)</f>
        <v>2</v>
      </c>
      <c r="J110">
        <f>INT([3]英雄数值!J109)</f>
        <v>768</v>
      </c>
      <c r="K110">
        <f>INT([3]英雄数值!K109)</f>
        <v>256</v>
      </c>
      <c r="L110">
        <f>INT([3]英雄数值!L109)</f>
        <v>320</v>
      </c>
      <c r="M110">
        <f>INT([3]英雄数值!M109)</f>
        <v>230</v>
      </c>
      <c r="N110">
        <f>INT([3]英雄数值!N109)</f>
        <v>256</v>
      </c>
      <c r="O110">
        <f>[3]英雄数值!O109</f>
        <v>230.4</v>
      </c>
      <c r="P110">
        <f>[3]英雄数值!P109</f>
        <v>76.800000000000011</v>
      </c>
      <c r="Q110">
        <f>[3]英雄数值!Q109</f>
        <v>96</v>
      </c>
      <c r="R110">
        <f>[3]英雄数值!R109</f>
        <v>69.12</v>
      </c>
      <c r="S110">
        <f>[3]英雄数值!S109</f>
        <v>76.800000000000011</v>
      </c>
      <c r="T110">
        <f>[3]英雄数值!T109</f>
        <v>0.10240000000000002</v>
      </c>
      <c r="U110" t="e">
        <f>VLOOKUP(B110,预制对应表!$A$2:$A$63,1,0)</f>
        <v>#N/A</v>
      </c>
    </row>
    <row r="111" spans="1:21" x14ac:dyDescent="0.15">
      <c r="A111">
        <f>[3]英雄数值!A110</f>
        <v>10109</v>
      </c>
      <c r="B111" t="str">
        <f>[3]英雄数值!B110</f>
        <v>冰女</v>
      </c>
      <c r="C111">
        <f>VLOOKUP(B111,预制对应表!$A$2:$D$200,2,0)</f>
        <v>10109</v>
      </c>
      <c r="D111" t="str">
        <f>VLOOKUP(B111,预制对应表!$A$2:$D$200,3,0)</f>
        <v>card10109</v>
      </c>
      <c r="E111" t="str">
        <f>VLOOKUP(B111,预制对应表!$A$2:$D$200,4,0)</f>
        <v>bn</v>
      </c>
      <c r="F111">
        <f>VLOOKUP([3]英雄数值!D110,编号对应关系!$B$3:$C$24,2,0)</f>
        <v>2</v>
      </c>
      <c r="G111">
        <f>VLOOKUP([3]英雄数值!E110,编号对应关系!$B$3:$C$24,2,0)</f>
        <v>1</v>
      </c>
      <c r="H111">
        <f>VLOOKUP([3]英雄数值!H110,编号对应关系!$B$3:$C$24,2,0)</f>
        <v>1</v>
      </c>
      <c r="I111">
        <f>VLOOKUP([3]英雄数值!I110,编号对应关系!$B$3:$C$24,2,0)</f>
        <v>3</v>
      </c>
      <c r="J111">
        <f>INT([3]英雄数值!J110)</f>
        <v>536</v>
      </c>
      <c r="K111">
        <f>INT([3]英雄数值!K110)</f>
        <v>482</v>
      </c>
      <c r="L111">
        <f>INT([3]英雄数值!L110)</f>
        <v>214</v>
      </c>
      <c r="M111">
        <f>INT([3]英雄数值!M110)</f>
        <v>144</v>
      </c>
      <c r="N111">
        <f>INT([3]英雄数值!N110)</f>
        <v>368</v>
      </c>
      <c r="O111">
        <f>[3]英雄数值!O110</f>
        <v>160.80000000000001</v>
      </c>
      <c r="P111">
        <f>[3]英雄数值!P110</f>
        <v>144.72000000000003</v>
      </c>
      <c r="Q111">
        <f>[3]英雄数值!Q110</f>
        <v>64.320000000000007</v>
      </c>
      <c r="R111">
        <f>[3]英雄数值!R110</f>
        <v>43.415999999999997</v>
      </c>
      <c r="S111">
        <f>[3]英雄数值!S110</f>
        <v>110.55000000000003</v>
      </c>
      <c r="T111">
        <f>[3]英雄数值!T110</f>
        <v>0.19296000000000005</v>
      </c>
      <c r="U111" t="str">
        <f>VLOOKUP(B111,预制对应表!$A$2:$A$63,1,0)</f>
        <v>冰女</v>
      </c>
    </row>
    <row r="112" spans="1:21" x14ac:dyDescent="0.15">
      <c r="A112">
        <f>[3]英雄数值!A111</f>
        <v>10110</v>
      </c>
      <c r="B112" t="str">
        <f>[3]英雄数值!B111</f>
        <v>光法</v>
      </c>
      <c r="C112">
        <f>VLOOKUP(B112,预制对应表!$A$2:$D$200,2,0)</f>
        <v>10110</v>
      </c>
      <c r="D112" t="str">
        <f>VLOOKUP(B112,预制对应表!$A$2:$D$200,3,0)</f>
        <v>card10110</v>
      </c>
      <c r="E112" t="str">
        <f>VLOOKUP(B112,预制对应表!$A$2:$D$200,4,0)</f>
        <v>guangf</v>
      </c>
      <c r="F112">
        <f>VLOOKUP([3]英雄数值!D111,编号对应关系!$B$3:$C$24,2,0)</f>
        <v>2</v>
      </c>
      <c r="G112">
        <f>VLOOKUP([3]英雄数值!E111,编号对应关系!$B$3:$C$24,2,0)</f>
        <v>1</v>
      </c>
      <c r="H112">
        <f>VLOOKUP([3]英雄数值!H111,编号对应关系!$B$3:$C$24,2,0)</f>
        <v>1</v>
      </c>
      <c r="I112">
        <f>VLOOKUP([3]英雄数值!I111,编号对应关系!$B$3:$C$24,2,0)</f>
        <v>3</v>
      </c>
      <c r="J112">
        <f>INT([3]英雄数值!J111)</f>
        <v>588</v>
      </c>
      <c r="K112">
        <f>INT([3]英雄数值!K111)</f>
        <v>420</v>
      </c>
      <c r="L112">
        <f>INT([3]英雄数值!L111)</f>
        <v>280</v>
      </c>
      <c r="M112">
        <f>INT([3]英雄数值!M111)</f>
        <v>159</v>
      </c>
      <c r="N112">
        <f>INT([3]英雄数值!N111)</f>
        <v>350</v>
      </c>
      <c r="O112">
        <f>[3]英雄数值!O111</f>
        <v>176.4</v>
      </c>
      <c r="P112">
        <f>[3]英雄数值!P111</f>
        <v>126</v>
      </c>
      <c r="Q112">
        <f>[3]英雄数值!Q111</f>
        <v>84</v>
      </c>
      <c r="R112">
        <f>[3]英雄数值!R111</f>
        <v>47.879999999999995</v>
      </c>
      <c r="S112">
        <f>[3]英雄数值!S111</f>
        <v>105</v>
      </c>
      <c r="T112">
        <f>[3]英雄数值!T111</f>
        <v>0.16800000000000001</v>
      </c>
      <c r="U112" t="str">
        <f>VLOOKUP(B112,预制对应表!$A$2:$A$63,1,0)</f>
        <v>光法</v>
      </c>
    </row>
    <row r="113" spans="1:21" hidden="1" x14ac:dyDescent="0.15">
      <c r="A113">
        <f>[3]英雄数值!A112</f>
        <v>10111</v>
      </c>
      <c r="B113" t="str">
        <f>[3]英雄数值!B112</f>
        <v>无</v>
      </c>
      <c r="C113" t="e">
        <f>VLOOKUP(B113,预制对应表!$A$2:$D$200,2,0)</f>
        <v>#N/A</v>
      </c>
      <c r="D113" t="e">
        <f>VLOOKUP(B113,预制对应表!$A$2:$D$200,3,0)</f>
        <v>#N/A</v>
      </c>
      <c r="E113" t="e">
        <f>VLOOKUP(B113,预制对应表!$A$2:$D$200,4,0)</f>
        <v>#N/A</v>
      </c>
      <c r="F113">
        <f>VLOOKUP([3]英雄数值!D112,编号对应关系!$B$3:$C$24,2,0)</f>
        <v>2</v>
      </c>
      <c r="G113">
        <f>VLOOKUP([3]英雄数值!E112,编号对应关系!$B$3:$C$24,2,0)</f>
        <v>1</v>
      </c>
      <c r="H113">
        <f>VLOOKUP([3]英雄数值!H112,编号对应关系!$B$3:$C$24,2,0)</f>
        <v>1</v>
      </c>
      <c r="I113">
        <f>VLOOKUP([3]英雄数值!I112,编号对应关系!$B$3:$C$24,2,0)</f>
        <v>3</v>
      </c>
      <c r="J113">
        <f>INT([3]英雄数值!J112)</f>
        <v>512</v>
      </c>
      <c r="K113">
        <f>INT([3]英雄数值!K112)</f>
        <v>384</v>
      </c>
      <c r="L113">
        <f>INT([3]英雄数值!L112)</f>
        <v>256</v>
      </c>
      <c r="M113">
        <f>INT([3]英雄数值!M112)</f>
        <v>153</v>
      </c>
      <c r="N113">
        <f>INT([3]英雄数值!N112)</f>
        <v>320</v>
      </c>
      <c r="O113">
        <f>[3]英雄数值!O112</f>
        <v>153.60000000000002</v>
      </c>
      <c r="P113">
        <f>[3]英雄数值!P112</f>
        <v>115.2</v>
      </c>
      <c r="Q113">
        <f>[3]英雄数值!Q112</f>
        <v>76.800000000000011</v>
      </c>
      <c r="R113">
        <f>[3]英雄数值!R112</f>
        <v>46.080000000000005</v>
      </c>
      <c r="S113">
        <f>[3]英雄数值!S112</f>
        <v>96</v>
      </c>
      <c r="T113">
        <f>[3]英雄数值!T112</f>
        <v>0.15360000000000001</v>
      </c>
      <c r="U113" t="e">
        <f>VLOOKUP(B113,预制对应表!$A$2:$A$63,1,0)</f>
        <v>#N/A</v>
      </c>
    </row>
    <row r="114" spans="1:21" hidden="1" x14ac:dyDescent="0.15">
      <c r="A114">
        <f>[3]英雄数值!A113</f>
        <v>10112</v>
      </c>
      <c r="B114" t="str">
        <f>[3]英雄数值!B113</f>
        <v>无</v>
      </c>
      <c r="C114" t="e">
        <f>VLOOKUP(B114,预制对应表!$A$2:$D$200,2,0)</f>
        <v>#N/A</v>
      </c>
      <c r="D114" t="e">
        <f>VLOOKUP(B114,预制对应表!$A$2:$D$200,3,0)</f>
        <v>#N/A</v>
      </c>
      <c r="E114" t="e">
        <f>VLOOKUP(B114,预制对应表!$A$2:$D$200,4,0)</f>
        <v>#N/A</v>
      </c>
      <c r="F114">
        <f>VLOOKUP([3]英雄数值!D113,编号对应关系!$B$3:$C$24,2,0)</f>
        <v>2</v>
      </c>
      <c r="G114">
        <f>VLOOKUP([3]英雄数值!E113,编号对应关系!$B$3:$C$24,2,0)</f>
        <v>1</v>
      </c>
      <c r="H114">
        <f>VLOOKUP([3]英雄数值!H113,编号对应关系!$B$3:$C$24,2,0)</f>
        <v>1</v>
      </c>
      <c r="I114">
        <f>VLOOKUP([3]英雄数值!I113,编号对应关系!$B$3:$C$24,2,0)</f>
        <v>3</v>
      </c>
      <c r="J114">
        <f>INT([3]英雄数值!J113)</f>
        <v>512</v>
      </c>
      <c r="K114">
        <f>INT([3]英雄数值!K113)</f>
        <v>384</v>
      </c>
      <c r="L114">
        <f>INT([3]英雄数值!L113)</f>
        <v>256</v>
      </c>
      <c r="M114">
        <f>INT([3]英雄数值!M113)</f>
        <v>153</v>
      </c>
      <c r="N114">
        <f>INT([3]英雄数值!N113)</f>
        <v>320</v>
      </c>
      <c r="O114">
        <f>[3]英雄数值!O113</f>
        <v>153.60000000000002</v>
      </c>
      <c r="P114">
        <f>[3]英雄数值!P113</f>
        <v>115.2</v>
      </c>
      <c r="Q114">
        <f>[3]英雄数值!Q113</f>
        <v>76.800000000000011</v>
      </c>
      <c r="R114">
        <f>[3]英雄数值!R113</f>
        <v>46.080000000000005</v>
      </c>
      <c r="S114">
        <f>[3]英雄数值!S113</f>
        <v>96</v>
      </c>
      <c r="T114">
        <f>[3]英雄数值!T113</f>
        <v>0.15360000000000001</v>
      </c>
      <c r="U114" t="e">
        <f>VLOOKUP(B114,预制对应表!$A$2:$A$63,1,0)</f>
        <v>#N/A</v>
      </c>
    </row>
    <row r="115" spans="1:21" x14ac:dyDescent="0.15">
      <c r="A115">
        <f>[3]英雄数值!A114</f>
        <v>10113</v>
      </c>
      <c r="B115" t="str">
        <f>[3]英雄数值!B114</f>
        <v>暗牧</v>
      </c>
      <c r="C115">
        <f>VLOOKUP(B115,预制对应表!$A$2:$D$200,2,0)</f>
        <v>10114</v>
      </c>
      <c r="D115" t="str">
        <f>VLOOKUP(B115,预制对应表!$A$2:$D$200,3,0)</f>
        <v>card10114</v>
      </c>
      <c r="E115" t="str">
        <f>VLOOKUP(B115,预制对应表!$A$2:$D$200,4,0)</f>
        <v>am</v>
      </c>
      <c r="F115">
        <f>VLOOKUP([3]英雄数值!D114,编号对应关系!$B$3:$C$24,2,0)</f>
        <v>2</v>
      </c>
      <c r="G115">
        <f>VLOOKUP([3]英雄数值!E114,编号对应关系!$B$3:$C$24,2,0)</f>
        <v>1</v>
      </c>
      <c r="H115">
        <f>VLOOKUP([3]英雄数值!H114,编号对应关系!$B$3:$C$24,2,0)</f>
        <v>2</v>
      </c>
      <c r="I115">
        <f>VLOOKUP([3]英雄数值!I114,编号对应关系!$B$3:$C$24,2,0)</f>
        <v>1</v>
      </c>
      <c r="J115">
        <f>INT([3]英雄数值!J114)</f>
        <v>536</v>
      </c>
      <c r="K115">
        <f>INT([3]英雄数值!K114)</f>
        <v>482</v>
      </c>
      <c r="L115">
        <f>INT([3]英雄数值!L114)</f>
        <v>214</v>
      </c>
      <c r="M115">
        <f>INT([3]英雄数值!M114)</f>
        <v>144</v>
      </c>
      <c r="N115">
        <f>INT([3]英雄数值!N114)</f>
        <v>368</v>
      </c>
      <c r="O115">
        <f>[3]英雄数值!O114</f>
        <v>160.80000000000001</v>
      </c>
      <c r="P115">
        <f>[3]英雄数值!P114</f>
        <v>144.72000000000003</v>
      </c>
      <c r="Q115">
        <f>[3]英雄数值!Q114</f>
        <v>64.320000000000007</v>
      </c>
      <c r="R115">
        <f>[3]英雄数值!R114</f>
        <v>43.415999999999997</v>
      </c>
      <c r="S115">
        <f>[3]英雄数值!S114</f>
        <v>110.55000000000003</v>
      </c>
      <c r="T115">
        <f>[3]英雄数值!T114</f>
        <v>0.19296000000000005</v>
      </c>
      <c r="U115" t="str">
        <f>VLOOKUP(B115,预制对应表!$A$2:$A$63,1,0)</f>
        <v>暗牧</v>
      </c>
    </row>
    <row r="116" spans="1:21" x14ac:dyDescent="0.15">
      <c r="A116">
        <f>[3]英雄数值!A115</f>
        <v>10114</v>
      </c>
      <c r="B116" t="str">
        <f>[3]英雄数值!B115</f>
        <v>老鹿</v>
      </c>
      <c r="C116">
        <f>VLOOKUP(B116,预制对应表!$A$2:$D$200,2,0)</f>
        <v>10005</v>
      </c>
      <c r="D116" t="str">
        <f>VLOOKUP(B116,预制对应表!$A$2:$D$200,3,0)</f>
        <v>card10005</v>
      </c>
      <c r="E116" t="str">
        <f>VLOOKUP(B116,预制对应表!$A$2:$D$200,4,0)</f>
        <v>ll</v>
      </c>
      <c r="F116">
        <f>VLOOKUP([3]英雄数值!D115,编号对应关系!$B$3:$C$24,2,0)</f>
        <v>2</v>
      </c>
      <c r="G116">
        <f>VLOOKUP([3]英雄数值!E115,编号对应关系!$B$3:$C$24,2,0)</f>
        <v>1</v>
      </c>
      <c r="H116">
        <f>VLOOKUP([3]英雄数值!H115,编号对应关系!$B$3:$C$24,2,0)</f>
        <v>2</v>
      </c>
      <c r="I116">
        <f>VLOOKUP([3]英雄数值!I115,编号对应关系!$B$3:$C$24,2,0)</f>
        <v>1</v>
      </c>
      <c r="J116">
        <f>INT([3]英雄数值!J115)</f>
        <v>560</v>
      </c>
      <c r="K116">
        <f>INT([3]英雄数值!K115)</f>
        <v>504</v>
      </c>
      <c r="L116">
        <f>INT([3]英雄数值!L115)</f>
        <v>224</v>
      </c>
      <c r="M116">
        <f>INT([3]英雄数值!M115)</f>
        <v>151</v>
      </c>
      <c r="N116">
        <f>INT([3]英雄数值!N115)</f>
        <v>385</v>
      </c>
      <c r="O116">
        <f>[3]英雄数值!O115</f>
        <v>168</v>
      </c>
      <c r="P116">
        <f>[3]英雄数值!P115</f>
        <v>151.20000000000002</v>
      </c>
      <c r="Q116">
        <f>[3]英雄数值!Q115</f>
        <v>67.2</v>
      </c>
      <c r="R116">
        <f>[3]英雄数值!R115</f>
        <v>45.359999999999992</v>
      </c>
      <c r="S116">
        <f>[3]英雄数值!S115</f>
        <v>115.5</v>
      </c>
      <c r="T116">
        <f>[3]英雄数值!T115</f>
        <v>0.20160000000000003</v>
      </c>
      <c r="U116" t="str">
        <f>VLOOKUP(B116,预制对应表!$A$2:$A$63,1,0)</f>
        <v>老鹿</v>
      </c>
    </row>
    <row r="117" spans="1:21" hidden="1" x14ac:dyDescent="0.15">
      <c r="A117">
        <f>[3]英雄数值!A116</f>
        <v>10115</v>
      </c>
      <c r="B117" t="str">
        <f>[3]英雄数值!B116</f>
        <v>无</v>
      </c>
      <c r="C117" t="e">
        <f>VLOOKUP(B117,预制对应表!$A$2:$D$200,2,0)</f>
        <v>#N/A</v>
      </c>
      <c r="D117" t="e">
        <f>VLOOKUP(B117,预制对应表!$A$2:$D$200,3,0)</f>
        <v>#N/A</v>
      </c>
      <c r="E117" t="e">
        <f>VLOOKUP(B117,预制对应表!$A$2:$D$200,4,0)</f>
        <v>#N/A</v>
      </c>
      <c r="F117">
        <f>VLOOKUP([3]英雄数值!D116,编号对应关系!$B$3:$C$24,2,0)</f>
        <v>2</v>
      </c>
      <c r="G117">
        <f>VLOOKUP([3]英雄数值!E116,编号对应关系!$B$3:$C$24,2,0)</f>
        <v>1</v>
      </c>
      <c r="H117">
        <f>VLOOKUP([3]英雄数值!H116,编号对应关系!$B$3:$C$24,2,0)</f>
        <v>2</v>
      </c>
      <c r="I117">
        <f>VLOOKUP([3]英雄数值!I116,编号对应关系!$B$3:$C$24,2,0)</f>
        <v>1</v>
      </c>
      <c r="J117">
        <f>INT([3]英雄数值!J116)</f>
        <v>512</v>
      </c>
      <c r="K117">
        <f>INT([3]英雄数值!K116)</f>
        <v>384</v>
      </c>
      <c r="L117">
        <f>INT([3]英雄数值!L116)</f>
        <v>256</v>
      </c>
      <c r="M117">
        <f>INT([3]英雄数值!M116)</f>
        <v>153</v>
      </c>
      <c r="N117">
        <f>INT([3]英雄数值!N116)</f>
        <v>320</v>
      </c>
      <c r="O117">
        <f>[3]英雄数值!O116</f>
        <v>153.60000000000002</v>
      </c>
      <c r="P117">
        <f>[3]英雄数值!P116</f>
        <v>115.2</v>
      </c>
      <c r="Q117">
        <f>[3]英雄数值!Q116</f>
        <v>76.800000000000011</v>
      </c>
      <c r="R117">
        <f>[3]英雄数值!R116</f>
        <v>46.080000000000005</v>
      </c>
      <c r="S117">
        <f>[3]英雄数值!S116</f>
        <v>96</v>
      </c>
      <c r="T117">
        <f>[3]英雄数值!T116</f>
        <v>0.15360000000000001</v>
      </c>
      <c r="U117" t="e">
        <f>VLOOKUP(B117,预制对应表!$A$2:$A$63,1,0)</f>
        <v>#N/A</v>
      </c>
    </row>
    <row r="118" spans="1:21" hidden="1" x14ac:dyDescent="0.15">
      <c r="A118">
        <f>[3]英雄数值!A117</f>
        <v>10116</v>
      </c>
      <c r="B118" t="str">
        <f>[3]英雄数值!B117</f>
        <v>无</v>
      </c>
      <c r="C118" t="e">
        <f>VLOOKUP(B118,预制对应表!$A$2:$D$200,2,0)</f>
        <v>#N/A</v>
      </c>
      <c r="D118" t="e">
        <f>VLOOKUP(B118,预制对应表!$A$2:$D$200,3,0)</f>
        <v>#N/A</v>
      </c>
      <c r="E118" t="e">
        <f>VLOOKUP(B118,预制对应表!$A$2:$D$200,4,0)</f>
        <v>#N/A</v>
      </c>
      <c r="F118">
        <f>VLOOKUP([3]英雄数值!D117,编号对应关系!$B$3:$C$24,2,0)</f>
        <v>2</v>
      </c>
      <c r="G118">
        <f>VLOOKUP([3]英雄数值!E117,编号对应关系!$B$3:$C$24,2,0)</f>
        <v>1</v>
      </c>
      <c r="H118">
        <f>VLOOKUP([3]英雄数值!H117,编号对应关系!$B$3:$C$24,2,0)</f>
        <v>2</v>
      </c>
      <c r="I118">
        <f>VLOOKUP([3]英雄数值!I117,编号对应关系!$B$3:$C$24,2,0)</f>
        <v>1</v>
      </c>
      <c r="J118">
        <f>INT([3]英雄数值!J117)</f>
        <v>512</v>
      </c>
      <c r="K118">
        <f>INT([3]英雄数值!K117)</f>
        <v>384</v>
      </c>
      <c r="L118">
        <f>INT([3]英雄数值!L117)</f>
        <v>256</v>
      </c>
      <c r="M118">
        <f>INT([3]英雄数值!M117)</f>
        <v>153</v>
      </c>
      <c r="N118">
        <f>INT([3]英雄数值!N117)</f>
        <v>320</v>
      </c>
      <c r="O118">
        <f>[3]英雄数值!O117</f>
        <v>153.60000000000002</v>
      </c>
      <c r="P118">
        <f>[3]英雄数值!P117</f>
        <v>115.2</v>
      </c>
      <c r="Q118">
        <f>[3]英雄数值!Q117</f>
        <v>76.800000000000011</v>
      </c>
      <c r="R118">
        <f>[3]英雄数值!R117</f>
        <v>46.080000000000005</v>
      </c>
      <c r="S118">
        <f>[3]英雄数值!S117</f>
        <v>96</v>
      </c>
      <c r="T118">
        <f>[3]英雄数值!T117</f>
        <v>0.15360000000000001</v>
      </c>
      <c r="U118" t="e">
        <f>VLOOKUP(B118,预制对应表!$A$2:$A$63,1,0)</f>
        <v>#N/A</v>
      </c>
    </row>
    <row r="119" spans="1:21" x14ac:dyDescent="0.15">
      <c r="A119">
        <f>[3]英雄数值!A118</f>
        <v>10117</v>
      </c>
      <c r="B119" t="str">
        <f>[3]英雄数值!B118</f>
        <v>毒狗</v>
      </c>
      <c r="C119">
        <f>VLOOKUP(B119,预制对应表!$A$2:$D$200,2,0)</f>
        <v>10117</v>
      </c>
      <c r="D119" t="str">
        <f>VLOOKUP(B119,预制对应表!$A$2:$D$200,3,0)</f>
        <v>card10117</v>
      </c>
      <c r="E119" t="str">
        <f>VLOOKUP(B119,预制对应表!$A$2:$D$200,4,0)</f>
        <v>dg</v>
      </c>
      <c r="F119">
        <f>VLOOKUP([3]英雄数值!D118,编号对应关系!$B$3:$C$24,2,0)</f>
        <v>2</v>
      </c>
      <c r="G119">
        <f>VLOOKUP([3]英雄数值!E118,编号对应关系!$B$3:$C$24,2,0)</f>
        <v>1</v>
      </c>
      <c r="H119">
        <f>VLOOKUP([3]英雄数值!H118,编号对应关系!$B$3:$C$24,2,0)</f>
        <v>3</v>
      </c>
      <c r="I119">
        <f>VLOOKUP([3]英雄数值!I118,编号对应关系!$B$3:$C$24,2,0)</f>
        <v>2</v>
      </c>
      <c r="J119">
        <f>INT([3]英雄数值!J118)</f>
        <v>509</v>
      </c>
      <c r="K119">
        <f>INT([3]英雄数值!K118)</f>
        <v>442</v>
      </c>
      <c r="L119">
        <f>INT([3]英雄数值!L118)</f>
        <v>241</v>
      </c>
      <c r="M119">
        <f>INT([3]英雄数值!M118)</f>
        <v>168</v>
      </c>
      <c r="N119">
        <f>INT([3]英雄数值!N118)</f>
        <v>335</v>
      </c>
      <c r="O119">
        <f>[3]英雄数值!O118</f>
        <v>152.76</v>
      </c>
      <c r="P119">
        <f>[3]英雄数值!P118</f>
        <v>132.66000000000003</v>
      </c>
      <c r="Q119">
        <f>[3]英雄数值!Q118</f>
        <v>72.36</v>
      </c>
      <c r="R119">
        <f>[3]英雄数值!R118</f>
        <v>50.652000000000008</v>
      </c>
      <c r="S119">
        <f>[3]英雄数值!S118</f>
        <v>100.50000000000001</v>
      </c>
      <c r="T119">
        <f>[3]英雄数值!T118</f>
        <v>0.17688000000000004</v>
      </c>
      <c r="U119" t="str">
        <f>VLOOKUP(B119,预制对应表!$A$2:$A$63,1,0)</f>
        <v>毒狗</v>
      </c>
    </row>
    <row r="120" spans="1:21" x14ac:dyDescent="0.15">
      <c r="A120">
        <f>[3]英雄数值!A119</f>
        <v>10118</v>
      </c>
      <c r="B120" t="str">
        <f>[3]英雄数值!B119</f>
        <v>谜团</v>
      </c>
      <c r="C120">
        <f>VLOOKUP(B120,预制对应表!$A$2:$D$200,2,0)</f>
        <v>10118</v>
      </c>
      <c r="D120" t="str">
        <f>VLOOKUP(B120,预制对应表!$A$2:$D$200,3,0)</f>
        <v>card10118</v>
      </c>
      <c r="E120" t="str">
        <f>VLOOKUP(B120,预制对应表!$A$2:$D$200,4,0)</f>
        <v>mt</v>
      </c>
      <c r="F120">
        <f>VLOOKUP([3]英雄数值!D119,编号对应关系!$B$3:$C$24,2,0)</f>
        <v>2</v>
      </c>
      <c r="G120">
        <f>VLOOKUP([3]英雄数值!E119,编号对应关系!$B$3:$C$24,2,0)</f>
        <v>1</v>
      </c>
      <c r="H120">
        <f>VLOOKUP([3]英雄数值!H119,编号对应关系!$B$3:$C$24,2,0)</f>
        <v>3</v>
      </c>
      <c r="I120">
        <f>VLOOKUP([3]英雄数值!I119,编号对应关系!$B$3:$C$24,2,0)</f>
        <v>2</v>
      </c>
      <c r="J120">
        <f>INT([3]英雄数值!J119)</f>
        <v>560</v>
      </c>
      <c r="K120">
        <f>INT([3]英雄数值!K119)</f>
        <v>504</v>
      </c>
      <c r="L120">
        <f>INT([3]英雄数值!L119)</f>
        <v>224</v>
      </c>
      <c r="M120">
        <f>INT([3]英雄数值!M119)</f>
        <v>151</v>
      </c>
      <c r="N120">
        <f>INT([3]英雄数值!N119)</f>
        <v>385</v>
      </c>
      <c r="O120">
        <f>[3]英雄数值!O119</f>
        <v>168</v>
      </c>
      <c r="P120">
        <f>[3]英雄数值!P119</f>
        <v>151.20000000000002</v>
      </c>
      <c r="Q120">
        <f>[3]英雄数值!Q119</f>
        <v>67.2</v>
      </c>
      <c r="R120">
        <f>[3]英雄数值!R119</f>
        <v>45.359999999999992</v>
      </c>
      <c r="S120">
        <f>[3]英雄数值!S119</f>
        <v>115.5</v>
      </c>
      <c r="T120">
        <f>[3]英雄数值!T119</f>
        <v>0.20160000000000003</v>
      </c>
      <c r="U120" t="str">
        <f>VLOOKUP(B120,预制对应表!$A$2:$A$63,1,0)</f>
        <v>谜团</v>
      </c>
    </row>
    <row r="121" spans="1:21" hidden="1" x14ac:dyDescent="0.15">
      <c r="A121">
        <f>[3]英雄数值!A120</f>
        <v>10119</v>
      </c>
      <c r="B121" t="str">
        <f>[3]英雄数值!B120</f>
        <v>无</v>
      </c>
      <c r="C121" t="e">
        <f>VLOOKUP(B121,预制对应表!$A$2:$D$200,2,0)</f>
        <v>#N/A</v>
      </c>
      <c r="D121" t="e">
        <f>VLOOKUP(B121,预制对应表!$A$2:$D$200,3,0)</f>
        <v>#N/A</v>
      </c>
      <c r="E121" t="e">
        <f>VLOOKUP(B121,预制对应表!$A$2:$D$200,4,0)</f>
        <v>#N/A</v>
      </c>
      <c r="F121">
        <f>VLOOKUP([3]英雄数值!D120,编号对应关系!$B$3:$C$24,2,0)</f>
        <v>2</v>
      </c>
      <c r="G121">
        <f>VLOOKUP([3]英雄数值!E120,编号对应关系!$B$3:$C$24,2,0)</f>
        <v>1</v>
      </c>
      <c r="H121">
        <f>VLOOKUP([3]英雄数值!H120,编号对应关系!$B$3:$C$24,2,0)</f>
        <v>3</v>
      </c>
      <c r="I121">
        <f>VLOOKUP([3]英雄数值!I120,编号对应关系!$B$3:$C$24,2,0)</f>
        <v>2</v>
      </c>
      <c r="J121">
        <f>INT([3]英雄数值!J120)</f>
        <v>512</v>
      </c>
      <c r="K121">
        <f>INT([3]英雄数值!K120)</f>
        <v>384</v>
      </c>
      <c r="L121">
        <f>INT([3]英雄数值!L120)</f>
        <v>256</v>
      </c>
      <c r="M121">
        <f>INT([3]英雄数值!M120)</f>
        <v>153</v>
      </c>
      <c r="N121">
        <f>INT([3]英雄数值!N120)</f>
        <v>320</v>
      </c>
      <c r="O121">
        <f>[3]英雄数值!O120</f>
        <v>153.60000000000002</v>
      </c>
      <c r="P121">
        <f>[3]英雄数值!P120</f>
        <v>115.2</v>
      </c>
      <c r="Q121">
        <f>[3]英雄数值!Q120</f>
        <v>76.800000000000011</v>
      </c>
      <c r="R121">
        <f>[3]英雄数值!R120</f>
        <v>46.080000000000005</v>
      </c>
      <c r="S121">
        <f>[3]英雄数值!S120</f>
        <v>96</v>
      </c>
      <c r="T121">
        <f>[3]英雄数值!T120</f>
        <v>0.15360000000000001</v>
      </c>
      <c r="U121" t="e">
        <f>VLOOKUP(B121,预制对应表!$A$2:$A$63,1,0)</f>
        <v>#N/A</v>
      </c>
    </row>
    <row r="122" spans="1:21" hidden="1" x14ac:dyDescent="0.15">
      <c r="A122">
        <f>[3]英雄数值!A121</f>
        <v>10120</v>
      </c>
      <c r="B122" t="str">
        <f>[3]英雄数值!B121</f>
        <v>无</v>
      </c>
      <c r="C122" t="e">
        <f>VLOOKUP(B122,预制对应表!$A$2:$D$200,2,0)</f>
        <v>#N/A</v>
      </c>
      <c r="D122" t="e">
        <f>VLOOKUP(B122,预制对应表!$A$2:$D$200,3,0)</f>
        <v>#N/A</v>
      </c>
      <c r="E122" t="e">
        <f>VLOOKUP(B122,预制对应表!$A$2:$D$200,4,0)</f>
        <v>#N/A</v>
      </c>
      <c r="F122">
        <f>VLOOKUP([3]英雄数值!D121,编号对应关系!$B$3:$C$24,2,0)</f>
        <v>2</v>
      </c>
      <c r="G122">
        <f>VLOOKUP([3]英雄数值!E121,编号对应关系!$B$3:$C$24,2,0)</f>
        <v>1</v>
      </c>
      <c r="H122">
        <f>VLOOKUP([3]英雄数值!H121,编号对应关系!$B$3:$C$24,2,0)</f>
        <v>3</v>
      </c>
      <c r="I122">
        <f>VLOOKUP([3]英雄数值!I121,编号对应关系!$B$3:$C$24,2,0)</f>
        <v>2</v>
      </c>
      <c r="J122">
        <f>INT([3]英雄数值!J121)</f>
        <v>512</v>
      </c>
      <c r="K122">
        <f>INT([3]英雄数值!K121)</f>
        <v>384</v>
      </c>
      <c r="L122">
        <f>INT([3]英雄数值!L121)</f>
        <v>256</v>
      </c>
      <c r="M122">
        <f>INT([3]英雄数值!M121)</f>
        <v>153</v>
      </c>
      <c r="N122">
        <f>INT([3]英雄数值!N121)</f>
        <v>320</v>
      </c>
      <c r="O122">
        <f>[3]英雄数值!O121</f>
        <v>153.60000000000002</v>
      </c>
      <c r="P122">
        <f>[3]英雄数值!P121</f>
        <v>115.2</v>
      </c>
      <c r="Q122">
        <f>[3]英雄数值!Q121</f>
        <v>76.800000000000011</v>
      </c>
      <c r="R122">
        <f>[3]英雄数值!R121</f>
        <v>46.080000000000005</v>
      </c>
      <c r="S122">
        <f>[3]英雄数值!S121</f>
        <v>96</v>
      </c>
      <c r="T122">
        <f>[3]英雄数值!T121</f>
        <v>0.15360000000000001</v>
      </c>
      <c r="U122" t="e">
        <f>VLOOKUP(B122,预制对应表!$A$2:$A$63,1,0)</f>
        <v>#N/A</v>
      </c>
    </row>
    <row r="123" spans="1:21" x14ac:dyDescent="0.15">
      <c r="A123">
        <f>[3]英雄数值!A122</f>
        <v>10121</v>
      </c>
      <c r="B123" t="str">
        <f>[3]英雄数值!B122</f>
        <v>直升机</v>
      </c>
      <c r="C123">
        <f>VLOOKUP(B123,预制对应表!$A$2:$D$200,2,0)</f>
        <v>10121</v>
      </c>
      <c r="D123" t="str">
        <f>VLOOKUP(B123,预制对应表!$A$2:$D$200,3,0)</f>
        <v>card10121</v>
      </c>
      <c r="E123" t="str">
        <f>VLOOKUP(B123,预制对应表!$A$2:$D$200,4,0)</f>
        <v>zsj</v>
      </c>
      <c r="F123">
        <f>VLOOKUP([3]英雄数值!D122,编号对应关系!$B$3:$C$24,2,0)</f>
        <v>2</v>
      </c>
      <c r="G123">
        <f>VLOOKUP([3]英雄数值!E122,编号对应关系!$B$3:$C$24,2,0)</f>
        <v>2</v>
      </c>
      <c r="H123">
        <f>VLOOKUP([3]英雄数值!H122,编号对应关系!$B$3:$C$24,2,0)</f>
        <v>1</v>
      </c>
      <c r="I123">
        <f>VLOOKUP([3]英雄数值!I122,编号对应关系!$B$3:$C$24,2,0)</f>
        <v>3</v>
      </c>
      <c r="J123">
        <f>INT([3]英雄数值!J122)</f>
        <v>665</v>
      </c>
      <c r="K123">
        <f>INT([3]英雄数值!K122)</f>
        <v>332</v>
      </c>
      <c r="L123">
        <f>INT([3]英雄数值!L122)</f>
        <v>483</v>
      </c>
      <c r="M123">
        <f>INT([3]英雄数值!M122)</f>
        <v>189</v>
      </c>
      <c r="N123">
        <f>INT([3]英雄数值!N122)</f>
        <v>441</v>
      </c>
      <c r="O123">
        <f>[3]英雄数值!O122</f>
        <v>199.50000000000003</v>
      </c>
      <c r="P123">
        <f>[3]英雄数值!P122</f>
        <v>99.750000000000014</v>
      </c>
      <c r="Q123">
        <f>[3]英雄数值!Q122</f>
        <v>144.90000000000003</v>
      </c>
      <c r="R123">
        <f>[3]英雄数值!R122</f>
        <v>56.7</v>
      </c>
      <c r="S123">
        <f>[3]英雄数值!S122</f>
        <v>132.30000000000001</v>
      </c>
      <c r="T123">
        <f>[3]英雄数值!T122</f>
        <v>0.13300000000000001</v>
      </c>
      <c r="U123" t="str">
        <f>VLOOKUP(B123,预制对应表!$A$2:$A$63,1,0)</f>
        <v>直升机</v>
      </c>
    </row>
    <row r="124" spans="1:21" x14ac:dyDescent="0.15">
      <c r="A124">
        <f>[3]英雄数值!A123</f>
        <v>10122</v>
      </c>
      <c r="B124" t="str">
        <f>[3]英雄数值!B123</f>
        <v>电狗</v>
      </c>
      <c r="C124">
        <f>VLOOKUP(B124,预制对应表!$A$2:$D$200,2,0)</f>
        <v>10122</v>
      </c>
      <c r="D124" t="str">
        <f>VLOOKUP(B124,预制对应表!$A$2:$D$200,3,0)</f>
        <v>card10122</v>
      </c>
      <c r="E124" t="str">
        <f>VLOOKUP(B124,预制对应表!$A$2:$D$200,4,0)</f>
        <v>lg</v>
      </c>
      <c r="F124">
        <f>VLOOKUP([3]英雄数值!D123,编号对应关系!$B$3:$C$24,2,0)</f>
        <v>2</v>
      </c>
      <c r="G124">
        <f>VLOOKUP([3]英雄数值!E123,编号对应关系!$B$3:$C$24,2,0)</f>
        <v>2</v>
      </c>
      <c r="H124">
        <f>VLOOKUP([3]英雄数值!H123,编号对应关系!$B$3:$C$24,2,0)</f>
        <v>1</v>
      </c>
      <c r="I124">
        <f>VLOOKUP([3]英雄数值!I123,编号对应关系!$B$3:$C$24,2,0)</f>
        <v>3</v>
      </c>
      <c r="J124">
        <f>INT([3]英雄数值!J123)</f>
        <v>703</v>
      </c>
      <c r="K124">
        <f>INT([3]英雄数值!K123)</f>
        <v>335</v>
      </c>
      <c r="L124">
        <f>INT([3]英雄数值!L123)</f>
        <v>402</v>
      </c>
      <c r="M124">
        <f>INT([3]英雄数值!M123)</f>
        <v>190</v>
      </c>
      <c r="N124">
        <f>INT([3]英雄数值!N123)</f>
        <v>402</v>
      </c>
      <c r="O124">
        <f>[3]英雄数值!O123</f>
        <v>211.05000000000007</v>
      </c>
      <c r="P124">
        <f>[3]英雄数值!P123</f>
        <v>100.50000000000001</v>
      </c>
      <c r="Q124">
        <f>[3]英雄数值!Q123</f>
        <v>120.60000000000001</v>
      </c>
      <c r="R124">
        <f>[3]英雄数值!R123</f>
        <v>57.285000000000004</v>
      </c>
      <c r="S124">
        <f>[3]英雄数值!S123</f>
        <v>120.60000000000001</v>
      </c>
      <c r="T124">
        <f>[3]英雄数值!T123</f>
        <v>0.13400000000000001</v>
      </c>
      <c r="U124" t="str">
        <f>VLOOKUP(B124,预制对应表!$A$2:$A$63,1,0)</f>
        <v>电狗</v>
      </c>
    </row>
    <row r="125" spans="1:21" hidden="1" x14ac:dyDescent="0.15">
      <c r="A125">
        <f>[3]英雄数值!A124</f>
        <v>10123</v>
      </c>
      <c r="B125" t="str">
        <f>[3]英雄数值!B124</f>
        <v>无</v>
      </c>
      <c r="C125" t="e">
        <f>VLOOKUP(B125,预制对应表!$A$2:$D$200,2,0)</f>
        <v>#N/A</v>
      </c>
      <c r="D125" t="e">
        <f>VLOOKUP(B125,预制对应表!$A$2:$D$200,3,0)</f>
        <v>#N/A</v>
      </c>
      <c r="E125" t="e">
        <f>VLOOKUP(B125,预制对应表!$A$2:$D$200,4,0)</f>
        <v>#N/A</v>
      </c>
      <c r="F125">
        <f>VLOOKUP([3]英雄数值!D124,编号对应关系!$B$3:$C$24,2,0)</f>
        <v>2</v>
      </c>
      <c r="G125">
        <f>VLOOKUP([3]英雄数值!E124,编号对应关系!$B$3:$C$24,2,0)</f>
        <v>2</v>
      </c>
      <c r="H125">
        <f>VLOOKUP([3]英雄数值!H124,编号对应关系!$B$3:$C$24,2,0)</f>
        <v>1</v>
      </c>
      <c r="I125">
        <f>VLOOKUP([3]英雄数值!I124,编号对应关系!$B$3:$C$24,2,0)</f>
        <v>3</v>
      </c>
      <c r="J125">
        <f>INT([3]英雄数值!J124)</f>
        <v>640</v>
      </c>
      <c r="K125">
        <f>INT([3]英雄数值!K124)</f>
        <v>320</v>
      </c>
      <c r="L125">
        <f>INT([3]英雄数值!L124)</f>
        <v>384</v>
      </c>
      <c r="M125">
        <f>INT([3]英雄数值!M124)</f>
        <v>192</v>
      </c>
      <c r="N125">
        <f>INT([3]英雄数值!N124)</f>
        <v>384</v>
      </c>
      <c r="O125">
        <f>[3]英雄数值!O124</f>
        <v>192</v>
      </c>
      <c r="P125">
        <f>[3]英雄数值!P124</f>
        <v>96</v>
      </c>
      <c r="Q125">
        <f>[3]英雄数值!Q124</f>
        <v>115.2</v>
      </c>
      <c r="R125">
        <f>[3]英雄数值!R124</f>
        <v>57.6</v>
      </c>
      <c r="S125">
        <f>[3]英雄数值!S124</f>
        <v>115.2</v>
      </c>
      <c r="T125">
        <f>[3]英雄数值!T124</f>
        <v>0.128</v>
      </c>
      <c r="U125" t="e">
        <f>VLOOKUP(B125,预制对应表!$A$2:$A$63,1,0)</f>
        <v>#N/A</v>
      </c>
    </row>
    <row r="126" spans="1:21" hidden="1" x14ac:dyDescent="0.15">
      <c r="A126">
        <f>[3]英雄数值!A125</f>
        <v>10124</v>
      </c>
      <c r="B126" t="str">
        <f>[3]英雄数值!B125</f>
        <v>无</v>
      </c>
      <c r="C126" t="e">
        <f>VLOOKUP(B126,预制对应表!$A$2:$D$200,2,0)</f>
        <v>#N/A</v>
      </c>
      <c r="D126" t="e">
        <f>VLOOKUP(B126,预制对应表!$A$2:$D$200,3,0)</f>
        <v>#N/A</v>
      </c>
      <c r="E126" t="e">
        <f>VLOOKUP(B126,预制对应表!$A$2:$D$200,4,0)</f>
        <v>#N/A</v>
      </c>
      <c r="F126">
        <f>VLOOKUP([3]英雄数值!D125,编号对应关系!$B$3:$C$24,2,0)</f>
        <v>2</v>
      </c>
      <c r="G126">
        <f>VLOOKUP([3]英雄数值!E125,编号对应关系!$B$3:$C$24,2,0)</f>
        <v>2</v>
      </c>
      <c r="H126">
        <f>VLOOKUP([3]英雄数值!H125,编号对应关系!$B$3:$C$24,2,0)</f>
        <v>1</v>
      </c>
      <c r="I126">
        <f>VLOOKUP([3]英雄数值!I125,编号对应关系!$B$3:$C$24,2,0)</f>
        <v>3</v>
      </c>
      <c r="J126">
        <f>INT([3]英雄数值!J125)</f>
        <v>640</v>
      </c>
      <c r="K126">
        <f>INT([3]英雄数值!K125)</f>
        <v>320</v>
      </c>
      <c r="L126">
        <f>INT([3]英雄数值!L125)</f>
        <v>384</v>
      </c>
      <c r="M126">
        <f>INT([3]英雄数值!M125)</f>
        <v>192</v>
      </c>
      <c r="N126">
        <f>INT([3]英雄数值!N125)</f>
        <v>384</v>
      </c>
      <c r="O126">
        <f>[3]英雄数值!O125</f>
        <v>192</v>
      </c>
      <c r="P126">
        <f>[3]英雄数值!P125</f>
        <v>96</v>
      </c>
      <c r="Q126">
        <f>[3]英雄数值!Q125</f>
        <v>115.2</v>
      </c>
      <c r="R126">
        <f>[3]英雄数值!R125</f>
        <v>57.6</v>
      </c>
      <c r="S126">
        <f>[3]英雄数值!S125</f>
        <v>115.2</v>
      </c>
      <c r="T126">
        <f>[3]英雄数值!T125</f>
        <v>0.128</v>
      </c>
      <c r="U126" t="e">
        <f>VLOOKUP(B126,预制对应表!$A$2:$A$63,1,0)</f>
        <v>#N/A</v>
      </c>
    </row>
    <row r="127" spans="1:21" x14ac:dyDescent="0.15">
      <c r="A127">
        <f>[3]英雄数值!A126</f>
        <v>10125</v>
      </c>
      <c r="B127" t="str">
        <f>[3]英雄数值!B126</f>
        <v>复仇</v>
      </c>
      <c r="C127">
        <f>VLOOKUP(B127,预制对应表!$A$2:$D$200,2,0)</f>
        <v>10125</v>
      </c>
      <c r="D127" t="str">
        <f>VLOOKUP(B127,预制对应表!$A$2:$D$200,3,0)</f>
        <v>card10125</v>
      </c>
      <c r="E127" t="str">
        <f>VLOOKUP(B127,预制对应表!$A$2:$D$200,4,0)</f>
        <v>fc</v>
      </c>
      <c r="F127">
        <f>VLOOKUP([3]英雄数值!D126,编号对应关系!$B$3:$C$24,2,0)</f>
        <v>2</v>
      </c>
      <c r="G127">
        <f>VLOOKUP([3]英雄数值!E126,编号对应关系!$B$3:$C$24,2,0)</f>
        <v>2</v>
      </c>
      <c r="H127">
        <f>VLOOKUP([3]英雄数值!H126,编号对应关系!$B$3:$C$24,2,0)</f>
        <v>2</v>
      </c>
      <c r="I127">
        <f>VLOOKUP([3]英雄数值!I126,编号对应关系!$B$3:$C$24,2,0)</f>
        <v>1</v>
      </c>
      <c r="J127">
        <f>INT([3]英雄数值!J126)</f>
        <v>700</v>
      </c>
      <c r="K127">
        <f>INT([3]英雄数值!K126)</f>
        <v>332</v>
      </c>
      <c r="L127">
        <f>INT([3]英雄数值!L126)</f>
        <v>441</v>
      </c>
      <c r="M127">
        <f>INT([3]英雄数值!M126)</f>
        <v>199</v>
      </c>
      <c r="N127">
        <f>INT([3]英雄数值!N126)</f>
        <v>441</v>
      </c>
      <c r="O127">
        <f>[3]英雄数值!O126</f>
        <v>210</v>
      </c>
      <c r="P127">
        <f>[3]英雄数值!P126</f>
        <v>99.750000000000014</v>
      </c>
      <c r="Q127">
        <f>[3]英雄数值!Q126</f>
        <v>132.30000000000001</v>
      </c>
      <c r="R127">
        <f>[3]英雄数值!R126</f>
        <v>59.85</v>
      </c>
      <c r="S127">
        <f>[3]英雄数值!S126</f>
        <v>132.30000000000001</v>
      </c>
      <c r="T127">
        <f>[3]英雄数值!T126</f>
        <v>0.13300000000000001</v>
      </c>
      <c r="U127" t="str">
        <f>VLOOKUP(B127,预制对应表!$A$2:$A$63,1,0)</f>
        <v>复仇</v>
      </c>
    </row>
    <row r="128" spans="1:21" hidden="1" x14ac:dyDescent="0.15">
      <c r="A128">
        <f>[3]英雄数值!A127</f>
        <v>10126</v>
      </c>
      <c r="B128" t="str">
        <f>[3]英雄数值!B127</f>
        <v>美味风蛇</v>
      </c>
      <c r="C128" t="e">
        <f>VLOOKUP(B128,预制对应表!$A$2:$D$200,2,0)</f>
        <v>#N/A</v>
      </c>
      <c r="D128" t="e">
        <f>VLOOKUP(B128,预制对应表!$A$2:$D$200,3,0)</f>
        <v>#N/A</v>
      </c>
      <c r="E128" t="e">
        <f>VLOOKUP(B128,预制对应表!$A$2:$D$200,4,0)</f>
        <v>#N/A</v>
      </c>
      <c r="F128">
        <f>VLOOKUP([3]英雄数值!D127,编号对应关系!$B$3:$C$24,2,0)</f>
        <v>2</v>
      </c>
      <c r="G128">
        <f>VLOOKUP([3]英雄数值!E127,编号对应关系!$B$3:$C$24,2,0)</f>
        <v>2</v>
      </c>
      <c r="H128">
        <f>VLOOKUP([3]英雄数值!H127,编号对应关系!$B$3:$C$24,2,0)</f>
        <v>2</v>
      </c>
      <c r="I128">
        <f>VLOOKUP([3]英雄数值!I127,编号对应关系!$B$3:$C$24,2,0)</f>
        <v>1</v>
      </c>
      <c r="J128">
        <f>INT([3]英雄数值!J127)</f>
        <v>603</v>
      </c>
      <c r="K128">
        <f>INT([3]英雄数值!K127)</f>
        <v>385</v>
      </c>
      <c r="L128">
        <f>INT([3]英雄数值!L127)</f>
        <v>381</v>
      </c>
      <c r="M128">
        <f>INT([3]英雄数值!M127)</f>
        <v>170</v>
      </c>
      <c r="N128">
        <f>INT([3]英雄数值!N127)</f>
        <v>462</v>
      </c>
      <c r="O128">
        <f>[3]英雄数值!O127</f>
        <v>180.90000000000003</v>
      </c>
      <c r="P128">
        <f>[3]英雄数值!P127</f>
        <v>115.57500000000003</v>
      </c>
      <c r="Q128">
        <f>[3]英雄数值!Q127</f>
        <v>114.57000000000001</v>
      </c>
      <c r="R128">
        <f>[3]英雄数值!R127</f>
        <v>51.254999999999995</v>
      </c>
      <c r="S128">
        <f>[3]英雄数值!S127</f>
        <v>138.69000000000003</v>
      </c>
      <c r="T128">
        <f>[3]英雄数值!T127</f>
        <v>0.15410000000000004</v>
      </c>
      <c r="U128" t="e">
        <f>VLOOKUP(B128,预制对应表!$A$2:$A$63,1,0)</f>
        <v>#N/A</v>
      </c>
    </row>
    <row r="129" spans="1:21" hidden="1" x14ac:dyDescent="0.15">
      <c r="A129">
        <f>[3]英雄数值!A128</f>
        <v>10127</v>
      </c>
      <c r="B129" t="str">
        <f>[3]英雄数值!B128</f>
        <v>无</v>
      </c>
      <c r="C129" t="e">
        <f>VLOOKUP(B129,预制对应表!$A$2:$D$200,2,0)</f>
        <v>#N/A</v>
      </c>
      <c r="D129" t="e">
        <f>VLOOKUP(B129,预制对应表!$A$2:$D$200,3,0)</f>
        <v>#N/A</v>
      </c>
      <c r="E129" t="e">
        <f>VLOOKUP(B129,预制对应表!$A$2:$D$200,4,0)</f>
        <v>#N/A</v>
      </c>
      <c r="F129">
        <f>VLOOKUP([3]英雄数值!D128,编号对应关系!$B$3:$C$24,2,0)</f>
        <v>2</v>
      </c>
      <c r="G129">
        <f>VLOOKUP([3]英雄数值!E128,编号对应关系!$B$3:$C$24,2,0)</f>
        <v>2</v>
      </c>
      <c r="H129">
        <f>VLOOKUP([3]英雄数值!H128,编号对应关系!$B$3:$C$24,2,0)</f>
        <v>2</v>
      </c>
      <c r="I129">
        <f>VLOOKUP([3]英雄数值!I128,编号对应关系!$B$3:$C$24,2,0)</f>
        <v>1</v>
      </c>
      <c r="J129">
        <f>INT([3]英雄数值!J128)</f>
        <v>640</v>
      </c>
      <c r="K129">
        <f>INT([3]英雄数值!K128)</f>
        <v>320</v>
      </c>
      <c r="L129">
        <f>INT([3]英雄数值!L128)</f>
        <v>384</v>
      </c>
      <c r="M129">
        <f>INT([3]英雄数值!M128)</f>
        <v>192</v>
      </c>
      <c r="N129">
        <f>INT([3]英雄数值!N128)</f>
        <v>384</v>
      </c>
      <c r="O129">
        <f>[3]英雄数值!O128</f>
        <v>192</v>
      </c>
      <c r="P129">
        <f>[3]英雄数值!P128</f>
        <v>96</v>
      </c>
      <c r="Q129">
        <f>[3]英雄数值!Q128</f>
        <v>115.2</v>
      </c>
      <c r="R129">
        <f>[3]英雄数值!R128</f>
        <v>57.6</v>
      </c>
      <c r="S129">
        <f>[3]英雄数值!S128</f>
        <v>115.2</v>
      </c>
      <c r="T129">
        <f>[3]英雄数值!T128</f>
        <v>0.128</v>
      </c>
      <c r="U129" t="e">
        <f>VLOOKUP(B129,预制对应表!$A$2:$A$63,1,0)</f>
        <v>#N/A</v>
      </c>
    </row>
    <row r="130" spans="1:21" hidden="1" x14ac:dyDescent="0.15">
      <c r="A130">
        <f>[3]英雄数值!A129</f>
        <v>10128</v>
      </c>
      <c r="B130" t="str">
        <f>[3]英雄数值!B129</f>
        <v>无</v>
      </c>
      <c r="C130" t="e">
        <f>VLOOKUP(B130,预制对应表!$A$2:$D$200,2,0)</f>
        <v>#N/A</v>
      </c>
      <c r="D130" t="e">
        <f>VLOOKUP(B130,预制对应表!$A$2:$D$200,3,0)</f>
        <v>#N/A</v>
      </c>
      <c r="E130" t="e">
        <f>VLOOKUP(B130,预制对应表!$A$2:$D$200,4,0)</f>
        <v>#N/A</v>
      </c>
      <c r="F130">
        <f>VLOOKUP([3]英雄数值!D129,编号对应关系!$B$3:$C$24,2,0)</f>
        <v>2</v>
      </c>
      <c r="G130">
        <f>VLOOKUP([3]英雄数值!E129,编号对应关系!$B$3:$C$24,2,0)</f>
        <v>2</v>
      </c>
      <c r="H130">
        <f>VLOOKUP([3]英雄数值!H129,编号对应关系!$B$3:$C$24,2,0)</f>
        <v>2</v>
      </c>
      <c r="I130">
        <f>VLOOKUP([3]英雄数值!I129,编号对应关系!$B$3:$C$24,2,0)</f>
        <v>1</v>
      </c>
      <c r="J130">
        <f>INT([3]英雄数值!J129)</f>
        <v>640</v>
      </c>
      <c r="K130">
        <f>INT([3]英雄数值!K129)</f>
        <v>320</v>
      </c>
      <c r="L130">
        <f>INT([3]英雄数值!L129)</f>
        <v>384</v>
      </c>
      <c r="M130">
        <f>INT([3]英雄数值!M129)</f>
        <v>192</v>
      </c>
      <c r="N130">
        <f>INT([3]英雄数值!N129)</f>
        <v>384</v>
      </c>
      <c r="O130">
        <f>[3]英雄数值!O129</f>
        <v>192</v>
      </c>
      <c r="P130">
        <f>[3]英雄数值!P129</f>
        <v>96</v>
      </c>
      <c r="Q130">
        <f>[3]英雄数值!Q129</f>
        <v>115.2</v>
      </c>
      <c r="R130">
        <f>[3]英雄数值!R129</f>
        <v>57.6</v>
      </c>
      <c r="S130">
        <f>[3]英雄数值!S129</f>
        <v>115.2</v>
      </c>
      <c r="T130">
        <f>[3]英雄数值!T129</f>
        <v>0.128</v>
      </c>
      <c r="U130" t="e">
        <f>VLOOKUP(B130,预制对应表!$A$2:$A$63,1,0)</f>
        <v>#N/A</v>
      </c>
    </row>
    <row r="131" spans="1:21" x14ac:dyDescent="0.15">
      <c r="A131">
        <f>[3]英雄数值!A130</f>
        <v>10129</v>
      </c>
      <c r="B131" t="str">
        <f>[3]英雄数值!B130</f>
        <v>剧毒</v>
      </c>
      <c r="C131">
        <f>VLOOKUP(B131,预制对应表!$A$2:$D$200,2,0)</f>
        <v>10129</v>
      </c>
      <c r="D131" t="str">
        <f>VLOOKUP(B131,预制对应表!$A$2:$D$200,3,0)</f>
        <v>card10129</v>
      </c>
      <c r="E131" t="str">
        <f>VLOOKUP(B131,预制对应表!$A$2:$D$200,4,0)</f>
        <v>jd</v>
      </c>
      <c r="F131">
        <f>VLOOKUP([3]英雄数值!D130,编号对应关系!$B$3:$C$24,2,0)</f>
        <v>2</v>
      </c>
      <c r="G131">
        <f>VLOOKUP([3]英雄数值!E130,编号对应关系!$B$3:$C$24,2,0)</f>
        <v>2</v>
      </c>
      <c r="H131">
        <f>VLOOKUP([3]英雄数值!H130,编号对应关系!$B$3:$C$24,2,0)</f>
        <v>3</v>
      </c>
      <c r="I131">
        <f>VLOOKUP([3]英雄数值!I130,编号对应关系!$B$3:$C$24,2,0)</f>
        <v>2</v>
      </c>
      <c r="J131">
        <f>INT([3]英雄数值!J130)</f>
        <v>770</v>
      </c>
      <c r="K131">
        <f>INT([3]英雄数值!K130)</f>
        <v>268</v>
      </c>
      <c r="L131">
        <f>INT([3]英雄数值!L130)</f>
        <v>442</v>
      </c>
      <c r="M131">
        <f>INT([3]英雄数值!M130)</f>
        <v>211</v>
      </c>
      <c r="N131">
        <f>INT([3]英雄数值!N130)</f>
        <v>361</v>
      </c>
      <c r="O131">
        <f>[3]英雄数值!O130</f>
        <v>231.15000000000006</v>
      </c>
      <c r="P131">
        <f>[3]英雄数值!P130</f>
        <v>80.40000000000002</v>
      </c>
      <c r="Q131">
        <f>[3]英雄数值!Q130</f>
        <v>132.66000000000003</v>
      </c>
      <c r="R131">
        <f>[3]英雄数值!R130</f>
        <v>63.314999999999998</v>
      </c>
      <c r="S131">
        <f>[3]英雄数值!S130</f>
        <v>108.53999999999999</v>
      </c>
      <c r="T131">
        <f>[3]英雄数值!T130</f>
        <v>0.10720000000000003</v>
      </c>
      <c r="U131" t="str">
        <f>VLOOKUP(B131,预制对应表!$A$2:$A$63,1,0)</f>
        <v>剧毒</v>
      </c>
    </row>
    <row r="132" spans="1:21" x14ac:dyDescent="0.15">
      <c r="A132">
        <f>[3]英雄数值!A131</f>
        <v>10130</v>
      </c>
      <c r="B132" t="str">
        <f>[3]英雄数值!B131</f>
        <v>蜘蛛</v>
      </c>
      <c r="C132">
        <f>VLOOKUP(B132,预制对应表!$A$2:$D$200,2,0)</f>
        <v>10130</v>
      </c>
      <c r="D132" t="str">
        <f>VLOOKUP(B132,预制对应表!$A$2:$D$200,3,0)</f>
        <v>card10130</v>
      </c>
      <c r="E132" t="str">
        <f>VLOOKUP(B132,预制对应表!$A$2:$D$200,4,0)</f>
        <v>zz</v>
      </c>
      <c r="F132">
        <f>VLOOKUP([3]英雄数值!D131,编号对应关系!$B$3:$C$24,2,0)</f>
        <v>2</v>
      </c>
      <c r="G132">
        <f>VLOOKUP([3]英雄数值!E131,编号对应关系!$B$3:$C$24,2,0)</f>
        <v>2</v>
      </c>
      <c r="H132">
        <f>VLOOKUP([3]英雄数值!H131,编号对应关系!$B$3:$C$24,2,0)</f>
        <v>3</v>
      </c>
      <c r="I132">
        <f>VLOOKUP([3]英雄数值!I131,编号对应关系!$B$3:$C$24,2,0)</f>
        <v>2</v>
      </c>
      <c r="J132">
        <f>INT([3]英雄数值!J131)</f>
        <v>805</v>
      </c>
      <c r="K132">
        <f>INT([3]英雄数值!K131)</f>
        <v>280</v>
      </c>
      <c r="L132">
        <f>INT([3]英雄数值!L131)</f>
        <v>462</v>
      </c>
      <c r="M132">
        <f>INT([3]英雄数值!M131)</f>
        <v>220</v>
      </c>
      <c r="N132">
        <f>INT([3]英雄数值!N131)</f>
        <v>378</v>
      </c>
      <c r="O132">
        <f>[3]英雄数值!O131</f>
        <v>241.50000000000006</v>
      </c>
      <c r="P132">
        <f>[3]英雄数值!P131</f>
        <v>84</v>
      </c>
      <c r="Q132">
        <f>[3]英雄数值!Q131</f>
        <v>138.6</v>
      </c>
      <c r="R132">
        <f>[3]英雄数值!R131</f>
        <v>66.150000000000006</v>
      </c>
      <c r="S132">
        <f>[3]英雄数值!S131</f>
        <v>113.4</v>
      </c>
      <c r="T132">
        <f>[3]英雄数值!T131</f>
        <v>0.112</v>
      </c>
      <c r="U132" t="str">
        <f>VLOOKUP(B132,预制对应表!$A$2:$A$63,1,0)</f>
        <v>蜘蛛</v>
      </c>
    </row>
    <row r="133" spans="1:21" hidden="1" x14ac:dyDescent="0.15">
      <c r="A133">
        <f>[3]英雄数值!A132</f>
        <v>10131</v>
      </c>
      <c r="B133" t="str">
        <f>[3]英雄数值!B132</f>
        <v>无</v>
      </c>
      <c r="C133" t="e">
        <f>VLOOKUP(B133,预制对应表!$A$2:$D$200,2,0)</f>
        <v>#N/A</v>
      </c>
      <c r="D133" t="e">
        <f>VLOOKUP(B133,预制对应表!$A$2:$D$200,3,0)</f>
        <v>#N/A</v>
      </c>
      <c r="E133" t="e">
        <f>VLOOKUP(B133,预制对应表!$A$2:$D$200,4,0)</f>
        <v>#N/A</v>
      </c>
      <c r="F133">
        <f>VLOOKUP([3]英雄数值!D132,编号对应关系!$B$3:$C$24,2,0)</f>
        <v>2</v>
      </c>
      <c r="G133">
        <f>VLOOKUP([3]英雄数值!E132,编号对应关系!$B$3:$C$24,2,0)</f>
        <v>2</v>
      </c>
      <c r="H133">
        <f>VLOOKUP([3]英雄数值!H132,编号对应关系!$B$3:$C$24,2,0)</f>
        <v>3</v>
      </c>
      <c r="I133">
        <f>VLOOKUP([3]英雄数值!I132,编号对应关系!$B$3:$C$24,2,0)</f>
        <v>2</v>
      </c>
      <c r="J133">
        <f>INT([3]英雄数值!J132)</f>
        <v>640</v>
      </c>
      <c r="K133">
        <f>INT([3]英雄数值!K132)</f>
        <v>320</v>
      </c>
      <c r="L133">
        <f>INT([3]英雄数值!L132)</f>
        <v>384</v>
      </c>
      <c r="M133">
        <f>INT([3]英雄数值!M132)</f>
        <v>192</v>
      </c>
      <c r="N133">
        <f>INT([3]英雄数值!N132)</f>
        <v>384</v>
      </c>
      <c r="O133">
        <f>[3]英雄数值!O132</f>
        <v>192</v>
      </c>
      <c r="P133">
        <f>[3]英雄数值!P132</f>
        <v>96</v>
      </c>
      <c r="Q133">
        <f>[3]英雄数值!Q132</f>
        <v>115.2</v>
      </c>
      <c r="R133">
        <f>[3]英雄数值!R132</f>
        <v>57.6</v>
      </c>
      <c r="S133">
        <f>[3]英雄数值!S132</f>
        <v>115.2</v>
      </c>
      <c r="T133">
        <f>[3]英雄数值!T132</f>
        <v>0.128</v>
      </c>
      <c r="U133" t="e">
        <f>VLOOKUP(B133,预制对应表!$A$2:$A$63,1,0)</f>
        <v>#N/A</v>
      </c>
    </row>
    <row r="134" spans="1:21" hidden="1" x14ac:dyDescent="0.15">
      <c r="A134">
        <f>[3]英雄数值!A133</f>
        <v>10132</v>
      </c>
      <c r="B134" t="str">
        <f>[3]英雄数值!B133</f>
        <v>无</v>
      </c>
      <c r="C134" t="e">
        <f>VLOOKUP(B134,预制对应表!$A$2:$D$200,2,0)</f>
        <v>#N/A</v>
      </c>
      <c r="D134" t="e">
        <f>VLOOKUP(B134,预制对应表!$A$2:$D$200,3,0)</f>
        <v>#N/A</v>
      </c>
      <c r="E134" t="e">
        <f>VLOOKUP(B134,预制对应表!$A$2:$D$200,4,0)</f>
        <v>#N/A</v>
      </c>
      <c r="F134">
        <f>VLOOKUP([3]英雄数值!D133,编号对应关系!$B$3:$C$24,2,0)</f>
        <v>2</v>
      </c>
      <c r="G134">
        <f>VLOOKUP([3]英雄数值!E133,编号对应关系!$B$3:$C$24,2,0)</f>
        <v>2</v>
      </c>
      <c r="H134">
        <f>VLOOKUP([3]英雄数值!H133,编号对应关系!$B$3:$C$24,2,0)</f>
        <v>3</v>
      </c>
      <c r="I134">
        <f>VLOOKUP([3]英雄数值!I133,编号对应关系!$B$3:$C$24,2,0)</f>
        <v>2</v>
      </c>
      <c r="J134">
        <f>INT([3]英雄数值!J133)</f>
        <v>640</v>
      </c>
      <c r="K134">
        <f>INT([3]英雄数值!K133)</f>
        <v>320</v>
      </c>
      <c r="L134">
        <f>INT([3]英雄数值!L133)</f>
        <v>384</v>
      </c>
      <c r="M134">
        <f>INT([3]英雄数值!M133)</f>
        <v>192</v>
      </c>
      <c r="N134">
        <f>INT([3]英雄数值!N133)</f>
        <v>384</v>
      </c>
      <c r="O134">
        <f>[3]英雄数值!O133</f>
        <v>192</v>
      </c>
      <c r="P134">
        <f>[3]英雄数值!P133</f>
        <v>96</v>
      </c>
      <c r="Q134">
        <f>[3]英雄数值!Q133</f>
        <v>115.2</v>
      </c>
      <c r="R134">
        <f>[3]英雄数值!R133</f>
        <v>57.6</v>
      </c>
      <c r="S134">
        <f>[3]英雄数值!S133</f>
        <v>115.2</v>
      </c>
      <c r="T134">
        <f>[3]英雄数值!T133</f>
        <v>0.128</v>
      </c>
      <c r="U134" t="e">
        <f>VLOOKUP(B134,预制对应表!$A$2:$A$63,1,0)</f>
        <v>#N/A</v>
      </c>
    </row>
    <row r="135" spans="1:21" x14ac:dyDescent="0.15">
      <c r="A135">
        <f>[3]英雄数值!A134</f>
        <v>10133</v>
      </c>
      <c r="B135" t="str">
        <f>[3]英雄数值!B134</f>
        <v>小精灵</v>
      </c>
      <c r="C135">
        <f>VLOOKUP(B135,预制对应表!$A$2:$D$200,2,0)</f>
        <v>10133</v>
      </c>
      <c r="D135" t="str">
        <f>VLOOKUP(B135,预制对应表!$A$2:$D$200,3,0)</f>
        <v>card10133</v>
      </c>
      <c r="E135" t="str">
        <f>VLOOKUP(B135,预制对应表!$A$2:$D$200,4,0)</f>
        <v>xjl</v>
      </c>
      <c r="F135">
        <f>VLOOKUP([3]英雄数值!D134,编号对应关系!$B$3:$C$24,2,0)</f>
        <v>2</v>
      </c>
      <c r="G135">
        <f>VLOOKUP([3]英雄数值!E134,编号对应关系!$B$3:$C$24,2,0)</f>
        <v>3</v>
      </c>
      <c r="H135">
        <f>VLOOKUP([3]英雄数值!H134,编号对应关系!$B$3:$C$24,2,0)</f>
        <v>1</v>
      </c>
      <c r="I135">
        <f>VLOOKUP([3]英雄数值!I134,编号对应关系!$B$3:$C$24,2,0)</f>
        <v>3</v>
      </c>
      <c r="J135">
        <f>INT([3]英雄数值!J134)</f>
        <v>804</v>
      </c>
      <c r="K135">
        <f>INT([3]英雄数值!K134)</f>
        <v>254</v>
      </c>
      <c r="L135">
        <f>INT([3]英雄数值!L134)</f>
        <v>351</v>
      </c>
      <c r="M135">
        <f>INT([3]英雄数值!M134)</f>
        <v>229</v>
      </c>
      <c r="N135">
        <f>INT([3]英雄数值!N134)</f>
        <v>281</v>
      </c>
      <c r="O135">
        <f>[3]英雄数值!O134</f>
        <v>241.20000000000002</v>
      </c>
      <c r="P135">
        <f>[3]英雄数值!P134</f>
        <v>76.38000000000001</v>
      </c>
      <c r="Q135">
        <f>[3]英雄数值!Q134</f>
        <v>105.52500000000003</v>
      </c>
      <c r="R135">
        <f>[3]英雄数值!R134</f>
        <v>68.742000000000004</v>
      </c>
      <c r="S135">
        <f>[3]英雄数值!S134</f>
        <v>84.420000000000016</v>
      </c>
      <c r="T135">
        <f>[3]英雄数值!T134</f>
        <v>0.10184000000000001</v>
      </c>
      <c r="U135" t="str">
        <f>VLOOKUP(B135,预制对应表!$A$2:$A$63,1,0)</f>
        <v>小精灵</v>
      </c>
    </row>
    <row r="136" spans="1:21" x14ac:dyDescent="0.15">
      <c r="A136">
        <f>[3]英雄数值!A135</f>
        <v>10134</v>
      </c>
      <c r="B136" t="str">
        <f>[3]英雄数值!B135</f>
        <v>全能</v>
      </c>
      <c r="C136">
        <f>VLOOKUP(B136,预制对应表!$A$2:$D$200,2,0)</f>
        <v>10100</v>
      </c>
      <c r="D136" t="str">
        <f>VLOOKUP(B136,预制对应表!$A$2:$D$200,3,0)</f>
        <v>card10100</v>
      </c>
      <c r="E136" t="str">
        <f>VLOOKUP(B136,预制对应表!$A$2:$D$200,4,0)</f>
        <v>qn</v>
      </c>
      <c r="F136">
        <f>VLOOKUP([3]英雄数值!D135,编号对应关系!$B$3:$C$24,2,0)</f>
        <v>2</v>
      </c>
      <c r="G136">
        <f>VLOOKUP([3]英雄数值!E135,编号对应关系!$B$3:$C$24,2,0)</f>
        <v>3</v>
      </c>
      <c r="H136">
        <f>VLOOKUP([3]英雄数值!H135,编号对应关系!$B$3:$C$24,2,0)</f>
        <v>1</v>
      </c>
      <c r="I136">
        <f>VLOOKUP([3]英雄数值!I135,编号对应关系!$B$3:$C$24,2,0)</f>
        <v>3</v>
      </c>
      <c r="J136">
        <f>INT([3]英雄数值!J135)</f>
        <v>798</v>
      </c>
      <c r="K136">
        <f>INT([3]英雄数值!K135)</f>
        <v>308</v>
      </c>
      <c r="L136">
        <f>INT([3]英雄数值!L135)</f>
        <v>315</v>
      </c>
      <c r="M136">
        <f>INT([3]英雄数值!M135)</f>
        <v>264</v>
      </c>
      <c r="N136">
        <f>INT([3]英雄数值!N135)</f>
        <v>280</v>
      </c>
      <c r="O136">
        <f>[3]英雄数值!O135</f>
        <v>239.4</v>
      </c>
      <c r="P136">
        <f>[3]英雄数值!P135</f>
        <v>92.40000000000002</v>
      </c>
      <c r="Q136">
        <f>[3]英雄数值!Q135</f>
        <v>94.5</v>
      </c>
      <c r="R136">
        <f>[3]英雄数值!R135</f>
        <v>79.38000000000001</v>
      </c>
      <c r="S136">
        <f>[3]英雄数值!S135</f>
        <v>84</v>
      </c>
      <c r="T136">
        <f>[3]英雄数值!T135</f>
        <v>0.12320000000000003</v>
      </c>
      <c r="U136" t="str">
        <f>VLOOKUP(B136,预制对应表!$A$2:$A$63,1,0)</f>
        <v>全能</v>
      </c>
    </row>
    <row r="137" spans="1:21" hidden="1" x14ac:dyDescent="0.15">
      <c r="A137">
        <f>[3]英雄数值!A136</f>
        <v>10135</v>
      </c>
      <c r="B137" t="str">
        <f>[3]英雄数值!B136</f>
        <v>无</v>
      </c>
      <c r="C137" t="e">
        <f>VLOOKUP(B137,预制对应表!$A$2:$D$200,2,0)</f>
        <v>#N/A</v>
      </c>
      <c r="D137" t="e">
        <f>VLOOKUP(B137,预制对应表!$A$2:$D$200,3,0)</f>
        <v>#N/A</v>
      </c>
      <c r="E137" t="e">
        <f>VLOOKUP(B137,预制对应表!$A$2:$D$200,4,0)</f>
        <v>#N/A</v>
      </c>
      <c r="F137">
        <f>VLOOKUP([3]英雄数值!D136,编号对应关系!$B$3:$C$24,2,0)</f>
        <v>2</v>
      </c>
      <c r="G137">
        <f>VLOOKUP([3]英雄数值!E136,编号对应关系!$B$3:$C$24,2,0)</f>
        <v>3</v>
      </c>
      <c r="H137">
        <f>VLOOKUP([3]英雄数值!H136,编号对应关系!$B$3:$C$24,2,0)</f>
        <v>1</v>
      </c>
      <c r="I137">
        <f>VLOOKUP([3]英雄数值!I136,编号对应关系!$B$3:$C$24,2,0)</f>
        <v>3</v>
      </c>
      <c r="J137">
        <f>INT([3]英雄数值!J136)</f>
        <v>768</v>
      </c>
      <c r="K137">
        <f>INT([3]英雄数值!K136)</f>
        <v>256</v>
      </c>
      <c r="L137">
        <f>INT([3]英雄数值!L136)</f>
        <v>320</v>
      </c>
      <c r="M137">
        <f>INT([3]英雄数值!M136)</f>
        <v>230</v>
      </c>
      <c r="N137">
        <f>INT([3]英雄数值!N136)</f>
        <v>256</v>
      </c>
      <c r="O137">
        <f>[3]英雄数值!O136</f>
        <v>230.4</v>
      </c>
      <c r="P137">
        <f>[3]英雄数值!P136</f>
        <v>76.800000000000011</v>
      </c>
      <c r="Q137">
        <f>[3]英雄数值!Q136</f>
        <v>96</v>
      </c>
      <c r="R137">
        <f>[3]英雄数值!R136</f>
        <v>69.12</v>
      </c>
      <c r="S137">
        <f>[3]英雄数值!S136</f>
        <v>76.800000000000011</v>
      </c>
      <c r="T137">
        <f>[3]英雄数值!T136</f>
        <v>0.10240000000000002</v>
      </c>
      <c r="U137" t="e">
        <f>VLOOKUP(B137,预制对应表!$A$2:$A$63,1,0)</f>
        <v>#N/A</v>
      </c>
    </row>
    <row r="138" spans="1:21" hidden="1" x14ac:dyDescent="0.15">
      <c r="A138">
        <f>[3]英雄数值!A137</f>
        <v>10136</v>
      </c>
      <c r="B138" t="str">
        <f>[3]英雄数值!B137</f>
        <v>无</v>
      </c>
      <c r="C138" t="e">
        <f>VLOOKUP(B138,预制对应表!$A$2:$D$200,2,0)</f>
        <v>#N/A</v>
      </c>
      <c r="D138" t="e">
        <f>VLOOKUP(B138,预制对应表!$A$2:$D$200,3,0)</f>
        <v>#N/A</v>
      </c>
      <c r="E138" t="e">
        <f>VLOOKUP(B138,预制对应表!$A$2:$D$200,4,0)</f>
        <v>#N/A</v>
      </c>
      <c r="F138">
        <f>VLOOKUP([3]英雄数值!D137,编号对应关系!$B$3:$C$24,2,0)</f>
        <v>2</v>
      </c>
      <c r="G138">
        <f>VLOOKUP([3]英雄数值!E137,编号对应关系!$B$3:$C$24,2,0)</f>
        <v>3</v>
      </c>
      <c r="H138">
        <f>VLOOKUP([3]英雄数值!H137,编号对应关系!$B$3:$C$24,2,0)</f>
        <v>1</v>
      </c>
      <c r="I138">
        <f>VLOOKUP([3]英雄数值!I137,编号对应关系!$B$3:$C$24,2,0)</f>
        <v>3</v>
      </c>
      <c r="J138">
        <f>INT([3]英雄数值!J137)</f>
        <v>768</v>
      </c>
      <c r="K138">
        <f>INT([3]英雄数值!K137)</f>
        <v>256</v>
      </c>
      <c r="L138">
        <f>INT([3]英雄数值!L137)</f>
        <v>320</v>
      </c>
      <c r="M138">
        <f>INT([3]英雄数值!M137)</f>
        <v>230</v>
      </c>
      <c r="N138">
        <f>INT([3]英雄数值!N137)</f>
        <v>256</v>
      </c>
      <c r="O138">
        <f>[3]英雄数值!O137</f>
        <v>230.4</v>
      </c>
      <c r="P138">
        <f>[3]英雄数值!P137</f>
        <v>76.800000000000011</v>
      </c>
      <c r="Q138">
        <f>[3]英雄数值!Q137</f>
        <v>96</v>
      </c>
      <c r="R138">
        <f>[3]英雄数值!R137</f>
        <v>69.12</v>
      </c>
      <c r="S138">
        <f>[3]英雄数值!S137</f>
        <v>76.800000000000011</v>
      </c>
      <c r="T138">
        <f>[3]英雄数值!T137</f>
        <v>0.10240000000000002</v>
      </c>
      <c r="U138" t="e">
        <f>VLOOKUP(B138,预制对应表!$A$2:$A$63,1,0)</f>
        <v>#N/A</v>
      </c>
    </row>
    <row r="139" spans="1:21" x14ac:dyDescent="0.15">
      <c r="A139">
        <f>[3]英雄数值!A138</f>
        <v>10137</v>
      </c>
      <c r="B139" t="str">
        <f>[3]英雄数值!B138</f>
        <v>海象</v>
      </c>
      <c r="C139">
        <f>VLOOKUP(B139,预制对应表!$A$2:$D$200,2,0)</f>
        <v>10137</v>
      </c>
      <c r="D139" t="str">
        <f>VLOOKUP(B139,预制对应表!$A$2:$D$200,3,0)</f>
        <v>card10137</v>
      </c>
      <c r="E139" t="str">
        <f>VLOOKUP(B139,预制对应表!$A$2:$D$200,4,0)</f>
        <v>hx</v>
      </c>
      <c r="F139">
        <f>VLOOKUP([3]英雄数值!D138,编号对应关系!$B$3:$C$24,2,0)</f>
        <v>2</v>
      </c>
      <c r="G139">
        <f>VLOOKUP([3]英雄数值!E138,编号对应关系!$B$3:$C$24,2,0)</f>
        <v>3</v>
      </c>
      <c r="H139">
        <f>VLOOKUP([3]英雄数值!H138,编号对应关系!$B$3:$C$24,2,0)</f>
        <v>2</v>
      </c>
      <c r="I139">
        <f>VLOOKUP([3]英雄数值!I138,编号对应关系!$B$3:$C$24,2,0)</f>
        <v>1</v>
      </c>
      <c r="J139">
        <f>INT([3]英雄数值!J138)</f>
        <v>844</v>
      </c>
      <c r="K139">
        <f>INT([3]英雄数值!K138)</f>
        <v>241</v>
      </c>
      <c r="L139">
        <f>INT([3]英雄数值!L138)</f>
        <v>335</v>
      </c>
      <c r="M139">
        <f>INT([3]英雄数值!M138)</f>
        <v>277</v>
      </c>
      <c r="N139">
        <f>INT([3]英雄数值!N138)</f>
        <v>241</v>
      </c>
      <c r="O139">
        <f>[3]英雄数值!O138</f>
        <v>253.26</v>
      </c>
      <c r="P139">
        <f>[3]英雄数值!P138</f>
        <v>72.36</v>
      </c>
      <c r="Q139">
        <f>[3]英雄数值!Q138</f>
        <v>100.50000000000001</v>
      </c>
      <c r="R139">
        <f>[3]英雄数值!R138</f>
        <v>83.214000000000013</v>
      </c>
      <c r="S139">
        <f>[3]英雄数值!S138</f>
        <v>72.36</v>
      </c>
      <c r="T139">
        <f>[3]英雄数值!T138</f>
        <v>9.6479999999999996E-2</v>
      </c>
      <c r="U139" t="str">
        <f>VLOOKUP(B139,预制对应表!$A$2:$A$63,1,0)</f>
        <v>海象</v>
      </c>
    </row>
    <row r="140" spans="1:21" x14ac:dyDescent="0.15">
      <c r="A140">
        <f>[3]英雄数值!A139</f>
        <v>10138</v>
      </c>
      <c r="B140" t="str">
        <f>[3]英雄数值!B139</f>
        <v>土猫</v>
      </c>
      <c r="C140">
        <f>VLOOKUP(B140,预制对应表!$A$2:$D$200,2,0)</f>
        <v>10138</v>
      </c>
      <c r="D140" t="str">
        <f>VLOOKUP(B140,预制对应表!$A$2:$D$200,3,0)</f>
        <v>card10138</v>
      </c>
      <c r="E140" t="str">
        <f>VLOOKUP(B140,预制对应表!$A$2:$D$200,4,0)</f>
        <v>txm</v>
      </c>
      <c r="F140">
        <f>VLOOKUP([3]英雄数值!D139,编号对应关系!$B$3:$C$24,2,0)</f>
        <v>2</v>
      </c>
      <c r="G140">
        <f>VLOOKUP([3]英雄数值!E139,编号对应关系!$B$3:$C$24,2,0)</f>
        <v>3</v>
      </c>
      <c r="H140">
        <f>VLOOKUP([3]英雄数值!H139,编号对应关系!$B$3:$C$24,2,0)</f>
        <v>2</v>
      </c>
      <c r="I140">
        <f>VLOOKUP([3]英雄数值!I139,编号对应关系!$B$3:$C$24,2,0)</f>
        <v>1</v>
      </c>
      <c r="J140">
        <f>INT([3]英雄数值!J139)</f>
        <v>966</v>
      </c>
      <c r="K140">
        <f>INT([3]英雄数值!K139)</f>
        <v>224</v>
      </c>
      <c r="L140">
        <f>INT([3]英雄数值!L139)</f>
        <v>385</v>
      </c>
      <c r="M140">
        <f>INT([3]英雄数值!M139)</f>
        <v>264</v>
      </c>
      <c r="N140">
        <f>INT([3]英雄数值!N139)</f>
        <v>252</v>
      </c>
      <c r="O140">
        <f>[3]英雄数值!O139</f>
        <v>289.80000000000007</v>
      </c>
      <c r="P140">
        <f>[3]英雄数值!P139</f>
        <v>67.2</v>
      </c>
      <c r="Q140">
        <f>[3]英雄数值!Q139</f>
        <v>115.5</v>
      </c>
      <c r="R140">
        <f>[3]英雄数值!R139</f>
        <v>79.38000000000001</v>
      </c>
      <c r="S140">
        <f>[3]英雄数值!S139</f>
        <v>75.599999999999994</v>
      </c>
      <c r="T140">
        <f>[3]英雄数值!T139</f>
        <v>8.9599999999999999E-2</v>
      </c>
      <c r="U140" t="str">
        <f>VLOOKUP(B140,预制对应表!$A$2:$A$63,1,0)</f>
        <v>土猫</v>
      </c>
    </row>
    <row r="141" spans="1:21" hidden="1" x14ac:dyDescent="0.15">
      <c r="A141">
        <f>[3]英雄数值!A140</f>
        <v>10139</v>
      </c>
      <c r="B141" t="str">
        <f>[3]英雄数值!B140</f>
        <v>无</v>
      </c>
      <c r="C141" t="e">
        <f>VLOOKUP(B141,预制对应表!$A$2:$D$200,2,0)</f>
        <v>#N/A</v>
      </c>
      <c r="D141" t="e">
        <f>VLOOKUP(B141,预制对应表!$A$2:$D$200,3,0)</f>
        <v>#N/A</v>
      </c>
      <c r="E141" t="e">
        <f>VLOOKUP(B141,预制对应表!$A$2:$D$200,4,0)</f>
        <v>#N/A</v>
      </c>
      <c r="F141">
        <f>VLOOKUP([3]英雄数值!D140,编号对应关系!$B$3:$C$24,2,0)</f>
        <v>2</v>
      </c>
      <c r="G141">
        <f>VLOOKUP([3]英雄数值!E140,编号对应关系!$B$3:$C$24,2,0)</f>
        <v>3</v>
      </c>
      <c r="H141">
        <f>VLOOKUP([3]英雄数值!H140,编号对应关系!$B$3:$C$24,2,0)</f>
        <v>2</v>
      </c>
      <c r="I141">
        <f>VLOOKUP([3]英雄数值!I140,编号对应关系!$B$3:$C$24,2,0)</f>
        <v>1</v>
      </c>
      <c r="J141">
        <f>INT([3]英雄数值!J140)</f>
        <v>768</v>
      </c>
      <c r="K141">
        <f>INT([3]英雄数值!K140)</f>
        <v>256</v>
      </c>
      <c r="L141">
        <f>INT([3]英雄数值!L140)</f>
        <v>320</v>
      </c>
      <c r="M141">
        <f>INT([3]英雄数值!M140)</f>
        <v>230</v>
      </c>
      <c r="N141">
        <f>INT([3]英雄数值!N140)</f>
        <v>256</v>
      </c>
      <c r="O141">
        <f>[3]英雄数值!O140</f>
        <v>230.4</v>
      </c>
      <c r="P141">
        <f>[3]英雄数值!P140</f>
        <v>76.800000000000011</v>
      </c>
      <c r="Q141">
        <f>[3]英雄数值!Q140</f>
        <v>96</v>
      </c>
      <c r="R141">
        <f>[3]英雄数值!R140</f>
        <v>69.12</v>
      </c>
      <c r="S141">
        <f>[3]英雄数值!S140</f>
        <v>76.800000000000011</v>
      </c>
      <c r="T141">
        <f>[3]英雄数值!T140</f>
        <v>0.10240000000000002</v>
      </c>
      <c r="U141" t="e">
        <f>VLOOKUP(B141,预制对应表!$A$2:$A$63,1,0)</f>
        <v>#N/A</v>
      </c>
    </row>
    <row r="142" spans="1:21" hidden="1" x14ac:dyDescent="0.15">
      <c r="A142">
        <f>[3]英雄数值!A141</f>
        <v>10140</v>
      </c>
      <c r="B142" t="str">
        <f>[3]英雄数值!B141</f>
        <v>无</v>
      </c>
      <c r="C142" t="e">
        <f>VLOOKUP(B142,预制对应表!$A$2:$D$200,2,0)</f>
        <v>#N/A</v>
      </c>
      <c r="D142" t="e">
        <f>VLOOKUP(B142,预制对应表!$A$2:$D$200,3,0)</f>
        <v>#N/A</v>
      </c>
      <c r="E142" t="e">
        <f>VLOOKUP(B142,预制对应表!$A$2:$D$200,4,0)</f>
        <v>#N/A</v>
      </c>
      <c r="F142">
        <f>VLOOKUP([3]英雄数值!D141,编号对应关系!$B$3:$C$24,2,0)</f>
        <v>2</v>
      </c>
      <c r="G142">
        <f>VLOOKUP([3]英雄数值!E141,编号对应关系!$B$3:$C$24,2,0)</f>
        <v>3</v>
      </c>
      <c r="H142">
        <f>VLOOKUP([3]英雄数值!H141,编号对应关系!$B$3:$C$24,2,0)</f>
        <v>2</v>
      </c>
      <c r="I142">
        <f>VLOOKUP([3]英雄数值!I141,编号对应关系!$B$3:$C$24,2,0)</f>
        <v>1</v>
      </c>
      <c r="J142">
        <f>INT([3]英雄数值!J141)</f>
        <v>768</v>
      </c>
      <c r="K142">
        <f>INT([3]英雄数值!K141)</f>
        <v>256</v>
      </c>
      <c r="L142">
        <f>INT([3]英雄数值!L141)</f>
        <v>320</v>
      </c>
      <c r="M142">
        <f>INT([3]英雄数值!M141)</f>
        <v>230</v>
      </c>
      <c r="N142">
        <f>INT([3]英雄数值!N141)</f>
        <v>256</v>
      </c>
      <c r="O142">
        <f>[3]英雄数值!O141</f>
        <v>230.4</v>
      </c>
      <c r="P142">
        <f>[3]英雄数值!P141</f>
        <v>76.800000000000011</v>
      </c>
      <c r="Q142">
        <f>[3]英雄数值!Q141</f>
        <v>96</v>
      </c>
      <c r="R142">
        <f>[3]英雄数值!R141</f>
        <v>69.12</v>
      </c>
      <c r="S142">
        <f>[3]英雄数值!S141</f>
        <v>76.800000000000011</v>
      </c>
      <c r="T142">
        <f>[3]英雄数值!T141</f>
        <v>0.10240000000000002</v>
      </c>
      <c r="U142" t="e">
        <f>VLOOKUP(B142,预制对应表!$A$2:$A$63,1,0)</f>
        <v>#N/A</v>
      </c>
    </row>
    <row r="143" spans="1:21" x14ac:dyDescent="0.15">
      <c r="A143">
        <f>[3]英雄数值!A142</f>
        <v>10141</v>
      </c>
      <c r="B143" t="str">
        <f>[3]英雄数值!B142</f>
        <v>尸王</v>
      </c>
      <c r="C143">
        <f>VLOOKUP(B143,预制对应表!$A$2:$D$200,2,0)</f>
        <v>10141</v>
      </c>
      <c r="D143" t="str">
        <f>VLOOKUP(B143,预制对应表!$A$2:$D$200,3,0)</f>
        <v>card10141</v>
      </c>
      <c r="E143" t="str">
        <f>VLOOKUP(B143,预制对应表!$A$2:$D$200,4,0)</f>
        <v>sw</v>
      </c>
      <c r="F143">
        <f>VLOOKUP([3]英雄数值!D142,编号对应关系!$B$3:$C$24,2,0)</f>
        <v>2</v>
      </c>
      <c r="G143">
        <f>VLOOKUP([3]英雄数值!E142,编号对应关系!$B$3:$C$24,2,0)</f>
        <v>3</v>
      </c>
      <c r="H143">
        <f>VLOOKUP([3]英雄数值!H142,编号对应关系!$B$3:$C$24,2,0)</f>
        <v>3</v>
      </c>
      <c r="I143">
        <f>VLOOKUP([3]英雄数值!I142,编号对应关系!$B$3:$C$24,2,0)</f>
        <v>2</v>
      </c>
      <c r="J143">
        <f>INT([3]英雄数值!J142)</f>
        <v>924</v>
      </c>
      <c r="K143">
        <f>INT([3]英雄数值!K142)</f>
        <v>280</v>
      </c>
      <c r="L143">
        <f>INT([3]英雄数值!L142)</f>
        <v>315</v>
      </c>
      <c r="M143">
        <f>INT([3]英雄数值!M142)</f>
        <v>252</v>
      </c>
      <c r="N143">
        <f>INT([3]英雄数值!N142)</f>
        <v>280</v>
      </c>
      <c r="O143">
        <f>[3]英雄数值!O142</f>
        <v>277.2</v>
      </c>
      <c r="P143">
        <f>[3]英雄数值!P142</f>
        <v>84</v>
      </c>
      <c r="Q143">
        <f>[3]英雄数值!Q142</f>
        <v>94.5</v>
      </c>
      <c r="R143">
        <f>[3]英雄数值!R142</f>
        <v>75.600000000000009</v>
      </c>
      <c r="S143">
        <f>[3]英雄数值!S142</f>
        <v>84</v>
      </c>
      <c r="T143">
        <f>[3]英雄数值!T142</f>
        <v>0.112</v>
      </c>
      <c r="U143" t="str">
        <f>VLOOKUP(B143,预制对应表!$A$2:$A$63,1,0)</f>
        <v>尸王</v>
      </c>
    </row>
    <row r="144" spans="1:21" x14ac:dyDescent="0.15">
      <c r="A144">
        <f>[3]英雄数值!A143</f>
        <v>10142</v>
      </c>
      <c r="B144" t="str">
        <f>[3]英雄数值!B143</f>
        <v>大屁股</v>
      </c>
      <c r="C144">
        <f>VLOOKUP(B144,预制对应表!$A$2:$D$200,2,0)</f>
        <v>10142</v>
      </c>
      <c r="D144" t="str">
        <f>VLOOKUP(B144,预制对应表!$A$2:$D$200,3,0)</f>
        <v>card10142</v>
      </c>
      <c r="E144" t="str">
        <f>VLOOKUP(B144,预制对应表!$A$2:$D$200,4,0)</f>
        <v>dpg</v>
      </c>
      <c r="F144">
        <f>VLOOKUP([3]英雄数值!D143,编号对应关系!$B$3:$C$24,2,0)</f>
        <v>2</v>
      </c>
      <c r="G144">
        <f>VLOOKUP([3]英雄数值!E143,编号对应关系!$B$3:$C$24,2,0)</f>
        <v>3</v>
      </c>
      <c r="H144">
        <f>VLOOKUP([3]英雄数值!H143,编号对应关系!$B$3:$C$24,2,0)</f>
        <v>3</v>
      </c>
      <c r="I144">
        <f>VLOOKUP([3]英雄数值!I143,编号对应关系!$B$3:$C$24,2,0)</f>
        <v>2</v>
      </c>
      <c r="J144">
        <f>INT([3]英雄数值!J143)</f>
        <v>884</v>
      </c>
      <c r="K144">
        <f>INT([3]英雄数值!K143)</f>
        <v>268</v>
      </c>
      <c r="L144">
        <f>INT([3]英雄数值!L143)</f>
        <v>301</v>
      </c>
      <c r="M144">
        <f>INT([3]英雄数值!M143)</f>
        <v>241</v>
      </c>
      <c r="N144">
        <f>INT([3]英雄数值!N143)</f>
        <v>268</v>
      </c>
      <c r="O144">
        <f>[3]英雄数值!O143</f>
        <v>265.32000000000005</v>
      </c>
      <c r="P144">
        <f>[3]英雄数值!P143</f>
        <v>80.400000000000006</v>
      </c>
      <c r="Q144">
        <f>[3]英雄数值!Q143</f>
        <v>90.450000000000017</v>
      </c>
      <c r="R144">
        <f>[3]英雄数值!R143</f>
        <v>72.36</v>
      </c>
      <c r="S144">
        <f>[3]英雄数值!S143</f>
        <v>80.400000000000006</v>
      </c>
      <c r="T144">
        <f>[3]英雄数值!T143</f>
        <v>0.1072</v>
      </c>
      <c r="U144" t="str">
        <f>VLOOKUP(B144,预制对应表!$A$2:$A$63,1,0)</f>
        <v>大屁股</v>
      </c>
    </row>
    <row r="145" spans="1:21" hidden="1" x14ac:dyDescent="0.15">
      <c r="A145">
        <f>[3]英雄数值!A144</f>
        <v>10143</v>
      </c>
      <c r="B145" t="str">
        <f>[3]英雄数值!B144</f>
        <v>无</v>
      </c>
      <c r="C145" t="e">
        <f>VLOOKUP(B145,预制对应表!$A$2:$D$200,2,0)</f>
        <v>#N/A</v>
      </c>
      <c r="D145" t="e">
        <f>VLOOKUP(B145,预制对应表!$A$2:$D$200,3,0)</f>
        <v>#N/A</v>
      </c>
      <c r="E145" t="e">
        <f>VLOOKUP(B145,预制对应表!$A$2:$D$200,4,0)</f>
        <v>#N/A</v>
      </c>
      <c r="F145">
        <f>VLOOKUP([3]英雄数值!D144,编号对应关系!$B$3:$C$24,2,0)</f>
        <v>2</v>
      </c>
      <c r="G145">
        <f>VLOOKUP([3]英雄数值!E144,编号对应关系!$B$3:$C$24,2,0)</f>
        <v>3</v>
      </c>
      <c r="H145">
        <f>VLOOKUP([3]英雄数值!H144,编号对应关系!$B$3:$C$24,2,0)</f>
        <v>3</v>
      </c>
      <c r="I145">
        <f>VLOOKUP([3]英雄数值!I144,编号对应关系!$B$3:$C$24,2,0)</f>
        <v>2</v>
      </c>
      <c r="J145">
        <f>INT([3]英雄数值!J144)</f>
        <v>768</v>
      </c>
      <c r="K145">
        <f>INT([3]英雄数值!K144)</f>
        <v>256</v>
      </c>
      <c r="L145">
        <f>INT([3]英雄数值!L144)</f>
        <v>320</v>
      </c>
      <c r="M145">
        <f>INT([3]英雄数值!M144)</f>
        <v>230</v>
      </c>
      <c r="N145">
        <f>INT([3]英雄数值!N144)</f>
        <v>256</v>
      </c>
      <c r="O145">
        <f>[3]英雄数值!O144</f>
        <v>230.4</v>
      </c>
      <c r="P145">
        <f>[3]英雄数值!P144</f>
        <v>76.800000000000011</v>
      </c>
      <c r="Q145">
        <f>[3]英雄数值!Q144</f>
        <v>96</v>
      </c>
      <c r="R145">
        <f>[3]英雄数值!R144</f>
        <v>69.12</v>
      </c>
      <c r="S145">
        <f>[3]英雄数值!S144</f>
        <v>76.800000000000011</v>
      </c>
      <c r="T145">
        <f>[3]英雄数值!T144</f>
        <v>0.10240000000000002</v>
      </c>
      <c r="U145" t="e">
        <f>VLOOKUP(B145,预制对应表!$A$2:$A$63,1,0)</f>
        <v>#N/A</v>
      </c>
    </row>
    <row r="146" spans="1:21" hidden="1" x14ac:dyDescent="0.15">
      <c r="A146">
        <f>[3]英雄数值!A145</f>
        <v>10144</v>
      </c>
      <c r="B146" t="str">
        <f>[3]英雄数值!B145</f>
        <v>无</v>
      </c>
      <c r="C146" t="e">
        <f>VLOOKUP(B146,预制对应表!$A$2:$D$200,2,0)</f>
        <v>#N/A</v>
      </c>
      <c r="D146" t="e">
        <f>VLOOKUP(B146,预制对应表!$A$2:$D$200,3,0)</f>
        <v>#N/A</v>
      </c>
      <c r="E146" t="e">
        <f>VLOOKUP(B146,预制对应表!$A$2:$D$200,4,0)</f>
        <v>#N/A</v>
      </c>
      <c r="F146">
        <f>VLOOKUP([3]英雄数值!D145,编号对应关系!$B$3:$C$24,2,0)</f>
        <v>2</v>
      </c>
      <c r="G146">
        <f>VLOOKUP([3]英雄数值!E145,编号对应关系!$B$3:$C$24,2,0)</f>
        <v>3</v>
      </c>
      <c r="H146">
        <f>VLOOKUP([3]英雄数值!H145,编号对应关系!$B$3:$C$24,2,0)</f>
        <v>3</v>
      </c>
      <c r="I146">
        <f>VLOOKUP([3]英雄数值!I145,编号对应关系!$B$3:$C$24,2,0)</f>
        <v>2</v>
      </c>
      <c r="J146">
        <f>INT([3]英雄数值!J145)</f>
        <v>768</v>
      </c>
      <c r="K146">
        <f>INT([3]英雄数值!K145)</f>
        <v>256</v>
      </c>
      <c r="L146">
        <f>INT([3]英雄数值!L145)</f>
        <v>320</v>
      </c>
      <c r="M146">
        <f>INT([3]英雄数值!M145)</f>
        <v>230</v>
      </c>
      <c r="N146">
        <f>INT([3]英雄数值!N145)</f>
        <v>256</v>
      </c>
      <c r="O146">
        <f>[3]英雄数值!O145</f>
        <v>230.4</v>
      </c>
      <c r="P146">
        <f>[3]英雄数值!P145</f>
        <v>76.800000000000011</v>
      </c>
      <c r="Q146">
        <f>[3]英雄数值!Q145</f>
        <v>96</v>
      </c>
      <c r="R146">
        <f>[3]英雄数值!R145</f>
        <v>69.12</v>
      </c>
      <c r="S146">
        <f>[3]英雄数值!S145</f>
        <v>76.800000000000011</v>
      </c>
      <c r="T146">
        <f>[3]英雄数值!T145</f>
        <v>0.10240000000000002</v>
      </c>
      <c r="U146" t="e">
        <f>VLOOKUP(B146,预制对应表!$A$2:$A$63,1,0)</f>
        <v>#N/A</v>
      </c>
    </row>
  </sheetData>
  <autoFilter ref="A1:AN146">
    <filterColumn colId="20">
      <filters>
        <filter val="暗牧"/>
        <filter val="白虎"/>
        <filter val="白牛"/>
        <filter val="半人马"/>
        <filter val="冰女"/>
        <filter val="潮汐"/>
        <filter val="船长"/>
        <filter val="大屁股"/>
        <filter val="敌法"/>
        <filter val="地卜"/>
        <filter val="电狗"/>
        <filter val="电魂"/>
        <filter val="毒狗"/>
        <filter val="发条"/>
        <filter val="斧王"/>
        <filter val="复仇"/>
        <filter val="骨法"/>
        <filter val="光法"/>
        <filter val="海象"/>
        <filter val="火猫"/>
        <filter val="火女"/>
        <filter val="火枪"/>
        <filter val="剑圣"/>
        <filter val="精灵龙"/>
        <filter val="巨魔"/>
        <filter val="剧毒"/>
        <filter val="军团"/>
        <filter val="骷髅王"/>
        <filter val="蓝猫"/>
        <filter val="蓝胖"/>
        <filter val="狼人"/>
        <filter val="老鹿"/>
        <filter val="老树"/>
        <filter val="龙骑"/>
        <filter val="谜团"/>
        <filter val="女王"/>
        <filter val="全能"/>
        <filter val="赏金"/>
        <filter val="神牛"/>
        <filter val="尸王"/>
        <filter val="术士"/>
        <filter val="双头龙"/>
        <filter val="死灵法"/>
        <filter val="死骑"/>
        <filter val="土猫"/>
        <filter val="巫妖"/>
        <filter val="先知"/>
        <filter val="小黑"/>
        <filter val="小精灵"/>
        <filter val="小骷髅"/>
        <filter val="小鹿"/>
        <filter val="小歪"/>
        <filter val="小小"/>
        <filter val="小鱼人"/>
        <filter val="血魔"/>
        <filter val="夜魔"/>
        <filter val="隐刺"/>
        <filter val="幽鬼"/>
        <filter val="炸弹人"/>
        <filter val="蜘蛛"/>
        <filter val="直升机"/>
      </filters>
    </filterColumn>
  </autoFilter>
  <phoneticPr fontId="1" type="noConversion"/>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4"/>
  <sheetViews>
    <sheetView workbookViewId="0">
      <selection activeCell="G4" sqref="G4"/>
    </sheetView>
  </sheetViews>
  <sheetFormatPr defaultRowHeight="13.5" x14ac:dyDescent="0.15"/>
  <cols>
    <col min="1" max="1" width="7.125" style="16" bestFit="1" customWidth="1"/>
    <col min="2" max="2" width="7.625" style="15" customWidth="1"/>
    <col min="3" max="3" width="8.5" style="15" customWidth="1"/>
    <col min="4" max="4" width="8.5" style="16" bestFit="1" customWidth="1"/>
    <col min="5" max="17" width="7.625" style="15" customWidth="1"/>
    <col min="18" max="23" width="7.625" style="14" customWidth="1"/>
    <col min="24" max="24" width="10" style="14" customWidth="1"/>
    <col min="25" max="27" width="7.625" style="15" customWidth="1"/>
    <col min="28" max="28" width="8.5" style="15" customWidth="1"/>
    <col min="29" max="30" width="7.625" style="15" customWidth="1"/>
    <col min="31" max="31" width="8.125" style="15" customWidth="1"/>
    <col min="32" max="34" width="7.625" style="15" customWidth="1"/>
    <col min="35" max="40" width="7.625" style="14" customWidth="1"/>
    <col min="41" max="16384" width="9" style="15"/>
  </cols>
  <sheetData>
    <row r="1" spans="1:40" x14ac:dyDescent="0.15">
      <c r="E1" s="15" t="s">
        <v>948</v>
      </c>
    </row>
    <row r="2" spans="1:40" ht="15.75" customHeight="1" x14ac:dyDescent="0.15">
      <c r="A2" s="16" t="s">
        <v>56</v>
      </c>
      <c r="B2">
        <v>10001</v>
      </c>
      <c r="C2" t="s">
        <v>816</v>
      </c>
      <c r="D2" s="16" t="s">
        <v>817</v>
      </c>
      <c r="E2" s="14" t="str">
        <f>VLOOKUP(A2,[3]英雄数值!$B$2:$B$145,1,0)</f>
        <v>蓝猫</v>
      </c>
      <c r="F2" s="17"/>
      <c r="G2" s="17"/>
      <c r="H2" s="17"/>
      <c r="I2" s="17"/>
      <c r="J2" s="17"/>
      <c r="K2" s="17"/>
      <c r="L2" s="17"/>
      <c r="M2" s="17"/>
      <c r="N2" s="17"/>
      <c r="O2" s="17"/>
      <c r="P2" s="17"/>
      <c r="Q2" s="17"/>
      <c r="R2" s="17"/>
      <c r="S2" s="17"/>
      <c r="T2" s="17"/>
      <c r="U2" s="17"/>
      <c r="V2" s="17"/>
      <c r="W2" s="17"/>
      <c r="Y2" s="14"/>
      <c r="Z2" s="14"/>
      <c r="AA2" s="14"/>
      <c r="AB2" s="14"/>
      <c r="AC2" s="17"/>
      <c r="AD2" s="17"/>
      <c r="AE2" s="17"/>
      <c r="AF2" s="17"/>
      <c r="AG2" s="17"/>
      <c r="AH2" s="17"/>
      <c r="AI2" s="17"/>
      <c r="AJ2" s="17"/>
      <c r="AK2" s="17"/>
      <c r="AL2" s="17"/>
      <c r="AM2" s="17"/>
      <c r="AN2" s="17"/>
    </row>
    <row r="3" spans="1:40" ht="20.100000000000001" customHeight="1" x14ac:dyDescent="0.15">
      <c r="A3" s="16" t="s">
        <v>66</v>
      </c>
      <c r="B3">
        <v>10005</v>
      </c>
      <c r="C3" t="s">
        <v>818</v>
      </c>
      <c r="D3" s="16" t="s">
        <v>819</v>
      </c>
      <c r="E3" s="14" t="str">
        <f>VLOOKUP(A3,[3]英雄数值!$B$2:$B$145,1,0)</f>
        <v>老鹿</v>
      </c>
    </row>
    <row r="4" spans="1:40" ht="20.100000000000001" customHeight="1" x14ac:dyDescent="0.15">
      <c r="A4" s="16" t="s">
        <v>292</v>
      </c>
      <c r="B4">
        <v>10007</v>
      </c>
      <c r="C4" t="s">
        <v>820</v>
      </c>
      <c r="D4" s="16" t="s">
        <v>821</v>
      </c>
      <c r="E4" s="14" t="str">
        <f>VLOOKUP(A4,[3]英雄数值!$B$2:$B$145,1,0)</f>
        <v>炸弹人</v>
      </c>
    </row>
    <row r="5" spans="1:40" ht="20.100000000000001" customHeight="1" x14ac:dyDescent="0.15">
      <c r="A5" s="16" t="s">
        <v>69</v>
      </c>
      <c r="B5">
        <v>10009</v>
      </c>
      <c r="C5" t="s">
        <v>822</v>
      </c>
      <c r="D5" s="16" t="s">
        <v>823</v>
      </c>
      <c r="E5" s="14" t="str">
        <f>VLOOKUP(A5,[3]英雄数值!$B$2:$B$145,1,0)</f>
        <v>死灵法</v>
      </c>
      <c r="O5" s="14"/>
      <c r="P5" s="14"/>
      <c r="Q5" s="14"/>
    </row>
    <row r="6" spans="1:40" ht="20.100000000000001" customHeight="1" x14ac:dyDescent="0.15">
      <c r="A6" s="16" t="s">
        <v>70</v>
      </c>
      <c r="B6">
        <v>10011</v>
      </c>
      <c r="C6" t="s">
        <v>824</v>
      </c>
      <c r="D6" s="16" t="s">
        <v>825</v>
      </c>
      <c r="E6" s="14" t="str">
        <f>VLOOKUP(A6,[3]英雄数值!$B$2:$B$145,1,0)</f>
        <v>骨法</v>
      </c>
      <c r="O6" s="14"/>
      <c r="P6" s="14"/>
      <c r="Q6" s="14"/>
    </row>
    <row r="7" spans="1:40" ht="20.100000000000001" customHeight="1" x14ac:dyDescent="0.15">
      <c r="A7" s="16" t="s">
        <v>73</v>
      </c>
      <c r="B7">
        <v>10013</v>
      </c>
      <c r="C7" t="s">
        <v>826</v>
      </c>
      <c r="D7" s="16" t="s">
        <v>827</v>
      </c>
      <c r="E7" s="14" t="str">
        <f>VLOOKUP(A7,[3]英雄数值!$B$2:$B$145,1,0)</f>
        <v>敌法</v>
      </c>
      <c r="O7" s="14"/>
      <c r="P7" s="14"/>
    </row>
    <row r="8" spans="1:40" ht="20.100000000000001" customHeight="1" x14ac:dyDescent="0.15">
      <c r="A8" s="16" t="s">
        <v>74</v>
      </c>
      <c r="B8">
        <v>10014</v>
      </c>
      <c r="C8" t="s">
        <v>828</v>
      </c>
      <c r="D8" s="16" t="s">
        <v>829</v>
      </c>
      <c r="E8" s="14" t="str">
        <f>VLOOKUP(A8,[3]英雄数值!$B$2:$B$145,1,0)</f>
        <v>火枪</v>
      </c>
      <c r="O8" s="14"/>
      <c r="P8" s="14"/>
    </row>
    <row r="9" spans="1:40" ht="20.100000000000001" customHeight="1" x14ac:dyDescent="0.15">
      <c r="A9" s="16" t="s">
        <v>84</v>
      </c>
      <c r="B9">
        <v>10017</v>
      </c>
      <c r="C9" t="s">
        <v>830</v>
      </c>
      <c r="D9" s="16" t="s">
        <v>831</v>
      </c>
      <c r="E9" s="14" t="str">
        <f>VLOOKUP(A9,[3]英雄数值!$B$2:$B$145,1,0)</f>
        <v>小黑</v>
      </c>
    </row>
    <row r="10" spans="1:40" ht="20.100000000000001" customHeight="1" x14ac:dyDescent="0.15">
      <c r="A10" s="16" t="s">
        <v>947</v>
      </c>
      <c r="B10">
        <v>10020</v>
      </c>
      <c r="C10" t="s">
        <v>832</v>
      </c>
      <c r="D10" s="16" t="s">
        <v>833</v>
      </c>
      <c r="E10" s="14" t="str">
        <f>VLOOKUP(A10,[3]英雄数值!$B$2:$B$145,1,0)</f>
        <v>地卜</v>
      </c>
    </row>
    <row r="11" spans="1:40" ht="20.100000000000001" customHeight="1" x14ac:dyDescent="0.15">
      <c r="A11" s="16" t="s">
        <v>52</v>
      </c>
      <c r="B11">
        <v>10021</v>
      </c>
      <c r="C11" t="s">
        <v>834</v>
      </c>
      <c r="D11" s="16" t="s">
        <v>835</v>
      </c>
      <c r="E11" s="14" t="str">
        <f>VLOOKUP(A11,[3]英雄数值!$B$2:$B$145,1,0)</f>
        <v>幽鬼</v>
      </c>
    </row>
    <row r="12" spans="1:40" ht="20.100000000000001" customHeight="1" x14ac:dyDescent="0.15">
      <c r="A12" s="16" t="s">
        <v>110</v>
      </c>
      <c r="B12">
        <v>10025</v>
      </c>
      <c r="C12" t="s">
        <v>836</v>
      </c>
      <c r="D12" s="16" t="s">
        <v>837</v>
      </c>
      <c r="E12" s="14" t="str">
        <f>VLOOKUP(A12,[3]英雄数值!$B$2:$B$145,1,0)</f>
        <v>老树</v>
      </c>
    </row>
    <row r="13" spans="1:40" ht="20.100000000000001" customHeight="1" x14ac:dyDescent="0.15">
      <c r="A13" s="16" t="s">
        <v>58</v>
      </c>
      <c r="B13">
        <v>10027</v>
      </c>
      <c r="C13" t="s">
        <v>838</v>
      </c>
      <c r="D13" s="16" t="s">
        <v>839</v>
      </c>
      <c r="E13" s="14" t="str">
        <f>VLOOKUP(A13,[3]英雄数值!$B$2:$B$145,1,0)</f>
        <v>船长</v>
      </c>
    </row>
    <row r="14" spans="1:40" ht="20.100000000000001" customHeight="1" x14ac:dyDescent="0.15">
      <c r="A14" s="16" t="s">
        <v>112</v>
      </c>
      <c r="B14">
        <v>10029</v>
      </c>
      <c r="C14" t="s">
        <v>840</v>
      </c>
      <c r="D14" s="16" t="s">
        <v>841</v>
      </c>
      <c r="E14" s="14" t="str">
        <f>VLOOKUP(A14,[3]英雄数值!$B$2:$B$145,1,0)</f>
        <v>龙骑</v>
      </c>
    </row>
    <row r="15" spans="1:40" ht="20.100000000000001" customHeight="1" x14ac:dyDescent="0.15">
      <c r="A15" s="16" t="s">
        <v>125</v>
      </c>
      <c r="B15">
        <v>10034</v>
      </c>
      <c r="C15" t="s">
        <v>842</v>
      </c>
      <c r="D15" s="16" t="s">
        <v>843</v>
      </c>
      <c r="E15" s="14" t="str">
        <f>VLOOKUP(A15,[3]英雄数值!$B$2:$B$145,1,0)</f>
        <v>骷髅王</v>
      </c>
    </row>
    <row r="16" spans="1:40" ht="20.100000000000001" customHeight="1" x14ac:dyDescent="0.15">
      <c r="A16" s="16" t="s">
        <v>54</v>
      </c>
      <c r="B16">
        <v>10035</v>
      </c>
      <c r="C16" t="s">
        <v>844</v>
      </c>
      <c r="D16" s="16" t="s">
        <v>845</v>
      </c>
      <c r="E16" s="14" t="str">
        <f>VLOOKUP(A16,[3]英雄数值!$B$2:$B$145,1,0)</f>
        <v>狼人</v>
      </c>
    </row>
    <row r="17" spans="1:5" ht="20.100000000000001" customHeight="1" x14ac:dyDescent="0.15">
      <c r="A17" s="16" t="s">
        <v>42</v>
      </c>
      <c r="B17">
        <v>10037</v>
      </c>
      <c r="C17" t="s">
        <v>846</v>
      </c>
      <c r="D17" s="16" t="s">
        <v>847</v>
      </c>
      <c r="E17" s="14" t="str">
        <f>VLOOKUP(A17,[3]英雄数值!$B$2:$B$145,1,0)</f>
        <v>小鹿</v>
      </c>
    </row>
    <row r="18" spans="1:5" ht="20.100000000000001" customHeight="1" x14ac:dyDescent="0.15">
      <c r="A18" s="16" t="s">
        <v>51</v>
      </c>
      <c r="B18">
        <v>10038</v>
      </c>
      <c r="C18" t="s">
        <v>848</v>
      </c>
      <c r="D18" s="16" t="s">
        <v>849</v>
      </c>
      <c r="E18" s="14" t="str">
        <f>VLOOKUP(A18,[3]英雄数值!$B$2:$B$145,1,0)</f>
        <v>先知</v>
      </c>
    </row>
    <row r="19" spans="1:5" ht="20.100000000000001" customHeight="1" x14ac:dyDescent="0.15">
      <c r="A19" s="16" t="s">
        <v>235</v>
      </c>
      <c r="B19">
        <v>10045</v>
      </c>
      <c r="C19" t="s">
        <v>850</v>
      </c>
      <c r="D19" s="16" t="s">
        <v>851</v>
      </c>
      <c r="E19" s="14" t="str">
        <f>VLOOKUP(A19,[3]英雄数值!$B$2:$B$145,1,0)</f>
        <v>女王</v>
      </c>
    </row>
    <row r="20" spans="1:5" ht="20.100000000000001" customHeight="1" x14ac:dyDescent="0.15">
      <c r="A20" s="16" t="s">
        <v>48</v>
      </c>
      <c r="B20">
        <v>10046</v>
      </c>
      <c r="C20" t="s">
        <v>852</v>
      </c>
      <c r="D20" s="16" t="s">
        <v>853</v>
      </c>
      <c r="E20" s="14" t="str">
        <f>VLOOKUP(A20,[3]英雄数值!$B$2:$B$145,1,0)</f>
        <v>术士</v>
      </c>
    </row>
    <row r="21" spans="1:5" ht="20.100000000000001" customHeight="1" x14ac:dyDescent="0.15">
      <c r="A21" s="16" t="s">
        <v>75</v>
      </c>
      <c r="B21">
        <v>10049</v>
      </c>
      <c r="C21" t="s">
        <v>854</v>
      </c>
      <c r="D21" s="16" t="s">
        <v>855</v>
      </c>
      <c r="E21" s="14" t="str">
        <f>VLOOKUP(A21,[3]英雄数值!$B$2:$B$145,1,0)</f>
        <v>剑圣</v>
      </c>
    </row>
    <row r="22" spans="1:5" ht="20.100000000000001" customHeight="1" x14ac:dyDescent="0.15">
      <c r="A22" s="16" t="s">
        <v>88</v>
      </c>
      <c r="B22">
        <v>10053</v>
      </c>
      <c r="C22" t="s">
        <v>856</v>
      </c>
      <c r="D22" s="16" t="s">
        <v>857</v>
      </c>
      <c r="E22" s="14" t="str">
        <f>VLOOKUP(A22,[3]英雄数值!$B$2:$B$145,1,0)</f>
        <v>赏金</v>
      </c>
    </row>
    <row r="23" spans="1:5" ht="20.100000000000001" customHeight="1" x14ac:dyDescent="0.15">
      <c r="A23" s="16" t="s">
        <v>94</v>
      </c>
      <c r="B23">
        <v>10057</v>
      </c>
      <c r="C23" t="s">
        <v>858</v>
      </c>
      <c r="D23" s="16" t="s">
        <v>859</v>
      </c>
      <c r="E23" s="14" t="str">
        <f>VLOOKUP(A23,[3]英雄数值!$B$2:$B$145,1,0)</f>
        <v>小骷髅</v>
      </c>
    </row>
    <row r="24" spans="1:5" ht="20.100000000000001" customHeight="1" x14ac:dyDescent="0.15">
      <c r="A24" s="16" t="s">
        <v>104</v>
      </c>
      <c r="B24">
        <v>10061</v>
      </c>
      <c r="C24" t="s">
        <v>860</v>
      </c>
      <c r="D24" s="16" t="s">
        <v>861</v>
      </c>
      <c r="E24" s="14" t="str">
        <f>VLOOKUP(A24,[3]英雄数值!$B$2:$B$145,1,0)</f>
        <v>神牛</v>
      </c>
    </row>
    <row r="25" spans="1:5" ht="20.100000000000001" customHeight="1" x14ac:dyDescent="0.15">
      <c r="A25" s="16" t="s">
        <v>116</v>
      </c>
      <c r="B25">
        <v>10065</v>
      </c>
      <c r="C25" t="s">
        <v>862</v>
      </c>
      <c r="D25" s="16" t="s">
        <v>863</v>
      </c>
      <c r="E25" s="14" t="str">
        <f>VLOOKUP(A25,[3]英雄数值!$B$2:$B$145,1,0)</f>
        <v>白牛</v>
      </c>
    </row>
    <row r="26" spans="1:5" ht="20.100000000000001" customHeight="1" x14ac:dyDescent="0.15">
      <c r="A26" s="16" t="s">
        <v>121</v>
      </c>
      <c r="B26">
        <v>10069</v>
      </c>
      <c r="C26" t="s">
        <v>864</v>
      </c>
      <c r="D26" s="16" t="s">
        <v>865</v>
      </c>
      <c r="E26" s="14" t="str">
        <f>VLOOKUP(A26,[3]英雄数值!$B$2:$B$145,1,0)</f>
        <v>死骑</v>
      </c>
    </row>
    <row r="27" spans="1:5" ht="20.100000000000001" customHeight="1" x14ac:dyDescent="0.15">
      <c r="A27" s="16" t="s">
        <v>55</v>
      </c>
      <c r="B27">
        <v>10073</v>
      </c>
      <c r="C27" t="s">
        <v>866</v>
      </c>
      <c r="D27" s="16" t="s">
        <v>867</v>
      </c>
      <c r="E27" s="14" t="str">
        <f>VLOOKUP(A27,[3]英雄数值!$B$2:$B$145,1,0)</f>
        <v>火女</v>
      </c>
    </row>
    <row r="28" spans="1:5" ht="20.100000000000001" customHeight="1" x14ac:dyDescent="0.15">
      <c r="A28" s="16" t="s">
        <v>43</v>
      </c>
      <c r="B28">
        <v>10075</v>
      </c>
      <c r="C28" t="s">
        <v>868</v>
      </c>
      <c r="D28" s="16" t="s">
        <v>869</v>
      </c>
      <c r="E28" s="14" t="str">
        <f>VLOOKUP(A28,[3]英雄数值!$B$2:$B$145,1,0)</f>
        <v>精灵龙</v>
      </c>
    </row>
    <row r="29" spans="1:5" ht="20.100000000000001" customHeight="1" x14ac:dyDescent="0.15">
      <c r="A29" s="16" t="s">
        <v>249</v>
      </c>
      <c r="B29">
        <v>10077</v>
      </c>
      <c r="C29" t="s">
        <v>870</v>
      </c>
      <c r="D29" s="16" t="s">
        <v>871</v>
      </c>
      <c r="E29" s="14" t="str">
        <f>VLOOKUP(A29,[3]英雄数值!$B$2:$B$145,1,0)</f>
        <v>小歪</v>
      </c>
    </row>
    <row r="30" spans="1:5" ht="20.100000000000001" customHeight="1" x14ac:dyDescent="0.15">
      <c r="A30" s="16" t="s">
        <v>59</v>
      </c>
      <c r="B30">
        <v>10079</v>
      </c>
      <c r="C30" t="s">
        <v>872</v>
      </c>
      <c r="D30" s="16" t="s">
        <v>873</v>
      </c>
      <c r="E30" s="14" t="str">
        <f>VLOOKUP(A30,[3]英雄数值!$B$2:$B$145,1,0)</f>
        <v>蓝胖</v>
      </c>
    </row>
    <row r="31" spans="1:5" ht="20.100000000000001" customHeight="1" x14ac:dyDescent="0.15">
      <c r="A31" s="16" t="s">
        <v>44</v>
      </c>
      <c r="B31">
        <v>10081</v>
      </c>
      <c r="C31" t="s">
        <v>874</v>
      </c>
      <c r="D31" s="16" t="s">
        <v>875</v>
      </c>
      <c r="E31" s="14" t="str">
        <f>VLOOKUP(A31,[3]英雄数值!$B$2:$B$145,1,0)</f>
        <v>巫妖</v>
      </c>
    </row>
    <row r="32" spans="1:5" ht="20.100000000000001" customHeight="1" x14ac:dyDescent="0.15">
      <c r="A32" s="16" t="s">
        <v>80</v>
      </c>
      <c r="B32">
        <v>10085</v>
      </c>
      <c r="C32" t="s">
        <v>876</v>
      </c>
      <c r="D32" s="16" t="s">
        <v>877</v>
      </c>
      <c r="E32" s="14" t="str">
        <f>VLOOKUP(A32,[3]英雄数值!$B$2:$B$145,1,0)</f>
        <v>白虎</v>
      </c>
    </row>
    <row r="33" spans="1:5" ht="20.100000000000001" customHeight="1" x14ac:dyDescent="0.15">
      <c r="A33" s="16" t="s">
        <v>81</v>
      </c>
      <c r="B33">
        <v>10086</v>
      </c>
      <c r="C33" t="s">
        <v>878</v>
      </c>
      <c r="D33" s="16" t="s">
        <v>879</v>
      </c>
      <c r="E33" s="14" t="str">
        <f>VLOOKUP(A33,[3]英雄数值!$B$2:$B$145,1,0)</f>
        <v>隐刺</v>
      </c>
    </row>
    <row r="34" spans="1:5" ht="20.100000000000001" customHeight="1" x14ac:dyDescent="0.15">
      <c r="A34" s="16" t="s">
        <v>82</v>
      </c>
      <c r="B34">
        <v>10088</v>
      </c>
      <c r="C34" t="s">
        <v>880</v>
      </c>
      <c r="D34" s="16" t="s">
        <v>881</v>
      </c>
      <c r="E34" s="14" t="str">
        <f>VLOOKUP(A34,[3]英雄数值!$B$2:$B$145,1,0)</f>
        <v>巨魔</v>
      </c>
    </row>
    <row r="35" spans="1:5" ht="20.100000000000001" customHeight="1" x14ac:dyDescent="0.15">
      <c r="A35" s="16" t="s">
        <v>92</v>
      </c>
      <c r="B35">
        <v>10089</v>
      </c>
      <c r="C35" t="s">
        <v>882</v>
      </c>
      <c r="D35" s="16" t="s">
        <v>883</v>
      </c>
      <c r="E35" s="14" t="str">
        <f>VLOOKUP(A35,[3]英雄数值!$B$2:$B$145,1,0)</f>
        <v>小鱼人</v>
      </c>
    </row>
    <row r="36" spans="1:5" ht="20.100000000000001" customHeight="1" x14ac:dyDescent="0.15">
      <c r="A36" s="16" t="s">
        <v>261</v>
      </c>
      <c r="B36">
        <v>10093</v>
      </c>
      <c r="C36" t="s">
        <v>884</v>
      </c>
      <c r="D36" s="16" t="s">
        <v>885</v>
      </c>
      <c r="E36" s="14" t="str">
        <f>VLOOKUP(A36,[3]英雄数值!$B$2:$B$145,1,0)</f>
        <v>血魔</v>
      </c>
    </row>
    <row r="37" spans="1:5" ht="20.100000000000001" customHeight="1" x14ac:dyDescent="0.15">
      <c r="A37" s="16" t="s">
        <v>263</v>
      </c>
      <c r="B37">
        <v>10096</v>
      </c>
      <c r="C37" t="s">
        <v>886</v>
      </c>
      <c r="D37" s="16" t="s">
        <v>887</v>
      </c>
      <c r="E37" s="14" t="str">
        <f>VLOOKUP(A37,[3]英雄数值!$B$2:$B$145,1,0)</f>
        <v>火猫</v>
      </c>
    </row>
    <row r="38" spans="1:5" ht="20.100000000000001" customHeight="1" x14ac:dyDescent="0.15">
      <c r="A38" s="16" t="s">
        <v>108</v>
      </c>
      <c r="B38">
        <v>10097</v>
      </c>
      <c r="C38" t="s">
        <v>888</v>
      </c>
      <c r="D38" s="16" t="s">
        <v>889</v>
      </c>
      <c r="E38" s="14" t="str">
        <f>VLOOKUP(A38,[3]英雄数值!$B$2:$B$145,1,0)</f>
        <v>小小</v>
      </c>
    </row>
    <row r="39" spans="1:5" ht="20.100000000000001" customHeight="1" x14ac:dyDescent="0.15">
      <c r="A39" s="16" t="s">
        <v>945</v>
      </c>
      <c r="B39">
        <v>10098</v>
      </c>
      <c r="C39" t="s">
        <v>890</v>
      </c>
      <c r="D39" s="16" t="s">
        <v>891</v>
      </c>
      <c r="E39" s="14" t="str">
        <f>VLOOKUP(A39,[3]英雄数值!$B$2:$B$145,1,0)</f>
        <v>半人马</v>
      </c>
    </row>
    <row r="40" spans="1:5" ht="20.100000000000001" customHeight="1" x14ac:dyDescent="0.15">
      <c r="A40" s="16" t="s">
        <v>105</v>
      </c>
      <c r="B40">
        <v>10100</v>
      </c>
      <c r="C40" t="s">
        <v>892</v>
      </c>
      <c r="D40" s="16" t="s">
        <v>893</v>
      </c>
      <c r="E40" s="14" t="str">
        <f>VLOOKUP(A40,[3]英雄数值!$B$2:$B$145,1,0)</f>
        <v>全能</v>
      </c>
    </row>
    <row r="41" spans="1:5" ht="20.100000000000001" customHeight="1" x14ac:dyDescent="0.15">
      <c r="A41" s="16" t="s">
        <v>111</v>
      </c>
      <c r="B41">
        <v>10101</v>
      </c>
      <c r="C41" t="s">
        <v>894</v>
      </c>
      <c r="D41" s="16" t="s">
        <v>895</v>
      </c>
      <c r="E41" s="14" t="str">
        <f>VLOOKUP(A41,[3]英雄数值!$B$2:$B$145,1,0)</f>
        <v>发条</v>
      </c>
    </row>
    <row r="42" spans="1:5" ht="20.100000000000001" customHeight="1" x14ac:dyDescent="0.15">
      <c r="A42" s="16" t="s">
        <v>114</v>
      </c>
      <c r="B42">
        <v>10104</v>
      </c>
      <c r="C42" t="s">
        <v>896</v>
      </c>
      <c r="D42" s="16" t="s">
        <v>897</v>
      </c>
      <c r="E42" s="14" t="str">
        <f>VLOOKUP(A42,[3]英雄数值!$B$2:$B$145,1,0)</f>
        <v>潮汐</v>
      </c>
    </row>
    <row r="43" spans="1:5" ht="20.100000000000001" customHeight="1" x14ac:dyDescent="0.15">
      <c r="A43" s="16" t="s">
        <v>122</v>
      </c>
      <c r="B43">
        <v>10105</v>
      </c>
      <c r="C43" t="s">
        <v>898</v>
      </c>
      <c r="D43" s="16" t="s">
        <v>899</v>
      </c>
      <c r="E43" s="14" t="str">
        <f>VLOOKUP(A43,[3]英雄数值!$B$2:$B$145,1,0)</f>
        <v>夜魔</v>
      </c>
    </row>
    <row r="44" spans="1:5" ht="20.100000000000001" customHeight="1" x14ac:dyDescent="0.15">
      <c r="A44" s="16" t="s">
        <v>67</v>
      </c>
      <c r="B44">
        <v>10108</v>
      </c>
      <c r="C44" t="s">
        <v>900</v>
      </c>
      <c r="D44" s="16" t="s">
        <v>901</v>
      </c>
      <c r="E44" s="14" t="str">
        <f>VLOOKUP(A44,[3]英雄数值!$B$2:$B$145,1,0)</f>
        <v>斧王</v>
      </c>
    </row>
    <row r="45" spans="1:5" ht="20.100000000000001" customHeight="1" x14ac:dyDescent="0.15">
      <c r="A45" s="16" t="s">
        <v>41</v>
      </c>
      <c r="B45">
        <v>10109</v>
      </c>
      <c r="C45" t="s">
        <v>902</v>
      </c>
      <c r="D45" s="16" t="s">
        <v>903</v>
      </c>
      <c r="E45" s="14" t="str">
        <f>VLOOKUP(A45,[3]英雄数值!$B$2:$B$145,1,0)</f>
        <v>冰女</v>
      </c>
    </row>
    <row r="46" spans="1:5" ht="20.100000000000001" customHeight="1" x14ac:dyDescent="0.15">
      <c r="A46" s="16" t="s">
        <v>47</v>
      </c>
      <c r="B46">
        <v>10110</v>
      </c>
      <c r="C46" t="s">
        <v>904</v>
      </c>
      <c r="D46" s="16" t="s">
        <v>619</v>
      </c>
      <c r="E46" s="14" t="str">
        <f>VLOOKUP(A46,[3]英雄数值!$B$2:$B$145,1,0)</f>
        <v>光法</v>
      </c>
    </row>
    <row r="47" spans="1:5" ht="20.100000000000001" customHeight="1" x14ac:dyDescent="0.15">
      <c r="A47" s="16" t="s">
        <v>89</v>
      </c>
      <c r="B47">
        <v>10113</v>
      </c>
      <c r="C47" t="s">
        <v>905</v>
      </c>
      <c r="D47" s="16" t="s">
        <v>906</v>
      </c>
      <c r="E47" s="14" t="str">
        <f>VLOOKUP(A47,[3]英雄数值!$B$2:$B$145,1,0)</f>
        <v>双头龙</v>
      </c>
    </row>
    <row r="48" spans="1:5" ht="20.100000000000001" customHeight="1" x14ac:dyDescent="0.15">
      <c r="A48" s="16" t="s">
        <v>63</v>
      </c>
      <c r="B48">
        <v>10114</v>
      </c>
      <c r="C48" t="s">
        <v>907</v>
      </c>
      <c r="D48" s="16" t="s">
        <v>908</v>
      </c>
      <c r="E48" s="14" t="str">
        <f>VLOOKUP(A48,[3]英雄数值!$B$2:$B$145,1,0)</f>
        <v>暗牧</v>
      </c>
    </row>
    <row r="49" spans="1:5" ht="20.100000000000001" customHeight="1" x14ac:dyDescent="0.15">
      <c r="A49" s="16" t="s">
        <v>72</v>
      </c>
      <c r="B49">
        <v>10117</v>
      </c>
      <c r="C49" t="s">
        <v>909</v>
      </c>
      <c r="D49" s="16" t="s">
        <v>910</v>
      </c>
      <c r="E49" s="14" t="str">
        <f>VLOOKUP(A49,[3]英雄数值!$B$2:$B$145,1,0)</f>
        <v>毒狗</v>
      </c>
    </row>
    <row r="50" spans="1:5" ht="20.100000000000001" customHeight="1" x14ac:dyDescent="0.15">
      <c r="A50" s="16" t="s">
        <v>943</v>
      </c>
      <c r="B50">
        <v>10118</v>
      </c>
      <c r="C50" t="s">
        <v>911</v>
      </c>
      <c r="D50" s="16" t="s">
        <v>912</v>
      </c>
      <c r="E50" s="14" t="str">
        <f>VLOOKUP(A50,[3]英雄数值!$B$2:$B$145,1,0)</f>
        <v>谜团</v>
      </c>
    </row>
    <row r="51" spans="1:5" ht="20.100000000000001" customHeight="1" x14ac:dyDescent="0.15">
      <c r="A51" s="16" t="s">
        <v>942</v>
      </c>
      <c r="B51">
        <v>10122</v>
      </c>
      <c r="C51" t="s">
        <v>913</v>
      </c>
      <c r="D51" s="16" t="s">
        <v>914</v>
      </c>
      <c r="E51" s="14" t="str">
        <f>VLOOKUP(A51,[3]英雄数值!$B$2:$B$145,1,0)</f>
        <v>电狗</v>
      </c>
    </row>
    <row r="52" spans="1:5" ht="20.100000000000001" customHeight="1" x14ac:dyDescent="0.15">
      <c r="A52" s="16" t="s">
        <v>83</v>
      </c>
      <c r="B52">
        <v>10121</v>
      </c>
      <c r="C52" t="s">
        <v>915</v>
      </c>
      <c r="D52" s="16" t="s">
        <v>916</v>
      </c>
      <c r="E52" s="14" t="str">
        <f>VLOOKUP(A52,[3]英雄数值!$B$2:$B$145,1,0)</f>
        <v>直升机</v>
      </c>
    </row>
    <row r="53" spans="1:5" ht="20.100000000000001" customHeight="1" x14ac:dyDescent="0.15">
      <c r="A53" s="16" t="s">
        <v>87</v>
      </c>
      <c r="B53">
        <v>10125</v>
      </c>
      <c r="C53" t="s">
        <v>917</v>
      </c>
      <c r="D53" s="16" t="s">
        <v>918</v>
      </c>
      <c r="E53" s="14" t="str">
        <f>VLOOKUP(A53,[3]英雄数值!$B$2:$B$145,1,0)</f>
        <v>复仇</v>
      </c>
    </row>
    <row r="54" spans="1:5" ht="20.100000000000001" customHeight="1" x14ac:dyDescent="0.15">
      <c r="A54" s="16" t="s">
        <v>940</v>
      </c>
      <c r="B54">
        <v>10126</v>
      </c>
      <c r="C54" t="s">
        <v>919</v>
      </c>
      <c r="D54" s="16" t="s">
        <v>920</v>
      </c>
      <c r="E54" s="14" t="str">
        <f>VLOOKUP(A54,[3]英雄数值!$B$2:$B$145,1,0)</f>
        <v>电魂</v>
      </c>
    </row>
    <row r="55" spans="1:5" ht="20.100000000000001" customHeight="1" x14ac:dyDescent="0.15">
      <c r="A55" s="16" t="s">
        <v>100</v>
      </c>
      <c r="B55">
        <v>10129</v>
      </c>
      <c r="C55" t="s">
        <v>921</v>
      </c>
      <c r="D55" s="16" t="s">
        <v>922</v>
      </c>
      <c r="E55" s="14" t="str">
        <f>VLOOKUP(A55,[3]英雄数值!$B$2:$B$145,1,0)</f>
        <v>剧毒</v>
      </c>
    </row>
    <row r="56" spans="1:5" ht="20.100000000000001" customHeight="1" x14ac:dyDescent="0.15">
      <c r="A56" s="16" t="s">
        <v>95</v>
      </c>
      <c r="B56">
        <v>10130</v>
      </c>
      <c r="C56" t="s">
        <v>923</v>
      </c>
      <c r="D56" s="16" t="s">
        <v>924</v>
      </c>
      <c r="E56" s="14" t="str">
        <f>VLOOKUP(A56,[3]英雄数值!$B$2:$B$145,1,0)</f>
        <v>蜘蛛</v>
      </c>
    </row>
    <row r="57" spans="1:5" ht="20.100000000000001" customHeight="1" x14ac:dyDescent="0.15">
      <c r="A57" s="16" t="s">
        <v>275</v>
      </c>
      <c r="B57">
        <v>10133</v>
      </c>
      <c r="C57" t="s">
        <v>925</v>
      </c>
      <c r="D57" s="16" t="s">
        <v>926</v>
      </c>
      <c r="E57" s="14" t="str">
        <f>VLOOKUP(A57,[3]英雄数值!$B$2:$B$145,1,0)</f>
        <v>小精灵</v>
      </c>
    </row>
    <row r="58" spans="1:5" ht="20.100000000000001" customHeight="1" x14ac:dyDescent="0.15">
      <c r="A58" s="16" t="s">
        <v>276</v>
      </c>
      <c r="B58">
        <v>10134</v>
      </c>
      <c r="C58" t="s">
        <v>927</v>
      </c>
      <c r="D58" s="16" t="s">
        <v>928</v>
      </c>
      <c r="E58" s="14" t="str">
        <f>VLOOKUP(A58,[3]英雄数值!$B$2:$B$145,1,0)</f>
        <v>军团</v>
      </c>
    </row>
    <row r="59" spans="1:5" ht="20.100000000000001" customHeight="1" x14ac:dyDescent="0.15">
      <c r="A59" s="16" t="s">
        <v>277</v>
      </c>
      <c r="B59">
        <v>10137</v>
      </c>
      <c r="C59" t="s">
        <v>929</v>
      </c>
      <c r="D59" s="16" t="s">
        <v>930</v>
      </c>
      <c r="E59" s="14" t="str">
        <f>VLOOKUP(A59,[3]英雄数值!$B$2:$B$145,1,0)</f>
        <v>海象</v>
      </c>
    </row>
    <row r="60" spans="1:5" ht="20.100000000000001" customHeight="1" x14ac:dyDescent="0.15">
      <c r="A60" s="16" t="s">
        <v>575</v>
      </c>
      <c r="B60">
        <v>10138</v>
      </c>
      <c r="C60" t="s">
        <v>931</v>
      </c>
      <c r="D60" s="16" t="s">
        <v>932</v>
      </c>
      <c r="E60" s="14" t="str">
        <f>VLOOKUP(A60,[3]英雄数值!$B$2:$B$145,1,0)</f>
        <v>土猫</v>
      </c>
    </row>
    <row r="61" spans="1:5" ht="20.100000000000001" customHeight="1" x14ac:dyDescent="0.15">
      <c r="A61" s="16" t="s">
        <v>127</v>
      </c>
      <c r="B61">
        <v>10141</v>
      </c>
      <c r="C61" t="s">
        <v>933</v>
      </c>
      <c r="D61" s="16" t="s">
        <v>934</v>
      </c>
      <c r="E61" s="14" t="str">
        <f>VLOOKUP(A61,[3]英雄数值!$B$2:$B$145,1,0)</f>
        <v>尸王</v>
      </c>
    </row>
    <row r="62" spans="1:5" ht="20.100000000000001" customHeight="1" x14ac:dyDescent="0.15">
      <c r="A62" s="16" t="s">
        <v>123</v>
      </c>
      <c r="B62">
        <v>10142</v>
      </c>
      <c r="C62" t="s">
        <v>935</v>
      </c>
      <c r="D62" s="16" t="s">
        <v>936</v>
      </c>
      <c r="E62" s="14" t="str">
        <f>VLOOKUP(A62,[3]英雄数值!$B$2:$B$145,1,0)</f>
        <v>大屁股</v>
      </c>
    </row>
    <row r="63" spans="1:5" ht="20.100000000000001" customHeight="1" x14ac:dyDescent="0.15">
      <c r="A63" s="16" t="s">
        <v>82</v>
      </c>
      <c r="B63">
        <v>20088</v>
      </c>
      <c r="C63" t="s">
        <v>937</v>
      </c>
      <c r="D63" s="16" t="s">
        <v>938</v>
      </c>
      <c r="E63" s="14" t="str">
        <f>VLOOKUP(A63,[3]英雄数值!$B$2:$B$145,1,0)</f>
        <v>巨魔</v>
      </c>
    </row>
    <row r="64" spans="1:5" ht="20.100000000000001" customHeight="1" x14ac:dyDescent="0.15"/>
    <row r="65" ht="20.100000000000001" customHeight="1" x14ac:dyDescent="0.15"/>
    <row r="66" ht="20.100000000000001" customHeight="1" x14ac:dyDescent="0.15"/>
    <row r="67" ht="20.100000000000001" customHeight="1" x14ac:dyDescent="0.15"/>
    <row r="68" ht="20.100000000000001" customHeight="1" x14ac:dyDescent="0.15"/>
    <row r="69" ht="20.100000000000001" customHeight="1" x14ac:dyDescent="0.15"/>
    <row r="70" ht="20.100000000000001" customHeight="1" x14ac:dyDescent="0.15"/>
    <row r="71" ht="20.100000000000001" customHeight="1" x14ac:dyDescent="0.15"/>
    <row r="72" ht="20.100000000000001" customHeight="1" x14ac:dyDescent="0.15"/>
    <row r="73" ht="20.100000000000001" customHeight="1" x14ac:dyDescent="0.15"/>
    <row r="74" ht="20.100000000000001" customHeight="1" x14ac:dyDescent="0.15"/>
    <row r="75" ht="20.100000000000001" customHeight="1" x14ac:dyDescent="0.15"/>
    <row r="76" ht="20.100000000000001" customHeight="1" x14ac:dyDescent="0.15"/>
    <row r="77" ht="20.100000000000001" customHeight="1" x14ac:dyDescent="0.15"/>
    <row r="78" ht="20.100000000000001" customHeight="1" x14ac:dyDescent="0.15"/>
    <row r="79" ht="20.100000000000001" customHeight="1" x14ac:dyDescent="0.15"/>
    <row r="80" ht="20.100000000000001" customHeight="1" x14ac:dyDescent="0.15"/>
    <row r="81" ht="20.100000000000001" customHeight="1" x14ac:dyDescent="0.15"/>
    <row r="82" ht="20.100000000000001" customHeight="1" x14ac:dyDescent="0.15"/>
    <row r="83" ht="20.100000000000001" customHeight="1" x14ac:dyDescent="0.15"/>
    <row r="84" ht="20.100000000000001" customHeight="1" x14ac:dyDescent="0.15"/>
    <row r="85" ht="20.100000000000001" customHeight="1" x14ac:dyDescent="0.15"/>
    <row r="86" ht="20.100000000000001" customHeight="1" x14ac:dyDescent="0.15"/>
    <row r="87" ht="20.100000000000001" customHeight="1" x14ac:dyDescent="0.15"/>
    <row r="88" ht="20.100000000000001" customHeight="1" x14ac:dyDescent="0.15"/>
    <row r="89" ht="20.100000000000001" customHeight="1" x14ac:dyDescent="0.15"/>
    <row r="90" ht="20.100000000000001" customHeight="1" x14ac:dyDescent="0.15"/>
    <row r="91" ht="20.100000000000001" customHeight="1" x14ac:dyDescent="0.15"/>
    <row r="92" ht="20.100000000000001" customHeight="1" x14ac:dyDescent="0.15"/>
    <row r="93" ht="20.100000000000001" customHeight="1" x14ac:dyDescent="0.15"/>
    <row r="94" ht="20.100000000000001" customHeight="1" x14ac:dyDescent="0.15"/>
    <row r="95" ht="20.100000000000001" customHeight="1" x14ac:dyDescent="0.15"/>
    <row r="96" ht="20.100000000000001" customHeight="1" x14ac:dyDescent="0.15"/>
    <row r="97" ht="20.100000000000001" customHeight="1" x14ac:dyDescent="0.15"/>
    <row r="98" ht="20.100000000000001" customHeight="1" x14ac:dyDescent="0.15"/>
    <row r="99" ht="20.100000000000001" customHeight="1" x14ac:dyDescent="0.15"/>
    <row r="100" ht="20.100000000000001" customHeight="1" x14ac:dyDescent="0.15"/>
    <row r="101" ht="20.100000000000001" customHeight="1" x14ac:dyDescent="0.15"/>
    <row r="102" ht="20.100000000000001" customHeight="1" x14ac:dyDescent="0.15"/>
    <row r="103" ht="20.100000000000001" customHeight="1" x14ac:dyDescent="0.15"/>
    <row r="104" ht="20.100000000000001" customHeight="1" x14ac:dyDescent="0.15"/>
    <row r="105" ht="20.100000000000001" customHeight="1" x14ac:dyDescent="0.15"/>
    <row r="106" ht="20.100000000000001" customHeight="1" x14ac:dyDescent="0.15"/>
    <row r="107" ht="20.100000000000001" customHeight="1" x14ac:dyDescent="0.15"/>
    <row r="108" ht="20.100000000000001" customHeight="1" x14ac:dyDescent="0.15"/>
    <row r="109" ht="20.100000000000001" customHeight="1" x14ac:dyDescent="0.15"/>
    <row r="110" ht="20.100000000000001" customHeight="1" x14ac:dyDescent="0.15"/>
    <row r="111" ht="20.100000000000001" customHeight="1" x14ac:dyDescent="0.15"/>
    <row r="112" ht="20.100000000000001" customHeight="1" x14ac:dyDescent="0.15"/>
    <row r="113" ht="20.100000000000001" customHeight="1" x14ac:dyDescent="0.15"/>
    <row r="114" ht="20.100000000000001" customHeight="1" x14ac:dyDescent="0.15"/>
  </sheetData>
  <mergeCells count="12">
    <mergeCell ref="AC2:AE2"/>
    <mergeCell ref="AF2:AH2"/>
    <mergeCell ref="AI2:AJ2"/>
    <mergeCell ref="AK2:AL2"/>
    <mergeCell ref="AM2:AN2"/>
    <mergeCell ref="F2:H2"/>
    <mergeCell ref="I2:K2"/>
    <mergeCell ref="R2:S2"/>
    <mergeCell ref="T2:U2"/>
    <mergeCell ref="V2:W2"/>
    <mergeCell ref="L2:N2"/>
    <mergeCell ref="O2:Q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topLeftCell="A37" workbookViewId="0">
      <selection activeCell="A10" sqref="A10"/>
    </sheetView>
  </sheetViews>
  <sheetFormatPr defaultRowHeight="13.5" x14ac:dyDescent="0.15"/>
  <cols>
    <col min="3" max="3" width="9.5" bestFit="1" customWidth="1"/>
  </cols>
  <sheetData>
    <row r="1" spans="1:3" x14ac:dyDescent="0.15">
      <c r="A1" t="s">
        <v>56</v>
      </c>
      <c r="B1" t="str">
        <f>VLOOKUP(A1,Sheet1!$B$4:$B$64,1,0)</f>
        <v>蓝猫</v>
      </c>
      <c r="C1" t="s">
        <v>949</v>
      </c>
    </row>
    <row r="2" spans="1:3" x14ac:dyDescent="0.15">
      <c r="A2" t="s">
        <v>66</v>
      </c>
      <c r="B2" t="str">
        <f>VLOOKUP(A2,Sheet1!$B$4:$B$64,1,0)</f>
        <v>老鹿</v>
      </c>
      <c r="C2" t="s">
        <v>950</v>
      </c>
    </row>
    <row r="3" spans="1:3" x14ac:dyDescent="0.15">
      <c r="A3" t="s">
        <v>292</v>
      </c>
      <c r="B3" t="str">
        <f>VLOOKUP(A3,Sheet1!$B$4:$B$64,1,0)</f>
        <v>炸弹人</v>
      </c>
      <c r="C3" t="s">
        <v>951</v>
      </c>
    </row>
    <row r="4" spans="1:3" x14ac:dyDescent="0.15">
      <c r="A4" t="s">
        <v>69</v>
      </c>
      <c r="B4" t="str">
        <f>VLOOKUP(A4,Sheet1!$B$4:$B$64,1,0)</f>
        <v>死灵法</v>
      </c>
      <c r="C4" t="s">
        <v>952</v>
      </c>
    </row>
    <row r="5" spans="1:3" x14ac:dyDescent="0.15">
      <c r="A5" t="s">
        <v>70</v>
      </c>
      <c r="B5" t="str">
        <f>VLOOKUP(A5,Sheet1!$B$4:$B$64,1,0)</f>
        <v>骨法</v>
      </c>
      <c r="C5" t="s">
        <v>953</v>
      </c>
    </row>
    <row r="6" spans="1:3" x14ac:dyDescent="0.15">
      <c r="A6" t="s">
        <v>73</v>
      </c>
      <c r="B6" t="str">
        <f>VLOOKUP(A6,Sheet1!$B$4:$B$64,1,0)</f>
        <v>敌法</v>
      </c>
      <c r="C6" t="s">
        <v>954</v>
      </c>
    </row>
    <row r="7" spans="1:3" x14ac:dyDescent="0.15">
      <c r="A7" t="s">
        <v>74</v>
      </c>
      <c r="B7" t="str">
        <f>VLOOKUP(A7,Sheet1!$B$4:$B$64,1,0)</f>
        <v>火枪</v>
      </c>
      <c r="C7" t="s">
        <v>955</v>
      </c>
    </row>
    <row r="8" spans="1:3" x14ac:dyDescent="0.15">
      <c r="A8" t="s">
        <v>84</v>
      </c>
      <c r="B8" t="str">
        <f>VLOOKUP(A8,Sheet1!$B$4:$B$64,1,0)</f>
        <v>小黑</v>
      </c>
      <c r="C8" t="s">
        <v>956</v>
      </c>
    </row>
    <row r="9" spans="1:3" x14ac:dyDescent="0.15">
      <c r="A9" t="s">
        <v>947</v>
      </c>
      <c r="B9" t="str">
        <f>VLOOKUP(A9,Sheet1!$B$4:$B$64,1,0)</f>
        <v>地卜</v>
      </c>
      <c r="C9" t="s">
        <v>957</v>
      </c>
    </row>
    <row r="10" spans="1:3" x14ac:dyDescent="0.15">
      <c r="A10" t="s">
        <v>52</v>
      </c>
      <c r="B10" t="str">
        <f>VLOOKUP(A10,Sheet1!$B$4:$B$64,1,0)</f>
        <v>幽鬼</v>
      </c>
      <c r="C10" t="s">
        <v>958</v>
      </c>
    </row>
    <row r="11" spans="1:3" x14ac:dyDescent="0.15">
      <c r="A11" t="s">
        <v>110</v>
      </c>
      <c r="B11" t="str">
        <f>VLOOKUP(A11,Sheet1!$B$4:$B$64,1,0)</f>
        <v>老树</v>
      </c>
      <c r="C11" t="s">
        <v>959</v>
      </c>
    </row>
    <row r="12" spans="1:3" x14ac:dyDescent="0.15">
      <c r="A12" t="s">
        <v>58</v>
      </c>
      <c r="B12" t="str">
        <f>VLOOKUP(A12,Sheet1!$B$4:$B$64,1,0)</f>
        <v>船长</v>
      </c>
      <c r="C12" t="s">
        <v>960</v>
      </c>
    </row>
    <row r="13" spans="1:3" x14ac:dyDescent="0.15">
      <c r="A13" t="s">
        <v>112</v>
      </c>
      <c r="B13" t="str">
        <f>VLOOKUP(A13,Sheet1!$B$4:$B$64,1,0)</f>
        <v>龙骑</v>
      </c>
      <c r="C13" t="s">
        <v>961</v>
      </c>
    </row>
    <row r="14" spans="1:3" x14ac:dyDescent="0.15">
      <c r="A14" t="s">
        <v>118</v>
      </c>
      <c r="B14" t="e">
        <f>VLOOKUP(A14,Sheet1!$B$4:$B$64,1,0)</f>
        <v>#N/A</v>
      </c>
      <c r="C14" t="s">
        <v>962</v>
      </c>
    </row>
    <row r="15" spans="1:3" x14ac:dyDescent="0.15">
      <c r="A15" t="s">
        <v>125</v>
      </c>
      <c r="B15" t="str">
        <f>VLOOKUP(A15,Sheet1!$B$4:$B$64,1,0)</f>
        <v>骷髅王</v>
      </c>
      <c r="C15" t="s">
        <v>963</v>
      </c>
    </row>
    <row r="16" spans="1:3" x14ac:dyDescent="0.15">
      <c r="A16" t="s">
        <v>54</v>
      </c>
      <c r="B16" t="str">
        <f>VLOOKUP(A16,Sheet1!$B$4:$B$64,1,0)</f>
        <v>狼人</v>
      </c>
      <c r="C16" t="s">
        <v>964</v>
      </c>
    </row>
    <row r="17" spans="1:3" x14ac:dyDescent="0.15">
      <c r="A17" t="s">
        <v>42</v>
      </c>
      <c r="B17" t="str">
        <f>VLOOKUP(A17,Sheet1!$B$4:$B$64,1,0)</f>
        <v>小鹿</v>
      </c>
      <c r="C17" t="s">
        <v>965</v>
      </c>
    </row>
    <row r="18" spans="1:3" x14ac:dyDescent="0.15">
      <c r="A18" t="s">
        <v>51</v>
      </c>
      <c r="B18" t="str">
        <f>VLOOKUP(A18,Sheet1!$B$4:$B$64,1,0)</f>
        <v>先知</v>
      </c>
      <c r="C18" t="s">
        <v>966</v>
      </c>
    </row>
    <row r="19" spans="1:3" x14ac:dyDescent="0.15">
      <c r="A19" t="s">
        <v>235</v>
      </c>
      <c r="B19" t="str">
        <f>VLOOKUP(A19,Sheet1!$B$4:$B$64,1,0)</f>
        <v>女王</v>
      </c>
      <c r="C19" t="s">
        <v>967</v>
      </c>
    </row>
    <row r="20" spans="1:3" x14ac:dyDescent="0.15">
      <c r="A20" t="s">
        <v>48</v>
      </c>
      <c r="B20" t="str">
        <f>VLOOKUP(A20,Sheet1!$B$4:$B$64,1,0)</f>
        <v>术士</v>
      </c>
      <c r="C20" t="s">
        <v>968</v>
      </c>
    </row>
    <row r="21" spans="1:3" x14ac:dyDescent="0.15">
      <c r="A21" t="s">
        <v>75</v>
      </c>
      <c r="B21" t="str">
        <f>VLOOKUP(A21,Sheet1!$B$4:$B$64,1,0)</f>
        <v>剑圣</v>
      </c>
      <c r="C21" t="s">
        <v>969</v>
      </c>
    </row>
    <row r="22" spans="1:3" x14ac:dyDescent="0.15">
      <c r="A22" t="s">
        <v>88</v>
      </c>
      <c r="B22" t="str">
        <f>VLOOKUP(A22,Sheet1!$B$4:$B$64,1,0)</f>
        <v>赏金</v>
      </c>
      <c r="C22" t="s">
        <v>970</v>
      </c>
    </row>
    <row r="23" spans="1:3" x14ac:dyDescent="0.15">
      <c r="A23" t="s">
        <v>94</v>
      </c>
      <c r="B23" t="str">
        <f>VLOOKUP(A23,Sheet1!$B$4:$B$64,1,0)</f>
        <v>小骷髅</v>
      </c>
      <c r="C23" t="s">
        <v>971</v>
      </c>
    </row>
    <row r="24" spans="1:3" x14ac:dyDescent="0.15">
      <c r="A24" t="s">
        <v>104</v>
      </c>
      <c r="B24" t="str">
        <f>VLOOKUP(A24,Sheet1!$B$4:$B$64,1,0)</f>
        <v>神牛</v>
      </c>
      <c r="C24" t="s">
        <v>972</v>
      </c>
    </row>
    <row r="25" spans="1:3" x14ac:dyDescent="0.15">
      <c r="A25" t="s">
        <v>116</v>
      </c>
      <c r="B25" t="str">
        <f>VLOOKUP(A25,Sheet1!$B$4:$B$64,1,0)</f>
        <v>白牛</v>
      </c>
      <c r="C25" t="s">
        <v>973</v>
      </c>
    </row>
    <row r="26" spans="1:3" x14ac:dyDescent="0.15">
      <c r="A26" t="s">
        <v>121</v>
      </c>
      <c r="B26" t="str">
        <f>VLOOKUP(A26,Sheet1!$B$4:$B$64,1,0)</f>
        <v>死骑</v>
      </c>
      <c r="C26" t="s">
        <v>974</v>
      </c>
    </row>
    <row r="27" spans="1:3" x14ac:dyDescent="0.15">
      <c r="A27" t="s">
        <v>55</v>
      </c>
      <c r="B27" t="str">
        <f>VLOOKUP(A27,Sheet1!$B$4:$B$64,1,0)</f>
        <v>火女</v>
      </c>
      <c r="C27" t="s">
        <v>975</v>
      </c>
    </row>
    <row r="28" spans="1:3" x14ac:dyDescent="0.15">
      <c r="A28" t="s">
        <v>43</v>
      </c>
      <c r="B28" t="str">
        <f>VLOOKUP(A28,Sheet1!$B$4:$B$64,1,0)</f>
        <v>精灵龙</v>
      </c>
      <c r="C28" t="s">
        <v>976</v>
      </c>
    </row>
    <row r="29" spans="1:3" x14ac:dyDescent="0.15">
      <c r="A29" t="s">
        <v>249</v>
      </c>
      <c r="B29" t="str">
        <f>VLOOKUP(A29,Sheet1!$B$4:$B$64,1,0)</f>
        <v>小歪</v>
      </c>
      <c r="C29" t="s">
        <v>977</v>
      </c>
    </row>
    <row r="30" spans="1:3" x14ac:dyDescent="0.15">
      <c r="A30" t="s">
        <v>59</v>
      </c>
      <c r="B30" t="str">
        <f>VLOOKUP(A30,Sheet1!$B$4:$B$64,1,0)</f>
        <v>蓝胖</v>
      </c>
      <c r="C30" t="s">
        <v>978</v>
      </c>
    </row>
    <row r="31" spans="1:3" x14ac:dyDescent="0.15">
      <c r="A31" t="s">
        <v>44</v>
      </c>
      <c r="B31" t="str">
        <f>VLOOKUP(A31,Sheet1!$B$4:$B$64,1,0)</f>
        <v>巫妖</v>
      </c>
      <c r="C31" t="s">
        <v>979</v>
      </c>
    </row>
    <row r="32" spans="1:3" x14ac:dyDescent="0.15">
      <c r="A32" t="s">
        <v>80</v>
      </c>
      <c r="B32" t="str">
        <f>VLOOKUP(A32,Sheet1!$B$4:$B$64,1,0)</f>
        <v>白虎</v>
      </c>
      <c r="C32" t="s">
        <v>980</v>
      </c>
    </row>
    <row r="33" spans="1:3" x14ac:dyDescent="0.15">
      <c r="A33" t="s">
        <v>81</v>
      </c>
      <c r="B33" t="str">
        <f>VLOOKUP(A33,Sheet1!$B$4:$B$64,1,0)</f>
        <v>隐刺</v>
      </c>
      <c r="C33" t="s">
        <v>981</v>
      </c>
    </row>
    <row r="34" spans="1:3" x14ac:dyDescent="0.15">
      <c r="A34" t="s">
        <v>82</v>
      </c>
      <c r="B34" t="str">
        <f>VLOOKUP(A34,Sheet1!$B$4:$B$64,1,0)</f>
        <v>巨魔</v>
      </c>
      <c r="C34" t="s">
        <v>815</v>
      </c>
    </row>
    <row r="35" spans="1:3" x14ac:dyDescent="0.15">
      <c r="A35" t="s">
        <v>92</v>
      </c>
      <c r="B35" t="str">
        <f>VLOOKUP(A35,Sheet1!$B$4:$B$64,1,0)</f>
        <v>小鱼人</v>
      </c>
      <c r="C35" t="s">
        <v>982</v>
      </c>
    </row>
    <row r="36" spans="1:3" x14ac:dyDescent="0.15">
      <c r="A36" t="s">
        <v>261</v>
      </c>
      <c r="B36" t="str">
        <f>VLOOKUP(A36,Sheet1!$B$4:$B$64,1,0)</f>
        <v>血魔</v>
      </c>
      <c r="C36" t="s">
        <v>983</v>
      </c>
    </row>
    <row r="37" spans="1:3" x14ac:dyDescent="0.15">
      <c r="A37" t="s">
        <v>263</v>
      </c>
      <c r="B37" t="str">
        <f>VLOOKUP(A37,Sheet1!$B$4:$B$64,1,0)</f>
        <v>火猫</v>
      </c>
      <c r="C37" t="s">
        <v>984</v>
      </c>
    </row>
    <row r="38" spans="1:3" x14ac:dyDescent="0.15">
      <c r="A38" t="s">
        <v>108</v>
      </c>
      <c r="B38" t="str">
        <f>VLOOKUP(A38,Sheet1!$B$4:$B$64,1,0)</f>
        <v>小小</v>
      </c>
      <c r="C38" t="s">
        <v>985</v>
      </c>
    </row>
    <row r="39" spans="1:3" x14ac:dyDescent="0.15">
      <c r="A39" t="s">
        <v>945</v>
      </c>
      <c r="B39" t="str">
        <f>VLOOKUP(A39,Sheet1!$B$4:$B$64,1,0)</f>
        <v>半人马</v>
      </c>
      <c r="C39" t="s">
        <v>986</v>
      </c>
    </row>
    <row r="40" spans="1:3" x14ac:dyDescent="0.15">
      <c r="A40" t="s">
        <v>105</v>
      </c>
      <c r="B40" t="str">
        <f>VLOOKUP(A40,Sheet1!$B$4:$B$64,1,0)</f>
        <v>全能</v>
      </c>
      <c r="C40" t="s">
        <v>987</v>
      </c>
    </row>
    <row r="41" spans="1:3" x14ac:dyDescent="0.15">
      <c r="A41" t="s">
        <v>111</v>
      </c>
      <c r="B41" t="str">
        <f>VLOOKUP(A41,Sheet1!$B$4:$B$64,1,0)</f>
        <v>发条</v>
      </c>
      <c r="C41" t="s">
        <v>988</v>
      </c>
    </row>
    <row r="42" spans="1:3" x14ac:dyDescent="0.15">
      <c r="A42" t="s">
        <v>114</v>
      </c>
      <c r="B42" t="str">
        <f>VLOOKUP(A42,Sheet1!$B$4:$B$64,1,0)</f>
        <v>潮汐</v>
      </c>
      <c r="C42" t="s">
        <v>989</v>
      </c>
    </row>
    <row r="43" spans="1:3" x14ac:dyDescent="0.15">
      <c r="A43" t="s">
        <v>122</v>
      </c>
      <c r="B43" t="str">
        <f>VLOOKUP(A43,Sheet1!$B$4:$B$64,1,0)</f>
        <v>夜魔</v>
      </c>
      <c r="C43" t="s">
        <v>990</v>
      </c>
    </row>
    <row r="44" spans="1:3" x14ac:dyDescent="0.15">
      <c r="A44" t="s">
        <v>67</v>
      </c>
      <c r="B44" t="str">
        <f>VLOOKUP(A44,Sheet1!$B$4:$B$64,1,0)</f>
        <v>斧王</v>
      </c>
      <c r="C44" t="s">
        <v>991</v>
      </c>
    </row>
    <row r="45" spans="1:3" x14ac:dyDescent="0.15">
      <c r="A45" t="s">
        <v>41</v>
      </c>
      <c r="B45" t="str">
        <f>VLOOKUP(A45,Sheet1!$B$4:$B$64,1,0)</f>
        <v>冰女</v>
      </c>
      <c r="C45" t="s">
        <v>992</v>
      </c>
    </row>
    <row r="46" spans="1:3" x14ac:dyDescent="0.15">
      <c r="A46" t="s">
        <v>47</v>
      </c>
      <c r="B46" t="str">
        <f>VLOOKUP(A46,Sheet1!$B$4:$B$64,1,0)</f>
        <v>光法</v>
      </c>
      <c r="C46" t="s">
        <v>993</v>
      </c>
    </row>
    <row r="47" spans="1:3" x14ac:dyDescent="0.15">
      <c r="A47" t="s">
        <v>89</v>
      </c>
      <c r="B47" t="str">
        <f>VLOOKUP(A47,Sheet1!$B$4:$B$64,1,0)</f>
        <v>双头龙</v>
      </c>
      <c r="C47" t="s">
        <v>994</v>
      </c>
    </row>
    <row r="48" spans="1:3" x14ac:dyDescent="0.15">
      <c r="A48" t="s">
        <v>63</v>
      </c>
      <c r="B48" t="str">
        <f>VLOOKUP(A48,Sheet1!$B$4:$B$64,1,0)</f>
        <v>暗牧</v>
      </c>
      <c r="C48" t="s">
        <v>995</v>
      </c>
    </row>
    <row r="49" spans="1:3" x14ac:dyDescent="0.15">
      <c r="A49" t="s">
        <v>72</v>
      </c>
      <c r="B49" t="str">
        <f>VLOOKUP(A49,Sheet1!$B$4:$B$64,1,0)</f>
        <v>毒狗</v>
      </c>
      <c r="C49" t="s">
        <v>996</v>
      </c>
    </row>
    <row r="50" spans="1:3" x14ac:dyDescent="0.15">
      <c r="A50" t="s">
        <v>943</v>
      </c>
      <c r="B50" t="str">
        <f>VLOOKUP(A50,Sheet1!$B$4:$B$64,1,0)</f>
        <v>谜团</v>
      </c>
      <c r="C50" t="s">
        <v>997</v>
      </c>
    </row>
    <row r="51" spans="1:3" x14ac:dyDescent="0.15">
      <c r="A51" t="s">
        <v>942</v>
      </c>
      <c r="B51" t="str">
        <f>VLOOKUP(A51,Sheet1!$B$4:$B$64,1,0)</f>
        <v>电狗</v>
      </c>
      <c r="C51" t="s">
        <v>998</v>
      </c>
    </row>
    <row r="52" spans="1:3" x14ac:dyDescent="0.15">
      <c r="A52" t="s">
        <v>83</v>
      </c>
      <c r="B52" t="str">
        <f>VLOOKUP(A52,Sheet1!$B$4:$B$64,1,0)</f>
        <v>直升机</v>
      </c>
      <c r="C52" t="s">
        <v>999</v>
      </c>
    </row>
    <row r="53" spans="1:3" x14ac:dyDescent="0.15">
      <c r="A53" t="s">
        <v>87</v>
      </c>
      <c r="B53" t="str">
        <f>VLOOKUP(A53,Sheet1!$B$4:$B$64,1,0)</f>
        <v>复仇</v>
      </c>
      <c r="C53" t="s">
        <v>1000</v>
      </c>
    </row>
    <row r="54" spans="1:3" x14ac:dyDescent="0.15">
      <c r="A54" t="s">
        <v>940</v>
      </c>
      <c r="B54" t="str">
        <f>VLOOKUP(A54,Sheet1!$B$4:$B$64,1,0)</f>
        <v>电魂</v>
      </c>
      <c r="C54" t="s">
        <v>1001</v>
      </c>
    </row>
    <row r="55" spans="1:3" x14ac:dyDescent="0.15">
      <c r="A55" t="s">
        <v>100</v>
      </c>
      <c r="B55" t="str">
        <f>VLOOKUP(A55,Sheet1!$B$4:$B$64,1,0)</f>
        <v>剧毒</v>
      </c>
      <c r="C55" t="s">
        <v>1002</v>
      </c>
    </row>
    <row r="56" spans="1:3" x14ac:dyDescent="0.15">
      <c r="A56" t="s">
        <v>95</v>
      </c>
      <c r="B56" t="str">
        <f>VLOOKUP(A56,Sheet1!$B$4:$B$64,1,0)</f>
        <v>蜘蛛</v>
      </c>
      <c r="C56" t="s">
        <v>1003</v>
      </c>
    </row>
    <row r="57" spans="1:3" x14ac:dyDescent="0.15">
      <c r="A57" t="s">
        <v>275</v>
      </c>
      <c r="B57" t="str">
        <f>VLOOKUP(A57,Sheet1!$B$4:$B$64,1,0)</f>
        <v>小精灵</v>
      </c>
      <c r="C57" t="s">
        <v>1004</v>
      </c>
    </row>
    <row r="58" spans="1:3" x14ac:dyDescent="0.15">
      <c r="A58" t="s">
        <v>276</v>
      </c>
      <c r="B58" t="str">
        <f>VLOOKUP(A58,Sheet1!$B$4:$B$64,1,0)</f>
        <v>军团</v>
      </c>
      <c r="C58" t="s">
        <v>1005</v>
      </c>
    </row>
    <row r="59" spans="1:3" x14ac:dyDescent="0.15">
      <c r="A59" t="s">
        <v>277</v>
      </c>
      <c r="B59" t="str">
        <f>VLOOKUP(A59,Sheet1!$B$4:$B$64,1,0)</f>
        <v>海象</v>
      </c>
      <c r="C59" t="s">
        <v>1006</v>
      </c>
    </row>
    <row r="60" spans="1:3" x14ac:dyDescent="0.15">
      <c r="A60" t="s">
        <v>575</v>
      </c>
      <c r="B60" t="str">
        <f>VLOOKUP(A60,Sheet1!$B$4:$B$64,1,0)</f>
        <v>土猫</v>
      </c>
      <c r="C60" t="s">
        <v>1007</v>
      </c>
    </row>
    <row r="61" spans="1:3" x14ac:dyDescent="0.15">
      <c r="A61" t="s">
        <v>127</v>
      </c>
      <c r="B61" t="str">
        <f>VLOOKUP(A61,Sheet1!$B$4:$B$64,1,0)</f>
        <v>尸王</v>
      </c>
      <c r="C61" t="s">
        <v>1008</v>
      </c>
    </row>
    <row r="62" spans="1:3" x14ac:dyDescent="0.15">
      <c r="A62" t="s">
        <v>123</v>
      </c>
      <c r="B62" t="str">
        <f>VLOOKUP(A62,Sheet1!$B$4:$B$64,1,0)</f>
        <v>大屁股</v>
      </c>
      <c r="C62" t="s">
        <v>1009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topLeftCell="A7" workbookViewId="0">
      <selection activeCell="E16" sqref="E16"/>
    </sheetView>
  </sheetViews>
  <sheetFormatPr defaultRowHeight="13.5" x14ac:dyDescent="0.15"/>
  <sheetData>
    <row r="1" spans="1:2" x14ac:dyDescent="0.15">
      <c r="A1" t="str">
        <f>英雄配置表!B3</f>
        <v>蓝猫</v>
      </c>
      <c r="B1">
        <f>英雄配置表!A3</f>
        <v>10001</v>
      </c>
    </row>
    <row r="2" spans="1:2" x14ac:dyDescent="0.15">
      <c r="A2" t="str">
        <f>英雄配置表!B4</f>
        <v>风行</v>
      </c>
      <c r="B2">
        <f>英雄配置表!A4</f>
        <v>10002</v>
      </c>
    </row>
    <row r="3" spans="1:2" x14ac:dyDescent="0.15">
      <c r="A3" t="str">
        <f>英雄配置表!B5</f>
        <v>精灵龙</v>
      </c>
      <c r="B3">
        <f>英雄配置表!A5</f>
        <v>10003</v>
      </c>
    </row>
    <row r="4" spans="1:2" x14ac:dyDescent="0.15">
      <c r="A4" t="str">
        <f>英雄配置表!B6</f>
        <v>沉默</v>
      </c>
      <c r="B4">
        <f>英雄配置表!A6</f>
        <v>10004</v>
      </c>
    </row>
    <row r="5" spans="1:2" x14ac:dyDescent="0.15">
      <c r="A5" t="str">
        <f>英雄配置表!B7</f>
        <v>修补匠</v>
      </c>
      <c r="B5">
        <f>英雄配置表!A7</f>
        <v>10005</v>
      </c>
    </row>
    <row r="6" spans="1:2" x14ac:dyDescent="0.15">
      <c r="A6" t="str">
        <f>英雄配置表!B8</f>
        <v>召唤师</v>
      </c>
      <c r="B6">
        <f>英雄配置表!A8</f>
        <v>10006</v>
      </c>
    </row>
    <row r="7" spans="1:2" x14ac:dyDescent="0.15">
      <c r="A7" t="str">
        <f>英雄配置表!B9</f>
        <v>炸弹人</v>
      </c>
      <c r="B7">
        <f>英雄配置表!A9</f>
        <v>10007</v>
      </c>
    </row>
    <row r="8" spans="1:2" x14ac:dyDescent="0.15">
      <c r="A8" t="str">
        <f>英雄配置表!B10</f>
        <v>死灵龙</v>
      </c>
      <c r="B8">
        <f>英雄配置表!A10</f>
        <v>10008</v>
      </c>
    </row>
    <row r="9" spans="1:2" x14ac:dyDescent="0.15">
      <c r="A9" t="str">
        <f>英雄配置表!B11</f>
        <v>死灵法</v>
      </c>
      <c r="B9">
        <f>英雄配置表!A11</f>
        <v>10009</v>
      </c>
    </row>
    <row r="10" spans="1:2" x14ac:dyDescent="0.15">
      <c r="A10" t="str">
        <f>英雄配置表!B12</f>
        <v>黑鸟</v>
      </c>
      <c r="B10">
        <f>英雄配置表!A12</f>
        <v>10010</v>
      </c>
    </row>
    <row r="11" spans="1:2" x14ac:dyDescent="0.15">
      <c r="A11" t="str">
        <f>英雄配置表!B13</f>
        <v>骨法</v>
      </c>
      <c r="B11">
        <f>英雄配置表!A13</f>
        <v>10011</v>
      </c>
    </row>
    <row r="12" spans="1:2" x14ac:dyDescent="0.15">
      <c r="A12" t="str">
        <f>英雄配置表!B14</f>
        <v>死亡先知</v>
      </c>
      <c r="B12">
        <f>英雄配置表!A14</f>
        <v>10012</v>
      </c>
    </row>
    <row r="13" spans="1:2" x14ac:dyDescent="0.15">
      <c r="A13" t="str">
        <f>英雄配置表!B15</f>
        <v>敌法</v>
      </c>
      <c r="B13">
        <f>英雄配置表!A15</f>
        <v>10013</v>
      </c>
    </row>
    <row r="14" spans="1:2" x14ac:dyDescent="0.15">
      <c r="A14" t="str">
        <f>英雄配置表!B16</f>
        <v>火枪</v>
      </c>
      <c r="B14">
        <f>英雄配置表!A16</f>
        <v>10014</v>
      </c>
    </row>
    <row r="15" spans="1:2" x14ac:dyDescent="0.15">
      <c r="A15" t="str">
        <f>英雄配置表!B17</f>
        <v>猴子</v>
      </c>
      <c r="B15">
        <f>英雄配置表!A17</f>
        <v>10015</v>
      </c>
    </row>
    <row r="16" spans="1:2" x14ac:dyDescent="0.15">
      <c r="A16" t="str">
        <f>英雄配置表!B18</f>
        <v>水人</v>
      </c>
      <c r="B16">
        <f>英雄配置表!A18</f>
        <v>10016</v>
      </c>
    </row>
    <row r="17" spans="1:2" x14ac:dyDescent="0.15">
      <c r="A17" t="str">
        <f>英雄配置表!B19</f>
        <v>小黑</v>
      </c>
      <c r="B17">
        <f>英雄配置表!A19</f>
        <v>10017</v>
      </c>
    </row>
    <row r="18" spans="1:2" x14ac:dyDescent="0.15">
      <c r="A18" t="str">
        <f>英雄配置表!B20</f>
        <v>饥疤脸</v>
      </c>
      <c r="B18">
        <f>英雄配置表!A20</f>
        <v>10018</v>
      </c>
    </row>
    <row r="19" spans="1:2" x14ac:dyDescent="0.15">
      <c r="A19" t="str">
        <f>英雄配置表!B21</f>
        <v>大娜迦</v>
      </c>
      <c r="B19">
        <f>英雄配置表!A21</f>
        <v>10019</v>
      </c>
    </row>
    <row r="20" spans="1:2" x14ac:dyDescent="0.15">
      <c r="A20" t="str">
        <f>英雄配置表!B22</f>
        <v>地卜</v>
      </c>
      <c r="B20">
        <f>英雄配置表!A22</f>
        <v>10020</v>
      </c>
    </row>
    <row r="21" spans="1:2" x14ac:dyDescent="0.15">
      <c r="A21" t="str">
        <f>英雄配置表!B23</f>
        <v>幽鬼</v>
      </c>
      <c r="B21">
        <f>英雄配置表!A23</f>
        <v>10021</v>
      </c>
    </row>
    <row r="22" spans="1:2" x14ac:dyDescent="0.15">
      <c r="A22" t="str">
        <f>英雄配置表!B24</f>
        <v>幻刺</v>
      </c>
      <c r="B22">
        <f>英雄配置表!A24</f>
        <v>10022</v>
      </c>
    </row>
    <row r="23" spans="1:2" x14ac:dyDescent="0.15">
      <c r="A23" t="str">
        <f>英雄配置表!B25</f>
        <v>蚂蚁</v>
      </c>
      <c r="B23">
        <f>英雄配置表!A25</f>
        <v>10023</v>
      </c>
    </row>
    <row r="24" spans="1:2" x14ac:dyDescent="0.15">
      <c r="A24" t="str">
        <f>英雄配置表!B26</f>
        <v>魂守</v>
      </c>
      <c r="B24">
        <f>英雄配置表!A26</f>
        <v>10024</v>
      </c>
    </row>
    <row r="25" spans="1:2" x14ac:dyDescent="0.15">
      <c r="A25" t="str">
        <f>英雄配置表!B27</f>
        <v>神牛</v>
      </c>
      <c r="B25">
        <f>英雄配置表!A27</f>
        <v>10025</v>
      </c>
    </row>
    <row r="26" spans="1:2" x14ac:dyDescent="0.15">
      <c r="A26" t="str">
        <f>英雄配置表!B28</f>
        <v>斯温</v>
      </c>
      <c r="B26">
        <f>英雄配置表!A28</f>
        <v>10026</v>
      </c>
    </row>
    <row r="27" spans="1:2" x14ac:dyDescent="0.15">
      <c r="A27" t="str">
        <f>英雄配置表!B29</f>
        <v>船长</v>
      </c>
      <c r="B27">
        <f>英雄配置表!A29</f>
        <v>10027</v>
      </c>
    </row>
    <row r="28" spans="1:2" x14ac:dyDescent="0.15">
      <c r="A28" t="str">
        <f>英雄配置表!B30</f>
        <v>军团</v>
      </c>
      <c r="B28">
        <f>英雄配置表!A30</f>
        <v>10028</v>
      </c>
    </row>
    <row r="29" spans="1:2" x14ac:dyDescent="0.15">
      <c r="A29" t="str">
        <f>英雄配置表!B31</f>
        <v>龙骑</v>
      </c>
      <c r="B29">
        <f>英雄配置表!A31</f>
        <v>10029</v>
      </c>
    </row>
    <row r="30" spans="1:2" x14ac:dyDescent="0.15">
      <c r="A30" t="str">
        <f>英雄配置表!B32</f>
        <v>炼金</v>
      </c>
      <c r="B30">
        <f>英雄配置表!A32</f>
        <v>10030</v>
      </c>
    </row>
    <row r="31" spans="1:2" x14ac:dyDescent="0.15">
      <c r="A31" t="str">
        <f>英雄配置表!B33</f>
        <v>神灵</v>
      </c>
      <c r="B31">
        <f>英雄配置表!A33</f>
        <v>10031</v>
      </c>
    </row>
    <row r="32" spans="1:2" x14ac:dyDescent="0.15">
      <c r="A32" t="str">
        <f>英雄配置表!B34</f>
        <v>猛犸</v>
      </c>
      <c r="B32">
        <f>英雄配置表!A34</f>
        <v>10032</v>
      </c>
    </row>
    <row r="33" spans="1:2" x14ac:dyDescent="0.15">
      <c r="A33" t="str">
        <f>英雄配置表!B35</f>
        <v>混沌</v>
      </c>
      <c r="B33">
        <f>英雄配置表!A35</f>
        <v>10033</v>
      </c>
    </row>
    <row r="34" spans="1:2" x14ac:dyDescent="0.15">
      <c r="A34" t="str">
        <f>英雄配置表!B36</f>
        <v>骷髅王</v>
      </c>
      <c r="B34">
        <f>英雄配置表!A36</f>
        <v>10034</v>
      </c>
    </row>
    <row r="35" spans="1:2" x14ac:dyDescent="0.15">
      <c r="A35" t="str">
        <f>英雄配置表!B37</f>
        <v>狼人</v>
      </c>
      <c r="B35">
        <f>英雄配置表!A37</f>
        <v>10035</v>
      </c>
    </row>
    <row r="36" spans="1:2" x14ac:dyDescent="0.15">
      <c r="A36" t="str">
        <f>英雄配置表!B38</f>
        <v>大鱼人</v>
      </c>
      <c r="B36">
        <f>英雄配置表!A38</f>
        <v>10036</v>
      </c>
    </row>
    <row r="37" spans="1:2" x14ac:dyDescent="0.15">
      <c r="A37" t="str">
        <f>英雄配置表!B39</f>
        <v>萨尔</v>
      </c>
      <c r="B37">
        <f>英雄配置表!A39</f>
        <v>10037</v>
      </c>
    </row>
    <row r="38" spans="1:2" x14ac:dyDescent="0.15">
      <c r="A38" t="str">
        <f>英雄配置表!B40</f>
        <v>宙斯</v>
      </c>
      <c r="B38">
        <f>英雄配置表!A40</f>
        <v>10038</v>
      </c>
    </row>
    <row r="39" spans="1:2" x14ac:dyDescent="0.15">
      <c r="A39" t="str">
        <f>英雄配置表!B41</f>
        <v>先知</v>
      </c>
      <c r="B39">
        <f>英雄配置表!A41</f>
        <v>10039</v>
      </c>
    </row>
    <row r="40" spans="1:2" x14ac:dyDescent="0.15">
      <c r="A40" t="str">
        <f>英雄配置表!B42</f>
        <v>无</v>
      </c>
      <c r="B40">
        <f>英雄配置表!A42</f>
        <v>10040</v>
      </c>
    </row>
    <row r="41" spans="1:2" x14ac:dyDescent="0.15">
      <c r="A41" t="str">
        <f>英雄配置表!B43</f>
        <v>巫医</v>
      </c>
      <c r="B41">
        <f>英雄配置表!A43</f>
        <v>10041</v>
      </c>
    </row>
    <row r="42" spans="1:2" x14ac:dyDescent="0.15">
      <c r="A42" t="str">
        <f>英雄配置表!B44</f>
        <v>蝙蝠</v>
      </c>
      <c r="B42">
        <f>英雄配置表!A44</f>
        <v>10042</v>
      </c>
    </row>
    <row r="43" spans="1:2" x14ac:dyDescent="0.15">
      <c r="A43" t="str">
        <f>英雄配置表!B45</f>
        <v>冰魂</v>
      </c>
      <c r="B43">
        <f>英雄配置表!A45</f>
        <v>10043</v>
      </c>
    </row>
    <row r="44" spans="1:2" x14ac:dyDescent="0.15">
      <c r="A44" t="str">
        <f>英雄配置表!B46</f>
        <v>无</v>
      </c>
      <c r="B44">
        <f>英雄配置表!A46</f>
        <v>10044</v>
      </c>
    </row>
    <row r="45" spans="1:2" x14ac:dyDescent="0.15">
      <c r="A45" t="str">
        <f>英雄配置表!B47</f>
        <v>女王</v>
      </c>
      <c r="B45">
        <f>英雄配置表!A47</f>
        <v>10045</v>
      </c>
    </row>
    <row r="46" spans="1:2" x14ac:dyDescent="0.15">
      <c r="A46" t="str">
        <f>英雄配置表!B48</f>
        <v>术士</v>
      </c>
      <c r="B46">
        <f>英雄配置表!A48</f>
        <v>10046</v>
      </c>
    </row>
    <row r="47" spans="1:2" x14ac:dyDescent="0.15">
      <c r="A47" t="str">
        <f>英雄配置表!B49</f>
        <v>兔子</v>
      </c>
      <c r="B47">
        <f>英雄配置表!A49</f>
        <v>10047</v>
      </c>
    </row>
    <row r="48" spans="1:2" x14ac:dyDescent="0.15">
      <c r="A48" t="str">
        <f>英雄配置表!B50</f>
        <v>无</v>
      </c>
      <c r="B48">
        <f>英雄配置表!A50</f>
        <v>10048</v>
      </c>
    </row>
    <row r="49" spans="1:2" x14ac:dyDescent="0.15">
      <c r="A49" t="str">
        <f>英雄配置表!B51</f>
        <v>剑圣</v>
      </c>
      <c r="B49">
        <f>英雄配置表!A51</f>
        <v>10049</v>
      </c>
    </row>
    <row r="50" spans="1:2" x14ac:dyDescent="0.15">
      <c r="A50" t="str">
        <f>英雄配置表!B52</f>
        <v>白虎</v>
      </c>
      <c r="B50">
        <f>英雄配置表!A52</f>
        <v>10050</v>
      </c>
    </row>
    <row r="51" spans="1:2" x14ac:dyDescent="0.15">
      <c r="A51" t="str">
        <f>英雄配置表!B53</f>
        <v>月骑</v>
      </c>
      <c r="B51">
        <f>英雄配置表!A53</f>
        <v>10051</v>
      </c>
    </row>
    <row r="52" spans="1:2" x14ac:dyDescent="0.15">
      <c r="A52" t="str">
        <f>英雄配置表!B54</f>
        <v>无</v>
      </c>
      <c r="B52">
        <f>英雄配置表!A54</f>
        <v>10052</v>
      </c>
    </row>
    <row r="53" spans="1:2" x14ac:dyDescent="0.15">
      <c r="A53" t="str">
        <f>英雄配置表!B55</f>
        <v>赏金</v>
      </c>
      <c r="B53">
        <f>英雄配置表!A55</f>
        <v>10053</v>
      </c>
    </row>
    <row r="54" spans="1:2" x14ac:dyDescent="0.15">
      <c r="A54" t="str">
        <f>英雄配置表!B56</f>
        <v>拍拍熊</v>
      </c>
      <c r="B54">
        <f>英雄配置表!A56</f>
        <v>10054</v>
      </c>
    </row>
    <row r="55" spans="1:2" x14ac:dyDescent="0.15">
      <c r="A55" t="str">
        <f>英雄配置表!B57</f>
        <v>小娜迦</v>
      </c>
      <c r="B55">
        <f>英雄配置表!A57</f>
        <v>10055</v>
      </c>
    </row>
    <row r="56" spans="1:2" x14ac:dyDescent="0.15">
      <c r="A56" t="str">
        <f>英雄配置表!B58</f>
        <v>无</v>
      </c>
      <c r="B56">
        <f>英雄配置表!A58</f>
        <v>10056</v>
      </c>
    </row>
    <row r="57" spans="1:2" x14ac:dyDescent="0.15">
      <c r="A57" t="str">
        <f>英雄配置表!B59</f>
        <v>小骷髅</v>
      </c>
      <c r="B57">
        <f>英雄配置表!A59</f>
        <v>10057</v>
      </c>
    </row>
    <row r="58" spans="1:2" x14ac:dyDescent="0.15">
      <c r="A58" t="str">
        <f>英雄配置表!B60</f>
        <v>影魔</v>
      </c>
      <c r="B58">
        <f>英雄配置表!A60</f>
        <v>10058</v>
      </c>
    </row>
    <row r="59" spans="1:2" x14ac:dyDescent="0.15">
      <c r="A59" t="str">
        <f>英雄配置表!B61</f>
        <v>火猫</v>
      </c>
      <c r="B59">
        <f>英雄配置表!A61</f>
        <v>10059</v>
      </c>
    </row>
    <row r="60" spans="1:2" x14ac:dyDescent="0.15">
      <c r="A60" t="str">
        <f>英雄配置表!B62</f>
        <v>无</v>
      </c>
      <c r="B60">
        <f>英雄配置表!A62</f>
        <v>10060</v>
      </c>
    </row>
    <row r="61" spans="1:2" x14ac:dyDescent="0.15">
      <c r="A61" t="str">
        <f>英雄配置表!B63</f>
        <v>老树</v>
      </c>
      <c r="B61">
        <f>英雄配置表!A63</f>
        <v>10061</v>
      </c>
    </row>
    <row r="62" spans="1:2" x14ac:dyDescent="0.15">
      <c r="A62" t="str">
        <f>英雄配置表!B64</f>
        <v>熊猫</v>
      </c>
      <c r="B62">
        <f>英雄配置表!A64</f>
        <v>10062</v>
      </c>
    </row>
    <row r="63" spans="1:2" x14ac:dyDescent="0.15">
      <c r="A63" t="str">
        <f>英雄配置表!B65</f>
        <v>兽王</v>
      </c>
      <c r="B63">
        <f>英雄配置表!A65</f>
        <v>10063</v>
      </c>
    </row>
    <row r="64" spans="1:2" x14ac:dyDescent="0.15">
      <c r="A64" t="str">
        <f>英雄配置表!B66</f>
        <v>无</v>
      </c>
      <c r="B64">
        <f>英雄配置表!A66</f>
        <v>10064</v>
      </c>
    </row>
    <row r="65" spans="1:2" x14ac:dyDescent="0.15">
      <c r="A65" t="str">
        <f>英雄配置表!B67</f>
        <v>白牛</v>
      </c>
      <c r="B65">
        <f>英雄配置表!A67</f>
        <v>10065</v>
      </c>
    </row>
    <row r="66" spans="1:2" x14ac:dyDescent="0.15">
      <c r="A66" t="str">
        <f>英雄配置表!B68</f>
        <v>钢背</v>
      </c>
      <c r="B66">
        <f>英雄配置表!A68</f>
        <v>10066</v>
      </c>
    </row>
    <row r="67" spans="1:2" x14ac:dyDescent="0.15">
      <c r="A67" t="str">
        <f>英雄配置表!B69</f>
        <v>潮汐</v>
      </c>
      <c r="B67">
        <f>英雄配置表!A69</f>
        <v>10067</v>
      </c>
    </row>
    <row r="68" spans="1:2" x14ac:dyDescent="0.15">
      <c r="A68" t="str">
        <f>英雄配置表!B70</f>
        <v>无</v>
      </c>
      <c r="B68">
        <f>英雄配置表!A70</f>
        <v>10068</v>
      </c>
    </row>
    <row r="69" spans="1:2" x14ac:dyDescent="0.15">
      <c r="A69" t="str">
        <f>英雄配置表!B71</f>
        <v>死骑</v>
      </c>
      <c r="B69">
        <f>英雄配置表!A71</f>
        <v>10069</v>
      </c>
    </row>
    <row r="70" spans="1:2" x14ac:dyDescent="0.15">
      <c r="A70" t="str">
        <f>英雄配置表!B72</f>
        <v>小狗</v>
      </c>
      <c r="B70">
        <f>英雄配置表!A72</f>
        <v>10070</v>
      </c>
    </row>
    <row r="71" spans="1:2" x14ac:dyDescent="0.15">
      <c r="A71" t="str">
        <f>英雄配置表!B73</f>
        <v>末日</v>
      </c>
      <c r="B71">
        <f>英雄配置表!A73</f>
        <v>10071</v>
      </c>
    </row>
    <row r="72" spans="1:2" x14ac:dyDescent="0.15">
      <c r="A72" t="str">
        <f>英雄配置表!B74</f>
        <v>无</v>
      </c>
      <c r="B72">
        <f>英雄配置表!A74</f>
        <v>10072</v>
      </c>
    </row>
    <row r="73" spans="1:2" x14ac:dyDescent="0.15">
      <c r="A73" t="str">
        <f>英雄配置表!B75</f>
        <v>火女</v>
      </c>
      <c r="B73">
        <f>英雄配置表!A75</f>
        <v>10073</v>
      </c>
    </row>
    <row r="74" spans="1:2" x14ac:dyDescent="0.15">
      <c r="A74" t="str">
        <f>英雄配置表!B76</f>
        <v>魔导师</v>
      </c>
      <c r="B74">
        <f>英雄配置表!A76</f>
        <v>10074</v>
      </c>
    </row>
    <row r="75" spans="1:2" x14ac:dyDescent="0.15">
      <c r="A75" t="str">
        <f>英雄配置表!B77</f>
        <v>小鹿</v>
      </c>
      <c r="B75">
        <f>英雄配置表!A77</f>
        <v>10075</v>
      </c>
    </row>
    <row r="76" spans="1:2" x14ac:dyDescent="0.15">
      <c r="A76" t="str">
        <f>英雄配置表!B78</f>
        <v>无</v>
      </c>
      <c r="B76">
        <f>英雄配置表!A78</f>
        <v>10076</v>
      </c>
    </row>
    <row r="77" spans="1:2" x14ac:dyDescent="0.15">
      <c r="A77" t="str">
        <f>英雄配置表!B79</f>
        <v>小歪</v>
      </c>
      <c r="B77">
        <f>英雄配置表!A79</f>
        <v>10077</v>
      </c>
    </row>
    <row r="78" spans="1:2" x14ac:dyDescent="0.15">
      <c r="A78" t="str">
        <f>英雄配置表!B80</f>
        <v>双头龙</v>
      </c>
      <c r="B78">
        <f>英雄配置表!A80</f>
        <v>10078</v>
      </c>
    </row>
    <row r="79" spans="1:2" x14ac:dyDescent="0.15">
      <c r="A79" t="str">
        <f>英雄配置表!B81</f>
        <v>蓝胖</v>
      </c>
      <c r="B79">
        <f>英雄配置表!A81</f>
        <v>10079</v>
      </c>
    </row>
    <row r="80" spans="1:2" x14ac:dyDescent="0.15">
      <c r="A80" t="str">
        <f>英雄配置表!B82</f>
        <v>无</v>
      </c>
      <c r="B80">
        <f>英雄配置表!A82</f>
        <v>10080</v>
      </c>
    </row>
    <row r="81" spans="1:2" x14ac:dyDescent="0.15">
      <c r="A81" t="str">
        <f>英雄配置表!B83</f>
        <v>巫妖</v>
      </c>
      <c r="B81">
        <f>英雄配置表!A83</f>
        <v>10081</v>
      </c>
    </row>
    <row r="82" spans="1:2" x14ac:dyDescent="0.15">
      <c r="A82" t="str">
        <f>英雄配置表!B84</f>
        <v>恶魔巫师</v>
      </c>
      <c r="B82">
        <f>英雄配置表!A84</f>
        <v>10082</v>
      </c>
    </row>
    <row r="83" spans="1:2" x14ac:dyDescent="0.15">
      <c r="A83" t="str">
        <f>英雄配置表!B85</f>
        <v>痛苦</v>
      </c>
      <c r="B83">
        <f>英雄配置表!A85</f>
        <v>10083</v>
      </c>
    </row>
    <row r="84" spans="1:2" x14ac:dyDescent="0.15">
      <c r="A84" t="str">
        <f>英雄配置表!B86</f>
        <v>无</v>
      </c>
      <c r="B84">
        <f>英雄配置表!A86</f>
        <v>10084</v>
      </c>
    </row>
    <row r="85" spans="1:2" x14ac:dyDescent="0.15">
      <c r="A85" t="str">
        <f>英雄配置表!B87</f>
        <v>隐刺</v>
      </c>
      <c r="B85">
        <f>英雄配置表!A87</f>
        <v>10085</v>
      </c>
    </row>
    <row r="86" spans="1:2" x14ac:dyDescent="0.15">
      <c r="A86" t="str">
        <f>英雄配置表!B88</f>
        <v>熊德</v>
      </c>
      <c r="B86">
        <f>英雄配置表!A88</f>
        <v>10086</v>
      </c>
    </row>
    <row r="87" spans="1:2" x14ac:dyDescent="0.15">
      <c r="A87" t="str">
        <f>英雄配置表!B89</f>
        <v>巨魔</v>
      </c>
      <c r="B87">
        <f>英雄配置表!A89</f>
        <v>10087</v>
      </c>
    </row>
    <row r="88" spans="1:2" x14ac:dyDescent="0.15">
      <c r="A88" t="str">
        <f>英雄配置表!B90</f>
        <v>无</v>
      </c>
      <c r="B88">
        <f>英雄配置表!A90</f>
        <v>10088</v>
      </c>
    </row>
    <row r="89" spans="1:2" x14ac:dyDescent="0.15">
      <c r="A89" t="str">
        <f>英雄配置表!B91</f>
        <v>小鱼人</v>
      </c>
      <c r="B89">
        <f>英雄配置表!A91</f>
        <v>10089</v>
      </c>
    </row>
    <row r="90" spans="1:2" x14ac:dyDescent="0.15">
      <c r="A90" t="str">
        <f>英雄配置表!B92</f>
        <v>圣堂</v>
      </c>
      <c r="B90">
        <f>英雄配置表!A92</f>
        <v>10090</v>
      </c>
    </row>
    <row r="91" spans="1:2" x14ac:dyDescent="0.15">
      <c r="A91" t="str">
        <f>英雄配置表!B93</f>
        <v>电魂</v>
      </c>
      <c r="B91">
        <f>英雄配置表!A93</f>
        <v>10091</v>
      </c>
    </row>
    <row r="92" spans="1:2" x14ac:dyDescent="0.15">
      <c r="A92" t="str">
        <f>英雄配置表!B94</f>
        <v>无</v>
      </c>
      <c r="B92">
        <f>英雄配置表!A94</f>
        <v>10092</v>
      </c>
    </row>
    <row r="93" spans="1:2" x14ac:dyDescent="0.15">
      <c r="A93" t="str">
        <f>英雄配置表!B95</f>
        <v>血魔</v>
      </c>
      <c r="B93">
        <f>英雄配置表!A95</f>
        <v>10093</v>
      </c>
    </row>
    <row r="94" spans="1:2" x14ac:dyDescent="0.15">
      <c r="A94" t="str">
        <f>英雄配置表!B96</f>
        <v>毒龙</v>
      </c>
      <c r="B94">
        <f>英雄配置表!A96</f>
        <v>10094</v>
      </c>
    </row>
    <row r="95" spans="1:2" x14ac:dyDescent="0.15">
      <c r="A95" t="str">
        <f>英雄配置表!B97</f>
        <v>小强</v>
      </c>
      <c r="B95">
        <f>英雄配置表!A97</f>
        <v>10095</v>
      </c>
    </row>
    <row r="96" spans="1:2" x14ac:dyDescent="0.15">
      <c r="A96" t="str">
        <f>英雄配置表!B98</f>
        <v>无</v>
      </c>
      <c r="B96">
        <f>英雄配置表!A98</f>
        <v>10096</v>
      </c>
    </row>
    <row r="97" spans="1:2" x14ac:dyDescent="0.15">
      <c r="A97" t="str">
        <f>英雄配置表!B99</f>
        <v>小小</v>
      </c>
      <c r="B97">
        <f>英雄配置表!A99</f>
        <v>10097</v>
      </c>
    </row>
    <row r="98" spans="1:2" x14ac:dyDescent="0.15">
      <c r="A98" t="str">
        <f>英雄配置表!B100</f>
        <v>半人马</v>
      </c>
      <c r="B98">
        <f>英雄配置表!A100</f>
        <v>10098</v>
      </c>
    </row>
    <row r="99" spans="1:2" x14ac:dyDescent="0.15">
      <c r="A99" t="str">
        <f>英雄配置表!B101</f>
        <v>老牛</v>
      </c>
      <c r="B99">
        <f>英雄配置表!A101</f>
        <v>10099</v>
      </c>
    </row>
    <row r="100" spans="1:2" x14ac:dyDescent="0.15">
      <c r="A100" t="str">
        <f>英雄配置表!B102</f>
        <v>无</v>
      </c>
      <c r="B100">
        <f>英雄配置表!A102</f>
        <v>10100</v>
      </c>
    </row>
    <row r="101" spans="1:2" x14ac:dyDescent="0.15">
      <c r="A101" t="str">
        <f>英雄配置表!B103</f>
        <v>发条</v>
      </c>
      <c r="B101">
        <f>英雄配置表!A103</f>
        <v>10101</v>
      </c>
    </row>
    <row r="102" spans="1:2" x14ac:dyDescent="0.15">
      <c r="A102" t="str">
        <f>英雄配置表!B104</f>
        <v>凤凰</v>
      </c>
      <c r="B102">
        <f>英雄配置表!A104</f>
        <v>10102</v>
      </c>
    </row>
    <row r="103" spans="1:2" x14ac:dyDescent="0.15">
      <c r="A103" t="str">
        <f>英雄配置表!B105</f>
        <v>沙王</v>
      </c>
      <c r="B103">
        <f>英雄配置表!A105</f>
        <v>10103</v>
      </c>
    </row>
    <row r="104" spans="1:2" x14ac:dyDescent="0.15">
      <c r="A104" t="str">
        <f>英雄配置表!B106</f>
        <v>无</v>
      </c>
      <c r="B104">
        <f>英雄配置表!A106</f>
        <v>10104</v>
      </c>
    </row>
    <row r="105" spans="1:2" x14ac:dyDescent="0.15">
      <c r="A105" t="str">
        <f>英雄配置表!B107</f>
        <v>夜魔</v>
      </c>
      <c r="B105">
        <f>英雄配置表!A107</f>
        <v>10105</v>
      </c>
    </row>
    <row r="106" spans="1:2" x14ac:dyDescent="0.15">
      <c r="A106" t="str">
        <f>英雄配置表!B108</f>
        <v>屠夫</v>
      </c>
      <c r="B106">
        <f>英雄配置表!A108</f>
        <v>10106</v>
      </c>
    </row>
    <row r="107" spans="1:2" x14ac:dyDescent="0.15">
      <c r="A107" t="str">
        <f>英雄配置表!B109</f>
        <v>斧王</v>
      </c>
      <c r="B107">
        <f>英雄配置表!A109</f>
        <v>10107</v>
      </c>
    </row>
    <row r="108" spans="1:2" x14ac:dyDescent="0.15">
      <c r="A108" t="str">
        <f>英雄配置表!B110</f>
        <v>无</v>
      </c>
      <c r="B108">
        <f>英雄配置表!A110</f>
        <v>10108</v>
      </c>
    </row>
    <row r="109" spans="1:2" x14ac:dyDescent="0.15">
      <c r="A109" t="str">
        <f>英雄配置表!B111</f>
        <v>冰女</v>
      </c>
      <c r="B109">
        <f>英雄配置表!A111</f>
        <v>10109</v>
      </c>
    </row>
    <row r="110" spans="1:2" x14ac:dyDescent="0.15">
      <c r="A110" t="str">
        <f>英雄配置表!B112</f>
        <v>光法</v>
      </c>
      <c r="B110">
        <f>英雄配置表!A112</f>
        <v>10110</v>
      </c>
    </row>
    <row r="111" spans="1:2" x14ac:dyDescent="0.15">
      <c r="A111" t="str">
        <f>英雄配置表!B113</f>
        <v>无</v>
      </c>
      <c r="B111">
        <f>英雄配置表!A113</f>
        <v>10111</v>
      </c>
    </row>
    <row r="112" spans="1:2" x14ac:dyDescent="0.15">
      <c r="A112" t="str">
        <f>英雄配置表!B114</f>
        <v>无</v>
      </c>
      <c r="B112">
        <f>英雄配置表!A114</f>
        <v>10112</v>
      </c>
    </row>
    <row r="113" spans="1:2" x14ac:dyDescent="0.15">
      <c r="A113" t="str">
        <f>英雄配置表!B115</f>
        <v>暗牧</v>
      </c>
      <c r="B113">
        <f>英雄配置表!A115</f>
        <v>10113</v>
      </c>
    </row>
    <row r="114" spans="1:2" x14ac:dyDescent="0.15">
      <c r="A114" t="str">
        <f>英雄配置表!B116</f>
        <v>老鹿</v>
      </c>
      <c r="B114">
        <f>英雄配置表!A116</f>
        <v>10114</v>
      </c>
    </row>
    <row r="115" spans="1:2" x14ac:dyDescent="0.15">
      <c r="A115" t="str">
        <f>英雄配置表!B117</f>
        <v>无</v>
      </c>
      <c r="B115">
        <f>英雄配置表!A117</f>
        <v>10115</v>
      </c>
    </row>
    <row r="116" spans="1:2" x14ac:dyDescent="0.15">
      <c r="A116" t="str">
        <f>英雄配置表!B118</f>
        <v>无</v>
      </c>
      <c r="B116">
        <f>英雄配置表!A118</f>
        <v>10116</v>
      </c>
    </row>
    <row r="117" spans="1:2" x14ac:dyDescent="0.15">
      <c r="A117" t="str">
        <f>英雄配置表!B119</f>
        <v>毒狗</v>
      </c>
      <c r="B117">
        <f>英雄配置表!A119</f>
        <v>10117</v>
      </c>
    </row>
    <row r="118" spans="1:2" x14ac:dyDescent="0.15">
      <c r="A118" t="str">
        <f>英雄配置表!B120</f>
        <v>谜团</v>
      </c>
      <c r="B118">
        <f>英雄配置表!A120</f>
        <v>10118</v>
      </c>
    </row>
    <row r="119" spans="1:2" x14ac:dyDescent="0.15">
      <c r="A119" t="str">
        <f>英雄配置表!B121</f>
        <v>无</v>
      </c>
      <c r="B119">
        <f>英雄配置表!A121</f>
        <v>10119</v>
      </c>
    </row>
    <row r="120" spans="1:2" x14ac:dyDescent="0.15">
      <c r="A120" t="str">
        <f>英雄配置表!B122</f>
        <v>无</v>
      </c>
      <c r="B120">
        <f>英雄配置表!A122</f>
        <v>10120</v>
      </c>
    </row>
    <row r="121" spans="1:2" x14ac:dyDescent="0.15">
      <c r="A121" t="str">
        <f>英雄配置表!B123</f>
        <v>直升机</v>
      </c>
      <c r="B121">
        <f>英雄配置表!A123</f>
        <v>10121</v>
      </c>
    </row>
    <row r="122" spans="1:2" x14ac:dyDescent="0.15">
      <c r="A122" t="str">
        <f>英雄配置表!B124</f>
        <v>电狗</v>
      </c>
      <c r="B122">
        <f>英雄配置表!A124</f>
        <v>10122</v>
      </c>
    </row>
    <row r="123" spans="1:2" x14ac:dyDescent="0.15">
      <c r="A123" t="str">
        <f>英雄配置表!B125</f>
        <v>无</v>
      </c>
      <c r="B123">
        <f>英雄配置表!A125</f>
        <v>10123</v>
      </c>
    </row>
    <row r="124" spans="1:2" x14ac:dyDescent="0.15">
      <c r="A124" t="str">
        <f>英雄配置表!B126</f>
        <v>无</v>
      </c>
      <c r="B124">
        <f>英雄配置表!A126</f>
        <v>10124</v>
      </c>
    </row>
    <row r="125" spans="1:2" x14ac:dyDescent="0.15">
      <c r="A125" t="str">
        <f>英雄配置表!B127</f>
        <v>复仇</v>
      </c>
      <c r="B125">
        <f>英雄配置表!A127</f>
        <v>10125</v>
      </c>
    </row>
    <row r="126" spans="1:2" x14ac:dyDescent="0.15">
      <c r="A126" t="str">
        <f>英雄配置表!B128</f>
        <v>美味风蛇</v>
      </c>
      <c r="B126">
        <f>英雄配置表!A128</f>
        <v>10126</v>
      </c>
    </row>
    <row r="127" spans="1:2" x14ac:dyDescent="0.15">
      <c r="A127" t="str">
        <f>英雄配置表!B129</f>
        <v>无</v>
      </c>
      <c r="B127">
        <f>英雄配置表!A129</f>
        <v>10127</v>
      </c>
    </row>
    <row r="128" spans="1:2" x14ac:dyDescent="0.15">
      <c r="A128" t="str">
        <f>英雄配置表!B130</f>
        <v>无</v>
      </c>
      <c r="B128">
        <f>英雄配置表!A130</f>
        <v>10128</v>
      </c>
    </row>
    <row r="129" spans="1:2" x14ac:dyDescent="0.15">
      <c r="A129" t="str">
        <f>英雄配置表!B131</f>
        <v>剧毒</v>
      </c>
      <c r="B129">
        <f>英雄配置表!A131</f>
        <v>10129</v>
      </c>
    </row>
    <row r="130" spans="1:2" x14ac:dyDescent="0.15">
      <c r="A130" t="str">
        <f>英雄配置表!B132</f>
        <v>蜘蛛</v>
      </c>
      <c r="B130">
        <f>英雄配置表!A132</f>
        <v>10130</v>
      </c>
    </row>
    <row r="131" spans="1:2" x14ac:dyDescent="0.15">
      <c r="A131" t="str">
        <f>英雄配置表!B133</f>
        <v>无</v>
      </c>
      <c r="B131">
        <f>英雄配置表!A133</f>
        <v>10131</v>
      </c>
    </row>
    <row r="132" spans="1:2" x14ac:dyDescent="0.15">
      <c r="A132" t="str">
        <f>英雄配置表!B134</f>
        <v>无</v>
      </c>
      <c r="B132">
        <f>英雄配置表!A134</f>
        <v>10132</v>
      </c>
    </row>
    <row r="133" spans="1:2" x14ac:dyDescent="0.15">
      <c r="A133" t="str">
        <f>英雄配置表!B135</f>
        <v>小精灵</v>
      </c>
      <c r="B133">
        <f>英雄配置表!A135</f>
        <v>10133</v>
      </c>
    </row>
    <row r="134" spans="1:2" x14ac:dyDescent="0.15">
      <c r="A134" t="str">
        <f>英雄配置表!B136</f>
        <v>全能</v>
      </c>
      <c r="B134">
        <f>英雄配置表!A136</f>
        <v>10134</v>
      </c>
    </row>
    <row r="135" spans="1:2" x14ac:dyDescent="0.15">
      <c r="A135" t="str">
        <f>英雄配置表!B137</f>
        <v>无</v>
      </c>
      <c r="B135">
        <f>英雄配置表!A137</f>
        <v>10135</v>
      </c>
    </row>
    <row r="136" spans="1:2" x14ac:dyDescent="0.15">
      <c r="A136" t="str">
        <f>英雄配置表!B138</f>
        <v>无</v>
      </c>
      <c r="B136">
        <f>英雄配置表!A138</f>
        <v>10136</v>
      </c>
    </row>
    <row r="137" spans="1:2" x14ac:dyDescent="0.15">
      <c r="A137" t="str">
        <f>英雄配置表!B139</f>
        <v>海象</v>
      </c>
      <c r="B137">
        <f>英雄配置表!A139</f>
        <v>10137</v>
      </c>
    </row>
    <row r="138" spans="1:2" x14ac:dyDescent="0.15">
      <c r="A138" t="str">
        <f>英雄配置表!B140</f>
        <v>土猫</v>
      </c>
      <c r="B138">
        <f>英雄配置表!A140</f>
        <v>10138</v>
      </c>
    </row>
    <row r="139" spans="1:2" x14ac:dyDescent="0.15">
      <c r="A139" t="str">
        <f>英雄配置表!B141</f>
        <v>无</v>
      </c>
      <c r="B139">
        <f>英雄配置表!A141</f>
        <v>10139</v>
      </c>
    </row>
    <row r="140" spans="1:2" x14ac:dyDescent="0.15">
      <c r="A140" t="str">
        <f>英雄配置表!B142</f>
        <v>无</v>
      </c>
      <c r="B140">
        <f>英雄配置表!A142</f>
        <v>10140</v>
      </c>
    </row>
    <row r="141" spans="1:2" x14ac:dyDescent="0.15">
      <c r="A141" t="str">
        <f>英雄配置表!B143</f>
        <v>尸王</v>
      </c>
      <c r="B141">
        <f>英雄配置表!A143</f>
        <v>10141</v>
      </c>
    </row>
    <row r="142" spans="1:2" x14ac:dyDescent="0.15">
      <c r="A142" t="str">
        <f>英雄配置表!B144</f>
        <v>大屁股</v>
      </c>
      <c r="B142">
        <f>英雄配置表!A144</f>
        <v>10142</v>
      </c>
    </row>
    <row r="143" spans="1:2" x14ac:dyDescent="0.15">
      <c r="A143" t="str">
        <f>英雄配置表!B145</f>
        <v>无</v>
      </c>
      <c r="B143">
        <f>英雄配置表!A145</f>
        <v>10143</v>
      </c>
    </row>
    <row r="144" spans="1:2" x14ac:dyDescent="0.15">
      <c r="A144" t="str">
        <f>英雄配置表!B146</f>
        <v>无</v>
      </c>
      <c r="B144">
        <f>英雄配置表!A146</f>
        <v>10144</v>
      </c>
    </row>
    <row r="145" spans="1:2" x14ac:dyDescent="0.15">
      <c r="A145">
        <f>英雄配置表!B147</f>
        <v>0</v>
      </c>
      <c r="B145">
        <f>英雄配置表!A147</f>
        <v>0</v>
      </c>
    </row>
    <row r="146" spans="1:2" x14ac:dyDescent="0.15">
      <c r="A146">
        <f>英雄配置表!B148</f>
        <v>0</v>
      </c>
      <c r="B146">
        <f>英雄配置表!A148</f>
        <v>0</v>
      </c>
    </row>
    <row r="147" spans="1:2" x14ac:dyDescent="0.15">
      <c r="A147">
        <f>英雄配置表!B149</f>
        <v>0</v>
      </c>
      <c r="B147">
        <f>英雄配置表!A149</f>
        <v>0</v>
      </c>
    </row>
    <row r="148" spans="1:2" x14ac:dyDescent="0.15">
      <c r="A148">
        <f>英雄配置表!B150</f>
        <v>0</v>
      </c>
      <c r="B148">
        <f>英雄配置表!A150</f>
        <v>0</v>
      </c>
    </row>
    <row r="149" spans="1:2" x14ac:dyDescent="0.15">
      <c r="A149">
        <f>英雄配置表!B151</f>
        <v>0</v>
      </c>
      <c r="B149">
        <f>英雄配置表!A151</f>
        <v>0</v>
      </c>
    </row>
    <row r="150" spans="1:2" x14ac:dyDescent="0.15">
      <c r="A150">
        <f>英雄配置表!B152</f>
        <v>0</v>
      </c>
      <c r="B150">
        <f>英雄配置表!A152</f>
        <v>0</v>
      </c>
    </row>
    <row r="151" spans="1:2" x14ac:dyDescent="0.15">
      <c r="A151">
        <f>英雄配置表!B153</f>
        <v>0</v>
      </c>
      <c r="B151">
        <f>英雄配置表!A153</f>
        <v>0</v>
      </c>
    </row>
    <row r="152" spans="1:2" x14ac:dyDescent="0.15">
      <c r="A152">
        <f>英雄配置表!B154</f>
        <v>0</v>
      </c>
      <c r="B152">
        <f>英雄配置表!A154</f>
        <v>0</v>
      </c>
    </row>
    <row r="153" spans="1:2" x14ac:dyDescent="0.15">
      <c r="A153">
        <f>英雄配置表!B155</f>
        <v>0</v>
      </c>
      <c r="B153">
        <f>英雄配置表!A155</f>
        <v>0</v>
      </c>
    </row>
    <row r="154" spans="1:2" x14ac:dyDescent="0.15">
      <c r="A154">
        <f>英雄配置表!B156</f>
        <v>0</v>
      </c>
      <c r="B154">
        <f>英雄配置表!A156</f>
        <v>0</v>
      </c>
    </row>
    <row r="155" spans="1:2" x14ac:dyDescent="0.15">
      <c r="A155">
        <f>英雄配置表!B157</f>
        <v>0</v>
      </c>
      <c r="B155">
        <f>英雄配置表!A157</f>
        <v>0</v>
      </c>
    </row>
    <row r="156" spans="1:2" x14ac:dyDescent="0.15">
      <c r="A156">
        <f>英雄配置表!B158</f>
        <v>0</v>
      </c>
      <c r="B156">
        <f>英雄配置表!A158</f>
        <v>0</v>
      </c>
    </row>
    <row r="157" spans="1:2" x14ac:dyDescent="0.15">
      <c r="A157">
        <f>英雄配置表!B159</f>
        <v>0</v>
      </c>
      <c r="B157">
        <f>英雄配置表!A159</f>
        <v>0</v>
      </c>
    </row>
    <row r="158" spans="1:2" x14ac:dyDescent="0.15">
      <c r="A158">
        <f>英雄配置表!B160</f>
        <v>0</v>
      </c>
      <c r="B158">
        <f>英雄配置表!A160</f>
        <v>0</v>
      </c>
    </row>
    <row r="159" spans="1:2" x14ac:dyDescent="0.15">
      <c r="A159">
        <f>英雄配置表!B161</f>
        <v>0</v>
      </c>
      <c r="B159">
        <f>英雄配置表!A161</f>
        <v>0</v>
      </c>
    </row>
    <row r="160" spans="1:2" x14ac:dyDescent="0.15">
      <c r="A160">
        <f>英雄配置表!B162</f>
        <v>0</v>
      </c>
      <c r="B160">
        <f>英雄配置表!A162</f>
        <v>0</v>
      </c>
    </row>
    <row r="161" spans="1:2" x14ac:dyDescent="0.15">
      <c r="A161">
        <f>英雄配置表!B163</f>
        <v>0</v>
      </c>
      <c r="B161">
        <f>英雄配置表!A163</f>
        <v>0</v>
      </c>
    </row>
    <row r="162" spans="1:2" x14ac:dyDescent="0.15">
      <c r="A162">
        <f>英雄配置表!B164</f>
        <v>0</v>
      </c>
      <c r="B162">
        <f>英雄配置表!A164</f>
        <v>0</v>
      </c>
    </row>
    <row r="163" spans="1:2" x14ac:dyDescent="0.15">
      <c r="A163">
        <f>英雄配置表!B165</f>
        <v>0</v>
      </c>
      <c r="B163">
        <f>英雄配置表!A165</f>
        <v>0</v>
      </c>
    </row>
    <row r="164" spans="1:2" x14ac:dyDescent="0.15">
      <c r="A164">
        <f>英雄配置表!B166</f>
        <v>0</v>
      </c>
      <c r="B164">
        <f>英雄配置表!A166</f>
        <v>0</v>
      </c>
    </row>
    <row r="165" spans="1:2" x14ac:dyDescent="0.15">
      <c r="A165">
        <f>英雄配置表!B167</f>
        <v>0</v>
      </c>
      <c r="B165">
        <f>英雄配置表!A167</f>
        <v>0</v>
      </c>
    </row>
    <row r="166" spans="1:2" x14ac:dyDescent="0.15">
      <c r="A166">
        <f>英雄配置表!B168</f>
        <v>0</v>
      </c>
      <c r="B166">
        <f>英雄配置表!A168</f>
        <v>0</v>
      </c>
    </row>
    <row r="167" spans="1:2" x14ac:dyDescent="0.15">
      <c r="A167">
        <f>英雄配置表!B169</f>
        <v>0</v>
      </c>
      <c r="B167">
        <f>英雄配置表!A169</f>
        <v>0</v>
      </c>
    </row>
    <row r="168" spans="1:2" x14ac:dyDescent="0.15">
      <c r="A168">
        <f>英雄配置表!B170</f>
        <v>0</v>
      </c>
      <c r="B168">
        <f>英雄配置表!A170</f>
        <v>0</v>
      </c>
    </row>
    <row r="169" spans="1:2" x14ac:dyDescent="0.15">
      <c r="A169">
        <f>英雄配置表!B171</f>
        <v>0</v>
      </c>
      <c r="B169">
        <f>英雄配置表!A171</f>
        <v>0</v>
      </c>
    </row>
    <row r="170" spans="1:2" x14ac:dyDescent="0.15">
      <c r="A170">
        <f>英雄配置表!B172</f>
        <v>0</v>
      </c>
      <c r="B170">
        <f>英雄配置表!A172</f>
        <v>0</v>
      </c>
    </row>
    <row r="171" spans="1:2" x14ac:dyDescent="0.15">
      <c r="A171">
        <f>英雄配置表!B173</f>
        <v>0</v>
      </c>
      <c r="B171">
        <f>英雄配置表!A173</f>
        <v>0</v>
      </c>
    </row>
    <row r="172" spans="1:2" x14ac:dyDescent="0.15">
      <c r="A172">
        <f>英雄配置表!B174</f>
        <v>0</v>
      </c>
      <c r="B172">
        <f>英雄配置表!A174</f>
        <v>0</v>
      </c>
    </row>
    <row r="173" spans="1:2" x14ac:dyDescent="0.15">
      <c r="A173">
        <f>英雄配置表!B175</f>
        <v>0</v>
      </c>
      <c r="B173">
        <f>英雄配置表!A175</f>
        <v>0</v>
      </c>
    </row>
    <row r="174" spans="1:2" x14ac:dyDescent="0.15">
      <c r="A174">
        <f>英雄配置表!B176</f>
        <v>0</v>
      </c>
      <c r="B174">
        <f>英雄配置表!A176</f>
        <v>0</v>
      </c>
    </row>
    <row r="175" spans="1:2" x14ac:dyDescent="0.15">
      <c r="A175">
        <f>英雄配置表!B177</f>
        <v>0</v>
      </c>
      <c r="B175">
        <f>英雄配置表!A177</f>
        <v>0</v>
      </c>
    </row>
    <row r="176" spans="1:2" x14ac:dyDescent="0.15">
      <c r="A176">
        <f>英雄配置表!B178</f>
        <v>0</v>
      </c>
      <c r="B176">
        <f>英雄配置表!A178</f>
        <v>0</v>
      </c>
    </row>
    <row r="177" spans="1:2" x14ac:dyDescent="0.15">
      <c r="A177">
        <f>英雄配置表!B179</f>
        <v>0</v>
      </c>
      <c r="B177">
        <f>英雄配置表!A179</f>
        <v>0</v>
      </c>
    </row>
    <row r="178" spans="1:2" x14ac:dyDescent="0.15">
      <c r="A178">
        <f>英雄配置表!B180</f>
        <v>0</v>
      </c>
      <c r="B178">
        <f>英雄配置表!A180</f>
        <v>0</v>
      </c>
    </row>
    <row r="179" spans="1:2" x14ac:dyDescent="0.15">
      <c r="A179">
        <f>英雄配置表!B181</f>
        <v>0</v>
      </c>
      <c r="B179">
        <f>英雄配置表!A181</f>
        <v>0</v>
      </c>
    </row>
    <row r="180" spans="1:2" x14ac:dyDescent="0.15">
      <c r="A180">
        <f>英雄配置表!B182</f>
        <v>0</v>
      </c>
      <c r="B180">
        <f>英雄配置表!A182</f>
        <v>0</v>
      </c>
    </row>
    <row r="181" spans="1:2" x14ac:dyDescent="0.15">
      <c r="A181">
        <f>英雄配置表!B183</f>
        <v>0</v>
      </c>
      <c r="B181">
        <f>英雄配置表!A183</f>
        <v>0</v>
      </c>
    </row>
    <row r="182" spans="1:2" x14ac:dyDescent="0.15">
      <c r="A182">
        <f>英雄配置表!B184</f>
        <v>0</v>
      </c>
      <c r="B182">
        <f>英雄配置表!A184</f>
        <v>0</v>
      </c>
    </row>
    <row r="183" spans="1:2" x14ac:dyDescent="0.15">
      <c r="A183">
        <f>英雄配置表!B185</f>
        <v>0</v>
      </c>
      <c r="B183">
        <f>英雄配置表!A185</f>
        <v>0</v>
      </c>
    </row>
    <row r="184" spans="1:2" x14ac:dyDescent="0.15">
      <c r="A184">
        <f>英雄配置表!B186</f>
        <v>0</v>
      </c>
      <c r="B184">
        <f>英雄配置表!A186</f>
        <v>0</v>
      </c>
    </row>
    <row r="185" spans="1:2" x14ac:dyDescent="0.15">
      <c r="A185">
        <f>英雄配置表!B187</f>
        <v>0</v>
      </c>
      <c r="B185">
        <f>英雄配置表!A187</f>
        <v>0</v>
      </c>
    </row>
    <row r="186" spans="1:2" x14ac:dyDescent="0.15">
      <c r="A186">
        <f>英雄配置表!B188</f>
        <v>0</v>
      </c>
      <c r="B186">
        <f>英雄配置表!A188</f>
        <v>0</v>
      </c>
    </row>
    <row r="187" spans="1:2" x14ac:dyDescent="0.15">
      <c r="A187">
        <f>英雄配置表!B189</f>
        <v>0</v>
      </c>
      <c r="B187">
        <f>英雄配置表!A189</f>
        <v>0</v>
      </c>
    </row>
    <row r="188" spans="1:2" x14ac:dyDescent="0.15">
      <c r="A188">
        <f>英雄配置表!B190</f>
        <v>0</v>
      </c>
      <c r="B188">
        <f>英雄配置表!A190</f>
        <v>0</v>
      </c>
    </row>
    <row r="189" spans="1:2" x14ac:dyDescent="0.15">
      <c r="A189">
        <f>英雄配置表!B191</f>
        <v>0</v>
      </c>
      <c r="B189">
        <f>英雄配置表!A191</f>
        <v>0</v>
      </c>
    </row>
    <row r="190" spans="1:2" x14ac:dyDescent="0.15">
      <c r="A190">
        <f>英雄配置表!B192</f>
        <v>0</v>
      </c>
      <c r="B190">
        <f>英雄配置表!A192</f>
        <v>0</v>
      </c>
    </row>
    <row r="191" spans="1:2" x14ac:dyDescent="0.15">
      <c r="A191">
        <f>英雄配置表!B193</f>
        <v>0</v>
      </c>
      <c r="B191">
        <f>英雄配置表!A193</f>
        <v>0</v>
      </c>
    </row>
    <row r="192" spans="1:2" x14ac:dyDescent="0.15">
      <c r="A192">
        <f>英雄配置表!B194</f>
        <v>0</v>
      </c>
      <c r="B192">
        <f>英雄配置表!A194</f>
        <v>0</v>
      </c>
    </row>
    <row r="193" spans="1:2" x14ac:dyDescent="0.15">
      <c r="A193">
        <f>英雄配置表!B195</f>
        <v>0</v>
      </c>
      <c r="B193">
        <f>英雄配置表!A195</f>
        <v>0</v>
      </c>
    </row>
    <row r="194" spans="1:2" x14ac:dyDescent="0.15">
      <c r="A194">
        <f>英雄配置表!B196</f>
        <v>0</v>
      </c>
      <c r="B194">
        <f>英雄配置表!A196</f>
        <v>0</v>
      </c>
    </row>
    <row r="195" spans="1:2" x14ac:dyDescent="0.15">
      <c r="A195">
        <f>英雄配置表!B197</f>
        <v>0</v>
      </c>
      <c r="B195">
        <f>英雄配置表!A197</f>
        <v>0</v>
      </c>
    </row>
    <row r="196" spans="1:2" x14ac:dyDescent="0.15">
      <c r="A196">
        <f>英雄配置表!B198</f>
        <v>0</v>
      </c>
      <c r="B196">
        <f>英雄配置表!A198</f>
        <v>0</v>
      </c>
    </row>
    <row r="197" spans="1:2" x14ac:dyDescent="0.15">
      <c r="A197">
        <f>英雄配置表!B199</f>
        <v>0</v>
      </c>
      <c r="B197">
        <f>英雄配置表!A199</f>
        <v>0</v>
      </c>
    </row>
    <row r="198" spans="1:2" x14ac:dyDescent="0.15">
      <c r="A198">
        <f>英雄配置表!B200</f>
        <v>0</v>
      </c>
      <c r="B198">
        <f>英雄配置表!A200</f>
        <v>0</v>
      </c>
    </row>
    <row r="199" spans="1:2" x14ac:dyDescent="0.15">
      <c r="A199">
        <f>英雄配置表!B201</f>
        <v>0</v>
      </c>
      <c r="B199">
        <f>英雄配置表!A201</f>
        <v>0</v>
      </c>
    </row>
    <row r="200" spans="1:2" x14ac:dyDescent="0.15">
      <c r="A200">
        <f>英雄配置表!B202</f>
        <v>0</v>
      </c>
      <c r="B200">
        <f>英雄配置表!A202</f>
        <v>0</v>
      </c>
    </row>
    <row r="201" spans="1:2" x14ac:dyDescent="0.15">
      <c r="A201">
        <f>英雄配置表!B203</f>
        <v>0</v>
      </c>
      <c r="B201">
        <f>英雄配置表!A203</f>
        <v>0</v>
      </c>
    </row>
    <row r="202" spans="1:2" x14ac:dyDescent="0.15">
      <c r="A202">
        <f>英雄配置表!B204</f>
        <v>0</v>
      </c>
      <c r="B202">
        <f>英雄配置表!A204</f>
        <v>0</v>
      </c>
    </row>
    <row r="203" spans="1:2" x14ac:dyDescent="0.15">
      <c r="A203">
        <f>英雄配置表!B205</f>
        <v>0</v>
      </c>
      <c r="B203">
        <f>英雄配置表!A205</f>
        <v>0</v>
      </c>
    </row>
    <row r="204" spans="1:2" x14ac:dyDescent="0.15">
      <c r="A204">
        <f>英雄配置表!B206</f>
        <v>0</v>
      </c>
      <c r="B204">
        <f>英雄配置表!A206</f>
        <v>0</v>
      </c>
    </row>
    <row r="205" spans="1:2" x14ac:dyDescent="0.15">
      <c r="A205">
        <f>英雄配置表!B207</f>
        <v>0</v>
      </c>
      <c r="B205">
        <f>英雄配置表!A207</f>
        <v>0</v>
      </c>
    </row>
    <row r="206" spans="1:2" x14ac:dyDescent="0.15">
      <c r="A206">
        <f>英雄配置表!B208</f>
        <v>0</v>
      </c>
      <c r="B206">
        <f>英雄配置表!A208</f>
        <v>0</v>
      </c>
    </row>
    <row r="207" spans="1:2" x14ac:dyDescent="0.15">
      <c r="A207">
        <f>英雄配置表!B209</f>
        <v>0</v>
      </c>
      <c r="B207">
        <f>英雄配置表!A209</f>
        <v>0</v>
      </c>
    </row>
    <row r="208" spans="1:2" x14ac:dyDescent="0.15">
      <c r="A208">
        <f>英雄配置表!B210</f>
        <v>0</v>
      </c>
      <c r="B208">
        <f>英雄配置表!A210</f>
        <v>0</v>
      </c>
    </row>
    <row r="209" spans="1:2" x14ac:dyDescent="0.15">
      <c r="A209">
        <f>英雄配置表!B211</f>
        <v>0</v>
      </c>
      <c r="B209">
        <f>英雄配置表!A211</f>
        <v>0</v>
      </c>
    </row>
    <row r="210" spans="1:2" x14ac:dyDescent="0.15">
      <c r="A210">
        <f>英雄配置表!B212</f>
        <v>0</v>
      </c>
      <c r="B210">
        <f>英雄配置表!A212</f>
        <v>0</v>
      </c>
    </row>
    <row r="211" spans="1:2" x14ac:dyDescent="0.15">
      <c r="A211">
        <f>英雄配置表!B213</f>
        <v>0</v>
      </c>
      <c r="B211">
        <f>英雄配置表!A213</f>
        <v>0</v>
      </c>
    </row>
    <row r="212" spans="1:2" x14ac:dyDescent="0.15">
      <c r="A212">
        <f>英雄配置表!B214</f>
        <v>0</v>
      </c>
      <c r="B212">
        <f>英雄配置表!A214</f>
        <v>0</v>
      </c>
    </row>
    <row r="213" spans="1:2" x14ac:dyDescent="0.15">
      <c r="A213">
        <f>英雄配置表!B215</f>
        <v>0</v>
      </c>
      <c r="B213">
        <f>英雄配置表!A215</f>
        <v>0</v>
      </c>
    </row>
    <row r="214" spans="1:2" x14ac:dyDescent="0.15">
      <c r="A214">
        <f>英雄配置表!B216</f>
        <v>0</v>
      </c>
      <c r="B214">
        <f>英雄配置表!A216</f>
        <v>0</v>
      </c>
    </row>
    <row r="215" spans="1:2" x14ac:dyDescent="0.15">
      <c r="A215">
        <f>英雄配置表!B217</f>
        <v>0</v>
      </c>
      <c r="B215">
        <f>英雄配置表!A217</f>
        <v>0</v>
      </c>
    </row>
    <row r="216" spans="1:2" x14ac:dyDescent="0.15">
      <c r="A216">
        <f>英雄配置表!B218</f>
        <v>0</v>
      </c>
      <c r="B216">
        <f>英雄配置表!A218</f>
        <v>0</v>
      </c>
    </row>
    <row r="217" spans="1:2" x14ac:dyDescent="0.15">
      <c r="A217">
        <f>英雄配置表!B219</f>
        <v>0</v>
      </c>
      <c r="B217">
        <f>英雄配置表!A219</f>
        <v>0</v>
      </c>
    </row>
    <row r="218" spans="1:2" x14ac:dyDescent="0.15">
      <c r="A218">
        <f>英雄配置表!B220</f>
        <v>0</v>
      </c>
      <c r="B218">
        <f>英雄配置表!A220</f>
        <v>0</v>
      </c>
    </row>
    <row r="219" spans="1:2" x14ac:dyDescent="0.15">
      <c r="A219">
        <f>英雄配置表!B221</f>
        <v>0</v>
      </c>
      <c r="B219">
        <f>英雄配置表!A221</f>
        <v>0</v>
      </c>
    </row>
    <row r="220" spans="1:2" x14ac:dyDescent="0.15">
      <c r="A220">
        <f>英雄配置表!B222</f>
        <v>0</v>
      </c>
      <c r="B220">
        <f>英雄配置表!A222</f>
        <v>0</v>
      </c>
    </row>
    <row r="221" spans="1:2" x14ac:dyDescent="0.15">
      <c r="A221">
        <f>英雄配置表!B223</f>
        <v>0</v>
      </c>
      <c r="B221">
        <f>英雄配置表!A223</f>
        <v>0</v>
      </c>
    </row>
    <row r="222" spans="1:2" x14ac:dyDescent="0.15">
      <c r="A222">
        <f>英雄配置表!B224</f>
        <v>0</v>
      </c>
      <c r="B222">
        <f>英雄配置表!A224</f>
        <v>0</v>
      </c>
    </row>
    <row r="223" spans="1:2" x14ac:dyDescent="0.15">
      <c r="A223">
        <f>英雄配置表!B225</f>
        <v>0</v>
      </c>
      <c r="B223">
        <f>英雄配置表!A225</f>
        <v>0</v>
      </c>
    </row>
    <row r="224" spans="1:2" x14ac:dyDescent="0.15">
      <c r="A224">
        <f>英雄配置表!B226</f>
        <v>0</v>
      </c>
      <c r="B224">
        <f>英雄配置表!A226</f>
        <v>0</v>
      </c>
    </row>
    <row r="225" spans="1:2" x14ac:dyDescent="0.15">
      <c r="A225">
        <f>英雄配置表!B227</f>
        <v>0</v>
      </c>
      <c r="B225">
        <f>英雄配置表!A227</f>
        <v>0</v>
      </c>
    </row>
    <row r="226" spans="1:2" x14ac:dyDescent="0.15">
      <c r="A226">
        <f>英雄配置表!B228</f>
        <v>0</v>
      </c>
      <c r="B226">
        <f>英雄配置表!A228</f>
        <v>0</v>
      </c>
    </row>
    <row r="227" spans="1:2" x14ac:dyDescent="0.15">
      <c r="A227">
        <f>英雄配置表!B229</f>
        <v>0</v>
      </c>
      <c r="B227">
        <f>英雄配置表!A229</f>
        <v>0</v>
      </c>
    </row>
    <row r="228" spans="1:2" x14ac:dyDescent="0.15">
      <c r="A228">
        <f>英雄配置表!B230</f>
        <v>0</v>
      </c>
      <c r="B228">
        <f>英雄配置表!A230</f>
        <v>0</v>
      </c>
    </row>
    <row r="229" spans="1:2" x14ac:dyDescent="0.15">
      <c r="A229">
        <f>英雄配置表!B231</f>
        <v>0</v>
      </c>
      <c r="B229">
        <f>英雄配置表!A231</f>
        <v>0</v>
      </c>
    </row>
    <row r="230" spans="1:2" x14ac:dyDescent="0.15">
      <c r="A230">
        <f>英雄配置表!B232</f>
        <v>0</v>
      </c>
      <c r="B230">
        <f>英雄配置表!A232</f>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5"/>
  <sheetViews>
    <sheetView workbookViewId="0">
      <selection activeCell="A2" sqref="A2"/>
    </sheetView>
  </sheetViews>
  <sheetFormatPr defaultRowHeight="13.5" x14ac:dyDescent="0.15"/>
  <cols>
    <col min="1" max="1" width="11.375" style="2" bestFit="1" customWidth="1"/>
    <col min="2" max="2" width="10.75" bestFit="1" customWidth="1"/>
  </cols>
  <sheetData>
    <row r="1" spans="1:2" x14ac:dyDescent="0.15">
      <c r="A1" s="3" t="str">
        <f>[3]英雄数值!B1</f>
        <v>名称</v>
      </c>
      <c r="B1" s="3" t="str">
        <f>[3]英雄数值!A1</f>
        <v>id</v>
      </c>
    </row>
    <row r="2" spans="1:2" x14ac:dyDescent="0.15">
      <c r="A2" s="1" t="str">
        <f>[3]英雄数值!B2</f>
        <v>蓝猫</v>
      </c>
      <c r="B2" s="4">
        <f>[3]英雄数值!A2</f>
        <v>10001</v>
      </c>
    </row>
    <row r="3" spans="1:2" x14ac:dyDescent="0.15">
      <c r="A3" s="1" t="str">
        <f>[3]英雄数值!B3</f>
        <v>风行</v>
      </c>
      <c r="B3" s="4">
        <f>[3]英雄数值!A3</f>
        <v>10002</v>
      </c>
    </row>
    <row r="4" spans="1:2" x14ac:dyDescent="0.15">
      <c r="A4" s="1" t="str">
        <f>[3]英雄数值!B4</f>
        <v>精灵龙</v>
      </c>
      <c r="B4" s="4">
        <f>[3]英雄数值!A4</f>
        <v>10003</v>
      </c>
    </row>
    <row r="5" spans="1:2" x14ac:dyDescent="0.15">
      <c r="A5" s="1" t="str">
        <f>[3]英雄数值!B5</f>
        <v>沉默</v>
      </c>
      <c r="B5" s="4">
        <f>[3]英雄数值!A5</f>
        <v>10004</v>
      </c>
    </row>
    <row r="6" spans="1:2" x14ac:dyDescent="0.15">
      <c r="A6" s="1" t="str">
        <f>[3]英雄数值!B6</f>
        <v>修补匠</v>
      </c>
      <c r="B6" s="4">
        <f>[3]英雄数值!A6</f>
        <v>10005</v>
      </c>
    </row>
    <row r="7" spans="1:2" x14ac:dyDescent="0.15">
      <c r="A7" s="1" t="str">
        <f>[3]英雄数值!B7</f>
        <v>召唤师</v>
      </c>
      <c r="B7" s="4">
        <f>[3]英雄数值!A7</f>
        <v>10006</v>
      </c>
    </row>
    <row r="8" spans="1:2" x14ac:dyDescent="0.15">
      <c r="A8" s="1" t="str">
        <f>[3]英雄数值!B8</f>
        <v>炸弹人</v>
      </c>
      <c r="B8" s="4">
        <f>[3]英雄数值!A8</f>
        <v>10007</v>
      </c>
    </row>
    <row r="9" spans="1:2" x14ac:dyDescent="0.15">
      <c r="A9" s="1" t="str">
        <f>[3]英雄数值!B9</f>
        <v>死灵龙</v>
      </c>
      <c r="B9" s="4">
        <f>[3]英雄数值!A9</f>
        <v>10008</v>
      </c>
    </row>
    <row r="10" spans="1:2" x14ac:dyDescent="0.15">
      <c r="A10" s="1" t="str">
        <f>[3]英雄数值!B10</f>
        <v>死灵法</v>
      </c>
      <c r="B10" s="4">
        <f>[3]英雄数值!A10</f>
        <v>10009</v>
      </c>
    </row>
    <row r="11" spans="1:2" x14ac:dyDescent="0.15">
      <c r="A11" s="1" t="str">
        <f>[3]英雄数值!B11</f>
        <v>黑鸟</v>
      </c>
      <c r="B11" s="4">
        <f>[3]英雄数值!A11</f>
        <v>10010</v>
      </c>
    </row>
    <row r="12" spans="1:2" x14ac:dyDescent="0.15">
      <c r="A12" s="1" t="str">
        <f>[3]英雄数值!B12</f>
        <v>骨法</v>
      </c>
      <c r="B12" s="4">
        <f>[3]英雄数值!A12</f>
        <v>10011</v>
      </c>
    </row>
    <row r="13" spans="1:2" x14ac:dyDescent="0.15">
      <c r="A13" s="1" t="str">
        <f>[3]英雄数值!B13</f>
        <v>死亡先知</v>
      </c>
      <c r="B13" s="4">
        <f>[3]英雄数值!A13</f>
        <v>10012</v>
      </c>
    </row>
    <row r="14" spans="1:2" x14ac:dyDescent="0.15">
      <c r="A14" s="1" t="str">
        <f>[3]英雄数值!B14</f>
        <v>敌法</v>
      </c>
      <c r="B14" s="4">
        <f>[3]英雄数值!A14</f>
        <v>10013</v>
      </c>
    </row>
    <row r="15" spans="1:2" x14ac:dyDescent="0.15">
      <c r="A15" s="1" t="str">
        <f>[3]英雄数值!B15</f>
        <v>火枪</v>
      </c>
      <c r="B15" s="4">
        <f>[3]英雄数值!A15</f>
        <v>10014</v>
      </c>
    </row>
    <row r="16" spans="1:2" x14ac:dyDescent="0.15">
      <c r="A16" s="1" t="str">
        <f>[3]英雄数值!B16</f>
        <v>猴子</v>
      </c>
      <c r="B16" s="4">
        <f>[3]英雄数值!A16</f>
        <v>10015</v>
      </c>
    </row>
    <row r="17" spans="1:2" x14ac:dyDescent="0.15">
      <c r="A17" s="1" t="str">
        <f>[3]英雄数值!B17</f>
        <v>水人</v>
      </c>
      <c r="B17" s="4">
        <f>[3]英雄数值!A17</f>
        <v>10016</v>
      </c>
    </row>
    <row r="18" spans="1:2" x14ac:dyDescent="0.15">
      <c r="A18" s="1" t="str">
        <f>[3]英雄数值!B18</f>
        <v>小黑</v>
      </c>
      <c r="B18" s="4">
        <f>[3]英雄数值!A18</f>
        <v>10017</v>
      </c>
    </row>
    <row r="19" spans="1:2" x14ac:dyDescent="0.15">
      <c r="A19" s="1" t="str">
        <f>[3]英雄数值!B19</f>
        <v>饥疤脸</v>
      </c>
      <c r="B19" s="4">
        <f>[3]英雄数值!A19</f>
        <v>10018</v>
      </c>
    </row>
    <row r="20" spans="1:2" x14ac:dyDescent="0.15">
      <c r="A20" s="1" t="str">
        <f>[3]英雄数值!B20</f>
        <v>大娜迦</v>
      </c>
      <c r="B20" s="4">
        <f>[3]英雄数值!A20</f>
        <v>10019</v>
      </c>
    </row>
    <row r="21" spans="1:2" x14ac:dyDescent="0.15">
      <c r="A21" s="1" t="str">
        <f>[3]英雄数值!B21</f>
        <v>地卜</v>
      </c>
      <c r="B21" s="4">
        <f>[3]英雄数值!A21</f>
        <v>10020</v>
      </c>
    </row>
    <row r="22" spans="1:2" x14ac:dyDescent="0.15">
      <c r="A22" s="1" t="str">
        <f>[3]英雄数值!B22</f>
        <v>幽鬼</v>
      </c>
      <c r="B22" s="4">
        <f>[3]英雄数值!A22</f>
        <v>10021</v>
      </c>
    </row>
    <row r="23" spans="1:2" x14ac:dyDescent="0.15">
      <c r="A23" s="1" t="str">
        <f>[3]英雄数值!B23</f>
        <v>幻刺</v>
      </c>
      <c r="B23" s="4">
        <f>[3]英雄数值!A23</f>
        <v>10022</v>
      </c>
    </row>
    <row r="24" spans="1:2" x14ac:dyDescent="0.15">
      <c r="A24" s="1" t="str">
        <f>[3]英雄数值!B24</f>
        <v>蚂蚁</v>
      </c>
      <c r="B24" s="4">
        <f>[3]英雄数值!A24</f>
        <v>10023</v>
      </c>
    </row>
    <row r="25" spans="1:2" x14ac:dyDescent="0.15">
      <c r="A25" s="1" t="str">
        <f>[3]英雄数值!B25</f>
        <v>魂守</v>
      </c>
      <c r="B25" s="4">
        <f>[3]英雄数值!A25</f>
        <v>10024</v>
      </c>
    </row>
    <row r="26" spans="1:2" x14ac:dyDescent="0.15">
      <c r="A26" s="1" t="str">
        <f>[3]英雄数值!B26</f>
        <v>神牛</v>
      </c>
      <c r="B26" s="4">
        <f>[3]英雄数值!A26</f>
        <v>10025</v>
      </c>
    </row>
    <row r="27" spans="1:2" x14ac:dyDescent="0.15">
      <c r="A27" s="1" t="str">
        <f>[3]英雄数值!B27</f>
        <v>斯温</v>
      </c>
      <c r="B27" s="4">
        <f>[3]英雄数值!A27</f>
        <v>10026</v>
      </c>
    </row>
    <row r="28" spans="1:2" x14ac:dyDescent="0.15">
      <c r="A28" s="1" t="str">
        <f>[3]英雄数值!B28</f>
        <v>船长</v>
      </c>
      <c r="B28" s="4">
        <f>[3]英雄数值!A28</f>
        <v>10027</v>
      </c>
    </row>
    <row r="29" spans="1:2" x14ac:dyDescent="0.15">
      <c r="A29" s="1" t="str">
        <f>[3]英雄数值!B29</f>
        <v>军团</v>
      </c>
      <c r="B29" s="4">
        <f>[3]英雄数值!A29</f>
        <v>10028</v>
      </c>
    </row>
    <row r="30" spans="1:2" x14ac:dyDescent="0.15">
      <c r="A30" s="1" t="str">
        <f>[3]英雄数值!B30</f>
        <v>龙骑</v>
      </c>
      <c r="B30" s="4">
        <f>[3]英雄数值!A30</f>
        <v>10029</v>
      </c>
    </row>
    <row r="31" spans="1:2" x14ac:dyDescent="0.15">
      <c r="A31" s="1" t="str">
        <f>[3]英雄数值!B31</f>
        <v>炼金</v>
      </c>
      <c r="B31" s="4">
        <f>[3]英雄数值!A31</f>
        <v>10030</v>
      </c>
    </row>
    <row r="32" spans="1:2" x14ac:dyDescent="0.15">
      <c r="A32" s="1" t="str">
        <f>[3]英雄数值!B32</f>
        <v>神灵</v>
      </c>
      <c r="B32" s="4">
        <f>[3]英雄数值!A32</f>
        <v>10031</v>
      </c>
    </row>
    <row r="33" spans="1:2" x14ac:dyDescent="0.15">
      <c r="A33" s="1" t="str">
        <f>[3]英雄数值!B33</f>
        <v>猛犸</v>
      </c>
      <c r="B33" s="4">
        <f>[3]英雄数值!A33</f>
        <v>10032</v>
      </c>
    </row>
    <row r="34" spans="1:2" x14ac:dyDescent="0.15">
      <c r="A34" s="1" t="str">
        <f>[3]英雄数值!B34</f>
        <v>混沌</v>
      </c>
      <c r="B34" s="4">
        <f>[3]英雄数值!A34</f>
        <v>10033</v>
      </c>
    </row>
    <row r="35" spans="1:2" x14ac:dyDescent="0.15">
      <c r="A35" s="1" t="str">
        <f>[3]英雄数值!B35</f>
        <v>骷髅王</v>
      </c>
      <c r="B35" s="4">
        <f>[3]英雄数值!A35</f>
        <v>10034</v>
      </c>
    </row>
    <row r="36" spans="1:2" x14ac:dyDescent="0.15">
      <c r="A36" s="1" t="str">
        <f>[3]英雄数值!B36</f>
        <v>狼人</v>
      </c>
      <c r="B36" s="4">
        <f>[3]英雄数值!A36</f>
        <v>10035</v>
      </c>
    </row>
    <row r="37" spans="1:2" x14ac:dyDescent="0.15">
      <c r="A37" s="1" t="str">
        <f>[3]英雄数值!B37</f>
        <v>大鱼人</v>
      </c>
      <c r="B37" s="4">
        <f>[3]英雄数值!A37</f>
        <v>10036</v>
      </c>
    </row>
    <row r="38" spans="1:2" x14ac:dyDescent="0.15">
      <c r="A38" s="1" t="str">
        <f>[3]英雄数值!B38</f>
        <v>萨尔</v>
      </c>
      <c r="B38" s="4">
        <f>[3]英雄数值!A38</f>
        <v>10037</v>
      </c>
    </row>
    <row r="39" spans="1:2" x14ac:dyDescent="0.15">
      <c r="A39" s="1" t="str">
        <f>[3]英雄数值!B39</f>
        <v>宙斯</v>
      </c>
      <c r="B39" s="4">
        <f>[3]英雄数值!A39</f>
        <v>10038</v>
      </c>
    </row>
    <row r="40" spans="1:2" x14ac:dyDescent="0.15">
      <c r="A40" s="1" t="str">
        <f>[3]英雄数值!B40</f>
        <v>先知</v>
      </c>
      <c r="B40" s="4">
        <f>[3]英雄数值!A40</f>
        <v>10039</v>
      </c>
    </row>
    <row r="41" spans="1:2" x14ac:dyDescent="0.15">
      <c r="A41" s="1" t="str">
        <f>[3]英雄数值!B41</f>
        <v>无</v>
      </c>
      <c r="B41" s="4">
        <f>[3]英雄数值!A41</f>
        <v>10040</v>
      </c>
    </row>
    <row r="42" spans="1:2" x14ac:dyDescent="0.15">
      <c r="A42" s="1" t="str">
        <f>[3]英雄数值!B42</f>
        <v>巫医</v>
      </c>
      <c r="B42" s="4">
        <f>[3]英雄数值!A42</f>
        <v>10041</v>
      </c>
    </row>
    <row r="43" spans="1:2" x14ac:dyDescent="0.15">
      <c r="A43" s="1" t="str">
        <f>[3]英雄数值!B43</f>
        <v>蝙蝠</v>
      </c>
      <c r="B43" s="4">
        <f>[3]英雄数值!A43</f>
        <v>10042</v>
      </c>
    </row>
    <row r="44" spans="1:2" x14ac:dyDescent="0.15">
      <c r="A44" s="1" t="str">
        <f>[3]英雄数值!B44</f>
        <v>冰魂</v>
      </c>
      <c r="B44" s="4">
        <f>[3]英雄数值!A44</f>
        <v>10043</v>
      </c>
    </row>
    <row r="45" spans="1:2" x14ac:dyDescent="0.15">
      <c r="A45" s="1" t="str">
        <f>[3]英雄数值!B45</f>
        <v>无</v>
      </c>
      <c r="B45" s="4">
        <f>[3]英雄数值!A45</f>
        <v>10044</v>
      </c>
    </row>
    <row r="46" spans="1:2" x14ac:dyDescent="0.15">
      <c r="A46" s="1" t="str">
        <f>[3]英雄数值!B46</f>
        <v>女王</v>
      </c>
      <c r="B46" s="4">
        <f>[3]英雄数值!A46</f>
        <v>10045</v>
      </c>
    </row>
    <row r="47" spans="1:2" x14ac:dyDescent="0.15">
      <c r="A47" s="1" t="str">
        <f>[3]英雄数值!B47</f>
        <v>术士</v>
      </c>
      <c r="B47" s="4">
        <f>[3]英雄数值!A47</f>
        <v>10046</v>
      </c>
    </row>
    <row r="48" spans="1:2" x14ac:dyDescent="0.15">
      <c r="A48" s="1" t="str">
        <f>[3]英雄数值!B48</f>
        <v>兔子</v>
      </c>
      <c r="B48" s="4">
        <f>[3]英雄数值!A48</f>
        <v>10047</v>
      </c>
    </row>
    <row r="49" spans="1:2" x14ac:dyDescent="0.15">
      <c r="A49" s="1" t="str">
        <f>[3]英雄数值!B49</f>
        <v>无</v>
      </c>
      <c r="B49" s="4">
        <f>[3]英雄数值!A49</f>
        <v>10048</v>
      </c>
    </row>
    <row r="50" spans="1:2" x14ac:dyDescent="0.15">
      <c r="A50" s="1" t="str">
        <f>[3]英雄数值!B50</f>
        <v>剑圣</v>
      </c>
      <c r="B50" s="4">
        <f>[3]英雄数值!A50</f>
        <v>10049</v>
      </c>
    </row>
    <row r="51" spans="1:2" x14ac:dyDescent="0.15">
      <c r="A51" s="1" t="str">
        <f>[3]英雄数值!B51</f>
        <v>白虎</v>
      </c>
      <c r="B51" s="4">
        <f>[3]英雄数值!A51</f>
        <v>10050</v>
      </c>
    </row>
    <row r="52" spans="1:2" x14ac:dyDescent="0.15">
      <c r="A52" s="1" t="str">
        <f>[3]英雄数值!B52</f>
        <v>月骑</v>
      </c>
      <c r="B52" s="4">
        <f>[3]英雄数值!A52</f>
        <v>10051</v>
      </c>
    </row>
    <row r="53" spans="1:2" x14ac:dyDescent="0.15">
      <c r="A53" s="1" t="str">
        <f>[3]英雄数值!B53</f>
        <v>无</v>
      </c>
      <c r="B53" s="4">
        <f>[3]英雄数值!A53</f>
        <v>10052</v>
      </c>
    </row>
    <row r="54" spans="1:2" x14ac:dyDescent="0.15">
      <c r="A54" s="1" t="str">
        <f>[3]英雄数值!B54</f>
        <v>赏金</v>
      </c>
      <c r="B54" s="4">
        <f>[3]英雄数值!A54</f>
        <v>10053</v>
      </c>
    </row>
    <row r="55" spans="1:2" x14ac:dyDescent="0.15">
      <c r="A55" s="1" t="str">
        <f>[3]英雄数值!B55</f>
        <v>拍拍熊</v>
      </c>
      <c r="B55" s="4">
        <f>[3]英雄数值!A55</f>
        <v>10054</v>
      </c>
    </row>
    <row r="56" spans="1:2" x14ac:dyDescent="0.15">
      <c r="A56" s="1" t="str">
        <f>[3]英雄数值!B56</f>
        <v>小娜迦</v>
      </c>
      <c r="B56" s="4">
        <f>[3]英雄数值!A56</f>
        <v>10055</v>
      </c>
    </row>
    <row r="57" spans="1:2" x14ac:dyDescent="0.15">
      <c r="A57" s="1" t="str">
        <f>[3]英雄数值!B57</f>
        <v>无</v>
      </c>
      <c r="B57" s="4">
        <f>[3]英雄数值!A57</f>
        <v>10056</v>
      </c>
    </row>
    <row r="58" spans="1:2" x14ac:dyDescent="0.15">
      <c r="A58" s="1" t="str">
        <f>[3]英雄数值!B58</f>
        <v>小骷髅</v>
      </c>
      <c r="B58" s="4">
        <f>[3]英雄数值!A58</f>
        <v>10057</v>
      </c>
    </row>
    <row r="59" spans="1:2" x14ac:dyDescent="0.15">
      <c r="A59" s="1" t="str">
        <f>[3]英雄数值!B59</f>
        <v>影魔</v>
      </c>
      <c r="B59" s="4">
        <f>[3]英雄数值!A59</f>
        <v>10058</v>
      </c>
    </row>
    <row r="60" spans="1:2" x14ac:dyDescent="0.15">
      <c r="A60" s="1" t="str">
        <f>[3]英雄数值!B60</f>
        <v>火猫</v>
      </c>
      <c r="B60" s="4">
        <f>[3]英雄数值!A60</f>
        <v>10059</v>
      </c>
    </row>
    <row r="61" spans="1:2" x14ac:dyDescent="0.15">
      <c r="A61" s="1" t="str">
        <f>[3]英雄数值!B61</f>
        <v>无</v>
      </c>
      <c r="B61" s="4">
        <f>[3]英雄数值!A61</f>
        <v>10060</v>
      </c>
    </row>
    <row r="62" spans="1:2" x14ac:dyDescent="0.15">
      <c r="A62" s="1" t="str">
        <f>[3]英雄数值!B62</f>
        <v>老树</v>
      </c>
      <c r="B62" s="4">
        <f>[3]英雄数值!A62</f>
        <v>10061</v>
      </c>
    </row>
    <row r="63" spans="1:2" x14ac:dyDescent="0.15">
      <c r="A63" s="1" t="str">
        <f>[3]英雄数值!B63</f>
        <v>熊猫</v>
      </c>
      <c r="B63" s="4">
        <f>[3]英雄数值!A63</f>
        <v>10062</v>
      </c>
    </row>
    <row r="64" spans="1:2" x14ac:dyDescent="0.15">
      <c r="A64" s="1" t="str">
        <f>[3]英雄数值!B64</f>
        <v>兽王</v>
      </c>
      <c r="B64" s="4">
        <f>[3]英雄数值!A64</f>
        <v>10063</v>
      </c>
    </row>
    <row r="65" spans="1:2" x14ac:dyDescent="0.15">
      <c r="A65" s="1" t="str">
        <f>[3]英雄数值!B65</f>
        <v>无</v>
      </c>
      <c r="B65" s="4">
        <f>[3]英雄数值!A65</f>
        <v>10064</v>
      </c>
    </row>
    <row r="66" spans="1:2" x14ac:dyDescent="0.15">
      <c r="A66" s="1" t="str">
        <f>[3]英雄数值!B66</f>
        <v>白牛</v>
      </c>
      <c r="B66" s="4">
        <f>[3]英雄数值!A66</f>
        <v>10065</v>
      </c>
    </row>
    <row r="67" spans="1:2" x14ac:dyDescent="0.15">
      <c r="A67" s="1" t="str">
        <f>[3]英雄数值!B67</f>
        <v>钢背</v>
      </c>
      <c r="B67" s="4">
        <f>[3]英雄数值!A67</f>
        <v>10066</v>
      </c>
    </row>
    <row r="68" spans="1:2" x14ac:dyDescent="0.15">
      <c r="A68" s="1" t="str">
        <f>[3]英雄数值!B68</f>
        <v>潮汐</v>
      </c>
      <c r="B68" s="4">
        <f>[3]英雄数值!A68</f>
        <v>10067</v>
      </c>
    </row>
    <row r="69" spans="1:2" x14ac:dyDescent="0.15">
      <c r="A69" s="1" t="str">
        <f>[3]英雄数值!B69</f>
        <v>无</v>
      </c>
      <c r="B69" s="4">
        <f>[3]英雄数值!A69</f>
        <v>10068</v>
      </c>
    </row>
    <row r="70" spans="1:2" x14ac:dyDescent="0.15">
      <c r="A70" s="1" t="str">
        <f>[3]英雄数值!B70</f>
        <v>死骑</v>
      </c>
      <c r="B70" s="4">
        <f>[3]英雄数值!A70</f>
        <v>10069</v>
      </c>
    </row>
    <row r="71" spans="1:2" x14ac:dyDescent="0.15">
      <c r="A71" s="1" t="str">
        <f>[3]英雄数值!B71</f>
        <v>小狗</v>
      </c>
      <c r="B71" s="4">
        <f>[3]英雄数值!A71</f>
        <v>10070</v>
      </c>
    </row>
    <row r="72" spans="1:2" x14ac:dyDescent="0.15">
      <c r="A72" s="1" t="str">
        <f>[3]英雄数值!B72</f>
        <v>末日</v>
      </c>
      <c r="B72" s="4">
        <f>[3]英雄数值!A72</f>
        <v>10071</v>
      </c>
    </row>
    <row r="73" spans="1:2" x14ac:dyDescent="0.15">
      <c r="A73" s="1" t="str">
        <f>[3]英雄数值!B73</f>
        <v>无</v>
      </c>
      <c r="B73" s="4">
        <f>[3]英雄数值!A73</f>
        <v>10072</v>
      </c>
    </row>
    <row r="74" spans="1:2" x14ac:dyDescent="0.15">
      <c r="A74" s="1" t="str">
        <f>[3]英雄数值!B74</f>
        <v>火女</v>
      </c>
      <c r="B74" s="4">
        <f>[3]英雄数值!A74</f>
        <v>10073</v>
      </c>
    </row>
    <row r="75" spans="1:2" x14ac:dyDescent="0.15">
      <c r="A75" s="1" t="str">
        <f>[3]英雄数值!B75</f>
        <v>魔导师</v>
      </c>
      <c r="B75" s="4">
        <f>[3]英雄数值!A75</f>
        <v>10074</v>
      </c>
    </row>
    <row r="76" spans="1:2" x14ac:dyDescent="0.15">
      <c r="A76" s="1" t="str">
        <f>[3]英雄数值!B76</f>
        <v>小鹿</v>
      </c>
      <c r="B76" s="4">
        <f>[3]英雄数值!A76</f>
        <v>10075</v>
      </c>
    </row>
    <row r="77" spans="1:2" x14ac:dyDescent="0.15">
      <c r="A77" s="1" t="str">
        <f>[3]英雄数值!B77</f>
        <v>无</v>
      </c>
      <c r="B77" s="4">
        <f>[3]英雄数值!A77</f>
        <v>10076</v>
      </c>
    </row>
    <row r="78" spans="1:2" x14ac:dyDescent="0.15">
      <c r="A78" s="1" t="str">
        <f>[3]英雄数值!B78</f>
        <v>小歪</v>
      </c>
      <c r="B78" s="4">
        <f>[3]英雄数值!A78</f>
        <v>10077</v>
      </c>
    </row>
    <row r="79" spans="1:2" x14ac:dyDescent="0.15">
      <c r="A79" s="1" t="str">
        <f>[3]英雄数值!B79</f>
        <v>双头龙</v>
      </c>
      <c r="B79" s="4">
        <f>[3]英雄数值!A79</f>
        <v>10078</v>
      </c>
    </row>
    <row r="80" spans="1:2" x14ac:dyDescent="0.15">
      <c r="A80" s="1" t="str">
        <f>[3]英雄数值!B80</f>
        <v>蓝胖</v>
      </c>
      <c r="B80" s="4">
        <f>[3]英雄数值!A80</f>
        <v>10079</v>
      </c>
    </row>
    <row r="81" spans="1:2" x14ac:dyDescent="0.15">
      <c r="A81" s="1" t="str">
        <f>[3]英雄数值!B81</f>
        <v>无</v>
      </c>
      <c r="B81" s="4">
        <f>[3]英雄数值!A81</f>
        <v>10080</v>
      </c>
    </row>
    <row r="82" spans="1:2" x14ac:dyDescent="0.15">
      <c r="A82" s="1" t="str">
        <f>[3]英雄数值!B82</f>
        <v>巫妖</v>
      </c>
      <c r="B82" s="4">
        <f>[3]英雄数值!A82</f>
        <v>10081</v>
      </c>
    </row>
    <row r="83" spans="1:2" x14ac:dyDescent="0.15">
      <c r="A83" s="1" t="str">
        <f>[3]英雄数值!B83</f>
        <v>恶魔巫师</v>
      </c>
      <c r="B83" s="4">
        <f>[3]英雄数值!A83</f>
        <v>10082</v>
      </c>
    </row>
    <row r="84" spans="1:2" x14ac:dyDescent="0.15">
      <c r="A84" s="1" t="str">
        <f>[3]英雄数值!B84</f>
        <v>痛苦</v>
      </c>
      <c r="B84" s="4">
        <f>[3]英雄数值!A84</f>
        <v>10083</v>
      </c>
    </row>
    <row r="85" spans="1:2" x14ac:dyDescent="0.15">
      <c r="A85" s="1" t="str">
        <f>[3]英雄数值!B85</f>
        <v>无</v>
      </c>
      <c r="B85" s="4">
        <f>[3]英雄数值!A85</f>
        <v>10084</v>
      </c>
    </row>
    <row r="86" spans="1:2" x14ac:dyDescent="0.15">
      <c r="A86" s="1" t="str">
        <f>[3]英雄数值!B86</f>
        <v>隐刺</v>
      </c>
      <c r="B86" s="4">
        <f>[3]英雄数值!A86</f>
        <v>10085</v>
      </c>
    </row>
    <row r="87" spans="1:2" x14ac:dyDescent="0.15">
      <c r="A87" s="1" t="str">
        <f>[3]英雄数值!B87</f>
        <v>熊德</v>
      </c>
      <c r="B87" s="4">
        <f>[3]英雄数值!A87</f>
        <v>10086</v>
      </c>
    </row>
    <row r="88" spans="1:2" x14ac:dyDescent="0.15">
      <c r="A88" s="1" t="str">
        <f>[3]英雄数值!B88</f>
        <v>巨魔</v>
      </c>
      <c r="B88" s="4">
        <f>[3]英雄数值!A88</f>
        <v>10087</v>
      </c>
    </row>
    <row r="89" spans="1:2" x14ac:dyDescent="0.15">
      <c r="A89" s="1" t="str">
        <f>[3]英雄数值!B89</f>
        <v>无</v>
      </c>
      <c r="B89" s="4">
        <f>[3]英雄数值!A89</f>
        <v>10088</v>
      </c>
    </row>
    <row r="90" spans="1:2" x14ac:dyDescent="0.15">
      <c r="A90" s="1" t="str">
        <f>[3]英雄数值!B90</f>
        <v>小鱼人</v>
      </c>
      <c r="B90" s="4">
        <f>[3]英雄数值!A90</f>
        <v>10089</v>
      </c>
    </row>
    <row r="91" spans="1:2" x14ac:dyDescent="0.15">
      <c r="A91" s="1" t="str">
        <f>[3]英雄数值!B91</f>
        <v>圣堂</v>
      </c>
      <c r="B91" s="4">
        <f>[3]英雄数值!A91</f>
        <v>10090</v>
      </c>
    </row>
    <row r="92" spans="1:2" x14ac:dyDescent="0.15">
      <c r="A92" s="1" t="str">
        <f>[3]英雄数值!B92</f>
        <v>电魂</v>
      </c>
      <c r="B92" s="4">
        <f>[3]英雄数值!A92</f>
        <v>10091</v>
      </c>
    </row>
    <row r="93" spans="1:2" x14ac:dyDescent="0.15">
      <c r="A93" s="1" t="str">
        <f>[3]英雄数值!B93</f>
        <v>无</v>
      </c>
      <c r="B93" s="4">
        <f>[3]英雄数值!A93</f>
        <v>10092</v>
      </c>
    </row>
    <row r="94" spans="1:2" x14ac:dyDescent="0.15">
      <c r="A94" s="1" t="str">
        <f>[3]英雄数值!B94</f>
        <v>血魔</v>
      </c>
      <c r="B94" s="4">
        <f>[3]英雄数值!A94</f>
        <v>10093</v>
      </c>
    </row>
    <row r="95" spans="1:2" x14ac:dyDescent="0.15">
      <c r="A95" s="1" t="str">
        <f>[3]英雄数值!B95</f>
        <v>毒龙</v>
      </c>
      <c r="B95" s="4">
        <f>[3]英雄数值!A95</f>
        <v>10094</v>
      </c>
    </row>
    <row r="96" spans="1:2" x14ac:dyDescent="0.15">
      <c r="A96" s="1" t="str">
        <f>[3]英雄数值!B96</f>
        <v>小强</v>
      </c>
      <c r="B96" s="4">
        <f>[3]英雄数值!A96</f>
        <v>10095</v>
      </c>
    </row>
    <row r="97" spans="1:2" x14ac:dyDescent="0.15">
      <c r="A97" s="1" t="str">
        <f>[3]英雄数值!B97</f>
        <v>无</v>
      </c>
      <c r="B97" s="4">
        <f>[3]英雄数值!A97</f>
        <v>10096</v>
      </c>
    </row>
    <row r="98" spans="1:2" x14ac:dyDescent="0.15">
      <c r="A98" s="1" t="str">
        <f>[3]英雄数值!B98</f>
        <v>小小</v>
      </c>
      <c r="B98" s="4">
        <f>[3]英雄数值!A98</f>
        <v>10097</v>
      </c>
    </row>
    <row r="99" spans="1:2" x14ac:dyDescent="0.15">
      <c r="A99" s="1" t="str">
        <f>[3]英雄数值!B99</f>
        <v>半人马</v>
      </c>
      <c r="B99" s="4">
        <f>[3]英雄数值!A99</f>
        <v>10098</v>
      </c>
    </row>
    <row r="100" spans="1:2" x14ac:dyDescent="0.15">
      <c r="A100" s="1" t="str">
        <f>[3]英雄数值!B100</f>
        <v>老牛</v>
      </c>
      <c r="B100" s="4">
        <f>[3]英雄数值!A100</f>
        <v>10099</v>
      </c>
    </row>
    <row r="101" spans="1:2" x14ac:dyDescent="0.15">
      <c r="A101" s="1" t="str">
        <f>[3]英雄数值!B101</f>
        <v>无</v>
      </c>
      <c r="B101" s="4">
        <f>[3]英雄数值!A101</f>
        <v>10100</v>
      </c>
    </row>
    <row r="102" spans="1:2" x14ac:dyDescent="0.15">
      <c r="A102" s="1" t="str">
        <f>[3]英雄数值!B102</f>
        <v>发条</v>
      </c>
      <c r="B102" s="4">
        <f>[3]英雄数值!A102</f>
        <v>10101</v>
      </c>
    </row>
    <row r="103" spans="1:2" x14ac:dyDescent="0.15">
      <c r="A103" s="1" t="str">
        <f>[3]英雄数值!B103</f>
        <v>凤凰</v>
      </c>
      <c r="B103" s="4">
        <f>[3]英雄数值!A103</f>
        <v>10102</v>
      </c>
    </row>
    <row r="104" spans="1:2" x14ac:dyDescent="0.15">
      <c r="A104" s="1" t="str">
        <f>[3]英雄数值!B104</f>
        <v>沙王</v>
      </c>
      <c r="B104" s="4">
        <f>[3]英雄数值!A104</f>
        <v>10103</v>
      </c>
    </row>
    <row r="105" spans="1:2" x14ac:dyDescent="0.15">
      <c r="A105" s="1" t="str">
        <f>[3]英雄数值!B105</f>
        <v>无</v>
      </c>
      <c r="B105" s="4">
        <f>[3]英雄数值!A105</f>
        <v>10104</v>
      </c>
    </row>
    <row r="106" spans="1:2" x14ac:dyDescent="0.15">
      <c r="A106" s="1" t="str">
        <f>[3]英雄数值!B106</f>
        <v>夜魔</v>
      </c>
      <c r="B106" s="4">
        <f>[3]英雄数值!A106</f>
        <v>10105</v>
      </c>
    </row>
    <row r="107" spans="1:2" x14ac:dyDescent="0.15">
      <c r="A107" s="1" t="str">
        <f>[3]英雄数值!B107</f>
        <v>屠夫</v>
      </c>
      <c r="B107" s="4">
        <f>[3]英雄数值!A107</f>
        <v>10106</v>
      </c>
    </row>
    <row r="108" spans="1:2" x14ac:dyDescent="0.15">
      <c r="A108" s="1" t="str">
        <f>[3]英雄数值!B108</f>
        <v>斧王</v>
      </c>
      <c r="B108" s="4">
        <f>[3]英雄数值!A108</f>
        <v>10107</v>
      </c>
    </row>
    <row r="109" spans="1:2" x14ac:dyDescent="0.15">
      <c r="A109" s="1" t="str">
        <f>[3]英雄数值!B109</f>
        <v>无</v>
      </c>
      <c r="B109" s="4">
        <f>[3]英雄数值!A109</f>
        <v>10108</v>
      </c>
    </row>
    <row r="110" spans="1:2" x14ac:dyDescent="0.15">
      <c r="A110" s="1" t="str">
        <f>[3]英雄数值!B110</f>
        <v>冰女</v>
      </c>
      <c r="B110" s="4">
        <f>[3]英雄数值!A110</f>
        <v>10109</v>
      </c>
    </row>
    <row r="111" spans="1:2" x14ac:dyDescent="0.15">
      <c r="A111" s="1" t="str">
        <f>[3]英雄数值!B111</f>
        <v>光法</v>
      </c>
      <c r="B111" s="4">
        <f>[3]英雄数值!A111</f>
        <v>10110</v>
      </c>
    </row>
    <row r="112" spans="1:2" x14ac:dyDescent="0.15">
      <c r="A112" s="1" t="str">
        <f>[3]英雄数值!B112</f>
        <v>无</v>
      </c>
      <c r="B112" s="4">
        <f>[3]英雄数值!A112</f>
        <v>10111</v>
      </c>
    </row>
    <row r="113" spans="1:2" x14ac:dyDescent="0.15">
      <c r="A113" s="1" t="str">
        <f>[3]英雄数值!B113</f>
        <v>无</v>
      </c>
      <c r="B113" s="4">
        <f>[3]英雄数值!A113</f>
        <v>10112</v>
      </c>
    </row>
    <row r="114" spans="1:2" x14ac:dyDescent="0.15">
      <c r="A114" s="1" t="str">
        <f>[3]英雄数值!B114</f>
        <v>暗牧</v>
      </c>
      <c r="B114" s="4">
        <f>[3]英雄数值!A114</f>
        <v>10113</v>
      </c>
    </row>
    <row r="115" spans="1:2" x14ac:dyDescent="0.15">
      <c r="A115" s="1" t="str">
        <f>[3]英雄数值!B115</f>
        <v>老鹿</v>
      </c>
      <c r="B115" s="4">
        <f>[3]英雄数值!A115</f>
        <v>10114</v>
      </c>
    </row>
    <row r="116" spans="1:2" x14ac:dyDescent="0.15">
      <c r="A116" s="1" t="str">
        <f>[3]英雄数值!B116</f>
        <v>无</v>
      </c>
      <c r="B116" s="4">
        <f>[3]英雄数值!A116</f>
        <v>10115</v>
      </c>
    </row>
    <row r="117" spans="1:2" x14ac:dyDescent="0.15">
      <c r="A117" s="1" t="str">
        <f>[3]英雄数值!B117</f>
        <v>无</v>
      </c>
      <c r="B117" s="4">
        <f>[3]英雄数值!A117</f>
        <v>10116</v>
      </c>
    </row>
    <row r="118" spans="1:2" x14ac:dyDescent="0.15">
      <c r="A118" s="1" t="str">
        <f>[3]英雄数值!B118</f>
        <v>毒狗</v>
      </c>
      <c r="B118" s="4">
        <f>[3]英雄数值!A118</f>
        <v>10117</v>
      </c>
    </row>
    <row r="119" spans="1:2" x14ac:dyDescent="0.15">
      <c r="A119" s="1" t="str">
        <f>[3]英雄数值!B119</f>
        <v>谜团</v>
      </c>
      <c r="B119" s="4">
        <f>[3]英雄数值!A119</f>
        <v>10118</v>
      </c>
    </row>
    <row r="120" spans="1:2" x14ac:dyDescent="0.15">
      <c r="A120" s="1" t="str">
        <f>[3]英雄数值!B120</f>
        <v>无</v>
      </c>
      <c r="B120" s="4">
        <f>[3]英雄数值!A120</f>
        <v>10119</v>
      </c>
    </row>
    <row r="121" spans="1:2" x14ac:dyDescent="0.15">
      <c r="A121" s="1" t="str">
        <f>[3]英雄数值!B121</f>
        <v>无</v>
      </c>
      <c r="B121" s="4">
        <f>[3]英雄数值!A121</f>
        <v>10120</v>
      </c>
    </row>
    <row r="122" spans="1:2" x14ac:dyDescent="0.15">
      <c r="A122" s="1" t="str">
        <f>[3]英雄数值!B122</f>
        <v>直升机</v>
      </c>
      <c r="B122" s="4">
        <f>[3]英雄数值!A122</f>
        <v>10121</v>
      </c>
    </row>
    <row r="123" spans="1:2" x14ac:dyDescent="0.15">
      <c r="A123" s="1" t="str">
        <f>[3]英雄数值!B123</f>
        <v>电狗</v>
      </c>
      <c r="B123" s="4">
        <f>[3]英雄数值!A123</f>
        <v>10122</v>
      </c>
    </row>
    <row r="124" spans="1:2" x14ac:dyDescent="0.15">
      <c r="A124" s="1" t="str">
        <f>[3]英雄数值!B124</f>
        <v>无</v>
      </c>
      <c r="B124" s="4">
        <f>[3]英雄数值!A124</f>
        <v>10123</v>
      </c>
    </row>
    <row r="125" spans="1:2" x14ac:dyDescent="0.15">
      <c r="A125" s="1" t="str">
        <f>[3]英雄数值!B125</f>
        <v>无</v>
      </c>
      <c r="B125" s="4">
        <f>[3]英雄数值!A125</f>
        <v>10124</v>
      </c>
    </row>
    <row r="126" spans="1:2" x14ac:dyDescent="0.15">
      <c r="A126" s="1" t="str">
        <f>[3]英雄数值!B126</f>
        <v>复仇</v>
      </c>
      <c r="B126" s="4">
        <f>[3]英雄数值!A126</f>
        <v>10125</v>
      </c>
    </row>
    <row r="127" spans="1:2" x14ac:dyDescent="0.15">
      <c r="A127" s="1" t="str">
        <f>[3]英雄数值!B127</f>
        <v>美味风蛇</v>
      </c>
      <c r="B127" s="4">
        <f>[3]英雄数值!A127</f>
        <v>10126</v>
      </c>
    </row>
    <row r="128" spans="1:2" x14ac:dyDescent="0.15">
      <c r="A128" s="1" t="str">
        <f>[3]英雄数值!B128</f>
        <v>无</v>
      </c>
      <c r="B128" s="4">
        <f>[3]英雄数值!A128</f>
        <v>10127</v>
      </c>
    </row>
    <row r="129" spans="1:2" x14ac:dyDescent="0.15">
      <c r="A129" s="1" t="str">
        <f>[3]英雄数值!B129</f>
        <v>无</v>
      </c>
      <c r="B129" s="4">
        <f>[3]英雄数值!A129</f>
        <v>10128</v>
      </c>
    </row>
    <row r="130" spans="1:2" x14ac:dyDescent="0.15">
      <c r="A130" s="1" t="str">
        <f>[3]英雄数值!B130</f>
        <v>剧毒</v>
      </c>
      <c r="B130" s="4">
        <f>[3]英雄数值!A130</f>
        <v>10129</v>
      </c>
    </row>
    <row r="131" spans="1:2" x14ac:dyDescent="0.15">
      <c r="A131" s="1" t="str">
        <f>[3]英雄数值!B131</f>
        <v>蜘蛛</v>
      </c>
      <c r="B131" s="4">
        <f>[3]英雄数值!A131</f>
        <v>10130</v>
      </c>
    </row>
    <row r="132" spans="1:2" x14ac:dyDescent="0.15">
      <c r="A132" s="1" t="str">
        <f>[3]英雄数值!B132</f>
        <v>无</v>
      </c>
      <c r="B132" s="4">
        <f>[3]英雄数值!A132</f>
        <v>10131</v>
      </c>
    </row>
    <row r="133" spans="1:2" x14ac:dyDescent="0.15">
      <c r="A133" s="1" t="str">
        <f>[3]英雄数值!B133</f>
        <v>无</v>
      </c>
      <c r="B133" s="4">
        <f>[3]英雄数值!A133</f>
        <v>10132</v>
      </c>
    </row>
    <row r="134" spans="1:2" x14ac:dyDescent="0.15">
      <c r="A134" s="1" t="str">
        <f>[3]英雄数值!B134</f>
        <v>小精灵</v>
      </c>
      <c r="B134" s="4">
        <f>[3]英雄数值!A134</f>
        <v>10133</v>
      </c>
    </row>
    <row r="135" spans="1:2" x14ac:dyDescent="0.15">
      <c r="A135" s="1" t="str">
        <f>[3]英雄数值!B135</f>
        <v>全能</v>
      </c>
      <c r="B135" s="4">
        <f>[3]英雄数值!A135</f>
        <v>10134</v>
      </c>
    </row>
    <row r="136" spans="1:2" x14ac:dyDescent="0.15">
      <c r="A136" s="1" t="str">
        <f>[3]英雄数值!B136</f>
        <v>无</v>
      </c>
      <c r="B136" s="4">
        <f>[3]英雄数值!A136</f>
        <v>10135</v>
      </c>
    </row>
    <row r="137" spans="1:2" x14ac:dyDescent="0.15">
      <c r="A137" s="1" t="str">
        <f>[3]英雄数值!B137</f>
        <v>无</v>
      </c>
      <c r="B137" s="4">
        <f>[3]英雄数值!A137</f>
        <v>10136</v>
      </c>
    </row>
    <row r="138" spans="1:2" x14ac:dyDescent="0.15">
      <c r="A138" s="1" t="str">
        <f>[3]英雄数值!B138</f>
        <v>海象</v>
      </c>
      <c r="B138" s="4">
        <f>[3]英雄数值!A138</f>
        <v>10137</v>
      </c>
    </row>
    <row r="139" spans="1:2" x14ac:dyDescent="0.15">
      <c r="A139" s="1" t="str">
        <f>[3]英雄数值!B139</f>
        <v>土猫</v>
      </c>
      <c r="B139" s="4">
        <f>[3]英雄数值!A139</f>
        <v>10138</v>
      </c>
    </row>
    <row r="140" spans="1:2" x14ac:dyDescent="0.15">
      <c r="A140" s="1" t="str">
        <f>[3]英雄数值!B140</f>
        <v>无</v>
      </c>
      <c r="B140" s="4">
        <f>[3]英雄数值!A140</f>
        <v>10139</v>
      </c>
    </row>
    <row r="141" spans="1:2" x14ac:dyDescent="0.15">
      <c r="A141" s="1" t="str">
        <f>[3]英雄数值!B141</f>
        <v>无</v>
      </c>
      <c r="B141" s="4">
        <f>[3]英雄数值!A141</f>
        <v>10140</v>
      </c>
    </row>
    <row r="142" spans="1:2" x14ac:dyDescent="0.15">
      <c r="A142" s="1" t="str">
        <f>[3]英雄数值!B142</f>
        <v>尸王</v>
      </c>
      <c r="B142" s="4">
        <f>[3]英雄数值!A142</f>
        <v>10141</v>
      </c>
    </row>
    <row r="143" spans="1:2" x14ac:dyDescent="0.15">
      <c r="A143" s="1" t="str">
        <f>[3]英雄数值!B143</f>
        <v>大屁股</v>
      </c>
      <c r="B143" s="4">
        <f>[3]英雄数值!A143</f>
        <v>10142</v>
      </c>
    </row>
    <row r="144" spans="1:2" x14ac:dyDescent="0.15">
      <c r="A144" s="1" t="str">
        <f>[3]英雄数值!B144</f>
        <v>无</v>
      </c>
      <c r="B144" s="4">
        <f>[3]英雄数值!A144</f>
        <v>10143</v>
      </c>
    </row>
    <row r="145" spans="1:2" x14ac:dyDescent="0.15">
      <c r="A145" s="1" t="str">
        <f>[3]英雄数值!B145</f>
        <v>无</v>
      </c>
      <c r="B145" s="4">
        <f>[3]英雄数值!A145</f>
        <v>10144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7"/>
  <sheetViews>
    <sheetView workbookViewId="0">
      <selection activeCell="H8" sqref="H8"/>
    </sheetView>
  </sheetViews>
  <sheetFormatPr defaultRowHeight="13.5" x14ac:dyDescent="0.15"/>
  <sheetData>
    <row r="1" spans="2:8" x14ac:dyDescent="0.15">
      <c r="H1" t="s">
        <v>148</v>
      </c>
    </row>
    <row r="2" spans="2:8" ht="14.25" thickBot="1" x14ac:dyDescent="0.2">
      <c r="H2" t="s">
        <v>279</v>
      </c>
    </row>
    <row r="3" spans="2:8" x14ac:dyDescent="0.15">
      <c r="B3" s="5" t="s">
        <v>128</v>
      </c>
      <c r="C3" s="6">
        <v>5</v>
      </c>
      <c r="H3" t="s">
        <v>174</v>
      </c>
    </row>
    <row r="4" spans="2:8" x14ac:dyDescent="0.15">
      <c r="B4" s="7" t="s">
        <v>129</v>
      </c>
      <c r="C4" s="8">
        <v>4</v>
      </c>
      <c r="H4" t="s">
        <v>56</v>
      </c>
    </row>
    <row r="5" spans="2:8" x14ac:dyDescent="0.15">
      <c r="B5" s="7" t="s">
        <v>130</v>
      </c>
      <c r="C5" s="8">
        <v>3</v>
      </c>
      <c r="H5" t="s">
        <v>57</v>
      </c>
    </row>
    <row r="6" spans="2:8" ht="14.25" thickBot="1" x14ac:dyDescent="0.2">
      <c r="B6" s="9" t="s">
        <v>131</v>
      </c>
      <c r="C6" s="10">
        <v>2</v>
      </c>
      <c r="H6" t="s">
        <v>50</v>
      </c>
    </row>
    <row r="7" spans="2:8" ht="14.25" thickBot="1" x14ac:dyDescent="0.2">
      <c r="H7" t="s">
        <v>53</v>
      </c>
    </row>
    <row r="8" spans="2:8" x14ac:dyDescent="0.15">
      <c r="B8" s="5" t="s">
        <v>132</v>
      </c>
      <c r="C8" s="6">
        <v>1</v>
      </c>
      <c r="H8" t="s">
        <v>66</v>
      </c>
    </row>
    <row r="9" spans="2:8" x14ac:dyDescent="0.15">
      <c r="B9" s="7" t="s">
        <v>133</v>
      </c>
      <c r="C9" s="8">
        <v>2</v>
      </c>
      <c r="H9" t="s">
        <v>64</v>
      </c>
    </row>
    <row r="10" spans="2:8" ht="14.25" thickBot="1" x14ac:dyDescent="0.2">
      <c r="B10" s="9" t="s">
        <v>134</v>
      </c>
      <c r="C10" s="10">
        <v>3</v>
      </c>
      <c r="H10" t="s">
        <v>288</v>
      </c>
    </row>
    <row r="11" spans="2:8" ht="14.25" thickBot="1" x14ac:dyDescent="0.2">
      <c r="H11" t="s">
        <v>65</v>
      </c>
    </row>
    <row r="12" spans="2:8" x14ac:dyDescent="0.15">
      <c r="B12" s="5" t="s">
        <v>135</v>
      </c>
      <c r="C12" s="6">
        <v>1</v>
      </c>
      <c r="H12" t="s">
        <v>69</v>
      </c>
    </row>
    <row r="13" spans="2:8" x14ac:dyDescent="0.15">
      <c r="B13" s="7" t="s">
        <v>136</v>
      </c>
      <c r="C13" s="8">
        <v>2</v>
      </c>
      <c r="H13" t="s">
        <v>71</v>
      </c>
    </row>
    <row r="14" spans="2:8" ht="14.25" thickBot="1" x14ac:dyDescent="0.2">
      <c r="B14" s="7" t="s">
        <v>137</v>
      </c>
      <c r="C14" s="8">
        <v>3</v>
      </c>
      <c r="H14" t="s">
        <v>290</v>
      </c>
    </row>
    <row r="15" spans="2:8" x14ac:dyDescent="0.15">
      <c r="B15" s="7" t="s">
        <v>138</v>
      </c>
      <c r="C15" s="6">
        <v>1</v>
      </c>
      <c r="H15" t="s">
        <v>60</v>
      </c>
    </row>
    <row r="16" spans="2:8" x14ac:dyDescent="0.15">
      <c r="B16" s="7" t="s">
        <v>139</v>
      </c>
      <c r="C16" s="8">
        <v>2</v>
      </c>
      <c r="H16" t="s">
        <v>73</v>
      </c>
    </row>
    <row r="17" spans="2:8" ht="14.25" thickBot="1" x14ac:dyDescent="0.2">
      <c r="B17" s="7" t="s">
        <v>140</v>
      </c>
      <c r="C17" s="8">
        <v>3</v>
      </c>
      <c r="H17" t="s">
        <v>74</v>
      </c>
    </row>
    <row r="18" spans="2:8" x14ac:dyDescent="0.15">
      <c r="B18" s="7" t="s">
        <v>141</v>
      </c>
      <c r="C18" s="6">
        <v>1</v>
      </c>
      <c r="H18" t="s">
        <v>79</v>
      </c>
    </row>
    <row r="19" spans="2:8" x14ac:dyDescent="0.15">
      <c r="B19" s="7" t="s">
        <v>142</v>
      </c>
      <c r="C19" s="8">
        <v>2</v>
      </c>
      <c r="H19" t="s">
        <v>77</v>
      </c>
    </row>
    <row r="20" spans="2:8" ht="14.25" thickBot="1" x14ac:dyDescent="0.2">
      <c r="B20" s="9" t="s">
        <v>143</v>
      </c>
      <c r="C20" s="8">
        <v>3</v>
      </c>
      <c r="H20" t="s">
        <v>285</v>
      </c>
    </row>
    <row r="21" spans="2:8" ht="14.25" thickBot="1" x14ac:dyDescent="0.2">
      <c r="H21" t="s">
        <v>221</v>
      </c>
    </row>
    <row r="22" spans="2:8" x14ac:dyDescent="0.15">
      <c r="B22" s="5" t="s">
        <v>144</v>
      </c>
      <c r="C22" s="6">
        <v>3</v>
      </c>
      <c r="H22" t="s">
        <v>93</v>
      </c>
    </row>
    <row r="23" spans="2:8" x14ac:dyDescent="0.15">
      <c r="B23" s="7" t="s">
        <v>145</v>
      </c>
      <c r="C23" s="8">
        <v>1</v>
      </c>
      <c r="H23" t="s">
        <v>90</v>
      </c>
    </row>
    <row r="24" spans="2:8" ht="14.25" thickBot="1" x14ac:dyDescent="0.2">
      <c r="B24" s="9" t="s">
        <v>146</v>
      </c>
      <c r="C24" s="10">
        <v>2</v>
      </c>
      <c r="H24" t="s">
        <v>52</v>
      </c>
    </row>
    <row r="25" spans="2:8" x14ac:dyDescent="0.15">
      <c r="H25" t="s">
        <v>98</v>
      </c>
    </row>
    <row r="26" spans="2:8" x14ac:dyDescent="0.15">
      <c r="H26" t="s">
        <v>97</v>
      </c>
    </row>
    <row r="27" spans="2:8" x14ac:dyDescent="0.15">
      <c r="H27" t="s">
        <v>99</v>
      </c>
    </row>
    <row r="28" spans="2:8" x14ac:dyDescent="0.15">
      <c r="H28" t="s">
        <v>110</v>
      </c>
    </row>
    <row r="29" spans="2:8" x14ac:dyDescent="0.15">
      <c r="H29" t="s">
        <v>107</v>
      </c>
    </row>
    <row r="30" spans="2:8" x14ac:dyDescent="0.15">
      <c r="H30" t="s">
        <v>58</v>
      </c>
    </row>
    <row r="31" spans="2:8" x14ac:dyDescent="0.15">
      <c r="H31" t="s">
        <v>62</v>
      </c>
    </row>
    <row r="32" spans="2:8" x14ac:dyDescent="0.15">
      <c r="H32" t="s">
        <v>112</v>
      </c>
    </row>
    <row r="33" spans="8:8" x14ac:dyDescent="0.15">
      <c r="H33" t="s">
        <v>231</v>
      </c>
    </row>
    <row r="34" spans="8:8" x14ac:dyDescent="0.15">
      <c r="H34" t="s">
        <v>113</v>
      </c>
    </row>
    <row r="35" spans="8:8" x14ac:dyDescent="0.15">
      <c r="H35" t="s">
        <v>115</v>
      </c>
    </row>
    <row r="36" spans="8:8" x14ac:dyDescent="0.15">
      <c r="H36" t="s">
        <v>118</v>
      </c>
    </row>
    <row r="37" spans="8:8" x14ac:dyDescent="0.15">
      <c r="H37" t="s">
        <v>125</v>
      </c>
    </row>
    <row r="38" spans="8:8" x14ac:dyDescent="0.15">
      <c r="H38" t="s">
        <v>54</v>
      </c>
    </row>
    <row r="39" spans="8:8" x14ac:dyDescent="0.15">
      <c r="H39" t="s">
        <v>126</v>
      </c>
    </row>
    <row r="40" spans="8:8" x14ac:dyDescent="0.15">
      <c r="H40" t="s">
        <v>42</v>
      </c>
    </row>
    <row r="41" spans="8:8" x14ac:dyDescent="0.15">
      <c r="H41" t="s">
        <v>51</v>
      </c>
    </row>
    <row r="42" spans="8:8" x14ac:dyDescent="0.15">
      <c r="H42" t="s">
        <v>280</v>
      </c>
    </row>
    <row r="43" spans="8:8" x14ac:dyDescent="0.15">
      <c r="H43" t="s">
        <v>280</v>
      </c>
    </row>
    <row r="44" spans="8:8" x14ac:dyDescent="0.15">
      <c r="H44" t="s">
        <v>61</v>
      </c>
    </row>
    <row r="45" spans="8:8" x14ac:dyDescent="0.15">
      <c r="H45" t="s">
        <v>234</v>
      </c>
    </row>
    <row r="46" spans="8:8" x14ac:dyDescent="0.15">
      <c r="H46" t="s">
        <v>280</v>
      </c>
    </row>
    <row r="47" spans="8:8" x14ac:dyDescent="0.15">
      <c r="H47" t="s">
        <v>280</v>
      </c>
    </row>
    <row r="48" spans="8:8" x14ac:dyDescent="0.15">
      <c r="H48" t="s">
        <v>235</v>
      </c>
    </row>
    <row r="49" spans="8:8" x14ac:dyDescent="0.15">
      <c r="H49" t="s">
        <v>48</v>
      </c>
    </row>
    <row r="50" spans="8:8" x14ac:dyDescent="0.15">
      <c r="H50" t="s">
        <v>280</v>
      </c>
    </row>
    <row r="51" spans="8:8" x14ac:dyDescent="0.15">
      <c r="H51" t="s">
        <v>280</v>
      </c>
    </row>
    <row r="52" spans="8:8" x14ac:dyDescent="0.15">
      <c r="H52" t="s">
        <v>75</v>
      </c>
    </row>
    <row r="53" spans="8:8" x14ac:dyDescent="0.15">
      <c r="H53" t="s">
        <v>78</v>
      </c>
    </row>
    <row r="54" spans="8:8" x14ac:dyDescent="0.15">
      <c r="H54" t="s">
        <v>280</v>
      </c>
    </row>
    <row r="55" spans="8:8" x14ac:dyDescent="0.15">
      <c r="H55" t="s">
        <v>280</v>
      </c>
    </row>
    <row r="56" spans="8:8" x14ac:dyDescent="0.15">
      <c r="H56" t="s">
        <v>88</v>
      </c>
    </row>
    <row r="57" spans="8:8" x14ac:dyDescent="0.15">
      <c r="H57" t="s">
        <v>86</v>
      </c>
    </row>
    <row r="58" spans="8:8" x14ac:dyDescent="0.15">
      <c r="H58" t="s">
        <v>280</v>
      </c>
    </row>
    <row r="59" spans="8:8" x14ac:dyDescent="0.15">
      <c r="H59" t="s">
        <v>280</v>
      </c>
    </row>
    <row r="60" spans="8:8" x14ac:dyDescent="0.15">
      <c r="H60" t="s">
        <v>94</v>
      </c>
    </row>
    <row r="61" spans="8:8" x14ac:dyDescent="0.15">
      <c r="H61" t="s">
        <v>46</v>
      </c>
    </row>
    <row r="62" spans="8:8" x14ac:dyDescent="0.15">
      <c r="H62" t="s">
        <v>280</v>
      </c>
    </row>
    <row r="63" spans="8:8" x14ac:dyDescent="0.15">
      <c r="H63" t="s">
        <v>280</v>
      </c>
    </row>
    <row r="64" spans="8:8" x14ac:dyDescent="0.15">
      <c r="H64" t="s">
        <v>104</v>
      </c>
    </row>
    <row r="65" spans="8:8" x14ac:dyDescent="0.15">
      <c r="H65" t="s">
        <v>109</v>
      </c>
    </row>
    <row r="66" spans="8:8" x14ac:dyDescent="0.15">
      <c r="H66" t="s">
        <v>280</v>
      </c>
    </row>
    <row r="67" spans="8:8" x14ac:dyDescent="0.15">
      <c r="H67" t="s">
        <v>280</v>
      </c>
    </row>
    <row r="68" spans="8:8" x14ac:dyDescent="0.15">
      <c r="H68" t="s">
        <v>116</v>
      </c>
    </row>
    <row r="69" spans="8:8" x14ac:dyDescent="0.15">
      <c r="H69" t="s">
        <v>246</v>
      </c>
    </row>
    <row r="70" spans="8:8" x14ac:dyDescent="0.15">
      <c r="H70" t="s">
        <v>280</v>
      </c>
    </row>
    <row r="71" spans="8:8" x14ac:dyDescent="0.15">
      <c r="H71" t="s">
        <v>280</v>
      </c>
    </row>
    <row r="72" spans="8:8" x14ac:dyDescent="0.15">
      <c r="H72" t="s">
        <v>121</v>
      </c>
    </row>
    <row r="73" spans="8:8" x14ac:dyDescent="0.15">
      <c r="H73" t="s">
        <v>291</v>
      </c>
    </row>
    <row r="74" spans="8:8" x14ac:dyDescent="0.15">
      <c r="H74" t="s">
        <v>280</v>
      </c>
    </row>
    <row r="75" spans="8:8" x14ac:dyDescent="0.15">
      <c r="H75" t="s">
        <v>280</v>
      </c>
    </row>
    <row r="76" spans="8:8" x14ac:dyDescent="0.15">
      <c r="H76" t="s">
        <v>55</v>
      </c>
    </row>
    <row r="77" spans="8:8" x14ac:dyDescent="0.15">
      <c r="H77" t="s">
        <v>247</v>
      </c>
    </row>
    <row r="78" spans="8:8" x14ac:dyDescent="0.15">
      <c r="H78" t="s">
        <v>43</v>
      </c>
    </row>
    <row r="79" spans="8:8" x14ac:dyDescent="0.15">
      <c r="H79" t="s">
        <v>248</v>
      </c>
    </row>
    <row r="80" spans="8:8" x14ac:dyDescent="0.15">
      <c r="H80" t="s">
        <v>249</v>
      </c>
    </row>
    <row r="81" spans="8:8" x14ac:dyDescent="0.15">
      <c r="H81" t="s">
        <v>252</v>
      </c>
    </row>
    <row r="82" spans="8:8" x14ac:dyDescent="0.15">
      <c r="H82" t="s">
        <v>59</v>
      </c>
    </row>
    <row r="83" spans="8:8" x14ac:dyDescent="0.15">
      <c r="H83" t="s">
        <v>255</v>
      </c>
    </row>
    <row r="84" spans="8:8" x14ac:dyDescent="0.15">
      <c r="H84" t="s">
        <v>44</v>
      </c>
    </row>
    <row r="85" spans="8:8" x14ac:dyDescent="0.15">
      <c r="H85" t="s">
        <v>49</v>
      </c>
    </row>
    <row r="86" spans="8:8" x14ac:dyDescent="0.15">
      <c r="H86" t="s">
        <v>256</v>
      </c>
    </row>
    <row r="87" spans="8:8" x14ac:dyDescent="0.15">
      <c r="H87" t="s">
        <v>257</v>
      </c>
    </row>
    <row r="88" spans="8:8" x14ac:dyDescent="0.15">
      <c r="H88" t="s">
        <v>80</v>
      </c>
    </row>
    <row r="89" spans="8:8" x14ac:dyDescent="0.15">
      <c r="H89" t="s">
        <v>81</v>
      </c>
    </row>
    <row r="90" spans="8:8" x14ac:dyDescent="0.15">
      <c r="H90" t="s">
        <v>76</v>
      </c>
    </row>
    <row r="91" spans="8:8" x14ac:dyDescent="0.15">
      <c r="H91" t="s">
        <v>82</v>
      </c>
    </row>
    <row r="92" spans="8:8" x14ac:dyDescent="0.15">
      <c r="H92" t="s">
        <v>92</v>
      </c>
    </row>
    <row r="93" spans="8:8" x14ac:dyDescent="0.15">
      <c r="H93" t="s">
        <v>85</v>
      </c>
    </row>
    <row r="94" spans="8:8" x14ac:dyDescent="0.15">
      <c r="H94" t="s">
        <v>281</v>
      </c>
    </row>
    <row r="95" spans="8:8" x14ac:dyDescent="0.15">
      <c r="H95" t="s">
        <v>282</v>
      </c>
    </row>
    <row r="96" spans="8:8" x14ac:dyDescent="0.15">
      <c r="H96" t="s">
        <v>261</v>
      </c>
    </row>
    <row r="97" spans="8:8" x14ac:dyDescent="0.15">
      <c r="H97" t="s">
        <v>101</v>
      </c>
    </row>
    <row r="98" spans="8:8" x14ac:dyDescent="0.15">
      <c r="H98" t="s">
        <v>96</v>
      </c>
    </row>
    <row r="99" spans="8:8" x14ac:dyDescent="0.15">
      <c r="H99" t="s">
        <v>263</v>
      </c>
    </row>
    <row r="100" spans="8:8" x14ac:dyDescent="0.15">
      <c r="H100" t="s">
        <v>108</v>
      </c>
    </row>
    <row r="101" spans="8:8" x14ac:dyDescent="0.15">
      <c r="H101" t="s">
        <v>103</v>
      </c>
    </row>
    <row r="102" spans="8:8" x14ac:dyDescent="0.15">
      <c r="H102" t="s">
        <v>106</v>
      </c>
    </row>
    <row r="103" spans="8:8" x14ac:dyDescent="0.15">
      <c r="H103" t="s">
        <v>105</v>
      </c>
    </row>
    <row r="104" spans="8:8" x14ac:dyDescent="0.15">
      <c r="H104" t="s">
        <v>111</v>
      </c>
    </row>
    <row r="105" spans="8:8" x14ac:dyDescent="0.15">
      <c r="H105" t="s">
        <v>269</v>
      </c>
    </row>
    <row r="106" spans="8:8" x14ac:dyDescent="0.15">
      <c r="H106" t="s">
        <v>117</v>
      </c>
    </row>
    <row r="107" spans="8:8" x14ac:dyDescent="0.15">
      <c r="H107" t="s">
        <v>114</v>
      </c>
    </row>
    <row r="108" spans="8:8" x14ac:dyDescent="0.15">
      <c r="H108" t="s">
        <v>122</v>
      </c>
    </row>
    <row r="109" spans="8:8" x14ac:dyDescent="0.15">
      <c r="H109" t="s">
        <v>124</v>
      </c>
    </row>
    <row r="110" spans="8:8" x14ac:dyDescent="0.15">
      <c r="H110" t="s">
        <v>119</v>
      </c>
    </row>
    <row r="111" spans="8:8" x14ac:dyDescent="0.15">
      <c r="H111" t="s">
        <v>67</v>
      </c>
    </row>
    <row r="112" spans="8:8" x14ac:dyDescent="0.15">
      <c r="H112" t="s">
        <v>41</v>
      </c>
    </row>
    <row r="113" spans="8:8" x14ac:dyDescent="0.15">
      <c r="H113" t="s">
        <v>47</v>
      </c>
    </row>
    <row r="114" spans="8:8" x14ac:dyDescent="0.15">
      <c r="H114" t="s">
        <v>280</v>
      </c>
    </row>
    <row r="115" spans="8:8" x14ac:dyDescent="0.15">
      <c r="H115" t="s">
        <v>280</v>
      </c>
    </row>
    <row r="116" spans="8:8" x14ac:dyDescent="0.15">
      <c r="H116" t="s">
        <v>89</v>
      </c>
    </row>
    <row r="117" spans="8:8" x14ac:dyDescent="0.15">
      <c r="H117" t="s">
        <v>63</v>
      </c>
    </row>
    <row r="118" spans="8:8" x14ac:dyDescent="0.15">
      <c r="H118" t="s">
        <v>280</v>
      </c>
    </row>
    <row r="119" spans="8:8" x14ac:dyDescent="0.15">
      <c r="H119" t="s">
        <v>280</v>
      </c>
    </row>
    <row r="120" spans="8:8" x14ac:dyDescent="0.15">
      <c r="H120" t="s">
        <v>72</v>
      </c>
    </row>
    <row r="121" spans="8:8" x14ac:dyDescent="0.15">
      <c r="H121" t="s">
        <v>68</v>
      </c>
    </row>
    <row r="122" spans="8:8" x14ac:dyDescent="0.15">
      <c r="H122" t="s">
        <v>280</v>
      </c>
    </row>
    <row r="123" spans="8:8" x14ac:dyDescent="0.15">
      <c r="H123" t="s">
        <v>280</v>
      </c>
    </row>
    <row r="124" spans="8:8" x14ac:dyDescent="0.15">
      <c r="H124" t="s">
        <v>83</v>
      </c>
    </row>
    <row r="125" spans="8:8" x14ac:dyDescent="0.15">
      <c r="H125" t="s">
        <v>102</v>
      </c>
    </row>
    <row r="126" spans="8:8" x14ac:dyDescent="0.15">
      <c r="H126" t="s">
        <v>280</v>
      </c>
    </row>
    <row r="127" spans="8:8" x14ac:dyDescent="0.15">
      <c r="H127" t="s">
        <v>280</v>
      </c>
    </row>
    <row r="128" spans="8:8" x14ac:dyDescent="0.15">
      <c r="H128" t="s">
        <v>87</v>
      </c>
    </row>
    <row r="129" spans="8:8" x14ac:dyDescent="0.15">
      <c r="H129" t="s">
        <v>91</v>
      </c>
    </row>
    <row r="130" spans="8:8" x14ac:dyDescent="0.15">
      <c r="H130" t="s">
        <v>280</v>
      </c>
    </row>
    <row r="131" spans="8:8" x14ac:dyDescent="0.15">
      <c r="H131" t="s">
        <v>280</v>
      </c>
    </row>
    <row r="132" spans="8:8" x14ac:dyDescent="0.15">
      <c r="H132" t="s">
        <v>100</v>
      </c>
    </row>
    <row r="133" spans="8:8" x14ac:dyDescent="0.15">
      <c r="H133" t="s">
        <v>95</v>
      </c>
    </row>
    <row r="134" spans="8:8" x14ac:dyDescent="0.15">
      <c r="H134" t="s">
        <v>280</v>
      </c>
    </row>
    <row r="135" spans="8:8" x14ac:dyDescent="0.15">
      <c r="H135" t="s">
        <v>280</v>
      </c>
    </row>
    <row r="136" spans="8:8" x14ac:dyDescent="0.15">
      <c r="H136" t="s">
        <v>275</v>
      </c>
    </row>
    <row r="137" spans="8:8" x14ac:dyDescent="0.15">
      <c r="H137" t="s">
        <v>276</v>
      </c>
    </row>
    <row r="138" spans="8:8" x14ac:dyDescent="0.15">
      <c r="H138" t="s">
        <v>280</v>
      </c>
    </row>
    <row r="139" spans="8:8" x14ac:dyDescent="0.15">
      <c r="H139" t="s">
        <v>280</v>
      </c>
    </row>
    <row r="140" spans="8:8" x14ac:dyDescent="0.15">
      <c r="H140" t="s">
        <v>277</v>
      </c>
    </row>
    <row r="141" spans="8:8" x14ac:dyDescent="0.15">
      <c r="H141" t="s">
        <v>287</v>
      </c>
    </row>
    <row r="142" spans="8:8" x14ac:dyDescent="0.15">
      <c r="H142" t="s">
        <v>280</v>
      </c>
    </row>
    <row r="143" spans="8:8" x14ac:dyDescent="0.15">
      <c r="H143" t="s">
        <v>280</v>
      </c>
    </row>
    <row r="144" spans="8:8" x14ac:dyDescent="0.15">
      <c r="H144" t="s">
        <v>127</v>
      </c>
    </row>
    <row r="145" spans="8:8" x14ac:dyDescent="0.15">
      <c r="H145" t="s">
        <v>123</v>
      </c>
    </row>
    <row r="146" spans="8:8" x14ac:dyDescent="0.15">
      <c r="H146" t="s">
        <v>280</v>
      </c>
    </row>
    <row r="147" spans="8:8" x14ac:dyDescent="0.15">
      <c r="H147" t="s">
        <v>280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46"/>
  <sheetViews>
    <sheetView workbookViewId="0">
      <selection activeCell="B4" sqref="B4"/>
    </sheetView>
  </sheetViews>
  <sheetFormatPr defaultRowHeight="13.5" x14ac:dyDescent="0.15"/>
  <sheetData>
    <row r="1" spans="1:41" x14ac:dyDescent="0.15">
      <c r="A1" t="s">
        <v>147</v>
      </c>
      <c r="B1" t="s">
        <v>148</v>
      </c>
      <c r="C1" t="s">
        <v>149</v>
      </c>
      <c r="D1" t="s">
        <v>150</v>
      </c>
      <c r="E1" t="s">
        <v>151</v>
      </c>
      <c r="F1" t="s">
        <v>152</v>
      </c>
      <c r="G1" t="s">
        <v>18</v>
      </c>
      <c r="H1" t="s">
        <v>19</v>
      </c>
      <c r="I1" t="s">
        <v>20</v>
      </c>
      <c r="J1" t="s">
        <v>153</v>
      </c>
      <c r="K1" t="s">
        <v>154</v>
      </c>
      <c r="L1" t="s">
        <v>7</v>
      </c>
      <c r="M1" t="s">
        <v>8</v>
      </c>
      <c r="N1" t="s">
        <v>9</v>
      </c>
      <c r="O1" t="s">
        <v>10</v>
      </c>
      <c r="P1" t="s">
        <v>11</v>
      </c>
      <c r="Q1" t="s">
        <v>12</v>
      </c>
      <c r="R1" t="s">
        <v>13</v>
      </c>
      <c r="S1" t="s">
        <v>14</v>
      </c>
      <c r="T1" t="s">
        <v>15</v>
      </c>
      <c r="U1" t="s">
        <v>155</v>
      </c>
      <c r="V1" t="s">
        <v>156</v>
      </c>
      <c r="W1" t="s">
        <v>157</v>
      </c>
      <c r="X1" t="s">
        <v>158</v>
      </c>
      <c r="Y1" t="s">
        <v>159</v>
      </c>
      <c r="Z1" t="s">
        <v>160</v>
      </c>
      <c r="AA1" t="s">
        <v>161</v>
      </c>
      <c r="AB1" t="s">
        <v>162</v>
      </c>
      <c r="AC1" t="s">
        <v>163</v>
      </c>
      <c r="AD1" t="s">
        <v>164</v>
      </c>
      <c r="AE1" t="s">
        <v>165</v>
      </c>
      <c r="AF1" t="s">
        <v>166</v>
      </c>
      <c r="AG1" t="s">
        <v>16</v>
      </c>
      <c r="AH1" t="s">
        <v>167</v>
      </c>
      <c r="AI1" t="s">
        <v>168</v>
      </c>
      <c r="AJ1" t="s">
        <v>169</v>
      </c>
      <c r="AK1" t="s">
        <v>170</v>
      </c>
      <c r="AL1" t="s">
        <v>171</v>
      </c>
      <c r="AM1" t="s">
        <v>172</v>
      </c>
      <c r="AN1" t="s">
        <v>587</v>
      </c>
    </row>
    <row r="2" spans="1:41" x14ac:dyDescent="0.15">
      <c r="A2" t="s">
        <v>173</v>
      </c>
      <c r="B2" t="s">
        <v>174</v>
      </c>
      <c r="C2" t="s">
        <v>175</v>
      </c>
      <c r="D2" t="s">
        <v>176</v>
      </c>
      <c r="E2" t="s">
        <v>177</v>
      </c>
      <c r="F2" t="s">
        <v>178</v>
      </c>
      <c r="G2" t="s">
        <v>179</v>
      </c>
      <c r="H2" t="s">
        <v>180</v>
      </c>
      <c r="I2" t="s">
        <v>181</v>
      </c>
      <c r="J2" t="s">
        <v>182</v>
      </c>
      <c r="K2" t="s">
        <v>183</v>
      </c>
      <c r="L2" t="s">
        <v>184</v>
      </c>
      <c r="M2" t="s">
        <v>185</v>
      </c>
      <c r="N2" t="s">
        <v>186</v>
      </c>
      <c r="O2" t="s">
        <v>187</v>
      </c>
      <c r="P2" t="s">
        <v>188</v>
      </c>
      <c r="Q2" t="s">
        <v>189</v>
      </c>
      <c r="R2" t="s">
        <v>190</v>
      </c>
      <c r="S2" t="s">
        <v>191</v>
      </c>
      <c r="T2" t="s">
        <v>192</v>
      </c>
      <c r="U2" t="s">
        <v>193</v>
      </c>
      <c r="V2" t="s">
        <v>194</v>
      </c>
      <c r="W2" t="s">
        <v>195</v>
      </c>
      <c r="X2" t="s">
        <v>196</v>
      </c>
      <c r="Y2" t="s">
        <v>197</v>
      </c>
      <c r="Z2" t="s">
        <v>198</v>
      </c>
      <c r="AA2" t="s">
        <v>199</v>
      </c>
      <c r="AB2" t="s">
        <v>200</v>
      </c>
      <c r="AC2" t="s">
        <v>201</v>
      </c>
      <c r="AD2" t="s">
        <v>202</v>
      </c>
      <c r="AE2" t="s">
        <v>203</v>
      </c>
      <c r="AF2" t="s">
        <v>204</v>
      </c>
      <c r="AG2" t="s">
        <v>205</v>
      </c>
      <c r="AH2" t="s">
        <v>206</v>
      </c>
      <c r="AI2" t="s">
        <v>207</v>
      </c>
      <c r="AJ2" t="s">
        <v>208</v>
      </c>
      <c r="AK2" t="s">
        <v>209</v>
      </c>
      <c r="AL2" t="s">
        <v>210</v>
      </c>
      <c r="AM2" t="s">
        <v>211</v>
      </c>
    </row>
    <row r="3" spans="1:41" x14ac:dyDescent="0.15">
      <c r="A3">
        <v>10001</v>
      </c>
      <c r="B3" t="s">
        <v>56</v>
      </c>
      <c r="C3">
        <v>0</v>
      </c>
      <c r="D3">
        <v>0</v>
      </c>
      <c r="E3">
        <v>0</v>
      </c>
      <c r="F3">
        <v>5</v>
      </c>
      <c r="G3">
        <v>1</v>
      </c>
      <c r="H3">
        <v>1</v>
      </c>
      <c r="I3">
        <v>1</v>
      </c>
      <c r="J3">
        <f>INT(英雄配置表!J3)</f>
        <v>684</v>
      </c>
      <c r="K3">
        <f>INT(英雄配置表!K3)</f>
        <v>594</v>
      </c>
      <c r="L3">
        <f>INT(英雄配置表!L3)</f>
        <v>324</v>
      </c>
      <c r="M3">
        <f>INT(英雄配置表!M3)</f>
        <v>226</v>
      </c>
      <c r="N3">
        <f>INT(英雄配置表!N3)</f>
        <v>450</v>
      </c>
      <c r="O3">
        <f>英雄配置表!O3</f>
        <v>205.20000000000002</v>
      </c>
      <c r="P3">
        <f>英雄配置表!P3</f>
        <v>178.20000000000005</v>
      </c>
      <c r="Q3">
        <f>英雄配置表!Q3</f>
        <v>97.2</v>
      </c>
      <c r="R3">
        <f>英雄配置表!R3</f>
        <v>68.040000000000006</v>
      </c>
      <c r="S3">
        <f>英雄配置表!S3</f>
        <v>135</v>
      </c>
      <c r="T3">
        <f>扩大100倍!T3</f>
        <v>108</v>
      </c>
      <c r="U3" t="e">
        <f>英雄配置表!#REF!</f>
        <v>#REF!</v>
      </c>
      <c r="V3" t="e">
        <f>英雄配置表!#REF!</f>
        <v>#REF!</v>
      </c>
      <c r="W3" t="e">
        <f>英雄配置表!#REF!</f>
        <v>#REF!</v>
      </c>
      <c r="X3" t="e">
        <f>英雄配置表!#REF!</f>
        <v>#REF!</v>
      </c>
      <c r="Y3" t="e">
        <f>英雄配置表!#REF!</f>
        <v>#REF!</v>
      </c>
      <c r="Z3" t="e">
        <f>英雄配置表!#REF!</f>
        <v>#REF!</v>
      </c>
      <c r="AA3" t="e">
        <f>英雄配置表!#REF!</f>
        <v>#REF!</v>
      </c>
      <c r="AB3" t="e">
        <f>英雄配置表!#REF!</f>
        <v>#REF!</v>
      </c>
      <c r="AC3" t="e">
        <f>英雄配置表!#REF!</f>
        <v>#REF!</v>
      </c>
      <c r="AD3" t="e">
        <f>英雄配置表!#REF!</f>
        <v>#REF!</v>
      </c>
      <c r="AE3" t="e">
        <f>英雄配置表!#REF!</f>
        <v>#REF!</v>
      </c>
      <c r="AF3" t="e">
        <f>英雄配置表!#REF!</f>
        <v>#REF!</v>
      </c>
      <c r="AG3" t="s">
        <v>333</v>
      </c>
      <c r="AH3">
        <v>0</v>
      </c>
      <c r="AI3">
        <v>0</v>
      </c>
      <c r="AJ3">
        <v>0</v>
      </c>
      <c r="AK3" t="s">
        <v>212</v>
      </c>
      <c r="AL3" t="s">
        <v>213</v>
      </c>
      <c r="AM3">
        <v>0</v>
      </c>
      <c r="AN3">
        <f>VLOOKUP(A3,Sheet1!$A$4:$A$357,1,0)</f>
        <v>10001</v>
      </c>
      <c r="AO3" t="str">
        <f>VLOOKUP(B3,[4]Sheet1!$A$2:$A$363,1,0)</f>
        <v>蓝猫</v>
      </c>
    </row>
    <row r="4" spans="1:41" x14ac:dyDescent="0.15">
      <c r="A4">
        <v>10002</v>
      </c>
      <c r="B4" t="s">
        <v>57</v>
      </c>
      <c r="C4">
        <v>0</v>
      </c>
      <c r="D4">
        <v>0</v>
      </c>
      <c r="E4">
        <v>0</v>
      </c>
      <c r="F4">
        <v>5</v>
      </c>
      <c r="G4">
        <v>1</v>
      </c>
      <c r="H4">
        <v>1</v>
      </c>
      <c r="I4">
        <v>1</v>
      </c>
      <c r="J4">
        <f>INT(英雄配置表!J4)</f>
        <v>626</v>
      </c>
      <c r="K4">
        <f>INT(英雄配置表!K4)</f>
        <v>600</v>
      </c>
      <c r="L4">
        <f>INT(英雄配置表!L4)</f>
        <v>330</v>
      </c>
      <c r="M4">
        <f>INT(英雄配置表!M4)</f>
        <v>177</v>
      </c>
      <c r="N4">
        <f>INT(英雄配置表!N4)</f>
        <v>500</v>
      </c>
      <c r="O4">
        <f>英雄配置表!O4</f>
        <v>187.92000000000002</v>
      </c>
      <c r="P4">
        <f>英雄配置表!P4</f>
        <v>180.09000000000003</v>
      </c>
      <c r="Q4">
        <f>英雄配置表!Q4</f>
        <v>99.18</v>
      </c>
      <c r="R4">
        <f>英雄配置表!R4</f>
        <v>53.244</v>
      </c>
      <c r="S4">
        <f>英雄配置表!S4</f>
        <v>150.07500000000002</v>
      </c>
      <c r="T4">
        <f>扩大100倍!T4</f>
        <v>97.2</v>
      </c>
      <c r="U4">
        <f>扩大100倍!U4</f>
        <v>64.8</v>
      </c>
      <c r="V4">
        <f>扩大100倍!V4</f>
        <v>135</v>
      </c>
      <c r="W4">
        <f>扩大100倍!W4</f>
        <v>0.216</v>
      </c>
      <c r="X4">
        <f>扩大100倍!X4</f>
        <v>0</v>
      </c>
      <c r="Y4">
        <f>扩大100倍!Y4</f>
        <v>0</v>
      </c>
      <c r="Z4">
        <f>扩大100倍!Z4</f>
        <v>0</v>
      </c>
      <c r="AA4">
        <f>扩大100倍!AA4</f>
        <v>0</v>
      </c>
      <c r="AB4">
        <f>扩大100倍!AB4</f>
        <v>0</v>
      </c>
      <c r="AC4">
        <f>扩大100倍!AC4</f>
        <v>0</v>
      </c>
      <c r="AD4">
        <f>扩大100倍!AD4</f>
        <v>0</v>
      </c>
      <c r="AE4">
        <f>扩大100倍!AE4</f>
        <v>0</v>
      </c>
      <c r="AF4">
        <f>扩大100倍!AF4</f>
        <v>0</v>
      </c>
      <c r="AG4" t="s">
        <v>393</v>
      </c>
      <c r="AH4">
        <v>0</v>
      </c>
      <c r="AI4">
        <v>0</v>
      </c>
      <c r="AJ4">
        <v>0</v>
      </c>
      <c r="AK4" t="s">
        <v>394</v>
      </c>
      <c r="AL4" t="s">
        <v>395</v>
      </c>
      <c r="AM4">
        <v>0</v>
      </c>
      <c r="AN4" t="e">
        <f>VLOOKUP(A4,Sheet1!$A$4:$A$357,1,0)</f>
        <v>#N/A</v>
      </c>
      <c r="AO4" t="e">
        <f>VLOOKUP(B4,[4]Sheet1!$A$2:$A$363,1,0)</f>
        <v>#N/A</v>
      </c>
    </row>
    <row r="5" spans="1:41" x14ac:dyDescent="0.15">
      <c r="A5">
        <v>10003</v>
      </c>
      <c r="B5" t="s">
        <v>50</v>
      </c>
      <c r="C5">
        <v>0</v>
      </c>
      <c r="D5">
        <v>0</v>
      </c>
      <c r="E5">
        <v>0</v>
      </c>
      <c r="F5">
        <v>5</v>
      </c>
      <c r="G5">
        <v>1</v>
      </c>
      <c r="H5">
        <v>1</v>
      </c>
      <c r="I5">
        <v>1</v>
      </c>
      <c r="J5">
        <f>INT(英雄配置表!J5)</f>
        <v>672</v>
      </c>
      <c r="K5">
        <f>INT(英雄配置表!K5)</f>
        <v>604</v>
      </c>
      <c r="L5">
        <f>INT(英雄配置表!L5)</f>
        <v>268</v>
      </c>
      <c r="M5">
        <f>INT(英雄配置表!M5)</f>
        <v>181</v>
      </c>
      <c r="N5">
        <f>INT(英雄配置表!N5)</f>
        <v>462</v>
      </c>
      <c r="O5">
        <f>英雄配置表!O5</f>
        <v>201.60000000000002</v>
      </c>
      <c r="P5">
        <f>英雄配置表!P5</f>
        <v>181.44000000000005</v>
      </c>
      <c r="Q5">
        <f>英雄配置表!Q5</f>
        <v>80.640000000000015</v>
      </c>
      <c r="R5">
        <f>英雄配置表!R5</f>
        <v>54.431999999999995</v>
      </c>
      <c r="S5">
        <f>英雄配置表!S5</f>
        <v>138.6</v>
      </c>
      <c r="T5">
        <f>扩大100倍!T5</f>
        <v>83.52000000000001</v>
      </c>
      <c r="U5">
        <f>扩大100倍!U5</f>
        <v>56.375999999999991</v>
      </c>
      <c r="V5">
        <f>扩大100倍!V5</f>
        <v>143.55000000000004</v>
      </c>
      <c r="W5">
        <f>扩大100倍!W5</f>
        <v>0.25056000000000006</v>
      </c>
      <c r="X5">
        <f>扩大100倍!X5</f>
        <v>0</v>
      </c>
      <c r="Y5">
        <f>扩大100倍!Y5</f>
        <v>0</v>
      </c>
      <c r="Z5">
        <f>扩大100倍!Z5</f>
        <v>0</v>
      </c>
      <c r="AA5">
        <f>扩大100倍!AA5</f>
        <v>0</v>
      </c>
      <c r="AB5">
        <f>扩大100倍!AB5</f>
        <v>0</v>
      </c>
      <c r="AC5">
        <f>扩大100倍!AC5</f>
        <v>0</v>
      </c>
      <c r="AD5">
        <f>扩大100倍!AD5</f>
        <v>0</v>
      </c>
      <c r="AE5">
        <f>扩大100倍!AE5</f>
        <v>0</v>
      </c>
      <c r="AF5">
        <f>扩大100倍!AF5</f>
        <v>0</v>
      </c>
      <c r="AG5" t="s">
        <v>396</v>
      </c>
      <c r="AH5">
        <v>0</v>
      </c>
      <c r="AI5">
        <v>0</v>
      </c>
      <c r="AJ5">
        <v>0</v>
      </c>
      <c r="AK5" t="s">
        <v>397</v>
      </c>
      <c r="AL5" t="s">
        <v>398</v>
      </c>
      <c r="AM5">
        <v>0</v>
      </c>
      <c r="AN5">
        <f>VLOOKUP(A5,Sheet1!$A$4:$A$357,1,0)</f>
        <v>10003</v>
      </c>
      <c r="AO5" t="e">
        <f>VLOOKUP(B5,[4]Sheet1!$A$2:$A$363,1,0)</f>
        <v>#N/A</v>
      </c>
    </row>
    <row r="6" spans="1:41" x14ac:dyDescent="0.15">
      <c r="A6">
        <v>10004</v>
      </c>
      <c r="B6" t="s">
        <v>53</v>
      </c>
      <c r="C6">
        <v>0</v>
      </c>
      <c r="D6">
        <v>0</v>
      </c>
      <c r="E6">
        <v>0</v>
      </c>
      <c r="F6">
        <v>5</v>
      </c>
      <c r="G6">
        <v>1</v>
      </c>
      <c r="H6">
        <v>1</v>
      </c>
      <c r="I6">
        <v>1</v>
      </c>
      <c r="J6">
        <f>INT(英雄配置表!J6)</f>
        <v>676</v>
      </c>
      <c r="K6">
        <f>INT(英雄配置表!K6)</f>
        <v>648</v>
      </c>
      <c r="L6">
        <f>INT(英雄配置表!L6)</f>
        <v>357</v>
      </c>
      <c r="M6">
        <f>INT(英雄配置表!M6)</f>
        <v>191</v>
      </c>
      <c r="N6">
        <f>INT(英雄配置表!N6)</f>
        <v>540</v>
      </c>
      <c r="O6">
        <f>英雄配置表!O6</f>
        <v>203.04000000000002</v>
      </c>
      <c r="P6">
        <f>英雄配置表!P6</f>
        <v>194.58000000000004</v>
      </c>
      <c r="Q6">
        <f>英雄配置表!Q6</f>
        <v>107.16000000000003</v>
      </c>
      <c r="R6">
        <f>英雄配置表!R6</f>
        <v>57.527999999999999</v>
      </c>
      <c r="S6">
        <f>英雄配置表!S6</f>
        <v>162.15000000000003</v>
      </c>
      <c r="T6">
        <f>扩大100倍!T6</f>
        <v>173.88000000000002</v>
      </c>
      <c r="U6">
        <f>扩大100倍!U6</f>
        <v>68.040000000000006</v>
      </c>
      <c r="V6">
        <f>扩大100倍!V6</f>
        <v>158.76000000000002</v>
      </c>
      <c r="W6">
        <f>扩大100倍!W6</f>
        <v>0.15959999999999999</v>
      </c>
      <c r="X6">
        <f>扩大100倍!X6</f>
        <v>0</v>
      </c>
      <c r="Y6">
        <f>扩大100倍!Y6</f>
        <v>0</v>
      </c>
      <c r="Z6">
        <f>扩大100倍!Z6</f>
        <v>0</v>
      </c>
      <c r="AA6">
        <f>扩大100倍!AA6</f>
        <v>0</v>
      </c>
      <c r="AB6">
        <f>扩大100倍!AB6</f>
        <v>0</v>
      </c>
      <c r="AC6">
        <f>扩大100倍!AC6</f>
        <v>0</v>
      </c>
      <c r="AD6">
        <f>扩大100倍!AD6</f>
        <v>0</v>
      </c>
      <c r="AE6">
        <f>扩大100倍!AE6</f>
        <v>0</v>
      </c>
      <c r="AF6">
        <f>扩大100倍!AF6</f>
        <v>0</v>
      </c>
      <c r="AG6" t="s">
        <v>399</v>
      </c>
      <c r="AH6">
        <v>0</v>
      </c>
      <c r="AI6">
        <v>0</v>
      </c>
      <c r="AJ6">
        <v>0</v>
      </c>
      <c r="AK6" t="s">
        <v>400</v>
      </c>
      <c r="AL6" t="s">
        <v>401</v>
      </c>
      <c r="AM6">
        <v>0</v>
      </c>
      <c r="AN6" t="e">
        <f>VLOOKUP(A6,Sheet1!$A$4:$A$357,1,0)</f>
        <v>#N/A</v>
      </c>
      <c r="AO6" t="e">
        <f>VLOOKUP(B6,[4]Sheet1!$A$2:$A$363,1,0)</f>
        <v>#N/A</v>
      </c>
    </row>
    <row r="7" spans="1:41" x14ac:dyDescent="0.15">
      <c r="A7">
        <v>10005</v>
      </c>
      <c r="B7" t="s">
        <v>66</v>
      </c>
      <c r="C7">
        <v>0</v>
      </c>
      <c r="D7">
        <v>0</v>
      </c>
      <c r="E7">
        <v>0</v>
      </c>
      <c r="F7">
        <v>5</v>
      </c>
      <c r="G7">
        <v>1</v>
      </c>
      <c r="H7">
        <v>2</v>
      </c>
      <c r="I7">
        <v>2</v>
      </c>
      <c r="J7">
        <f>INT(英雄配置表!J7)</f>
        <v>604</v>
      </c>
      <c r="K7">
        <f>INT(英雄配置表!K7)</f>
        <v>579</v>
      </c>
      <c r="L7">
        <f>INT(英雄配置表!L7)</f>
        <v>319</v>
      </c>
      <c r="M7">
        <f>INT(英雄配置表!M7)</f>
        <v>171</v>
      </c>
      <c r="N7">
        <f>INT(英雄配置表!N7)</f>
        <v>483</v>
      </c>
      <c r="O7">
        <f>英雄配置表!O7</f>
        <v>181.44000000000003</v>
      </c>
      <c r="P7">
        <f>英雄配置表!P7</f>
        <v>173.88000000000002</v>
      </c>
      <c r="Q7">
        <f>英雄配置表!Q7</f>
        <v>95.76</v>
      </c>
      <c r="R7">
        <f>英雄配置表!R7</f>
        <v>51.407999999999994</v>
      </c>
      <c r="S7">
        <f>英雄配置表!S7</f>
        <v>144.90000000000003</v>
      </c>
      <c r="T7">
        <f>扩大100倍!T7</f>
        <v>180.09000000000003</v>
      </c>
      <c r="U7">
        <f>扩大100倍!U7</f>
        <v>70.470000000000013</v>
      </c>
      <c r="V7">
        <f>扩大100倍!V7</f>
        <v>164.43000000000004</v>
      </c>
      <c r="W7">
        <f>扩大100倍!W7</f>
        <v>0.1653</v>
      </c>
      <c r="X7">
        <f>扩大100倍!X7</f>
        <v>0</v>
      </c>
      <c r="Y7">
        <f>扩大100倍!Y7</f>
        <v>0</v>
      </c>
      <c r="Z7">
        <f>扩大100倍!Z7</f>
        <v>0</v>
      </c>
      <c r="AA7">
        <f>扩大100倍!AA7</f>
        <v>0</v>
      </c>
      <c r="AB7">
        <f>扩大100倍!AB7</f>
        <v>0</v>
      </c>
      <c r="AC7">
        <f>扩大100倍!AC7</f>
        <v>0</v>
      </c>
      <c r="AD7">
        <f>扩大100倍!AD7</f>
        <v>0</v>
      </c>
      <c r="AE7">
        <f>扩大100倍!AE7</f>
        <v>0</v>
      </c>
      <c r="AF7">
        <f>扩大100倍!AF7</f>
        <v>0</v>
      </c>
      <c r="AG7" t="s">
        <v>293</v>
      </c>
      <c r="AH7">
        <v>0</v>
      </c>
      <c r="AI7">
        <v>0</v>
      </c>
      <c r="AJ7">
        <v>0</v>
      </c>
      <c r="AK7" t="s">
        <v>214</v>
      </c>
      <c r="AL7" t="s">
        <v>215</v>
      </c>
      <c r="AM7">
        <v>0</v>
      </c>
      <c r="AN7" t="e">
        <f>VLOOKUP(A7,Sheet1!$A$4:$A$357,1,0)</f>
        <v>#N/A</v>
      </c>
      <c r="AO7" t="str">
        <f>VLOOKUP(B7,[4]Sheet1!$A$2:$A$363,1,0)</f>
        <v>老鹿</v>
      </c>
    </row>
    <row r="8" spans="1:41" x14ac:dyDescent="0.15">
      <c r="A8">
        <v>10006</v>
      </c>
      <c r="B8" t="s">
        <v>64</v>
      </c>
      <c r="C8">
        <v>0</v>
      </c>
      <c r="D8">
        <v>0</v>
      </c>
      <c r="E8">
        <v>0</v>
      </c>
      <c r="F8">
        <v>5</v>
      </c>
      <c r="G8">
        <v>1</v>
      </c>
      <c r="H8">
        <v>2</v>
      </c>
      <c r="I8">
        <v>2</v>
      </c>
      <c r="J8">
        <f>INT(英雄配置表!J8)</f>
        <v>789</v>
      </c>
      <c r="K8">
        <f>INT(英雄配置表!K8)</f>
        <v>564</v>
      </c>
      <c r="L8">
        <f>INT(英雄配置表!L8)</f>
        <v>376</v>
      </c>
      <c r="M8">
        <f>INT(英雄配置表!M8)</f>
        <v>214</v>
      </c>
      <c r="N8">
        <f>INT(英雄配置表!N8)</f>
        <v>470</v>
      </c>
      <c r="O8">
        <f>英雄配置表!O8</f>
        <v>236.88000000000002</v>
      </c>
      <c r="P8">
        <f>英雄配置表!P8</f>
        <v>169.20000000000002</v>
      </c>
      <c r="Q8">
        <f>英雄配置表!Q8</f>
        <v>112.80000000000001</v>
      </c>
      <c r="R8">
        <f>英雄配置表!R8</f>
        <v>64.295999999999992</v>
      </c>
      <c r="S8">
        <f>英雄配置表!S8</f>
        <v>141</v>
      </c>
      <c r="T8">
        <f>扩大100倍!T8</f>
        <v>180.09000000000003</v>
      </c>
      <c r="U8">
        <f>扩大100倍!U8</f>
        <v>70.470000000000013</v>
      </c>
      <c r="V8">
        <f>扩大100倍!V8</f>
        <v>164.43000000000004</v>
      </c>
      <c r="W8">
        <f>扩大100倍!W8</f>
        <v>0.1653</v>
      </c>
      <c r="X8">
        <f>扩大100倍!X8</f>
        <v>0</v>
      </c>
      <c r="Y8">
        <f>扩大100倍!Y8</f>
        <v>0</v>
      </c>
      <c r="Z8">
        <f>扩大100倍!Z8</f>
        <v>0</v>
      </c>
      <c r="AA8">
        <f>扩大100倍!AA8</f>
        <v>0</v>
      </c>
      <c r="AB8">
        <f>扩大100倍!AB8</f>
        <v>0</v>
      </c>
      <c r="AC8">
        <f>扩大100倍!AC8</f>
        <v>0</v>
      </c>
      <c r="AD8">
        <f>扩大100倍!AD8</f>
        <v>0</v>
      </c>
      <c r="AE8">
        <f>扩大100倍!AE8</f>
        <v>0</v>
      </c>
      <c r="AF8">
        <f>扩大100倍!AF8</f>
        <v>0</v>
      </c>
      <c r="AG8" t="s">
        <v>402</v>
      </c>
      <c r="AH8">
        <v>0</v>
      </c>
      <c r="AI8">
        <v>0</v>
      </c>
      <c r="AJ8">
        <v>0</v>
      </c>
      <c r="AK8">
        <v>0</v>
      </c>
      <c r="AL8">
        <v>0</v>
      </c>
      <c r="AM8">
        <v>0</v>
      </c>
      <c r="AN8" t="e">
        <f>VLOOKUP(A8,Sheet1!$A$4:$A$357,1,0)</f>
        <v>#N/A</v>
      </c>
      <c r="AO8" t="e">
        <f>VLOOKUP(B8,[4]Sheet1!$A$2:$A$363,1,0)</f>
        <v>#N/A</v>
      </c>
    </row>
    <row r="9" spans="1:41" x14ac:dyDescent="0.15">
      <c r="A9">
        <v>10007</v>
      </c>
      <c r="B9" t="s">
        <v>292</v>
      </c>
      <c r="C9">
        <v>0</v>
      </c>
      <c r="D9">
        <v>0</v>
      </c>
      <c r="E9">
        <v>0</v>
      </c>
      <c r="F9">
        <v>5</v>
      </c>
      <c r="G9">
        <v>1</v>
      </c>
      <c r="H9">
        <v>2</v>
      </c>
      <c r="I9">
        <v>2</v>
      </c>
      <c r="J9">
        <f>INT(英雄配置表!J9)</f>
        <v>756</v>
      </c>
      <c r="K9">
        <f>INT(英雄配置表!K9)</f>
        <v>540</v>
      </c>
      <c r="L9">
        <f>INT(英雄配置表!L9)</f>
        <v>360</v>
      </c>
      <c r="M9">
        <f>INT(英雄配置表!M9)</f>
        <v>205</v>
      </c>
      <c r="N9">
        <f>INT(英雄配置表!N9)</f>
        <v>450</v>
      </c>
      <c r="O9">
        <f>英雄配置表!O9</f>
        <v>226.8</v>
      </c>
      <c r="P9">
        <f>英雄配置表!P9</f>
        <v>162</v>
      </c>
      <c r="Q9">
        <f>英雄配置表!Q9</f>
        <v>108</v>
      </c>
      <c r="R9">
        <f>英雄配置表!R9</f>
        <v>61.56</v>
      </c>
      <c r="S9">
        <f>英雄配置表!S9</f>
        <v>135</v>
      </c>
      <c r="T9">
        <f>扩大100倍!T9</f>
        <v>158.76000000000002</v>
      </c>
      <c r="U9">
        <f>扩大100倍!U9</f>
        <v>75.600000000000009</v>
      </c>
      <c r="V9">
        <f>扩大100倍!V9</f>
        <v>158.76000000000002</v>
      </c>
      <c r="W9">
        <f>扩大100倍!W9</f>
        <v>0.17640000000000003</v>
      </c>
      <c r="X9">
        <f>扩大100倍!X9</f>
        <v>0</v>
      </c>
      <c r="Y9">
        <f>扩大100倍!Y9</f>
        <v>0</v>
      </c>
      <c r="Z9">
        <f>扩大100倍!Z9</f>
        <v>0</v>
      </c>
      <c r="AA9">
        <f>扩大100倍!AA9</f>
        <v>0</v>
      </c>
      <c r="AB9">
        <f>扩大100倍!AB9</f>
        <v>0</v>
      </c>
      <c r="AC9">
        <f>扩大100倍!AC9</f>
        <v>0</v>
      </c>
      <c r="AD9">
        <f>扩大100倍!AD9</f>
        <v>0</v>
      </c>
      <c r="AE9">
        <f>扩大100倍!AE9</f>
        <v>0</v>
      </c>
      <c r="AF9">
        <f>扩大100倍!AF9</f>
        <v>0</v>
      </c>
      <c r="AG9" t="s">
        <v>294</v>
      </c>
      <c r="AH9">
        <v>0</v>
      </c>
      <c r="AI9">
        <v>0</v>
      </c>
      <c r="AJ9">
        <v>0</v>
      </c>
      <c r="AK9">
        <v>0</v>
      </c>
      <c r="AL9">
        <v>0</v>
      </c>
      <c r="AM9">
        <v>0</v>
      </c>
      <c r="AN9">
        <f>VLOOKUP(A9,Sheet1!$A$4:$A$357,1,0)</f>
        <v>10007</v>
      </c>
      <c r="AO9" t="str">
        <f>VLOOKUP(B9,[4]Sheet1!$A$2:$A$363,1,0)</f>
        <v>炸弹人</v>
      </c>
    </row>
    <row r="10" spans="1:41" x14ac:dyDescent="0.15">
      <c r="A10">
        <v>10008</v>
      </c>
      <c r="B10" t="s">
        <v>65</v>
      </c>
      <c r="C10">
        <v>0</v>
      </c>
      <c r="D10">
        <v>0</v>
      </c>
      <c r="E10">
        <v>0</v>
      </c>
      <c r="F10">
        <v>5</v>
      </c>
      <c r="G10">
        <v>1</v>
      </c>
      <c r="H10">
        <v>2</v>
      </c>
      <c r="I10">
        <v>2</v>
      </c>
      <c r="J10">
        <f>INT(英雄配置表!J10)</f>
        <v>765</v>
      </c>
      <c r="K10">
        <f>INT(英雄配置表!K10)</f>
        <v>522</v>
      </c>
      <c r="L10">
        <f>INT(英雄配置表!L10)</f>
        <v>313</v>
      </c>
      <c r="M10">
        <f>INT(英雄配置表!M10)</f>
        <v>208</v>
      </c>
      <c r="N10">
        <f>INT(英雄配置表!N10)</f>
        <v>435</v>
      </c>
      <c r="O10">
        <f>英雄配置表!O10</f>
        <v>229.68000000000004</v>
      </c>
      <c r="P10">
        <f>英雄配置表!P10</f>
        <v>156.60000000000002</v>
      </c>
      <c r="Q10">
        <f>英雄配置表!Q10</f>
        <v>93.960000000000008</v>
      </c>
      <c r="R10">
        <f>英雄配置表!R10</f>
        <v>62.64</v>
      </c>
      <c r="S10">
        <f>英雄配置表!S10</f>
        <v>130.5</v>
      </c>
      <c r="T10">
        <f>扩大100倍!T10</f>
        <v>177.66000000000003</v>
      </c>
      <c r="U10">
        <f>扩大100倍!U10</f>
        <v>80.37</v>
      </c>
      <c r="V10">
        <f>扩大100倍!V10</f>
        <v>177.66000000000003</v>
      </c>
      <c r="W10">
        <f>扩大100倍!W10</f>
        <v>0.17860000000000004</v>
      </c>
      <c r="X10">
        <f>扩大100倍!X10</f>
        <v>0</v>
      </c>
      <c r="Y10">
        <f>扩大100倍!Y10</f>
        <v>0</v>
      </c>
      <c r="Z10">
        <f>扩大100倍!Z10</f>
        <v>0</v>
      </c>
      <c r="AA10">
        <f>扩大100倍!AA10</f>
        <v>0</v>
      </c>
      <c r="AB10">
        <f>扩大100倍!AB10</f>
        <v>0</v>
      </c>
      <c r="AC10">
        <f>扩大100倍!AC10</f>
        <v>0</v>
      </c>
      <c r="AD10">
        <f>扩大100倍!AD10</f>
        <v>0</v>
      </c>
      <c r="AE10">
        <f>扩大100倍!AE10</f>
        <v>0</v>
      </c>
      <c r="AF10">
        <f>扩大100倍!AF10</f>
        <v>0</v>
      </c>
      <c r="AG10" t="s">
        <v>403</v>
      </c>
      <c r="AH10">
        <v>0</v>
      </c>
      <c r="AI10">
        <v>0</v>
      </c>
      <c r="AJ10">
        <v>0</v>
      </c>
      <c r="AK10" t="s">
        <v>404</v>
      </c>
      <c r="AL10" t="s">
        <v>405</v>
      </c>
      <c r="AM10">
        <v>0</v>
      </c>
      <c r="AN10" t="e">
        <f>VLOOKUP(A10,Sheet1!$A$4:$A$357,1,0)</f>
        <v>#N/A</v>
      </c>
      <c r="AO10" t="e">
        <f>VLOOKUP(B10,[4]Sheet1!$A$2:$A$363,1,0)</f>
        <v>#N/A</v>
      </c>
    </row>
    <row r="11" spans="1:41" x14ac:dyDescent="0.15">
      <c r="A11">
        <v>10009</v>
      </c>
      <c r="B11" t="s">
        <v>588</v>
      </c>
      <c r="C11">
        <v>0</v>
      </c>
      <c r="D11">
        <v>0</v>
      </c>
      <c r="E11">
        <v>0</v>
      </c>
      <c r="F11">
        <v>5</v>
      </c>
      <c r="G11">
        <v>1</v>
      </c>
      <c r="H11">
        <v>3</v>
      </c>
      <c r="I11">
        <v>3</v>
      </c>
      <c r="J11">
        <f>INT(英雄配置表!J11)</f>
        <v>792</v>
      </c>
      <c r="K11">
        <f>INT(英雄配置表!K11)</f>
        <v>540</v>
      </c>
      <c r="L11">
        <f>INT(英雄配置表!L11)</f>
        <v>324</v>
      </c>
      <c r="M11">
        <f>INT(英雄配置表!M11)</f>
        <v>216</v>
      </c>
      <c r="N11">
        <f>INT(英雄配置表!N11)</f>
        <v>450</v>
      </c>
      <c r="O11">
        <f>英雄配置表!O11</f>
        <v>237.60000000000002</v>
      </c>
      <c r="P11">
        <f>英雄配置表!P11</f>
        <v>162</v>
      </c>
      <c r="Q11">
        <f>英雄配置表!Q11</f>
        <v>97.2</v>
      </c>
      <c r="R11">
        <f>英雄配置表!R11</f>
        <v>64.8</v>
      </c>
      <c r="S11">
        <f>英雄配置表!S11</f>
        <v>135</v>
      </c>
      <c r="T11">
        <f>扩大100倍!T11</f>
        <v>117.45</v>
      </c>
      <c r="U11">
        <f>扩大100倍!U11</f>
        <v>93.960000000000008</v>
      </c>
      <c r="V11">
        <f>扩大100倍!V11</f>
        <v>104.4</v>
      </c>
      <c r="W11">
        <f>扩大100倍!W11</f>
        <v>0.13920000000000002</v>
      </c>
      <c r="X11">
        <f>扩大100倍!X11</f>
        <v>0</v>
      </c>
      <c r="Y11">
        <f>扩大100倍!Y11</f>
        <v>0</v>
      </c>
      <c r="Z11">
        <f>扩大100倍!Z11</f>
        <v>0</v>
      </c>
      <c r="AA11">
        <f>扩大100倍!AA11</f>
        <v>0</v>
      </c>
      <c r="AB11">
        <f>扩大100倍!AB11</f>
        <v>0</v>
      </c>
      <c r="AC11">
        <f>扩大100倍!AC11</f>
        <v>0</v>
      </c>
      <c r="AD11">
        <f>扩大100倍!AD11</f>
        <v>0</v>
      </c>
      <c r="AE11">
        <f>扩大100倍!AE11</f>
        <v>0</v>
      </c>
      <c r="AF11">
        <f>扩大100倍!AF11</f>
        <v>0</v>
      </c>
      <c r="AG11" t="s">
        <v>295</v>
      </c>
      <c r="AH11">
        <v>0</v>
      </c>
      <c r="AI11">
        <v>0</v>
      </c>
      <c r="AJ11">
        <v>0</v>
      </c>
      <c r="AK11" t="s">
        <v>216</v>
      </c>
      <c r="AL11" t="s">
        <v>217</v>
      </c>
      <c r="AM11">
        <v>0</v>
      </c>
      <c r="AN11">
        <f>VLOOKUP(A11,Sheet1!$A$4:$A$357,1,0)</f>
        <v>10009</v>
      </c>
      <c r="AO11" t="e">
        <f>VLOOKUP(B11,[4]Sheet1!$A$2:$A$363,1,0)</f>
        <v>#N/A</v>
      </c>
    </row>
    <row r="12" spans="1:41" x14ac:dyDescent="0.15">
      <c r="A12">
        <v>10010</v>
      </c>
      <c r="B12" t="s">
        <v>71</v>
      </c>
      <c r="C12">
        <v>0</v>
      </c>
      <c r="D12">
        <v>0</v>
      </c>
      <c r="E12">
        <v>0</v>
      </c>
      <c r="F12">
        <v>5</v>
      </c>
      <c r="G12">
        <v>1</v>
      </c>
      <c r="H12">
        <v>3</v>
      </c>
      <c r="I12">
        <v>3</v>
      </c>
      <c r="J12">
        <f>INT(英雄配置表!J12)</f>
        <v>714</v>
      </c>
      <c r="K12">
        <f>INT(英雄配置表!K12)</f>
        <v>620</v>
      </c>
      <c r="L12">
        <f>INT(英雄配置表!L12)</f>
        <v>338</v>
      </c>
      <c r="M12">
        <f>INT(英雄配置表!M12)</f>
        <v>236</v>
      </c>
      <c r="N12">
        <f>INT(英雄配置表!N12)</f>
        <v>470</v>
      </c>
      <c r="O12">
        <f>英雄配置表!O12</f>
        <v>214.32</v>
      </c>
      <c r="P12">
        <f>英雄配置表!P12</f>
        <v>186.12</v>
      </c>
      <c r="Q12">
        <f>英雄配置表!Q12</f>
        <v>101.52000000000001</v>
      </c>
      <c r="R12">
        <f>英雄配置表!R12</f>
        <v>71.064000000000007</v>
      </c>
      <c r="S12">
        <f>英雄配置表!S12</f>
        <v>141</v>
      </c>
      <c r="T12">
        <f>扩大100倍!T12</f>
        <v>138.6</v>
      </c>
      <c r="U12">
        <f>扩大100倍!U12</f>
        <v>95.256</v>
      </c>
      <c r="V12">
        <f>扩大100倍!V12</f>
        <v>90.72</v>
      </c>
      <c r="W12">
        <f>扩大100倍!W12</f>
        <v>0.10752000000000002</v>
      </c>
      <c r="X12">
        <f>扩大100倍!X12</f>
        <v>0</v>
      </c>
      <c r="Y12">
        <f>扩大100倍!Y12</f>
        <v>0</v>
      </c>
      <c r="Z12">
        <f>扩大100倍!Z12</f>
        <v>0</v>
      </c>
      <c r="AA12">
        <f>扩大100倍!AA12</f>
        <v>0</v>
      </c>
      <c r="AB12">
        <f>扩大100倍!AB12</f>
        <v>0</v>
      </c>
      <c r="AC12">
        <f>扩大100倍!AC12</f>
        <v>0</v>
      </c>
      <c r="AD12">
        <f>扩大100倍!AD12</f>
        <v>0</v>
      </c>
      <c r="AE12">
        <f>扩大100倍!AE12</f>
        <v>0</v>
      </c>
      <c r="AF12">
        <f>扩大100倍!AF12</f>
        <v>0</v>
      </c>
      <c r="AG12" t="s">
        <v>406</v>
      </c>
      <c r="AH12">
        <v>0</v>
      </c>
      <c r="AI12">
        <v>0</v>
      </c>
      <c r="AJ12">
        <v>0</v>
      </c>
      <c r="AK12" t="s">
        <v>407</v>
      </c>
      <c r="AL12" t="s">
        <v>408</v>
      </c>
      <c r="AM12">
        <v>0</v>
      </c>
      <c r="AN12" t="e">
        <f>VLOOKUP(A12,Sheet1!$A$4:$A$357,1,0)</f>
        <v>#N/A</v>
      </c>
      <c r="AO12" t="e">
        <f>VLOOKUP(B12,[4]Sheet1!$A$2:$A$363,1,0)</f>
        <v>#N/A</v>
      </c>
    </row>
    <row r="13" spans="1:41" x14ac:dyDescent="0.15">
      <c r="A13">
        <v>10011</v>
      </c>
      <c r="B13" t="s">
        <v>70</v>
      </c>
      <c r="C13">
        <v>0</v>
      </c>
      <c r="D13">
        <v>0</v>
      </c>
      <c r="E13">
        <v>0</v>
      </c>
      <c r="F13">
        <v>5</v>
      </c>
      <c r="G13">
        <v>1</v>
      </c>
      <c r="H13">
        <v>3</v>
      </c>
      <c r="I13">
        <v>3</v>
      </c>
      <c r="J13">
        <f>INT(英雄配置表!J13)</f>
        <v>696</v>
      </c>
      <c r="K13">
        <f>INT(英雄配置表!K13)</f>
        <v>626</v>
      </c>
      <c r="L13">
        <f>INT(英雄配置表!L13)</f>
        <v>278</v>
      </c>
      <c r="M13">
        <f>INT(英雄配置表!M13)</f>
        <v>187</v>
      </c>
      <c r="N13">
        <f>INT(英雄配置表!N13)</f>
        <v>478</v>
      </c>
      <c r="O13">
        <f>英雄配置表!O13</f>
        <v>208.8</v>
      </c>
      <c r="P13">
        <f>英雄配置表!P13</f>
        <v>187.92000000000004</v>
      </c>
      <c r="Q13">
        <f>英雄配置表!Q13</f>
        <v>83.52000000000001</v>
      </c>
      <c r="R13">
        <f>英雄配置表!R13</f>
        <v>56.375999999999991</v>
      </c>
      <c r="S13">
        <f>英雄配置表!S13</f>
        <v>143.55000000000004</v>
      </c>
      <c r="T13">
        <f>扩大100倍!T13</f>
        <v>148.50000000000003</v>
      </c>
      <c r="U13">
        <f>扩大100倍!U13</f>
        <v>102.06</v>
      </c>
      <c r="V13">
        <f>扩大100倍!V13</f>
        <v>97.199999999999989</v>
      </c>
      <c r="W13">
        <f>扩大100倍!W13</f>
        <v>0.11520000000000001</v>
      </c>
      <c r="X13">
        <f>扩大100倍!X13</f>
        <v>0</v>
      </c>
      <c r="Y13">
        <f>扩大100倍!Y13</f>
        <v>0</v>
      </c>
      <c r="Z13">
        <f>扩大100倍!Z13</f>
        <v>0</v>
      </c>
      <c r="AA13">
        <f>扩大100倍!AA13</f>
        <v>0</v>
      </c>
      <c r="AB13">
        <f>扩大100倍!AB13</f>
        <v>0</v>
      </c>
      <c r="AC13">
        <f>扩大100倍!AC13</f>
        <v>0</v>
      </c>
      <c r="AD13">
        <f>扩大100倍!AD13</f>
        <v>0</v>
      </c>
      <c r="AE13">
        <f>扩大100倍!AE13</f>
        <v>0</v>
      </c>
      <c r="AF13">
        <f>扩大100倍!AF13</f>
        <v>0</v>
      </c>
      <c r="AG13" t="s">
        <v>296</v>
      </c>
      <c r="AH13">
        <v>0</v>
      </c>
      <c r="AI13">
        <v>0</v>
      </c>
      <c r="AJ13">
        <v>0</v>
      </c>
      <c r="AK13">
        <v>0</v>
      </c>
      <c r="AL13">
        <v>0</v>
      </c>
      <c r="AM13">
        <v>0</v>
      </c>
      <c r="AN13">
        <f>VLOOKUP(A13,Sheet1!$A$4:$A$357,1,0)</f>
        <v>10011</v>
      </c>
      <c r="AO13" t="str">
        <f>VLOOKUP(B13,[4]Sheet1!$A$2:$A$363,1,0)</f>
        <v>骨法</v>
      </c>
    </row>
    <row r="14" spans="1:41" x14ac:dyDescent="0.15">
      <c r="A14">
        <v>10012</v>
      </c>
      <c r="B14" t="s">
        <v>60</v>
      </c>
      <c r="C14">
        <v>0</v>
      </c>
      <c r="D14">
        <v>0</v>
      </c>
      <c r="E14">
        <v>0</v>
      </c>
      <c r="F14">
        <v>5</v>
      </c>
      <c r="G14">
        <v>1</v>
      </c>
      <c r="H14">
        <v>3</v>
      </c>
      <c r="I14">
        <v>3</v>
      </c>
      <c r="J14">
        <f>INT(英雄配置表!J14)</f>
        <v>739</v>
      </c>
      <c r="K14">
        <f>INT(英雄配置表!K14)</f>
        <v>504</v>
      </c>
      <c r="L14">
        <f>INT(英雄配置表!L14)</f>
        <v>302</v>
      </c>
      <c r="M14">
        <f>INT(英雄配置表!M14)</f>
        <v>201</v>
      </c>
      <c r="N14">
        <f>INT(英雄配置表!N14)</f>
        <v>420</v>
      </c>
      <c r="O14">
        <f>英雄配置表!O14</f>
        <v>221.76000000000005</v>
      </c>
      <c r="P14">
        <f>英雄配置表!P14</f>
        <v>151.20000000000002</v>
      </c>
      <c r="Q14">
        <f>英雄配置表!Q14</f>
        <v>90.720000000000013</v>
      </c>
      <c r="R14">
        <f>英雄配置表!R14</f>
        <v>60.48</v>
      </c>
      <c r="S14">
        <f>英雄配置表!S14</f>
        <v>126</v>
      </c>
      <c r="T14">
        <f>扩大100倍!T14</f>
        <v>155.10000000000002</v>
      </c>
      <c r="U14">
        <f>扩大100倍!U14</f>
        <v>111.67200000000001</v>
      </c>
      <c r="V14">
        <f>扩大100倍!V14</f>
        <v>101.52</v>
      </c>
      <c r="W14">
        <f>扩大100倍!W14</f>
        <v>0.13536000000000001</v>
      </c>
      <c r="X14">
        <f>扩大100倍!X14</f>
        <v>0</v>
      </c>
      <c r="Y14">
        <f>扩大100倍!Y14</f>
        <v>0</v>
      </c>
      <c r="Z14">
        <f>扩大100倍!Z14</f>
        <v>0</v>
      </c>
      <c r="AA14">
        <f>扩大100倍!AA14</f>
        <v>0</v>
      </c>
      <c r="AB14">
        <f>扩大100倍!AB14</f>
        <v>0</v>
      </c>
      <c r="AC14">
        <f>扩大100倍!AC14</f>
        <v>0</v>
      </c>
      <c r="AD14">
        <f>扩大100倍!AD14</f>
        <v>0</v>
      </c>
      <c r="AE14">
        <f>扩大100倍!AE14</f>
        <v>0</v>
      </c>
      <c r="AF14">
        <f>扩大100倍!AF14</f>
        <v>0</v>
      </c>
      <c r="AG14" t="s">
        <v>409</v>
      </c>
      <c r="AH14">
        <v>0</v>
      </c>
      <c r="AI14">
        <v>0</v>
      </c>
      <c r="AJ14">
        <v>0</v>
      </c>
      <c r="AK14" t="s">
        <v>410</v>
      </c>
      <c r="AL14" t="s">
        <v>218</v>
      </c>
      <c r="AM14">
        <v>0</v>
      </c>
      <c r="AN14" t="e">
        <f>VLOOKUP(A14,Sheet1!$A$4:$A$357,1,0)</f>
        <v>#N/A</v>
      </c>
      <c r="AO14" t="str">
        <f>VLOOKUP(B14,[4]Sheet1!$A$2:$A$363,1,0)</f>
        <v>死亡先知</v>
      </c>
    </row>
    <row r="15" spans="1:41" x14ac:dyDescent="0.15">
      <c r="A15">
        <v>10013</v>
      </c>
      <c r="B15" t="s">
        <v>73</v>
      </c>
      <c r="C15">
        <v>0</v>
      </c>
      <c r="D15">
        <v>0</v>
      </c>
      <c r="E15">
        <v>0</v>
      </c>
      <c r="F15">
        <v>5</v>
      </c>
      <c r="G15">
        <v>2</v>
      </c>
      <c r="H15">
        <v>4</v>
      </c>
      <c r="I15">
        <v>1</v>
      </c>
      <c r="J15">
        <f>INT(英雄配置表!J15)</f>
        <v>798</v>
      </c>
      <c r="K15">
        <f>INT(英雄配置表!K15)</f>
        <v>399</v>
      </c>
      <c r="L15">
        <f>INT(英雄配置表!L15)</f>
        <v>579</v>
      </c>
      <c r="M15">
        <f>INT(英雄配置表!M15)</f>
        <v>226</v>
      </c>
      <c r="N15">
        <f>INT(英雄配置表!N15)</f>
        <v>529</v>
      </c>
      <c r="O15">
        <f>英雄配置表!O15</f>
        <v>239.4</v>
      </c>
      <c r="P15">
        <f>英雄配置表!P15</f>
        <v>119.7</v>
      </c>
      <c r="Q15">
        <f>英雄配置表!Q15</f>
        <v>173.88000000000002</v>
      </c>
      <c r="R15">
        <f>英雄配置表!R15</f>
        <v>68.040000000000006</v>
      </c>
      <c r="S15">
        <f>英雄配置表!S15</f>
        <v>158.76000000000002</v>
      </c>
      <c r="T15">
        <f>扩大100倍!T15</f>
        <v>143.55000000000004</v>
      </c>
      <c r="U15">
        <f>扩大100倍!U15</f>
        <v>98.658000000000015</v>
      </c>
      <c r="V15">
        <f>扩大100倍!V15</f>
        <v>93.96</v>
      </c>
      <c r="W15">
        <f>扩大100倍!W15</f>
        <v>0.11136000000000001</v>
      </c>
      <c r="X15">
        <f>扩大100倍!X15</f>
        <v>0</v>
      </c>
      <c r="Y15">
        <f>扩大100倍!Y15</f>
        <v>0</v>
      </c>
      <c r="Z15">
        <f>扩大100倍!Z15</f>
        <v>0</v>
      </c>
      <c r="AA15">
        <f>扩大100倍!AA15</f>
        <v>0</v>
      </c>
      <c r="AB15">
        <f>扩大100倍!AB15</f>
        <v>0</v>
      </c>
      <c r="AC15">
        <f>扩大100倍!AC15</f>
        <v>0</v>
      </c>
      <c r="AD15">
        <f>扩大100倍!AD15</f>
        <v>0</v>
      </c>
      <c r="AE15">
        <f>扩大100倍!AE15</f>
        <v>0</v>
      </c>
      <c r="AF15">
        <f>扩大100倍!AF15</f>
        <v>0</v>
      </c>
      <c r="AG15" t="s">
        <v>297</v>
      </c>
      <c r="AH15">
        <v>0</v>
      </c>
      <c r="AI15">
        <v>0</v>
      </c>
      <c r="AJ15">
        <v>0</v>
      </c>
      <c r="AK15" t="s">
        <v>219</v>
      </c>
      <c r="AL15" t="s">
        <v>220</v>
      </c>
      <c r="AM15">
        <v>0</v>
      </c>
      <c r="AN15">
        <f>VLOOKUP(A15,Sheet1!$A$4:$A$357,1,0)</f>
        <v>10013</v>
      </c>
      <c r="AO15" t="str">
        <f>VLOOKUP(B15,[4]Sheet1!$A$2:$A$363,1,0)</f>
        <v>敌法</v>
      </c>
    </row>
    <row r="16" spans="1:41" x14ac:dyDescent="0.15">
      <c r="A16">
        <v>10014</v>
      </c>
      <c r="B16" t="s">
        <v>74</v>
      </c>
      <c r="C16">
        <v>0</v>
      </c>
      <c r="D16">
        <v>0</v>
      </c>
      <c r="E16">
        <v>0</v>
      </c>
      <c r="F16">
        <v>5</v>
      </c>
      <c r="G16">
        <v>2</v>
      </c>
      <c r="H16">
        <v>4</v>
      </c>
      <c r="I16">
        <v>1</v>
      </c>
      <c r="J16">
        <f>INT(英雄配置表!J16)</f>
        <v>826</v>
      </c>
      <c r="K16">
        <f>INT(英雄配置表!K16)</f>
        <v>413</v>
      </c>
      <c r="L16">
        <f>INT(英雄配置表!L16)</f>
        <v>600</v>
      </c>
      <c r="M16">
        <f>INT(英雄配置表!M16)</f>
        <v>234</v>
      </c>
      <c r="N16">
        <f>INT(英雄配置表!N16)</f>
        <v>548</v>
      </c>
      <c r="O16">
        <f>英雄配置表!O16</f>
        <v>247.95000000000002</v>
      </c>
      <c r="P16">
        <f>英雄配置表!P16</f>
        <v>123.97500000000001</v>
      </c>
      <c r="Q16">
        <f>英雄配置表!Q16</f>
        <v>180.09000000000003</v>
      </c>
      <c r="R16">
        <f>英雄配置表!R16</f>
        <v>70.470000000000013</v>
      </c>
      <c r="S16">
        <f>英雄配置表!S16</f>
        <v>164.43000000000004</v>
      </c>
      <c r="T16">
        <f>扩大100倍!T16</f>
        <v>148.50000000000003</v>
      </c>
      <c r="U16">
        <f>扩大100倍!U16</f>
        <v>102.06</v>
      </c>
      <c r="V16">
        <f>扩大100倍!V16</f>
        <v>97.199999999999989</v>
      </c>
      <c r="W16">
        <f>扩大100倍!W16</f>
        <v>0.11520000000000001</v>
      </c>
      <c r="X16">
        <f>扩大100倍!X16</f>
        <v>0</v>
      </c>
      <c r="Y16">
        <f>扩大100倍!Y16</f>
        <v>0</v>
      </c>
      <c r="Z16">
        <f>扩大100倍!Z16</f>
        <v>0</v>
      </c>
      <c r="AA16">
        <f>扩大100倍!AA16</f>
        <v>0</v>
      </c>
      <c r="AB16">
        <f>扩大100倍!AB16</f>
        <v>0</v>
      </c>
      <c r="AC16">
        <f>扩大100倍!AC16</f>
        <v>0</v>
      </c>
      <c r="AD16">
        <f>扩大100倍!AD16</f>
        <v>0</v>
      </c>
      <c r="AE16">
        <f>扩大100倍!AE16</f>
        <v>0</v>
      </c>
      <c r="AF16">
        <f>扩大100倍!AF16</f>
        <v>0</v>
      </c>
      <c r="AG16" t="s">
        <v>298</v>
      </c>
      <c r="AH16">
        <v>0</v>
      </c>
      <c r="AI16">
        <v>0</v>
      </c>
      <c r="AJ16">
        <v>0</v>
      </c>
      <c r="AK16" t="s">
        <v>411</v>
      </c>
      <c r="AL16" t="s">
        <v>412</v>
      </c>
      <c r="AM16">
        <v>0</v>
      </c>
      <c r="AN16">
        <f>VLOOKUP(A16,Sheet1!$A$4:$A$357,1,0)</f>
        <v>10014</v>
      </c>
      <c r="AO16" t="str">
        <f>VLOOKUP(B16,[4]Sheet1!$A$2:$A$363,1,0)</f>
        <v>火枪</v>
      </c>
    </row>
    <row r="17" spans="1:41" x14ac:dyDescent="0.15">
      <c r="A17">
        <v>10015</v>
      </c>
      <c r="B17" t="s">
        <v>79</v>
      </c>
      <c r="C17">
        <v>0</v>
      </c>
      <c r="D17">
        <v>0</v>
      </c>
      <c r="E17">
        <v>0</v>
      </c>
      <c r="F17">
        <v>5</v>
      </c>
      <c r="G17">
        <v>2</v>
      </c>
      <c r="H17">
        <v>4</v>
      </c>
      <c r="I17">
        <v>1</v>
      </c>
      <c r="J17">
        <f>INT(英雄配置表!J17)</f>
        <v>893</v>
      </c>
      <c r="K17">
        <f>INT(英雄配置表!K17)</f>
        <v>446</v>
      </c>
      <c r="L17">
        <f>INT(英雄配置表!L17)</f>
        <v>648</v>
      </c>
      <c r="M17">
        <f>INT(英雄配置表!M17)</f>
        <v>253</v>
      </c>
      <c r="N17">
        <f>INT(英雄配置表!N17)</f>
        <v>592</v>
      </c>
      <c r="O17">
        <f>英雄配置表!O17</f>
        <v>267.90000000000003</v>
      </c>
      <c r="P17">
        <f>英雄配置表!P17</f>
        <v>133.95000000000002</v>
      </c>
      <c r="Q17">
        <f>英雄配置表!Q17</f>
        <v>194.58000000000004</v>
      </c>
      <c r="R17">
        <f>英雄配置表!R17</f>
        <v>76.14</v>
      </c>
      <c r="S17">
        <f>英雄配置表!S17</f>
        <v>177.66000000000003</v>
      </c>
      <c r="T17">
        <f>扩大100倍!T17</f>
        <v>86.4</v>
      </c>
      <c r="U17">
        <f>扩大100倍!U17</f>
        <v>60.480000000000011</v>
      </c>
      <c r="V17">
        <f>扩大100倍!V17</f>
        <v>120</v>
      </c>
      <c r="W17">
        <f>扩大100倍!W17</f>
        <v>0.21120000000000005</v>
      </c>
      <c r="X17">
        <f>扩大100倍!X17</f>
        <v>0</v>
      </c>
      <c r="Y17">
        <f>扩大100倍!Y17</f>
        <v>0</v>
      </c>
      <c r="Z17">
        <f>扩大100倍!Z17</f>
        <v>0</v>
      </c>
      <c r="AA17">
        <f>扩大100倍!AA17</f>
        <v>0</v>
      </c>
      <c r="AB17">
        <f>扩大100倍!AB17</f>
        <v>0</v>
      </c>
      <c r="AC17">
        <f>扩大100倍!AC17</f>
        <v>0</v>
      </c>
      <c r="AD17">
        <f>扩大100倍!AD17</f>
        <v>0</v>
      </c>
      <c r="AE17">
        <f>扩大100倍!AE17</f>
        <v>0</v>
      </c>
      <c r="AF17">
        <f>扩大100倍!AF17</f>
        <v>0</v>
      </c>
      <c r="AG17" t="s">
        <v>413</v>
      </c>
      <c r="AH17">
        <v>0</v>
      </c>
      <c r="AI17">
        <v>0</v>
      </c>
      <c r="AJ17">
        <v>0</v>
      </c>
      <c r="AK17" t="s">
        <v>414</v>
      </c>
      <c r="AL17" t="s">
        <v>415</v>
      </c>
      <c r="AM17">
        <v>0</v>
      </c>
      <c r="AN17" t="e">
        <f>VLOOKUP(A17,Sheet1!$A$4:$A$357,1,0)</f>
        <v>#N/A</v>
      </c>
      <c r="AO17" t="e">
        <f>VLOOKUP(B17,[4]Sheet1!$A$2:$A$363,1,0)</f>
        <v>#N/A</v>
      </c>
    </row>
    <row r="18" spans="1:41" x14ac:dyDescent="0.15">
      <c r="A18">
        <v>10016</v>
      </c>
      <c r="B18" t="s">
        <v>77</v>
      </c>
      <c r="C18">
        <v>0</v>
      </c>
      <c r="D18">
        <v>0</v>
      </c>
      <c r="E18">
        <v>0</v>
      </c>
      <c r="F18">
        <v>5</v>
      </c>
      <c r="G18">
        <v>2</v>
      </c>
      <c r="H18">
        <v>4</v>
      </c>
      <c r="I18">
        <v>1</v>
      </c>
      <c r="J18">
        <f>INT(英雄配置表!J18)</f>
        <v>855</v>
      </c>
      <c r="K18">
        <f>INT(英雄配置表!K18)</f>
        <v>427</v>
      </c>
      <c r="L18">
        <f>INT(英雄配置表!L18)</f>
        <v>621</v>
      </c>
      <c r="M18">
        <f>INT(英雄配置表!M18)</f>
        <v>243</v>
      </c>
      <c r="N18">
        <f>INT(英雄配置表!N18)</f>
        <v>567</v>
      </c>
      <c r="O18">
        <f>英雄配置表!O18</f>
        <v>256.5</v>
      </c>
      <c r="P18">
        <f>英雄配置表!P18</f>
        <v>128.25</v>
      </c>
      <c r="Q18">
        <f>英雄配置表!Q18</f>
        <v>186.30000000000004</v>
      </c>
      <c r="R18">
        <f>英雄配置表!R18</f>
        <v>72.900000000000006</v>
      </c>
      <c r="S18">
        <f>英雄配置表!S18</f>
        <v>170.10000000000002</v>
      </c>
      <c r="T18">
        <f>扩大100倍!T18</f>
        <v>80.640000000000015</v>
      </c>
      <c r="U18">
        <f>扩大100倍!U18</f>
        <v>54.431999999999995</v>
      </c>
      <c r="V18">
        <f>扩大100倍!V18</f>
        <v>138.6</v>
      </c>
      <c r="W18">
        <f>扩大100倍!W18</f>
        <v>0.24192000000000008</v>
      </c>
      <c r="X18">
        <f>扩大100倍!X18</f>
        <v>0</v>
      </c>
      <c r="Y18">
        <f>扩大100倍!Y18</f>
        <v>0</v>
      </c>
      <c r="Z18">
        <f>扩大100倍!Z18</f>
        <v>0</v>
      </c>
      <c r="AA18">
        <f>扩大100倍!AA18</f>
        <v>0</v>
      </c>
      <c r="AB18">
        <f>扩大100倍!AB18</f>
        <v>0</v>
      </c>
      <c r="AC18">
        <f>扩大100倍!AC18</f>
        <v>0</v>
      </c>
      <c r="AD18">
        <f>扩大100倍!AD18</f>
        <v>0</v>
      </c>
      <c r="AE18">
        <f>扩大100倍!AE18</f>
        <v>0</v>
      </c>
      <c r="AF18">
        <f>扩大100倍!AF18</f>
        <v>0</v>
      </c>
      <c r="AG18" t="s">
        <v>416</v>
      </c>
      <c r="AH18">
        <v>0</v>
      </c>
      <c r="AI18">
        <v>0</v>
      </c>
      <c r="AJ18">
        <v>0</v>
      </c>
      <c r="AK18" t="s">
        <v>417</v>
      </c>
      <c r="AL18" t="s">
        <v>418</v>
      </c>
      <c r="AM18">
        <v>0</v>
      </c>
      <c r="AN18" t="e">
        <f>VLOOKUP(A18,Sheet1!$A$4:$A$357,1,0)</f>
        <v>#N/A</v>
      </c>
      <c r="AO18" t="e">
        <f>VLOOKUP(B18,[4]Sheet1!$A$2:$A$363,1,0)</f>
        <v>#N/A</v>
      </c>
    </row>
    <row r="19" spans="1:41" x14ac:dyDescent="0.15">
      <c r="A19">
        <v>10017</v>
      </c>
      <c r="B19" t="s">
        <v>84</v>
      </c>
      <c r="C19">
        <v>0</v>
      </c>
      <c r="D19">
        <v>0</v>
      </c>
      <c r="E19">
        <v>0</v>
      </c>
      <c r="F19">
        <v>5</v>
      </c>
      <c r="G19">
        <v>2</v>
      </c>
      <c r="H19">
        <v>5</v>
      </c>
      <c r="I19">
        <v>2</v>
      </c>
      <c r="J19">
        <f>INT(英雄配置表!J19)</f>
        <v>826</v>
      </c>
      <c r="K19">
        <f>INT(英雄配置表!K19)</f>
        <v>413</v>
      </c>
      <c r="L19">
        <f>INT(英雄配置表!L19)</f>
        <v>600</v>
      </c>
      <c r="M19">
        <f>INT(英雄配置表!M19)</f>
        <v>234</v>
      </c>
      <c r="N19">
        <f>INT(英雄配置表!N19)</f>
        <v>548</v>
      </c>
      <c r="O19">
        <f>英雄配置表!O19</f>
        <v>247.95000000000002</v>
      </c>
      <c r="P19">
        <f>英雄配置表!P19</f>
        <v>123.97500000000001</v>
      </c>
      <c r="Q19">
        <f>英雄配置表!Q19</f>
        <v>180.09000000000003</v>
      </c>
      <c r="R19">
        <f>英雄配置表!R19</f>
        <v>70.470000000000013</v>
      </c>
      <c r="S19">
        <f>英雄配置表!S19</f>
        <v>164.43000000000004</v>
      </c>
      <c r="T19">
        <f>扩大100倍!T19</f>
        <v>86.4</v>
      </c>
      <c r="U19">
        <f>扩大100倍!U19</f>
        <v>57.6</v>
      </c>
      <c r="V19">
        <f>扩大100倍!V19</f>
        <v>120</v>
      </c>
      <c r="W19">
        <f>扩大100倍!W19</f>
        <v>0.192</v>
      </c>
      <c r="X19">
        <f>扩大100倍!X19</f>
        <v>0</v>
      </c>
      <c r="Y19">
        <f>扩大100倍!Y19</f>
        <v>0</v>
      </c>
      <c r="Z19">
        <f>扩大100倍!Z19</f>
        <v>0</v>
      </c>
      <c r="AA19">
        <f>扩大100倍!AA19</f>
        <v>0</v>
      </c>
      <c r="AB19">
        <f>扩大100倍!AB19</f>
        <v>0</v>
      </c>
      <c r="AC19">
        <f>扩大100倍!AC19</f>
        <v>0</v>
      </c>
      <c r="AD19">
        <f>扩大100倍!AD19</f>
        <v>0</v>
      </c>
      <c r="AE19">
        <f>扩大100倍!AE19</f>
        <v>0</v>
      </c>
      <c r="AF19">
        <f>扩大100倍!AF19</f>
        <v>0</v>
      </c>
      <c r="AG19" t="s">
        <v>299</v>
      </c>
      <c r="AH19">
        <v>0</v>
      </c>
      <c r="AI19">
        <v>0</v>
      </c>
      <c r="AJ19">
        <v>0</v>
      </c>
      <c r="AK19">
        <v>0</v>
      </c>
      <c r="AL19">
        <v>0</v>
      </c>
      <c r="AM19">
        <v>0</v>
      </c>
      <c r="AN19">
        <f>VLOOKUP(A19,Sheet1!$A$4:$A$357,1,0)</f>
        <v>10017</v>
      </c>
      <c r="AO19" t="str">
        <f>VLOOKUP(B19,[4]Sheet1!$A$2:$A$363,1,0)</f>
        <v>小黑</v>
      </c>
    </row>
    <row r="20" spans="1:41" x14ac:dyDescent="0.15">
      <c r="A20">
        <v>10018</v>
      </c>
      <c r="B20" t="s">
        <v>221</v>
      </c>
      <c r="C20">
        <v>0</v>
      </c>
      <c r="D20">
        <v>0</v>
      </c>
      <c r="E20">
        <v>0</v>
      </c>
      <c r="F20">
        <v>5</v>
      </c>
      <c r="G20">
        <v>2</v>
      </c>
      <c r="H20">
        <v>5</v>
      </c>
      <c r="I20">
        <v>2</v>
      </c>
      <c r="J20">
        <f>INT(英雄配置表!J20)</f>
        <v>893</v>
      </c>
      <c r="K20">
        <f>INT(英雄配置表!K20)</f>
        <v>446</v>
      </c>
      <c r="L20">
        <f>INT(英雄配置表!L20)</f>
        <v>648</v>
      </c>
      <c r="M20">
        <f>INT(英雄配置表!M20)</f>
        <v>253</v>
      </c>
      <c r="N20">
        <f>INT(英雄配置表!N20)</f>
        <v>592</v>
      </c>
      <c r="O20">
        <f>英雄配置表!O20</f>
        <v>267.90000000000003</v>
      </c>
      <c r="P20">
        <f>英雄配置表!P20</f>
        <v>133.95000000000002</v>
      </c>
      <c r="Q20">
        <f>英雄配置表!Q20</f>
        <v>194.58000000000004</v>
      </c>
      <c r="R20">
        <f>英雄配置表!R20</f>
        <v>76.14</v>
      </c>
      <c r="S20">
        <f>英雄配置表!S20</f>
        <v>177.66000000000003</v>
      </c>
      <c r="T20">
        <f>扩大100倍!T20</f>
        <v>151.20000000000002</v>
      </c>
      <c r="U20">
        <f>扩大100倍!U20</f>
        <v>72</v>
      </c>
      <c r="V20">
        <f>扩大100倍!V20</f>
        <v>151.20000000000002</v>
      </c>
      <c r="W20">
        <f>扩大100倍!W20</f>
        <v>0.16800000000000001</v>
      </c>
      <c r="X20">
        <f>扩大100倍!X20</f>
        <v>0</v>
      </c>
      <c r="Y20">
        <f>扩大100倍!Y20</f>
        <v>0</v>
      </c>
      <c r="Z20">
        <f>扩大100倍!Z20</f>
        <v>0</v>
      </c>
      <c r="AA20">
        <f>扩大100倍!AA20</f>
        <v>0</v>
      </c>
      <c r="AB20">
        <f>扩大100倍!AB20</f>
        <v>0</v>
      </c>
      <c r="AC20">
        <f>扩大100倍!AC20</f>
        <v>0</v>
      </c>
      <c r="AD20">
        <f>扩大100倍!AD20</f>
        <v>0</v>
      </c>
      <c r="AE20">
        <f>扩大100倍!AE20</f>
        <v>0</v>
      </c>
      <c r="AF20">
        <f>扩大100倍!AF20</f>
        <v>0</v>
      </c>
      <c r="AG20" t="s">
        <v>419</v>
      </c>
      <c r="AH20">
        <v>0</v>
      </c>
      <c r="AI20">
        <v>0</v>
      </c>
      <c r="AJ20">
        <v>0</v>
      </c>
      <c r="AK20">
        <v>0</v>
      </c>
      <c r="AL20">
        <v>0</v>
      </c>
      <c r="AM20">
        <v>0</v>
      </c>
      <c r="AN20" t="e">
        <f>VLOOKUP(A20,Sheet1!$A$4:$A$357,1,0)</f>
        <v>#N/A</v>
      </c>
      <c r="AO20" t="e">
        <f>VLOOKUP(B20,[4]Sheet1!$A$2:$A$363,1,0)</f>
        <v>#N/A</v>
      </c>
    </row>
    <row r="21" spans="1:41" x14ac:dyDescent="0.15">
      <c r="A21">
        <v>10019</v>
      </c>
      <c r="B21" t="s">
        <v>93</v>
      </c>
      <c r="C21">
        <v>0</v>
      </c>
      <c r="D21">
        <v>0</v>
      </c>
      <c r="E21">
        <v>0</v>
      </c>
      <c r="F21">
        <v>5</v>
      </c>
      <c r="G21">
        <v>2</v>
      </c>
      <c r="H21">
        <v>5</v>
      </c>
      <c r="I21">
        <v>2</v>
      </c>
      <c r="J21">
        <f>INT(英雄配置表!J21)</f>
        <v>855</v>
      </c>
      <c r="K21">
        <f>INT(英雄配置表!K21)</f>
        <v>427</v>
      </c>
      <c r="L21">
        <f>INT(英雄配置表!L21)</f>
        <v>621</v>
      </c>
      <c r="M21">
        <f>INT(英雄配置表!M21)</f>
        <v>243</v>
      </c>
      <c r="N21">
        <f>INT(英雄配置表!N21)</f>
        <v>567</v>
      </c>
      <c r="O21">
        <f>英雄配置表!O21</f>
        <v>256.5</v>
      </c>
      <c r="P21">
        <f>英雄配置表!P21</f>
        <v>128.25</v>
      </c>
      <c r="Q21">
        <f>英雄配置表!Q21</f>
        <v>186.30000000000004</v>
      </c>
      <c r="R21">
        <f>英雄配置表!R21</f>
        <v>72.900000000000006</v>
      </c>
      <c r="S21">
        <f>英雄配置表!S21</f>
        <v>170.10000000000002</v>
      </c>
      <c r="T21">
        <f>扩大100倍!T21</f>
        <v>159.39000000000001</v>
      </c>
      <c r="U21">
        <f>扩大100倍!U21</f>
        <v>62.370000000000005</v>
      </c>
      <c r="V21">
        <f>扩大100倍!V21</f>
        <v>145.53</v>
      </c>
      <c r="W21">
        <f>扩大100倍!W21</f>
        <v>0.14630000000000001</v>
      </c>
      <c r="X21">
        <f>扩大100倍!X21</f>
        <v>0</v>
      </c>
      <c r="Y21">
        <f>扩大100倍!Y21</f>
        <v>0</v>
      </c>
      <c r="Z21">
        <f>扩大100倍!Z21</f>
        <v>0</v>
      </c>
      <c r="AA21">
        <f>扩大100倍!AA21</f>
        <v>0</v>
      </c>
      <c r="AB21">
        <f>扩大100倍!AB21</f>
        <v>0</v>
      </c>
      <c r="AC21">
        <f>扩大100倍!AC21</f>
        <v>0</v>
      </c>
      <c r="AD21">
        <f>扩大100倍!AD21</f>
        <v>0</v>
      </c>
      <c r="AE21">
        <f>扩大100倍!AE21</f>
        <v>0</v>
      </c>
      <c r="AF21">
        <f>扩大100倍!AF21</f>
        <v>0</v>
      </c>
      <c r="AG21" t="s">
        <v>420</v>
      </c>
      <c r="AH21">
        <v>0</v>
      </c>
      <c r="AI21">
        <v>0</v>
      </c>
      <c r="AJ21">
        <v>0</v>
      </c>
      <c r="AK21" t="s">
        <v>222</v>
      </c>
      <c r="AL21" t="s">
        <v>421</v>
      </c>
      <c r="AM21">
        <v>0</v>
      </c>
      <c r="AN21" t="e">
        <f>VLOOKUP(A21,Sheet1!$A$4:$A$357,1,0)</f>
        <v>#N/A</v>
      </c>
      <c r="AO21" t="e">
        <f>VLOOKUP(B21,[4]Sheet1!$A$2:$A$363,1,0)</f>
        <v>#N/A</v>
      </c>
    </row>
    <row r="22" spans="1:41" x14ac:dyDescent="0.15">
      <c r="A22">
        <v>10020</v>
      </c>
      <c r="B22" t="s">
        <v>90</v>
      </c>
      <c r="C22">
        <v>0</v>
      </c>
      <c r="D22">
        <v>0</v>
      </c>
      <c r="E22">
        <v>0</v>
      </c>
      <c r="F22">
        <v>5</v>
      </c>
      <c r="G22">
        <v>2</v>
      </c>
      <c r="H22">
        <v>5</v>
      </c>
      <c r="I22">
        <v>2</v>
      </c>
      <c r="J22">
        <f>INT(英雄配置表!J22)</f>
        <v>714</v>
      </c>
      <c r="K22">
        <f>INT(英雄配置表!K22)</f>
        <v>441</v>
      </c>
      <c r="L22">
        <f>INT(英雄配置表!L22)</f>
        <v>529</v>
      </c>
      <c r="M22">
        <f>INT(英雄配置表!M22)</f>
        <v>252</v>
      </c>
      <c r="N22">
        <f>INT(英雄配置表!N22)</f>
        <v>529</v>
      </c>
      <c r="O22">
        <f>英雄配置表!O22</f>
        <v>214.20000000000002</v>
      </c>
      <c r="P22">
        <f>英雄配置表!P22</f>
        <v>132.30000000000001</v>
      </c>
      <c r="Q22">
        <f>英雄配置表!Q22</f>
        <v>158.76000000000002</v>
      </c>
      <c r="R22">
        <f>英雄配置表!R22</f>
        <v>75.600000000000009</v>
      </c>
      <c r="S22">
        <f>英雄配置表!S22</f>
        <v>158.76000000000002</v>
      </c>
      <c r="T22">
        <f>扩大100倍!T22</f>
        <v>165.60000000000002</v>
      </c>
      <c r="U22">
        <f>扩大100倍!U22</f>
        <v>64.8</v>
      </c>
      <c r="V22">
        <f>扩大100倍!V22</f>
        <v>151.20000000000002</v>
      </c>
      <c r="W22">
        <f>扩大100倍!W22</f>
        <v>0.152</v>
      </c>
      <c r="X22">
        <f>扩大100倍!X22</f>
        <v>0</v>
      </c>
      <c r="Y22">
        <f>扩大100倍!Y22</f>
        <v>0</v>
      </c>
      <c r="Z22">
        <f>扩大100倍!Z22</f>
        <v>0</v>
      </c>
      <c r="AA22">
        <f>扩大100倍!AA22</f>
        <v>0</v>
      </c>
      <c r="AB22">
        <f>扩大100倍!AB22</f>
        <v>0</v>
      </c>
      <c r="AC22">
        <f>扩大100倍!AC22</f>
        <v>0</v>
      </c>
      <c r="AD22">
        <f>扩大100倍!AD22</f>
        <v>0</v>
      </c>
      <c r="AE22">
        <f>扩大100倍!AE22</f>
        <v>0</v>
      </c>
      <c r="AF22">
        <f>扩大100倍!AF22</f>
        <v>0</v>
      </c>
      <c r="AG22" t="s">
        <v>300</v>
      </c>
      <c r="AH22">
        <v>0</v>
      </c>
      <c r="AI22">
        <v>0</v>
      </c>
      <c r="AJ22">
        <v>0</v>
      </c>
      <c r="AK22" t="s">
        <v>222</v>
      </c>
      <c r="AL22" t="s">
        <v>422</v>
      </c>
      <c r="AM22">
        <v>0</v>
      </c>
      <c r="AN22">
        <f>VLOOKUP(A22,Sheet1!$A$4:$A$357,1,0)</f>
        <v>10020</v>
      </c>
      <c r="AO22" t="str">
        <f>VLOOKUP(B22,[4]Sheet1!$A$2:$A$363,1,0)</f>
        <v>狗头</v>
      </c>
    </row>
    <row r="23" spans="1:41" x14ac:dyDescent="0.15">
      <c r="A23">
        <v>10021</v>
      </c>
      <c r="B23" t="s">
        <v>52</v>
      </c>
      <c r="C23">
        <v>0</v>
      </c>
      <c r="D23">
        <v>0</v>
      </c>
      <c r="E23">
        <v>0</v>
      </c>
      <c r="F23">
        <v>5</v>
      </c>
      <c r="G23">
        <v>2</v>
      </c>
      <c r="H23">
        <v>6</v>
      </c>
      <c r="I23">
        <v>3</v>
      </c>
      <c r="J23">
        <f>INT(英雄配置表!J23)</f>
        <v>940</v>
      </c>
      <c r="K23">
        <f>INT(英雄配置表!K23)</f>
        <v>446</v>
      </c>
      <c r="L23">
        <f>INT(英雄配置表!L23)</f>
        <v>592</v>
      </c>
      <c r="M23">
        <f>INT(英雄配置表!M23)</f>
        <v>267</v>
      </c>
      <c r="N23">
        <f>INT(英雄配置表!N23)</f>
        <v>592</v>
      </c>
      <c r="O23">
        <f>英雄配置表!O23</f>
        <v>282</v>
      </c>
      <c r="P23">
        <f>英雄配置表!P23</f>
        <v>133.95000000000002</v>
      </c>
      <c r="Q23">
        <f>英雄配置表!Q23</f>
        <v>177.66000000000003</v>
      </c>
      <c r="R23">
        <f>英雄配置表!R23</f>
        <v>80.37</v>
      </c>
      <c r="S23">
        <f>英雄配置表!S23</f>
        <v>177.66000000000003</v>
      </c>
      <c r="T23">
        <f>扩大100倍!T23</f>
        <v>173.88000000000002</v>
      </c>
      <c r="U23">
        <f>扩大100倍!U23</f>
        <v>68.040000000000006</v>
      </c>
      <c r="V23">
        <f>扩大100倍!V23</f>
        <v>158.76000000000002</v>
      </c>
      <c r="W23">
        <f>扩大100倍!W23</f>
        <v>0.15959999999999999</v>
      </c>
      <c r="X23">
        <f>扩大100倍!X23</f>
        <v>0</v>
      </c>
      <c r="Y23">
        <f>扩大100倍!Y23</f>
        <v>0</v>
      </c>
      <c r="Z23">
        <f>扩大100倍!Z23</f>
        <v>0</v>
      </c>
      <c r="AA23">
        <f>扩大100倍!AA23</f>
        <v>0</v>
      </c>
      <c r="AB23">
        <f>扩大100倍!AB23</f>
        <v>0</v>
      </c>
      <c r="AC23">
        <f>扩大100倍!AC23</f>
        <v>0</v>
      </c>
      <c r="AD23">
        <f>扩大100倍!AD23</f>
        <v>0</v>
      </c>
      <c r="AE23">
        <f>扩大100倍!AE23</f>
        <v>0</v>
      </c>
      <c r="AF23">
        <f>扩大100倍!AF23</f>
        <v>0</v>
      </c>
      <c r="AG23" t="s">
        <v>301</v>
      </c>
      <c r="AH23">
        <v>0</v>
      </c>
      <c r="AI23">
        <v>0</v>
      </c>
      <c r="AJ23">
        <v>0</v>
      </c>
      <c r="AK23" t="s">
        <v>223</v>
      </c>
      <c r="AL23" t="s">
        <v>224</v>
      </c>
      <c r="AM23">
        <v>0</v>
      </c>
      <c r="AN23">
        <f>VLOOKUP(A23,Sheet1!$A$4:$A$357,1,0)</f>
        <v>10021</v>
      </c>
      <c r="AO23" t="str">
        <f>VLOOKUP(B23,[4]Sheet1!$A$2:$A$363,1,0)</f>
        <v>幽鬼</v>
      </c>
    </row>
    <row r="24" spans="1:41" x14ac:dyDescent="0.15">
      <c r="A24">
        <v>10022</v>
      </c>
      <c r="B24" t="s">
        <v>98</v>
      </c>
      <c r="C24">
        <v>0</v>
      </c>
      <c r="D24">
        <v>0</v>
      </c>
      <c r="E24">
        <v>0</v>
      </c>
      <c r="F24">
        <v>5</v>
      </c>
      <c r="G24">
        <v>2</v>
      </c>
      <c r="H24">
        <v>6</v>
      </c>
      <c r="I24">
        <v>3</v>
      </c>
      <c r="J24">
        <f>INT(英雄配置表!J24)</f>
        <v>855</v>
      </c>
      <c r="K24">
        <f>INT(英雄配置表!K24)</f>
        <v>427</v>
      </c>
      <c r="L24">
        <f>INT(英雄配置表!L24)</f>
        <v>621</v>
      </c>
      <c r="M24">
        <f>INT(英雄配置表!M24)</f>
        <v>243</v>
      </c>
      <c r="N24">
        <f>INT(英雄配置表!N24)</f>
        <v>567</v>
      </c>
      <c r="O24">
        <f>英雄配置表!O24</f>
        <v>256.5</v>
      </c>
      <c r="P24">
        <f>英雄配置表!P24</f>
        <v>128.25</v>
      </c>
      <c r="Q24">
        <f>英雄配置表!Q24</f>
        <v>186.30000000000004</v>
      </c>
      <c r="R24">
        <f>英雄配置表!R24</f>
        <v>72.900000000000006</v>
      </c>
      <c r="S24">
        <f>英雄配置表!S24</f>
        <v>170.10000000000002</v>
      </c>
      <c r="T24">
        <f>扩大100倍!T24</f>
        <v>152.46</v>
      </c>
      <c r="U24">
        <f>扩大100倍!U24</f>
        <v>76.23</v>
      </c>
      <c r="V24">
        <f>扩大100倍!V24</f>
        <v>124.74</v>
      </c>
      <c r="W24">
        <f>扩大100倍!W24</f>
        <v>0.1386</v>
      </c>
      <c r="X24">
        <f>扩大100倍!X24</f>
        <v>0</v>
      </c>
      <c r="Y24">
        <f>扩大100倍!Y24</f>
        <v>0</v>
      </c>
      <c r="Z24">
        <f>扩大100倍!Z24</f>
        <v>0</v>
      </c>
      <c r="AA24">
        <f>扩大100倍!AA24</f>
        <v>0</v>
      </c>
      <c r="AB24">
        <f>扩大100倍!AB24</f>
        <v>0</v>
      </c>
      <c r="AC24">
        <f>扩大100倍!AC24</f>
        <v>0</v>
      </c>
      <c r="AD24">
        <f>扩大100倍!AD24</f>
        <v>0</v>
      </c>
      <c r="AE24">
        <f>扩大100倍!AE24</f>
        <v>0</v>
      </c>
      <c r="AF24">
        <f>扩大100倍!AF24</f>
        <v>0</v>
      </c>
      <c r="AG24" t="s">
        <v>308</v>
      </c>
      <c r="AH24">
        <v>0</v>
      </c>
      <c r="AI24">
        <v>0</v>
      </c>
      <c r="AJ24">
        <v>0</v>
      </c>
      <c r="AK24" t="s">
        <v>225</v>
      </c>
      <c r="AL24" t="s">
        <v>423</v>
      </c>
      <c r="AM24">
        <v>0</v>
      </c>
      <c r="AN24" t="e">
        <f>VLOOKUP(A24,Sheet1!$A$4:$A$357,1,0)</f>
        <v>#N/A</v>
      </c>
      <c r="AO24" t="e">
        <f>VLOOKUP(B24,[4]Sheet1!$A$2:$A$363,1,0)</f>
        <v>#N/A</v>
      </c>
    </row>
    <row r="25" spans="1:41" x14ac:dyDescent="0.15">
      <c r="A25">
        <v>10023</v>
      </c>
      <c r="B25" t="s">
        <v>97</v>
      </c>
      <c r="C25">
        <v>0</v>
      </c>
      <c r="D25">
        <v>0</v>
      </c>
      <c r="E25">
        <v>0</v>
      </c>
      <c r="F25">
        <v>5</v>
      </c>
      <c r="G25">
        <v>2</v>
      </c>
      <c r="H25">
        <v>6</v>
      </c>
      <c r="I25">
        <v>3</v>
      </c>
      <c r="J25">
        <f>INT(英雄配置表!J25)</f>
        <v>957</v>
      </c>
      <c r="K25">
        <f>INT(英雄配置表!K25)</f>
        <v>348</v>
      </c>
      <c r="L25">
        <f>INT(英雄配置表!L25)</f>
        <v>626</v>
      </c>
      <c r="M25">
        <f>INT(英雄配置表!M25)</f>
        <v>261</v>
      </c>
      <c r="N25">
        <f>INT(英雄配置表!N25)</f>
        <v>469</v>
      </c>
      <c r="O25">
        <f>英雄配置表!O25</f>
        <v>287.10000000000008</v>
      </c>
      <c r="P25">
        <f>英雄配置表!P25</f>
        <v>104.4</v>
      </c>
      <c r="Q25">
        <f>英雄配置表!Q25</f>
        <v>187.92000000000004</v>
      </c>
      <c r="R25">
        <f>英雄配置表!R25</f>
        <v>78.300000000000011</v>
      </c>
      <c r="S25">
        <f>英雄配置表!S25</f>
        <v>140.94</v>
      </c>
      <c r="T25">
        <f>扩大100倍!T25</f>
        <v>126</v>
      </c>
      <c r="U25">
        <f>扩大100倍!U25</f>
        <v>104.328</v>
      </c>
      <c r="V25">
        <f>扩大100倍!V25</f>
        <v>90.72</v>
      </c>
      <c r="W25">
        <f>扩大100倍!W25</f>
        <v>0.12096000000000001</v>
      </c>
      <c r="X25">
        <f>扩大100倍!X25</f>
        <v>0</v>
      </c>
      <c r="Y25">
        <f>扩大100倍!Y25</f>
        <v>0</v>
      </c>
      <c r="Z25">
        <f>扩大100倍!Z25</f>
        <v>0</v>
      </c>
      <c r="AA25">
        <f>扩大100倍!AA25</f>
        <v>0</v>
      </c>
      <c r="AB25">
        <f>扩大100倍!AB25</f>
        <v>0</v>
      </c>
      <c r="AC25">
        <f>扩大100倍!AC25</f>
        <v>0</v>
      </c>
      <c r="AD25">
        <f>扩大100倍!AD25</f>
        <v>0</v>
      </c>
      <c r="AE25">
        <f>扩大100倍!AE25</f>
        <v>0</v>
      </c>
      <c r="AF25">
        <f>扩大100倍!AF25</f>
        <v>0</v>
      </c>
      <c r="AG25" t="s">
        <v>424</v>
      </c>
      <c r="AH25">
        <v>0</v>
      </c>
      <c r="AI25">
        <v>0</v>
      </c>
      <c r="AJ25">
        <v>0</v>
      </c>
      <c r="AK25">
        <v>0</v>
      </c>
      <c r="AL25">
        <v>0</v>
      </c>
      <c r="AM25">
        <v>0</v>
      </c>
      <c r="AN25" t="e">
        <f>VLOOKUP(A25,Sheet1!$A$4:$A$357,1,0)</f>
        <v>#N/A</v>
      </c>
      <c r="AO25" t="e">
        <f>VLOOKUP(B25,[4]Sheet1!$A$2:$A$363,1,0)</f>
        <v>#N/A</v>
      </c>
    </row>
    <row r="26" spans="1:41" x14ac:dyDescent="0.15">
      <c r="A26">
        <v>10024</v>
      </c>
      <c r="B26" t="s">
        <v>99</v>
      </c>
      <c r="C26">
        <v>0</v>
      </c>
      <c r="D26">
        <v>0</v>
      </c>
      <c r="E26">
        <v>0</v>
      </c>
      <c r="F26">
        <v>5</v>
      </c>
      <c r="G26">
        <v>2</v>
      </c>
      <c r="H26">
        <v>6</v>
      </c>
      <c r="I26">
        <v>3</v>
      </c>
      <c r="J26">
        <f>INT(英雄配置表!J26)</f>
        <v>798</v>
      </c>
      <c r="K26">
        <f>INT(英雄配置表!K26)</f>
        <v>399</v>
      </c>
      <c r="L26">
        <f>INT(英雄配置表!L26)</f>
        <v>579</v>
      </c>
      <c r="M26">
        <f>INT(英雄配置表!M26)</f>
        <v>226</v>
      </c>
      <c r="N26">
        <f>INT(英雄配置表!N26)</f>
        <v>529</v>
      </c>
      <c r="O26">
        <f>英雄配置表!O26</f>
        <v>239.4</v>
      </c>
      <c r="P26">
        <f>英雄配置表!P26</f>
        <v>119.7</v>
      </c>
      <c r="Q26">
        <f>英雄配置表!Q26</f>
        <v>173.88000000000002</v>
      </c>
      <c r="R26">
        <f>英雄配置表!R26</f>
        <v>68.040000000000006</v>
      </c>
      <c r="S26">
        <f>英雄配置表!S26</f>
        <v>158.76000000000002</v>
      </c>
      <c r="T26">
        <f>扩大100倍!T26</f>
        <v>132.30000000000001</v>
      </c>
      <c r="U26">
        <f>扩大100倍!U26</f>
        <v>86.184000000000012</v>
      </c>
      <c r="V26">
        <f>扩大100倍!V26</f>
        <v>105.84000000000002</v>
      </c>
      <c r="W26">
        <f>扩大100倍!W26</f>
        <v>0.12768000000000002</v>
      </c>
      <c r="X26">
        <f>扩大100倍!X26</f>
        <v>0</v>
      </c>
      <c r="Y26">
        <f>扩大100倍!Y26</f>
        <v>0</v>
      </c>
      <c r="Z26">
        <f>扩大100倍!Z26</f>
        <v>0</v>
      </c>
      <c r="AA26">
        <f>扩大100倍!AA26</f>
        <v>0</v>
      </c>
      <c r="AB26">
        <f>扩大100倍!AB26</f>
        <v>0</v>
      </c>
      <c r="AC26">
        <f>扩大100倍!AC26</f>
        <v>0</v>
      </c>
      <c r="AD26">
        <f>扩大100倍!AD26</f>
        <v>0</v>
      </c>
      <c r="AE26">
        <f>扩大100倍!AE26</f>
        <v>0</v>
      </c>
      <c r="AF26">
        <f>扩大100倍!AF26</f>
        <v>0</v>
      </c>
      <c r="AG26" t="s">
        <v>425</v>
      </c>
      <c r="AH26">
        <v>0</v>
      </c>
      <c r="AI26">
        <v>0</v>
      </c>
      <c r="AJ26">
        <v>0</v>
      </c>
      <c r="AK26">
        <v>0</v>
      </c>
      <c r="AL26">
        <v>0</v>
      </c>
      <c r="AM26">
        <v>0</v>
      </c>
      <c r="AN26" t="e">
        <f>VLOOKUP(A26,Sheet1!$A$4:$A$357,1,0)</f>
        <v>#N/A</v>
      </c>
      <c r="AO26" t="e">
        <f>VLOOKUP(B26,[4]Sheet1!$A$2:$A$363,1,0)</f>
        <v>#N/A</v>
      </c>
    </row>
    <row r="27" spans="1:41" x14ac:dyDescent="0.15">
      <c r="A27">
        <v>10025</v>
      </c>
      <c r="B27" t="s">
        <v>110</v>
      </c>
      <c r="C27">
        <v>0</v>
      </c>
      <c r="D27">
        <v>0</v>
      </c>
      <c r="E27">
        <v>0</v>
      </c>
      <c r="F27">
        <v>5</v>
      </c>
      <c r="G27">
        <v>3</v>
      </c>
      <c r="H27">
        <v>7</v>
      </c>
      <c r="I27">
        <v>1</v>
      </c>
      <c r="J27">
        <f>INT(英雄配置表!J27)</f>
        <v>1148</v>
      </c>
      <c r="K27">
        <f>INT(英雄配置表!K27)</f>
        <v>348</v>
      </c>
      <c r="L27">
        <f>INT(英雄配置表!L27)</f>
        <v>391</v>
      </c>
      <c r="M27">
        <f>INT(英雄配置表!M27)</f>
        <v>313</v>
      </c>
      <c r="N27">
        <f>INT(英雄配置表!N27)</f>
        <v>348</v>
      </c>
      <c r="O27">
        <f>英雄配置表!O27</f>
        <v>344.52000000000004</v>
      </c>
      <c r="P27">
        <f>英雄配置表!P27</f>
        <v>104.4</v>
      </c>
      <c r="Q27">
        <f>英雄配置表!Q27</f>
        <v>117.45</v>
      </c>
      <c r="R27">
        <f>英雄配置表!R27</f>
        <v>93.960000000000008</v>
      </c>
      <c r="S27">
        <f>英雄配置表!S27</f>
        <v>104.4</v>
      </c>
      <c r="T27">
        <f>扩大100倍!T27</f>
        <v>115.5</v>
      </c>
      <c r="U27">
        <f>扩大100倍!U27</f>
        <v>95.634000000000015</v>
      </c>
      <c r="V27">
        <f>扩大100倍!V27</f>
        <v>83.16</v>
      </c>
      <c r="W27">
        <f>扩大100倍!W27</f>
        <v>0.11088000000000002</v>
      </c>
      <c r="X27">
        <f>扩大100倍!X27</f>
        <v>0</v>
      </c>
      <c r="Y27">
        <f>扩大100倍!Y27</f>
        <v>0</v>
      </c>
      <c r="Z27">
        <f>扩大100倍!Z27</f>
        <v>0</v>
      </c>
      <c r="AA27">
        <f>扩大100倍!AA27</f>
        <v>0</v>
      </c>
      <c r="AB27">
        <f>扩大100倍!AB27</f>
        <v>0</v>
      </c>
      <c r="AC27">
        <f>扩大100倍!AC27</f>
        <v>0</v>
      </c>
      <c r="AD27">
        <f>扩大100倍!AD27</f>
        <v>0</v>
      </c>
      <c r="AE27">
        <f>扩大100倍!AE27</f>
        <v>0</v>
      </c>
      <c r="AF27">
        <f>扩大100倍!AF27</f>
        <v>0</v>
      </c>
      <c r="AG27" t="s">
        <v>302</v>
      </c>
      <c r="AH27">
        <v>0</v>
      </c>
      <c r="AI27">
        <v>0</v>
      </c>
      <c r="AJ27">
        <v>0</v>
      </c>
      <c r="AK27" t="s">
        <v>226</v>
      </c>
      <c r="AL27" t="s">
        <v>227</v>
      </c>
      <c r="AM27">
        <v>0</v>
      </c>
      <c r="AN27">
        <f>VLOOKUP(A27,Sheet1!$A$4:$A$357,1,0)</f>
        <v>10025</v>
      </c>
      <c r="AO27" t="str">
        <f>VLOOKUP(B27,[4]Sheet1!$A$2:$A$363,1,0)</f>
        <v>老树</v>
      </c>
    </row>
    <row r="28" spans="1:41" x14ac:dyDescent="0.15">
      <c r="A28">
        <v>10026</v>
      </c>
      <c r="B28" t="s">
        <v>107</v>
      </c>
      <c r="C28">
        <v>0</v>
      </c>
      <c r="D28">
        <v>0</v>
      </c>
      <c r="E28">
        <v>0</v>
      </c>
      <c r="F28">
        <v>5</v>
      </c>
      <c r="G28">
        <v>3</v>
      </c>
      <c r="H28">
        <v>7</v>
      </c>
      <c r="I28">
        <v>1</v>
      </c>
      <c r="J28">
        <f>INT(英雄配置表!J28)</f>
        <v>1297</v>
      </c>
      <c r="K28">
        <f>INT(英雄配置表!K28)</f>
        <v>300</v>
      </c>
      <c r="L28">
        <f>INT(英雄配置表!L28)</f>
        <v>517</v>
      </c>
      <c r="M28">
        <f>INT(英雄配置表!M28)</f>
        <v>355</v>
      </c>
      <c r="N28">
        <f>INT(英雄配置表!N28)</f>
        <v>338</v>
      </c>
      <c r="O28">
        <f>英雄配置表!O28</f>
        <v>389.16000000000008</v>
      </c>
      <c r="P28">
        <f>英雄配置表!P28</f>
        <v>90.240000000000009</v>
      </c>
      <c r="Q28">
        <f>英雄配置表!Q28</f>
        <v>155.10000000000002</v>
      </c>
      <c r="R28">
        <f>英雄配置表!R28</f>
        <v>106.596</v>
      </c>
      <c r="S28">
        <f>英雄配置表!S28</f>
        <v>101.52</v>
      </c>
      <c r="T28">
        <f>扩大100倍!T28</f>
        <v>108</v>
      </c>
      <c r="U28">
        <f>扩大100倍!U28</f>
        <v>86.4</v>
      </c>
      <c r="V28">
        <f>扩大100倍!V28</f>
        <v>96</v>
      </c>
      <c r="W28">
        <f>扩大100倍!W28</f>
        <v>0.128</v>
      </c>
      <c r="X28">
        <f>扩大100倍!X28</f>
        <v>0</v>
      </c>
      <c r="Y28">
        <f>扩大100倍!Y28</f>
        <v>0</v>
      </c>
      <c r="Z28">
        <f>扩大100倍!Z28</f>
        <v>0</v>
      </c>
      <c r="AA28">
        <f>扩大100倍!AA28</f>
        <v>0</v>
      </c>
      <c r="AB28">
        <f>扩大100倍!AB28</f>
        <v>0</v>
      </c>
      <c r="AC28">
        <f>扩大100倍!AC28</f>
        <v>0</v>
      </c>
      <c r="AD28">
        <f>扩大100倍!AD28</f>
        <v>0</v>
      </c>
      <c r="AE28">
        <f>扩大100倍!AE28</f>
        <v>0</v>
      </c>
      <c r="AF28">
        <f>扩大100倍!AF28</f>
        <v>0</v>
      </c>
      <c r="AG28" t="s">
        <v>426</v>
      </c>
      <c r="AH28">
        <v>0</v>
      </c>
      <c r="AI28">
        <v>0</v>
      </c>
      <c r="AJ28">
        <v>0</v>
      </c>
      <c r="AK28" t="s">
        <v>222</v>
      </c>
      <c r="AL28" t="s">
        <v>427</v>
      </c>
      <c r="AM28">
        <v>0</v>
      </c>
      <c r="AN28" t="e">
        <f>VLOOKUP(A28,Sheet1!$A$4:$A$357,1,0)</f>
        <v>#N/A</v>
      </c>
      <c r="AO28" t="e">
        <f>VLOOKUP(B28,[4]Sheet1!$A$2:$A$363,1,0)</f>
        <v>#N/A</v>
      </c>
    </row>
    <row r="29" spans="1:41" x14ac:dyDescent="0.15">
      <c r="A29">
        <v>10027</v>
      </c>
      <c r="B29" t="s">
        <v>58</v>
      </c>
      <c r="C29">
        <v>0</v>
      </c>
      <c r="D29">
        <v>0</v>
      </c>
      <c r="E29">
        <v>0</v>
      </c>
      <c r="F29">
        <v>5</v>
      </c>
      <c r="G29">
        <v>3</v>
      </c>
      <c r="H29">
        <v>7</v>
      </c>
      <c r="I29">
        <v>1</v>
      </c>
      <c r="J29">
        <f>INT(英雄配置表!J29)</f>
        <v>1159</v>
      </c>
      <c r="K29">
        <f>INT(英雄配置表!K29)</f>
        <v>268</v>
      </c>
      <c r="L29">
        <f>INT(英雄配置表!L29)</f>
        <v>462</v>
      </c>
      <c r="M29">
        <f>INT(英雄配置表!M29)</f>
        <v>317</v>
      </c>
      <c r="N29">
        <f>INT(英雄配置表!N29)</f>
        <v>302</v>
      </c>
      <c r="O29">
        <f>英雄配置表!O29</f>
        <v>347.76000000000005</v>
      </c>
      <c r="P29">
        <f>英雄配置表!P29</f>
        <v>80.640000000000015</v>
      </c>
      <c r="Q29">
        <f>英雄配置表!Q29</f>
        <v>138.6</v>
      </c>
      <c r="R29">
        <f>英雄配置表!R29</f>
        <v>95.256</v>
      </c>
      <c r="S29">
        <f>英雄配置表!S29</f>
        <v>90.72</v>
      </c>
      <c r="T29">
        <f>扩大100倍!T29</f>
        <v>84</v>
      </c>
      <c r="U29">
        <f>扩大100倍!U29</f>
        <v>47.879999999999995</v>
      </c>
      <c r="V29">
        <f>扩大100倍!V29</f>
        <v>105</v>
      </c>
      <c r="W29">
        <f>扩大100倍!W29</f>
        <v>0.16800000000000001</v>
      </c>
      <c r="X29">
        <f>扩大100倍!X29</f>
        <v>0</v>
      </c>
      <c r="Y29">
        <f>扩大100倍!Y29</f>
        <v>0</v>
      </c>
      <c r="Z29">
        <f>扩大100倍!Z29</f>
        <v>0</v>
      </c>
      <c r="AA29">
        <f>扩大100倍!AA29</f>
        <v>0</v>
      </c>
      <c r="AB29">
        <f>扩大100倍!AB29</f>
        <v>0</v>
      </c>
      <c r="AC29">
        <f>扩大100倍!AC29</f>
        <v>0</v>
      </c>
      <c r="AD29">
        <f>扩大100倍!AD29</f>
        <v>0</v>
      </c>
      <c r="AE29">
        <f>扩大100倍!AE29</f>
        <v>0</v>
      </c>
      <c r="AF29">
        <f>扩大100倍!AF29</f>
        <v>0</v>
      </c>
      <c r="AG29" t="s">
        <v>303</v>
      </c>
      <c r="AH29">
        <v>0</v>
      </c>
      <c r="AI29">
        <v>0</v>
      </c>
      <c r="AJ29">
        <v>0</v>
      </c>
      <c r="AK29" t="s">
        <v>228</v>
      </c>
      <c r="AL29" t="s">
        <v>218</v>
      </c>
      <c r="AM29">
        <v>0</v>
      </c>
      <c r="AN29">
        <f>VLOOKUP(A29,Sheet1!$A$4:$A$357,1,0)</f>
        <v>10027</v>
      </c>
      <c r="AO29" t="str">
        <f>VLOOKUP(B29,[4]Sheet1!$A$2:$A$363,1,0)</f>
        <v>船长</v>
      </c>
    </row>
    <row r="30" spans="1:41" x14ac:dyDescent="0.15">
      <c r="A30">
        <v>10028</v>
      </c>
      <c r="B30" t="s">
        <v>62</v>
      </c>
      <c r="C30">
        <v>0</v>
      </c>
      <c r="D30">
        <v>0</v>
      </c>
      <c r="E30">
        <v>0</v>
      </c>
      <c r="F30">
        <v>5</v>
      </c>
      <c r="G30">
        <v>3</v>
      </c>
      <c r="H30">
        <v>7</v>
      </c>
      <c r="I30">
        <v>1</v>
      </c>
      <c r="J30">
        <f>INT(英雄配置表!J30)</f>
        <v>1242</v>
      </c>
      <c r="K30">
        <f>INT(英雄配置表!K30)</f>
        <v>288</v>
      </c>
      <c r="L30">
        <f>INT(英雄配置表!L30)</f>
        <v>495</v>
      </c>
      <c r="M30">
        <f>INT(英雄配置表!M30)</f>
        <v>340</v>
      </c>
      <c r="N30">
        <f>INT(英雄配置表!N30)</f>
        <v>324</v>
      </c>
      <c r="O30">
        <f>英雄配置表!O30</f>
        <v>372.60000000000008</v>
      </c>
      <c r="P30">
        <f>英雄配置表!P30</f>
        <v>86.4</v>
      </c>
      <c r="Q30">
        <f>英雄配置表!Q30</f>
        <v>148.50000000000003</v>
      </c>
      <c r="R30">
        <f>英雄配置表!R30</f>
        <v>102.06</v>
      </c>
      <c r="S30">
        <f>英雄配置表!S30</f>
        <v>97.199999999999989</v>
      </c>
      <c r="T30">
        <f>扩大100倍!T30</f>
        <v>84.360000000000014</v>
      </c>
      <c r="U30">
        <f>扩大100倍!U30</f>
        <v>45.287999999999997</v>
      </c>
      <c r="V30">
        <f>扩大100倍!V30</f>
        <v>127.65000000000003</v>
      </c>
      <c r="W30">
        <f>扩大100倍!W30</f>
        <v>0.20424000000000006</v>
      </c>
      <c r="X30">
        <f>扩大100倍!X30</f>
        <v>0</v>
      </c>
      <c r="Y30">
        <f>扩大100倍!Y30</f>
        <v>0</v>
      </c>
      <c r="Z30">
        <f>扩大100倍!Z30</f>
        <v>0</v>
      </c>
      <c r="AA30">
        <f>扩大100倍!AA30</f>
        <v>0</v>
      </c>
      <c r="AB30">
        <f>扩大100倍!AB30</f>
        <v>0</v>
      </c>
      <c r="AC30">
        <f>扩大100倍!AC30</f>
        <v>0</v>
      </c>
      <c r="AD30">
        <f>扩大100倍!AD30</f>
        <v>0</v>
      </c>
      <c r="AE30">
        <f>扩大100倍!AE30</f>
        <v>0</v>
      </c>
      <c r="AF30">
        <f>扩大100倍!AF30</f>
        <v>0</v>
      </c>
      <c r="AG30" t="s">
        <v>428</v>
      </c>
      <c r="AH30">
        <v>0</v>
      </c>
      <c r="AI30">
        <v>0</v>
      </c>
      <c r="AJ30">
        <v>0</v>
      </c>
      <c r="AK30" t="s">
        <v>429</v>
      </c>
      <c r="AL30" t="s">
        <v>218</v>
      </c>
      <c r="AM30">
        <v>0</v>
      </c>
      <c r="AN30">
        <f>VLOOKUP(A30,Sheet1!$A$4:$A$357,1,0)</f>
        <v>10028</v>
      </c>
      <c r="AO30" t="e">
        <f>VLOOKUP(B30,[4]Sheet1!$A$2:$A$363,1,0)</f>
        <v>#N/A</v>
      </c>
    </row>
    <row r="31" spans="1:41" x14ac:dyDescent="0.15">
      <c r="A31">
        <v>10029</v>
      </c>
      <c r="B31" t="s">
        <v>112</v>
      </c>
      <c r="C31">
        <v>0</v>
      </c>
      <c r="D31">
        <v>0</v>
      </c>
      <c r="E31">
        <v>0</v>
      </c>
      <c r="F31">
        <v>5</v>
      </c>
      <c r="G31">
        <v>3</v>
      </c>
      <c r="H31">
        <v>8</v>
      </c>
      <c r="I31">
        <v>2</v>
      </c>
      <c r="J31">
        <f>INT(英雄配置表!J31)</f>
        <v>1128</v>
      </c>
      <c r="K31">
        <f>INT(英雄配置表!K31)</f>
        <v>338</v>
      </c>
      <c r="L31">
        <f>INT(英雄配置表!L31)</f>
        <v>517</v>
      </c>
      <c r="M31">
        <f>INT(英雄配置表!M31)</f>
        <v>372</v>
      </c>
      <c r="N31">
        <f>INT(英雄配置表!N31)</f>
        <v>338</v>
      </c>
      <c r="O31">
        <f>英雄配置表!O31</f>
        <v>338.40000000000003</v>
      </c>
      <c r="P31">
        <f>英雄配置表!P31</f>
        <v>101.52000000000001</v>
      </c>
      <c r="Q31">
        <f>英雄配置表!Q31</f>
        <v>155.10000000000002</v>
      </c>
      <c r="R31">
        <f>英雄配置表!R31</f>
        <v>111.67200000000001</v>
      </c>
      <c r="S31">
        <f>英雄配置表!S31</f>
        <v>101.52</v>
      </c>
      <c r="T31">
        <f>扩大100倍!T31</f>
        <v>84</v>
      </c>
      <c r="U31">
        <f>扩大100倍!U31</f>
        <v>47.879999999999995</v>
      </c>
      <c r="V31">
        <f>扩大100倍!V31</f>
        <v>105</v>
      </c>
      <c r="W31">
        <f>扩大100倍!W31</f>
        <v>0.16800000000000001</v>
      </c>
      <c r="X31">
        <f>扩大100倍!X31</f>
        <v>0</v>
      </c>
      <c r="Y31">
        <f>扩大100倍!Y31</f>
        <v>0</v>
      </c>
      <c r="Z31">
        <f>扩大100倍!Z31</f>
        <v>0</v>
      </c>
      <c r="AA31">
        <f>扩大100倍!AA31</f>
        <v>0</v>
      </c>
      <c r="AB31">
        <f>扩大100倍!AB31</f>
        <v>0</v>
      </c>
      <c r="AC31">
        <f>扩大100倍!AC31</f>
        <v>0</v>
      </c>
      <c r="AD31">
        <f>扩大100倍!AD31</f>
        <v>0</v>
      </c>
      <c r="AE31">
        <f>扩大100倍!AE31</f>
        <v>0</v>
      </c>
      <c r="AF31">
        <f>扩大100倍!AF31</f>
        <v>0</v>
      </c>
      <c r="AG31" t="s">
        <v>304</v>
      </c>
      <c r="AH31">
        <v>0</v>
      </c>
      <c r="AI31">
        <v>0</v>
      </c>
      <c r="AJ31">
        <v>0</v>
      </c>
      <c r="AK31" t="s">
        <v>229</v>
      </c>
      <c r="AL31" t="s">
        <v>230</v>
      </c>
      <c r="AM31">
        <v>0</v>
      </c>
      <c r="AN31">
        <f>VLOOKUP(A31,Sheet1!$A$4:$A$357,1,0)</f>
        <v>10029</v>
      </c>
      <c r="AO31" t="str">
        <f>VLOOKUP(B31,[4]Sheet1!$A$2:$A$363,1,0)</f>
        <v>龙骑</v>
      </c>
    </row>
    <row r="32" spans="1:41" x14ac:dyDescent="0.15">
      <c r="A32">
        <v>10030</v>
      </c>
      <c r="B32" t="s">
        <v>231</v>
      </c>
      <c r="C32">
        <v>0</v>
      </c>
      <c r="D32">
        <v>0</v>
      </c>
      <c r="E32">
        <v>0</v>
      </c>
      <c r="F32">
        <v>5</v>
      </c>
      <c r="G32">
        <v>3</v>
      </c>
      <c r="H32">
        <v>8</v>
      </c>
      <c r="I32">
        <v>2</v>
      </c>
      <c r="J32">
        <f>INT(英雄配置表!J32)</f>
        <v>1080</v>
      </c>
      <c r="K32">
        <f>INT(英雄配置表!K32)</f>
        <v>342</v>
      </c>
      <c r="L32">
        <f>INT(英雄配置表!L32)</f>
        <v>472</v>
      </c>
      <c r="M32">
        <f>INT(英雄配置表!M32)</f>
        <v>307</v>
      </c>
      <c r="N32">
        <f>INT(英雄配置表!N32)</f>
        <v>378</v>
      </c>
      <c r="O32">
        <f>英雄配置表!O32</f>
        <v>324</v>
      </c>
      <c r="P32">
        <f>英雄配置表!P32</f>
        <v>102.60000000000001</v>
      </c>
      <c r="Q32">
        <f>英雄配置表!Q32</f>
        <v>141.75</v>
      </c>
      <c r="R32">
        <f>英雄配置表!R32</f>
        <v>92.340000000000018</v>
      </c>
      <c r="S32">
        <f>英雄配置表!S32</f>
        <v>113.4</v>
      </c>
      <c r="T32">
        <f>扩大100倍!T32</f>
        <v>83.160000000000011</v>
      </c>
      <c r="U32">
        <f>扩大100倍!U32</f>
        <v>55.44</v>
      </c>
      <c r="V32">
        <f>扩大100倍!V32</f>
        <v>115.5</v>
      </c>
      <c r="W32">
        <f>扩大100倍!W32</f>
        <v>0.18479999999999999</v>
      </c>
      <c r="X32">
        <f>扩大100倍!X32</f>
        <v>0</v>
      </c>
      <c r="Y32">
        <f>扩大100倍!Y32</f>
        <v>0</v>
      </c>
      <c r="Z32">
        <f>扩大100倍!Z32</f>
        <v>0</v>
      </c>
      <c r="AA32">
        <f>扩大100倍!AA32</f>
        <v>0</v>
      </c>
      <c r="AB32">
        <f>扩大100倍!AB32</f>
        <v>0</v>
      </c>
      <c r="AC32">
        <f>扩大100倍!AC32</f>
        <v>0</v>
      </c>
      <c r="AD32">
        <f>扩大100倍!AD32</f>
        <v>0</v>
      </c>
      <c r="AE32">
        <f>扩大100倍!AE32</f>
        <v>0</v>
      </c>
      <c r="AF32">
        <f>扩大100倍!AF32</f>
        <v>0</v>
      </c>
      <c r="AG32" t="s">
        <v>430</v>
      </c>
      <c r="AH32">
        <v>0</v>
      </c>
      <c r="AI32">
        <v>0</v>
      </c>
      <c r="AJ32">
        <v>0</v>
      </c>
      <c r="AK32" t="s">
        <v>431</v>
      </c>
      <c r="AL32" t="s">
        <v>432</v>
      </c>
      <c r="AM32">
        <v>0</v>
      </c>
      <c r="AN32" t="e">
        <f>VLOOKUP(A32,Sheet1!$A$4:$A$357,1,0)</f>
        <v>#N/A</v>
      </c>
      <c r="AO32" t="e">
        <f>VLOOKUP(B32,[4]Sheet1!$A$2:$A$363,1,0)</f>
        <v>#N/A</v>
      </c>
    </row>
    <row r="33" spans="1:41" x14ac:dyDescent="0.15">
      <c r="A33">
        <v>10031</v>
      </c>
      <c r="B33" t="s">
        <v>113</v>
      </c>
      <c r="C33">
        <v>0</v>
      </c>
      <c r="D33">
        <v>0</v>
      </c>
      <c r="E33">
        <v>0</v>
      </c>
      <c r="F33">
        <v>5</v>
      </c>
      <c r="G33">
        <v>3</v>
      </c>
      <c r="H33">
        <v>8</v>
      </c>
      <c r="I33">
        <v>2</v>
      </c>
      <c r="J33">
        <f>INT(英雄配置表!J33)</f>
        <v>1252</v>
      </c>
      <c r="K33">
        <f>INT(英雄配置表!K33)</f>
        <v>278</v>
      </c>
      <c r="L33">
        <f>INT(英雄配置表!L33)</f>
        <v>435</v>
      </c>
      <c r="M33">
        <f>INT(英雄配置表!M33)</f>
        <v>344</v>
      </c>
      <c r="N33">
        <f>INT(英雄配置表!N33)</f>
        <v>313</v>
      </c>
      <c r="O33">
        <f>英雄配置表!O33</f>
        <v>375.84000000000009</v>
      </c>
      <c r="P33">
        <f>英雄配置表!P33</f>
        <v>83.52000000000001</v>
      </c>
      <c r="Q33">
        <f>英雄配置表!Q33</f>
        <v>130.5</v>
      </c>
      <c r="R33">
        <f>英雄配置表!R33</f>
        <v>103.35600000000002</v>
      </c>
      <c r="S33">
        <f>英雄配置表!S33</f>
        <v>93.96</v>
      </c>
      <c r="T33">
        <f>扩大100倍!T33</f>
        <v>106.56000000000002</v>
      </c>
      <c r="U33">
        <f>扩大100倍!U33</f>
        <v>53.28</v>
      </c>
      <c r="V33">
        <f>扩大100倍!V33</f>
        <v>99.899999999999991</v>
      </c>
      <c r="W33">
        <f>扩大100倍!W33</f>
        <v>0.14208000000000001</v>
      </c>
      <c r="X33">
        <f>扩大100倍!X33</f>
        <v>0</v>
      </c>
      <c r="Y33">
        <f>扩大100倍!Y33</f>
        <v>0</v>
      </c>
      <c r="Z33">
        <f>扩大100倍!Z33</f>
        <v>0</v>
      </c>
      <c r="AA33">
        <f>扩大100倍!AA33</f>
        <v>0</v>
      </c>
      <c r="AB33">
        <f>扩大100倍!AB33</f>
        <v>0</v>
      </c>
      <c r="AC33">
        <f>扩大100倍!AC33</f>
        <v>0</v>
      </c>
      <c r="AD33">
        <f>扩大100倍!AD33</f>
        <v>0</v>
      </c>
      <c r="AE33">
        <f>扩大100倍!AE33</f>
        <v>0</v>
      </c>
      <c r="AF33">
        <f>扩大100倍!AF33</f>
        <v>0</v>
      </c>
      <c r="AG33" t="s">
        <v>433</v>
      </c>
      <c r="AH33">
        <v>0</v>
      </c>
      <c r="AI33">
        <v>0</v>
      </c>
      <c r="AJ33">
        <v>0</v>
      </c>
      <c r="AK33" t="s">
        <v>434</v>
      </c>
      <c r="AL33" t="s">
        <v>435</v>
      </c>
      <c r="AM33">
        <v>0</v>
      </c>
      <c r="AN33" t="e">
        <f>VLOOKUP(A33,Sheet1!$A$4:$A$357,1,0)</f>
        <v>#N/A</v>
      </c>
      <c r="AO33" t="e">
        <f>VLOOKUP(B33,[4]Sheet1!$A$2:$A$363,1,0)</f>
        <v>#N/A</v>
      </c>
    </row>
    <row r="34" spans="1:41" x14ac:dyDescent="0.15">
      <c r="A34">
        <v>10032</v>
      </c>
      <c r="B34" t="s">
        <v>115</v>
      </c>
      <c r="C34">
        <v>0</v>
      </c>
      <c r="D34">
        <v>0</v>
      </c>
      <c r="E34">
        <v>0</v>
      </c>
      <c r="F34">
        <v>5</v>
      </c>
      <c r="G34">
        <v>3</v>
      </c>
      <c r="H34">
        <v>8</v>
      </c>
      <c r="I34">
        <v>2</v>
      </c>
      <c r="J34">
        <f>INT(英雄配置表!J34)</f>
        <v>1008</v>
      </c>
      <c r="K34">
        <f>INT(英雄配置表!K34)</f>
        <v>319</v>
      </c>
      <c r="L34">
        <f>INT(英雄配置表!L34)</f>
        <v>441</v>
      </c>
      <c r="M34">
        <f>INT(英雄配置表!M34)</f>
        <v>287</v>
      </c>
      <c r="N34">
        <f>INT(英雄配置表!N34)</f>
        <v>352</v>
      </c>
      <c r="O34">
        <f>英雄配置表!O34</f>
        <v>302.40000000000003</v>
      </c>
      <c r="P34">
        <f>英雄配置表!P34</f>
        <v>95.76</v>
      </c>
      <c r="Q34">
        <f>英雄配置表!Q34</f>
        <v>132.30000000000001</v>
      </c>
      <c r="R34">
        <f>英雄配置表!R34</f>
        <v>86.184000000000012</v>
      </c>
      <c r="S34">
        <f>英雄配置表!S34</f>
        <v>105.84000000000002</v>
      </c>
      <c r="T34">
        <f>扩大100倍!T34</f>
        <v>79.920000000000016</v>
      </c>
      <c r="U34">
        <f>扩大100倍!U34</f>
        <v>55.943999999999996</v>
      </c>
      <c r="V34">
        <f>扩大100倍!V34</f>
        <v>111</v>
      </c>
      <c r="W34">
        <f>扩大100倍!W34</f>
        <v>0.19536000000000001</v>
      </c>
      <c r="X34">
        <f>扩大100倍!X34</f>
        <v>0</v>
      </c>
      <c r="Y34">
        <f>扩大100倍!Y34</f>
        <v>0</v>
      </c>
      <c r="Z34">
        <f>扩大100倍!Z34</f>
        <v>0</v>
      </c>
      <c r="AA34">
        <f>扩大100倍!AA34</f>
        <v>0</v>
      </c>
      <c r="AB34">
        <f>扩大100倍!AB34</f>
        <v>0</v>
      </c>
      <c r="AC34">
        <f>扩大100倍!AC34</f>
        <v>0</v>
      </c>
      <c r="AD34">
        <f>扩大100倍!AD34</f>
        <v>0</v>
      </c>
      <c r="AE34">
        <f>扩大100倍!AE34</f>
        <v>0</v>
      </c>
      <c r="AF34">
        <f>扩大100倍!AF34</f>
        <v>0</v>
      </c>
      <c r="AG34" t="s">
        <v>436</v>
      </c>
      <c r="AH34">
        <v>0</v>
      </c>
      <c r="AI34">
        <v>0</v>
      </c>
      <c r="AJ34">
        <v>0</v>
      </c>
      <c r="AK34" t="s">
        <v>437</v>
      </c>
      <c r="AL34" t="s">
        <v>427</v>
      </c>
      <c r="AM34">
        <v>0</v>
      </c>
      <c r="AN34" t="e">
        <f>VLOOKUP(A34,Sheet1!$A$4:$A$357,1,0)</f>
        <v>#N/A</v>
      </c>
      <c r="AO34" t="e">
        <f>VLOOKUP(B34,[4]Sheet1!$A$2:$A$363,1,0)</f>
        <v>#N/A</v>
      </c>
    </row>
    <row r="35" spans="1:41" x14ac:dyDescent="0.15">
      <c r="A35">
        <v>10033</v>
      </c>
      <c r="B35" t="s">
        <v>118</v>
      </c>
      <c r="C35">
        <v>0</v>
      </c>
      <c r="D35">
        <v>0</v>
      </c>
      <c r="E35">
        <v>0</v>
      </c>
      <c r="F35">
        <v>5</v>
      </c>
      <c r="G35">
        <v>3</v>
      </c>
      <c r="H35">
        <v>9</v>
      </c>
      <c r="I35">
        <v>3</v>
      </c>
      <c r="J35">
        <f>INT(英雄配置表!J35)</f>
        <v>1128</v>
      </c>
      <c r="K35">
        <f>INT(英雄配置表!K35)</f>
        <v>338</v>
      </c>
      <c r="L35">
        <f>INT(英雄配置表!L35)</f>
        <v>517</v>
      </c>
      <c r="M35">
        <f>INT(英雄配置表!M35)</f>
        <v>372</v>
      </c>
      <c r="N35">
        <f>INT(英雄配置表!N35)</f>
        <v>338</v>
      </c>
      <c r="O35">
        <f>英雄配置表!O35</f>
        <v>338.40000000000003</v>
      </c>
      <c r="P35">
        <f>英雄配置表!P35</f>
        <v>101.52000000000001</v>
      </c>
      <c r="Q35">
        <f>英雄配置表!Q35</f>
        <v>155.10000000000002</v>
      </c>
      <c r="R35">
        <f>英雄配置表!R35</f>
        <v>111.67200000000001</v>
      </c>
      <c r="S35">
        <f>英雄配置表!S35</f>
        <v>101.52</v>
      </c>
      <c r="T35">
        <f>扩大100倍!T35</f>
        <v>144.90000000000003</v>
      </c>
      <c r="U35">
        <f>扩大100倍!U35</f>
        <v>56.7</v>
      </c>
      <c r="V35">
        <f>扩大100倍!V35</f>
        <v>132.30000000000001</v>
      </c>
      <c r="W35">
        <f>扩大100倍!W35</f>
        <v>0.13300000000000001</v>
      </c>
      <c r="X35">
        <f>扩大100倍!X35</f>
        <v>0</v>
      </c>
      <c r="Y35">
        <f>扩大100倍!Y35</f>
        <v>0</v>
      </c>
      <c r="Z35">
        <f>扩大100倍!Z35</f>
        <v>0</v>
      </c>
      <c r="AA35">
        <f>扩大100倍!AA35</f>
        <v>0</v>
      </c>
      <c r="AB35">
        <f>扩大100倍!AB35</f>
        <v>0</v>
      </c>
      <c r="AC35">
        <f>扩大100倍!AC35</f>
        <v>0</v>
      </c>
      <c r="AD35">
        <f>扩大100倍!AD35</f>
        <v>0</v>
      </c>
      <c r="AE35">
        <f>扩大100倍!AE35</f>
        <v>0</v>
      </c>
      <c r="AF35">
        <f>扩大100倍!AF35</f>
        <v>0</v>
      </c>
      <c r="AG35" t="s">
        <v>438</v>
      </c>
      <c r="AH35">
        <v>0</v>
      </c>
      <c r="AI35">
        <v>0</v>
      </c>
      <c r="AJ35">
        <v>0</v>
      </c>
      <c r="AK35" t="s">
        <v>225</v>
      </c>
      <c r="AL35" t="s">
        <v>439</v>
      </c>
      <c r="AM35">
        <v>0</v>
      </c>
      <c r="AN35" t="e">
        <f>VLOOKUP(A35,Sheet1!$A$4:$A$357,1,0)</f>
        <v>#N/A</v>
      </c>
      <c r="AO35" t="str">
        <f>VLOOKUP(B35,[4]Sheet1!$A$2:$A$363,1,0)</f>
        <v>混沌</v>
      </c>
    </row>
    <row r="36" spans="1:41" x14ac:dyDescent="0.15">
      <c r="A36">
        <v>10034</v>
      </c>
      <c r="B36" t="s">
        <v>125</v>
      </c>
      <c r="C36">
        <v>0</v>
      </c>
      <c r="D36">
        <v>0</v>
      </c>
      <c r="E36">
        <v>0</v>
      </c>
      <c r="F36">
        <v>5</v>
      </c>
      <c r="G36">
        <v>3</v>
      </c>
      <c r="H36">
        <v>9</v>
      </c>
      <c r="I36">
        <v>3</v>
      </c>
      <c r="J36">
        <f>INT(英雄配置表!J36)</f>
        <v>1200</v>
      </c>
      <c r="K36">
        <f>INT(英雄配置表!K36)</f>
        <v>278</v>
      </c>
      <c r="L36">
        <f>INT(英雄配置表!L36)</f>
        <v>478</v>
      </c>
      <c r="M36">
        <f>INT(英雄配置表!M36)</f>
        <v>328</v>
      </c>
      <c r="N36">
        <f>INT(英雄配置表!N36)</f>
        <v>313</v>
      </c>
      <c r="O36">
        <f>英雄配置表!O36</f>
        <v>360.18000000000006</v>
      </c>
      <c r="P36">
        <f>英雄配置表!P36</f>
        <v>83.52000000000001</v>
      </c>
      <c r="Q36">
        <f>英雄配置表!Q36</f>
        <v>143.55000000000004</v>
      </c>
      <c r="R36">
        <f>英雄配置表!R36</f>
        <v>98.658000000000015</v>
      </c>
      <c r="S36">
        <f>英雄配置表!S36</f>
        <v>93.96</v>
      </c>
      <c r="T36">
        <f>扩大100倍!T36</f>
        <v>153.18000000000004</v>
      </c>
      <c r="U36">
        <f>扩大100倍!U36</f>
        <v>59.94</v>
      </c>
      <c r="V36">
        <f>扩大100倍!V36</f>
        <v>139.86000000000001</v>
      </c>
      <c r="W36">
        <f>扩大100倍!W36</f>
        <v>0.1406</v>
      </c>
      <c r="X36">
        <f>扩大100倍!X36</f>
        <v>0</v>
      </c>
      <c r="Y36">
        <f>扩大100倍!Y36</f>
        <v>0</v>
      </c>
      <c r="Z36">
        <f>扩大100倍!Z36</f>
        <v>0</v>
      </c>
      <c r="AA36">
        <f>扩大100倍!AA36</f>
        <v>0</v>
      </c>
      <c r="AB36">
        <f>扩大100倍!AB36</f>
        <v>0</v>
      </c>
      <c r="AC36">
        <f>扩大100倍!AC36</f>
        <v>0</v>
      </c>
      <c r="AD36">
        <f>扩大100倍!AD36</f>
        <v>0</v>
      </c>
      <c r="AE36">
        <f>扩大100倍!AE36</f>
        <v>0</v>
      </c>
      <c r="AF36">
        <f>扩大100倍!AF36</f>
        <v>0</v>
      </c>
      <c r="AG36" t="s">
        <v>305</v>
      </c>
      <c r="AH36">
        <v>0</v>
      </c>
      <c r="AI36">
        <v>0</v>
      </c>
      <c r="AJ36">
        <v>0</v>
      </c>
      <c r="AK36">
        <v>0</v>
      </c>
      <c r="AL36">
        <v>0</v>
      </c>
      <c r="AM36">
        <v>0</v>
      </c>
      <c r="AN36">
        <f>VLOOKUP(A36,Sheet1!$A$4:$A$357,1,0)</f>
        <v>10034</v>
      </c>
      <c r="AO36" t="str">
        <f>VLOOKUP(B36,[4]Sheet1!$A$2:$A$363,1,0)</f>
        <v>骷髅王</v>
      </c>
    </row>
    <row r="37" spans="1:41" x14ac:dyDescent="0.15">
      <c r="A37">
        <v>10035</v>
      </c>
      <c r="B37" t="s">
        <v>54</v>
      </c>
      <c r="C37">
        <v>0</v>
      </c>
      <c r="D37">
        <v>0</v>
      </c>
      <c r="E37">
        <v>0</v>
      </c>
      <c r="F37">
        <v>5</v>
      </c>
      <c r="G37">
        <v>3</v>
      </c>
      <c r="H37">
        <v>9</v>
      </c>
      <c r="I37">
        <v>3</v>
      </c>
      <c r="J37">
        <f>INT(英雄配置表!J37)</f>
        <v>1242</v>
      </c>
      <c r="K37">
        <f>INT(英雄配置表!K37)</f>
        <v>288</v>
      </c>
      <c r="L37">
        <f>INT(英雄配置表!L37)</f>
        <v>495</v>
      </c>
      <c r="M37">
        <f>INT(英雄配置表!M37)</f>
        <v>340</v>
      </c>
      <c r="N37">
        <f>INT(英雄配置表!N37)</f>
        <v>324</v>
      </c>
      <c r="O37">
        <f>英雄配置表!O37</f>
        <v>372.60000000000008</v>
      </c>
      <c r="P37">
        <f>英雄配置表!P37</f>
        <v>86.4</v>
      </c>
      <c r="Q37">
        <f>英雄配置表!Q37</f>
        <v>148.50000000000003</v>
      </c>
      <c r="R37">
        <f>英雄配置表!R37</f>
        <v>102.06</v>
      </c>
      <c r="S37">
        <f>英雄配置表!S37</f>
        <v>97.199999999999989</v>
      </c>
      <c r="T37">
        <f>扩大100倍!T37</f>
        <v>159.39000000000001</v>
      </c>
      <c r="U37">
        <f>扩大100倍!U37</f>
        <v>62.370000000000005</v>
      </c>
      <c r="V37">
        <f>扩大100倍!V37</f>
        <v>145.53</v>
      </c>
      <c r="W37">
        <f>扩大100倍!W37</f>
        <v>0.14630000000000001</v>
      </c>
      <c r="X37">
        <f>扩大100倍!X37</f>
        <v>0</v>
      </c>
      <c r="Y37">
        <f>扩大100倍!Y37</f>
        <v>0</v>
      </c>
      <c r="Z37">
        <f>扩大100倍!Z37</f>
        <v>0</v>
      </c>
      <c r="AA37">
        <f>扩大100倍!AA37</f>
        <v>0</v>
      </c>
      <c r="AB37">
        <f>扩大100倍!AB37</f>
        <v>0</v>
      </c>
      <c r="AC37">
        <f>扩大100倍!AC37</f>
        <v>0</v>
      </c>
      <c r="AD37">
        <f>扩大100倍!AD37</f>
        <v>0</v>
      </c>
      <c r="AE37">
        <f>扩大100倍!AE37</f>
        <v>0</v>
      </c>
      <c r="AF37">
        <f>扩大100倍!AF37</f>
        <v>0</v>
      </c>
      <c r="AG37" t="s">
        <v>306</v>
      </c>
      <c r="AH37">
        <v>0</v>
      </c>
      <c r="AI37">
        <v>0</v>
      </c>
      <c r="AJ37">
        <v>0</v>
      </c>
      <c r="AK37" t="s">
        <v>440</v>
      </c>
      <c r="AL37" t="s">
        <v>441</v>
      </c>
      <c r="AM37">
        <v>0</v>
      </c>
      <c r="AN37">
        <f>VLOOKUP(A37,Sheet1!$A$4:$A$357,1,0)</f>
        <v>10035</v>
      </c>
      <c r="AO37" t="str">
        <f>VLOOKUP(B37,[4]Sheet1!$A$2:$A$363,1,0)</f>
        <v>狼人</v>
      </c>
    </row>
    <row r="38" spans="1:41" x14ac:dyDescent="0.15">
      <c r="A38">
        <v>10036</v>
      </c>
      <c r="B38" t="s">
        <v>126</v>
      </c>
      <c r="C38">
        <v>0</v>
      </c>
      <c r="D38">
        <v>0</v>
      </c>
      <c r="E38">
        <v>0</v>
      </c>
      <c r="F38">
        <v>5</v>
      </c>
      <c r="G38">
        <v>3</v>
      </c>
      <c r="H38">
        <v>9</v>
      </c>
      <c r="I38">
        <v>3</v>
      </c>
      <c r="J38">
        <f>INT(英雄配置表!J38)</f>
        <v>957</v>
      </c>
      <c r="K38">
        <f>INT(英雄配置表!K38)</f>
        <v>319</v>
      </c>
      <c r="L38">
        <f>INT(英雄配置表!L38)</f>
        <v>483</v>
      </c>
      <c r="M38">
        <f>INT(英雄配置表!M38)</f>
        <v>272</v>
      </c>
      <c r="N38">
        <f>INT(英雄配置表!N38)</f>
        <v>352</v>
      </c>
      <c r="O38">
        <f>英雄配置表!O38</f>
        <v>287.28000000000003</v>
      </c>
      <c r="P38">
        <f>英雄配置表!P38</f>
        <v>95.76</v>
      </c>
      <c r="Q38">
        <f>英雄配置表!Q38</f>
        <v>144.90000000000003</v>
      </c>
      <c r="R38">
        <f>英雄配置表!R38</f>
        <v>81.647999999999996</v>
      </c>
      <c r="S38">
        <f>英雄配置表!S38</f>
        <v>105.84000000000002</v>
      </c>
      <c r="T38">
        <f>扩大100倍!T38</f>
        <v>126</v>
      </c>
      <c r="U38">
        <f>扩大100倍!U38</f>
        <v>72.450000000000017</v>
      </c>
      <c r="V38">
        <f>扩大100倍!V38</f>
        <v>113.4</v>
      </c>
      <c r="W38">
        <f>扩大100倍!W38</f>
        <v>0.126</v>
      </c>
      <c r="X38">
        <f>扩大100倍!X38</f>
        <v>0</v>
      </c>
      <c r="Y38">
        <f>扩大100倍!Y38</f>
        <v>0</v>
      </c>
      <c r="Z38">
        <f>扩大100倍!Z38</f>
        <v>0</v>
      </c>
      <c r="AA38">
        <f>扩大100倍!AA38</f>
        <v>0</v>
      </c>
      <c r="AB38">
        <f>扩大100倍!AB38</f>
        <v>0</v>
      </c>
      <c r="AC38">
        <f>扩大100倍!AC38</f>
        <v>0</v>
      </c>
      <c r="AD38">
        <f>扩大100倍!AD38</f>
        <v>0</v>
      </c>
      <c r="AE38">
        <f>扩大100倍!AE38</f>
        <v>0</v>
      </c>
      <c r="AF38">
        <f>扩大100倍!AF38</f>
        <v>0</v>
      </c>
      <c r="AG38" t="s">
        <v>442</v>
      </c>
      <c r="AH38">
        <v>0</v>
      </c>
      <c r="AI38">
        <v>0</v>
      </c>
      <c r="AJ38">
        <v>0</v>
      </c>
      <c r="AK38" t="s">
        <v>443</v>
      </c>
      <c r="AL38" t="s">
        <v>444</v>
      </c>
      <c r="AM38">
        <v>0</v>
      </c>
      <c r="AN38" t="e">
        <f>VLOOKUP(A38,Sheet1!$A$4:$A$357,1,0)</f>
        <v>#N/A</v>
      </c>
      <c r="AO38" t="e">
        <f>VLOOKUP(B38,[4]Sheet1!$A$2:$A$363,1,0)</f>
        <v>#N/A</v>
      </c>
    </row>
    <row r="39" spans="1:41" x14ac:dyDescent="0.15">
      <c r="A39">
        <v>10037</v>
      </c>
      <c r="B39" t="s">
        <v>42</v>
      </c>
      <c r="C39">
        <v>0</v>
      </c>
      <c r="D39">
        <v>0</v>
      </c>
      <c r="E39">
        <v>0</v>
      </c>
      <c r="F39">
        <v>4</v>
      </c>
      <c r="G39">
        <v>1</v>
      </c>
      <c r="H39">
        <v>1</v>
      </c>
      <c r="I39">
        <v>1</v>
      </c>
      <c r="J39">
        <f>INT(英雄配置表!J39)</f>
        <v>646</v>
      </c>
      <c r="K39">
        <f>INT(英雄配置表!K39)</f>
        <v>462</v>
      </c>
      <c r="L39">
        <f>INT(英雄配置表!L39)</f>
        <v>308</v>
      </c>
      <c r="M39">
        <f>INT(英雄配置表!M39)</f>
        <v>175</v>
      </c>
      <c r="N39">
        <f>INT(英雄配置表!N39)</f>
        <v>385</v>
      </c>
      <c r="O39">
        <f>英雄配置表!O39</f>
        <v>194.04000000000002</v>
      </c>
      <c r="P39">
        <f>英雄配置表!P39</f>
        <v>138.6</v>
      </c>
      <c r="Q39">
        <f>英雄配置表!Q39</f>
        <v>92.4</v>
      </c>
      <c r="R39">
        <f>英雄配置表!R39</f>
        <v>52.667999999999999</v>
      </c>
      <c r="S39">
        <f>英雄配置表!S39</f>
        <v>115.5</v>
      </c>
      <c r="T39">
        <f>扩大100倍!T39</f>
        <v>153.18000000000004</v>
      </c>
      <c r="U39">
        <f>扩大100倍!U39</f>
        <v>59.94</v>
      </c>
      <c r="V39">
        <f>扩大100倍!V39</f>
        <v>139.86000000000001</v>
      </c>
      <c r="W39">
        <f>扩大100倍!W39</f>
        <v>0.1406</v>
      </c>
      <c r="X39">
        <f>扩大100倍!X39</f>
        <v>0</v>
      </c>
      <c r="Y39">
        <f>扩大100倍!Y39</f>
        <v>0</v>
      </c>
      <c r="Z39">
        <f>扩大100倍!Z39</f>
        <v>0</v>
      </c>
      <c r="AA39">
        <f>扩大100倍!AA39</f>
        <v>0</v>
      </c>
      <c r="AB39">
        <f>扩大100倍!AB39</f>
        <v>0</v>
      </c>
      <c r="AC39">
        <f>扩大100倍!AC39</f>
        <v>0</v>
      </c>
      <c r="AD39">
        <f>扩大100倍!AD39</f>
        <v>0</v>
      </c>
      <c r="AE39">
        <f>扩大100倍!AE39</f>
        <v>0</v>
      </c>
      <c r="AF39">
        <f>扩大100倍!AF39</f>
        <v>0</v>
      </c>
      <c r="AG39" t="s">
        <v>445</v>
      </c>
      <c r="AH39">
        <v>0</v>
      </c>
      <c r="AI39">
        <v>0</v>
      </c>
      <c r="AJ39">
        <v>0</v>
      </c>
      <c r="AK39" t="s">
        <v>446</v>
      </c>
      <c r="AL39" t="s">
        <v>447</v>
      </c>
      <c r="AM39">
        <v>0</v>
      </c>
      <c r="AN39" t="e">
        <f>VLOOKUP(A39,Sheet1!$A$4:$A$357,1,0)</f>
        <v>#N/A</v>
      </c>
      <c r="AO39" t="str">
        <f>VLOOKUP(B39,[4]Sheet1!$A$2:$A$363,1,0)</f>
        <v>小鹿</v>
      </c>
    </row>
    <row r="40" spans="1:41" x14ac:dyDescent="0.15">
      <c r="A40">
        <v>10038</v>
      </c>
      <c r="B40" t="s">
        <v>51</v>
      </c>
      <c r="C40">
        <v>0</v>
      </c>
      <c r="D40">
        <v>0</v>
      </c>
      <c r="E40">
        <v>0</v>
      </c>
      <c r="F40">
        <v>4</v>
      </c>
      <c r="G40">
        <v>1</v>
      </c>
      <c r="H40">
        <v>1</v>
      </c>
      <c r="I40">
        <v>1</v>
      </c>
      <c r="J40">
        <f>INT(英雄配置表!J40)</f>
        <v>672</v>
      </c>
      <c r="K40">
        <f>INT(英雄配置表!K40)</f>
        <v>604</v>
      </c>
      <c r="L40">
        <f>INT(英雄配置表!L40)</f>
        <v>268</v>
      </c>
      <c r="M40">
        <f>INT(英雄配置表!M40)</f>
        <v>181</v>
      </c>
      <c r="N40">
        <f>INT(英雄配置表!N40)</f>
        <v>462</v>
      </c>
      <c r="O40">
        <f>英雄配置表!O40</f>
        <v>201.60000000000002</v>
      </c>
      <c r="P40">
        <f>英雄配置表!P40</f>
        <v>181.44000000000005</v>
      </c>
      <c r="Q40">
        <f>英雄配置表!Q40</f>
        <v>80.640000000000015</v>
      </c>
      <c r="R40">
        <f>英雄配置表!R40</f>
        <v>54.431999999999995</v>
      </c>
      <c r="S40">
        <f>英雄配置表!S40</f>
        <v>138.6</v>
      </c>
      <c r="T40">
        <f>扩大100倍!T40</f>
        <v>99.9</v>
      </c>
      <c r="U40">
        <f>扩大100倍!U40</f>
        <v>79.920000000000016</v>
      </c>
      <c r="V40">
        <f>扩大100倍!V40</f>
        <v>88.800000000000011</v>
      </c>
      <c r="W40">
        <f>扩大100倍!W40</f>
        <v>0.11840000000000002</v>
      </c>
      <c r="X40">
        <f>扩大100倍!X40</f>
        <v>0</v>
      </c>
      <c r="Y40">
        <f>扩大100倍!Y40</f>
        <v>0</v>
      </c>
      <c r="Z40">
        <f>扩大100倍!Z40</f>
        <v>0</v>
      </c>
      <c r="AA40">
        <f>扩大100倍!AA40</f>
        <v>0</v>
      </c>
      <c r="AB40">
        <f>扩大100倍!AB40</f>
        <v>0</v>
      </c>
      <c r="AC40">
        <f>扩大100倍!AC40</f>
        <v>0</v>
      </c>
      <c r="AD40">
        <f>扩大100倍!AD40</f>
        <v>0</v>
      </c>
      <c r="AE40">
        <f>扩大100倍!AE40</f>
        <v>0</v>
      </c>
      <c r="AF40">
        <f>扩大100倍!AF40</f>
        <v>0</v>
      </c>
      <c r="AG40" t="s">
        <v>307</v>
      </c>
      <c r="AH40">
        <v>0</v>
      </c>
      <c r="AI40">
        <v>0</v>
      </c>
      <c r="AJ40">
        <v>0</v>
      </c>
      <c r="AK40" t="s">
        <v>232</v>
      </c>
      <c r="AL40" t="s">
        <v>233</v>
      </c>
      <c r="AM40">
        <v>0</v>
      </c>
      <c r="AN40" t="e">
        <f>VLOOKUP(A40,Sheet1!$A$4:$A$357,1,0)</f>
        <v>#N/A</v>
      </c>
      <c r="AO40" t="str">
        <f>VLOOKUP(B40,[4]Sheet1!$A$2:$A$363,1,0)</f>
        <v>先知</v>
      </c>
    </row>
    <row r="41" spans="1:41" x14ac:dyDescent="0.15">
      <c r="A41">
        <v>10039</v>
      </c>
      <c r="B41" t="s">
        <v>280</v>
      </c>
      <c r="C41">
        <v>0</v>
      </c>
      <c r="D41">
        <v>0</v>
      </c>
      <c r="E41">
        <v>0</v>
      </c>
      <c r="F41">
        <v>4</v>
      </c>
      <c r="G41">
        <v>1</v>
      </c>
      <c r="H41">
        <v>1</v>
      </c>
      <c r="I41">
        <v>1</v>
      </c>
      <c r="J41">
        <f>INT(英雄配置表!J41)</f>
        <v>608</v>
      </c>
      <c r="K41">
        <f>INT(英雄配置表!K41)</f>
        <v>528</v>
      </c>
      <c r="L41">
        <f>INT(英雄配置表!L41)</f>
        <v>288</v>
      </c>
      <c r="M41">
        <f>INT(英雄配置表!M41)</f>
        <v>201</v>
      </c>
      <c r="N41">
        <f>INT(英雄配置表!N41)</f>
        <v>400</v>
      </c>
      <c r="O41">
        <f>英雄配置表!O41</f>
        <v>182.4</v>
      </c>
      <c r="P41">
        <f>英雄配置表!P41</f>
        <v>158.40000000000003</v>
      </c>
      <c r="Q41">
        <f>英雄配置表!Q41</f>
        <v>86.4</v>
      </c>
      <c r="R41">
        <f>英雄配置表!R41</f>
        <v>60.480000000000011</v>
      </c>
      <c r="S41">
        <f>英雄配置表!S41</f>
        <v>120</v>
      </c>
      <c r="T41">
        <f>扩大100倍!T41</f>
        <v>115.5</v>
      </c>
      <c r="U41">
        <f>扩大100倍!U41</f>
        <v>95.634000000000015</v>
      </c>
      <c r="V41">
        <f>扩大100倍!V41</f>
        <v>83.16</v>
      </c>
      <c r="W41">
        <f>扩大100倍!W41</f>
        <v>0.11088000000000002</v>
      </c>
      <c r="X41">
        <f>扩大100倍!X41</f>
        <v>0</v>
      </c>
      <c r="Y41">
        <f>扩大100倍!Y41</f>
        <v>0</v>
      </c>
      <c r="Z41">
        <f>扩大100倍!Z41</f>
        <v>0</v>
      </c>
      <c r="AA41">
        <f>扩大100倍!AA41</f>
        <v>0</v>
      </c>
      <c r="AB41">
        <f>扩大100倍!AB41</f>
        <v>0</v>
      </c>
      <c r="AC41">
        <f>扩大100倍!AC41</f>
        <v>0</v>
      </c>
      <c r="AD41">
        <f>扩大100倍!AD41</f>
        <v>0</v>
      </c>
      <c r="AE41">
        <f>扩大100倍!AE41</f>
        <v>0</v>
      </c>
      <c r="AF41">
        <f>扩大100倍!AF41</f>
        <v>0</v>
      </c>
      <c r="AG41" t="s">
        <v>448</v>
      </c>
      <c r="AH41">
        <v>0</v>
      </c>
      <c r="AI41">
        <v>0</v>
      </c>
      <c r="AJ41">
        <v>0</v>
      </c>
      <c r="AK41">
        <v>0</v>
      </c>
      <c r="AL41">
        <v>0</v>
      </c>
      <c r="AM41">
        <v>0</v>
      </c>
      <c r="AN41">
        <f>VLOOKUP(A41,Sheet1!$A$4:$A$357,1,0)</f>
        <v>10039</v>
      </c>
      <c r="AO41" t="e">
        <f>VLOOKUP(B41,[4]Sheet1!$A$2:$A$363,1,0)</f>
        <v>#N/A</v>
      </c>
    </row>
    <row r="42" spans="1:41" x14ac:dyDescent="0.15">
      <c r="A42">
        <v>10040</v>
      </c>
      <c r="B42" t="s">
        <v>280</v>
      </c>
      <c r="C42">
        <v>0</v>
      </c>
      <c r="D42">
        <v>0</v>
      </c>
      <c r="E42">
        <v>0</v>
      </c>
      <c r="F42">
        <v>4</v>
      </c>
      <c r="G42">
        <v>1</v>
      </c>
      <c r="H42">
        <v>1</v>
      </c>
      <c r="I42">
        <v>1</v>
      </c>
      <c r="J42">
        <f>INT(英雄配置表!J42)</f>
        <v>512</v>
      </c>
      <c r="K42">
        <f>INT(英雄配置表!K42)</f>
        <v>384</v>
      </c>
      <c r="L42">
        <f>INT(英雄配置表!L42)</f>
        <v>256</v>
      </c>
      <c r="M42">
        <f>INT(英雄配置表!M42)</f>
        <v>153</v>
      </c>
      <c r="N42">
        <f>INT(英雄配置表!N42)</f>
        <v>320</v>
      </c>
      <c r="O42">
        <f>英雄配置表!O42</f>
        <v>153.60000000000002</v>
      </c>
      <c r="P42">
        <f>英雄配置表!P42</f>
        <v>115.2</v>
      </c>
      <c r="Q42">
        <f>英雄配置表!Q42</f>
        <v>76.800000000000011</v>
      </c>
      <c r="R42">
        <f>英雄配置表!R42</f>
        <v>46.080000000000005</v>
      </c>
      <c r="S42">
        <f>英雄配置表!S42</f>
        <v>96</v>
      </c>
      <c r="T42">
        <f>扩大100倍!T42</f>
        <v>122.10000000000001</v>
      </c>
      <c r="U42">
        <f>扩大100倍!U42</f>
        <v>87.91200000000002</v>
      </c>
      <c r="V42">
        <f>扩大100倍!V42</f>
        <v>79.92</v>
      </c>
      <c r="W42">
        <f>扩大100倍!W42</f>
        <v>0.10656000000000002</v>
      </c>
      <c r="X42">
        <f>扩大100倍!X42</f>
        <v>0</v>
      </c>
      <c r="Y42">
        <f>扩大100倍!Y42</f>
        <v>0</v>
      </c>
      <c r="Z42">
        <f>扩大100倍!Z42</f>
        <v>0</v>
      </c>
      <c r="AA42">
        <f>扩大100倍!AA42</f>
        <v>0</v>
      </c>
      <c r="AB42">
        <f>扩大100倍!AB42</f>
        <v>0</v>
      </c>
      <c r="AC42">
        <f>扩大100倍!AC42</f>
        <v>0</v>
      </c>
      <c r="AD42">
        <f>扩大100倍!AD42</f>
        <v>0</v>
      </c>
      <c r="AE42">
        <f>扩大100倍!AE42</f>
        <v>0</v>
      </c>
      <c r="AF42">
        <f>扩大100倍!AF42</f>
        <v>0</v>
      </c>
      <c r="AG42" t="s">
        <v>449</v>
      </c>
      <c r="AH42">
        <v>0</v>
      </c>
      <c r="AI42">
        <v>0</v>
      </c>
      <c r="AJ42">
        <v>0</v>
      </c>
      <c r="AK42">
        <v>0</v>
      </c>
      <c r="AL42">
        <v>0</v>
      </c>
      <c r="AM42">
        <v>0</v>
      </c>
      <c r="AN42" t="e">
        <f>VLOOKUP(A42,Sheet1!$A$4:$A$357,1,0)</f>
        <v>#N/A</v>
      </c>
      <c r="AO42" t="e">
        <f>VLOOKUP(B42,[4]Sheet1!$A$2:$A$363,1,0)</f>
        <v>#N/A</v>
      </c>
    </row>
    <row r="43" spans="1:41" x14ac:dyDescent="0.15">
      <c r="A43">
        <v>10041</v>
      </c>
      <c r="B43" t="s">
        <v>61</v>
      </c>
      <c r="C43">
        <v>0</v>
      </c>
      <c r="D43">
        <v>0</v>
      </c>
      <c r="E43">
        <v>0</v>
      </c>
      <c r="F43">
        <v>4</v>
      </c>
      <c r="G43">
        <v>1</v>
      </c>
      <c r="H43">
        <v>2</v>
      </c>
      <c r="I43">
        <v>2</v>
      </c>
      <c r="J43">
        <f>INT(英雄配置表!J43)</f>
        <v>672</v>
      </c>
      <c r="K43">
        <f>INT(英雄配置表!K43)</f>
        <v>480</v>
      </c>
      <c r="L43">
        <f>INT(英雄配置表!L43)</f>
        <v>320</v>
      </c>
      <c r="M43">
        <f>INT(英雄配置表!M43)</f>
        <v>182</v>
      </c>
      <c r="N43">
        <f>INT(英雄配置表!N43)</f>
        <v>400</v>
      </c>
      <c r="O43">
        <f>英雄配置表!O43</f>
        <v>201.60000000000002</v>
      </c>
      <c r="P43">
        <f>英雄配置表!P43</f>
        <v>144</v>
      </c>
      <c r="Q43">
        <f>英雄配置表!Q43</f>
        <v>96</v>
      </c>
      <c r="R43">
        <f>英雄配置表!R43</f>
        <v>54.72</v>
      </c>
      <c r="S43">
        <f>英雄配置表!S43</f>
        <v>120</v>
      </c>
      <c r="T43">
        <f>扩大100倍!T43</f>
        <v>127.65000000000003</v>
      </c>
      <c r="U43">
        <f>扩大100倍!U43</f>
        <v>71.928000000000011</v>
      </c>
      <c r="V43">
        <f>扩大100倍!V43</f>
        <v>93.240000000000009</v>
      </c>
      <c r="W43">
        <f>扩大100倍!W43</f>
        <v>0.11248000000000002</v>
      </c>
      <c r="X43">
        <f>扩大100倍!X43</f>
        <v>0</v>
      </c>
      <c r="Y43">
        <f>扩大100倍!Y43</f>
        <v>0</v>
      </c>
      <c r="Z43">
        <f>扩大100倍!Z43</f>
        <v>0</v>
      </c>
      <c r="AA43">
        <f>扩大100倍!AA43</f>
        <v>0</v>
      </c>
      <c r="AB43">
        <f>扩大100倍!AB43</f>
        <v>0</v>
      </c>
      <c r="AC43">
        <f>扩大100倍!AC43</f>
        <v>0</v>
      </c>
      <c r="AD43">
        <f>扩大100倍!AD43</f>
        <v>0</v>
      </c>
      <c r="AE43">
        <f>扩大100倍!AE43</f>
        <v>0</v>
      </c>
      <c r="AF43">
        <f>扩大100倍!AF43</f>
        <v>0</v>
      </c>
      <c r="AG43" t="s">
        <v>450</v>
      </c>
      <c r="AH43">
        <v>0</v>
      </c>
      <c r="AI43">
        <v>0</v>
      </c>
      <c r="AJ43">
        <v>0</v>
      </c>
      <c r="AK43" t="s">
        <v>451</v>
      </c>
      <c r="AL43" t="s">
        <v>452</v>
      </c>
      <c r="AM43">
        <v>0</v>
      </c>
      <c r="AN43" t="e">
        <f>VLOOKUP(A43,Sheet1!$A$4:$A$357,1,0)</f>
        <v>#N/A</v>
      </c>
      <c r="AO43" t="e">
        <f>VLOOKUP(B43,[4]Sheet1!$A$2:$A$363,1,0)</f>
        <v>#N/A</v>
      </c>
    </row>
    <row r="44" spans="1:41" x14ac:dyDescent="0.15">
      <c r="A44">
        <v>10042</v>
      </c>
      <c r="B44" t="s">
        <v>234</v>
      </c>
      <c r="C44">
        <v>0</v>
      </c>
      <c r="D44">
        <v>0</v>
      </c>
      <c r="E44">
        <v>0</v>
      </c>
      <c r="F44">
        <v>4</v>
      </c>
      <c r="G44">
        <v>1</v>
      </c>
      <c r="H44">
        <v>2</v>
      </c>
      <c r="I44">
        <v>2</v>
      </c>
      <c r="J44">
        <f>INT(英雄配置表!J44)</f>
        <v>705</v>
      </c>
      <c r="K44">
        <f>INT(英雄配置表!K44)</f>
        <v>453</v>
      </c>
      <c r="L44">
        <f>INT(英雄配置表!L44)</f>
        <v>336</v>
      </c>
      <c r="M44">
        <f>INT(英雄配置表!M44)</f>
        <v>231</v>
      </c>
      <c r="N44">
        <f>INT(英雄配置表!N44)</f>
        <v>378</v>
      </c>
      <c r="O44">
        <f>英雄配置表!O44</f>
        <v>211.68000000000004</v>
      </c>
      <c r="P44">
        <f>英雄配置表!P44</f>
        <v>136.08000000000001</v>
      </c>
      <c r="Q44">
        <f>英雄配置表!Q44</f>
        <v>100.80000000000001</v>
      </c>
      <c r="R44">
        <f>英雄配置表!R44</f>
        <v>69.552000000000007</v>
      </c>
      <c r="S44">
        <f>英雄配置表!S44</f>
        <v>113.4</v>
      </c>
      <c r="T44">
        <f>扩大100倍!T44</f>
        <v>115.5</v>
      </c>
      <c r="U44">
        <f>扩大100倍!U44</f>
        <v>95.634000000000015</v>
      </c>
      <c r="V44">
        <f>扩大100倍!V44</f>
        <v>83.16</v>
      </c>
      <c r="W44">
        <f>扩大100倍!W44</f>
        <v>0.11088000000000002</v>
      </c>
      <c r="X44">
        <f>扩大100倍!X44</f>
        <v>0</v>
      </c>
      <c r="Y44">
        <f>扩大100倍!Y44</f>
        <v>0</v>
      </c>
      <c r="Z44">
        <f>扩大100倍!Z44</f>
        <v>0</v>
      </c>
      <c r="AA44">
        <f>扩大100倍!AA44</f>
        <v>0</v>
      </c>
      <c r="AB44">
        <f>扩大100倍!AB44</f>
        <v>0</v>
      </c>
      <c r="AC44">
        <f>扩大100倍!AC44</f>
        <v>0</v>
      </c>
      <c r="AD44">
        <f>扩大100倍!AD44</f>
        <v>0</v>
      </c>
      <c r="AE44">
        <f>扩大100倍!AE44</f>
        <v>0</v>
      </c>
      <c r="AF44">
        <f>扩大100倍!AF44</f>
        <v>0</v>
      </c>
      <c r="AG44" t="s">
        <v>453</v>
      </c>
      <c r="AH44">
        <v>0</v>
      </c>
      <c r="AI44">
        <v>0</v>
      </c>
      <c r="AJ44">
        <v>0</v>
      </c>
      <c r="AK44" t="s">
        <v>454</v>
      </c>
      <c r="AL44" t="s">
        <v>455</v>
      </c>
      <c r="AM44">
        <v>0</v>
      </c>
      <c r="AN44" t="e">
        <f>VLOOKUP(A44,Sheet1!$A$4:$A$357,1,0)</f>
        <v>#N/A</v>
      </c>
      <c r="AO44" t="e">
        <f>VLOOKUP(B44,[4]Sheet1!$A$2:$A$363,1,0)</f>
        <v>#N/A</v>
      </c>
    </row>
    <row r="45" spans="1:41" x14ac:dyDescent="0.15">
      <c r="A45">
        <v>10043</v>
      </c>
      <c r="B45" t="s">
        <v>280</v>
      </c>
      <c r="C45">
        <v>0</v>
      </c>
      <c r="D45">
        <v>0</v>
      </c>
      <c r="E45">
        <v>0</v>
      </c>
      <c r="F45">
        <v>4</v>
      </c>
      <c r="G45">
        <v>1</v>
      </c>
      <c r="H45">
        <v>2</v>
      </c>
      <c r="I45">
        <v>2</v>
      </c>
      <c r="J45">
        <f>INT(英雄配置表!J45)</f>
        <v>554</v>
      </c>
      <c r="K45">
        <f>INT(英雄配置表!K45)</f>
        <v>531</v>
      </c>
      <c r="L45">
        <f>INT(英雄配置表!L45)</f>
        <v>292</v>
      </c>
      <c r="M45">
        <f>INT(英雄配置表!M45)</f>
        <v>157</v>
      </c>
      <c r="N45">
        <f>INT(英雄配置表!N45)</f>
        <v>442</v>
      </c>
      <c r="O45">
        <f>英雄配置表!O45</f>
        <v>166.32000000000002</v>
      </c>
      <c r="P45">
        <f>英雄配置表!P45</f>
        <v>159.39000000000001</v>
      </c>
      <c r="Q45">
        <f>英雄配置表!Q45</f>
        <v>87.780000000000015</v>
      </c>
      <c r="R45">
        <f>英雄配置表!R45</f>
        <v>47.123999999999995</v>
      </c>
      <c r="S45">
        <f>英雄配置表!S45</f>
        <v>132.82500000000002</v>
      </c>
      <c r="T45">
        <f>扩大100倍!T45</f>
        <v>64.320000000000007</v>
      </c>
      <c r="U45">
        <f>扩大100倍!U45</f>
        <v>43.415999999999997</v>
      </c>
      <c r="V45">
        <f>扩大100倍!V45</f>
        <v>110.55000000000003</v>
      </c>
      <c r="W45">
        <f>扩大100倍!W45</f>
        <v>0.19296000000000005</v>
      </c>
      <c r="X45">
        <f>扩大100倍!X45</f>
        <v>0</v>
      </c>
      <c r="Y45">
        <f>扩大100倍!Y45</f>
        <v>0</v>
      </c>
      <c r="Z45">
        <f>扩大100倍!Z45</f>
        <v>0</v>
      </c>
      <c r="AA45">
        <f>扩大100倍!AA45</f>
        <v>0</v>
      </c>
      <c r="AB45">
        <f>扩大100倍!AB45</f>
        <v>0</v>
      </c>
      <c r="AC45">
        <f>扩大100倍!AC45</f>
        <v>0</v>
      </c>
      <c r="AD45">
        <f>扩大100倍!AD45</f>
        <v>0</v>
      </c>
      <c r="AE45">
        <f>扩大100倍!AE45</f>
        <v>0</v>
      </c>
      <c r="AF45">
        <f>扩大100倍!AF45</f>
        <v>0</v>
      </c>
      <c r="AG45" t="s">
        <v>456</v>
      </c>
      <c r="AH45">
        <v>0</v>
      </c>
      <c r="AI45">
        <v>0</v>
      </c>
      <c r="AJ45">
        <v>0</v>
      </c>
      <c r="AK45">
        <v>0</v>
      </c>
      <c r="AL45">
        <v>0</v>
      </c>
      <c r="AM45">
        <v>0</v>
      </c>
      <c r="AN45" t="e">
        <f>VLOOKUP(A45,Sheet1!$A$4:$A$357,1,0)</f>
        <v>#N/A</v>
      </c>
      <c r="AO45" t="e">
        <f>VLOOKUP(B45,[4]Sheet1!$A$2:$A$363,1,0)</f>
        <v>#N/A</v>
      </c>
    </row>
    <row r="46" spans="1:41" x14ac:dyDescent="0.15">
      <c r="A46">
        <v>10044</v>
      </c>
      <c r="B46" t="s">
        <v>280</v>
      </c>
      <c r="C46">
        <v>0</v>
      </c>
      <c r="D46">
        <v>0</v>
      </c>
      <c r="E46">
        <v>0</v>
      </c>
      <c r="F46">
        <v>4</v>
      </c>
      <c r="G46">
        <v>1</v>
      </c>
      <c r="H46">
        <v>2</v>
      </c>
      <c r="I46">
        <v>2</v>
      </c>
      <c r="J46">
        <f>INT(英雄配置表!J46)</f>
        <v>512</v>
      </c>
      <c r="K46">
        <f>INT(英雄配置表!K46)</f>
        <v>384</v>
      </c>
      <c r="L46">
        <f>INT(英雄配置表!L46)</f>
        <v>256</v>
      </c>
      <c r="M46">
        <f>INT(英雄配置表!M46)</f>
        <v>153</v>
      </c>
      <c r="N46">
        <f>INT(英雄配置表!N46)</f>
        <v>320</v>
      </c>
      <c r="O46">
        <f>英雄配置表!O46</f>
        <v>153.60000000000002</v>
      </c>
      <c r="P46">
        <f>英雄配置表!P46</f>
        <v>115.2</v>
      </c>
      <c r="Q46">
        <f>英雄配置表!Q46</f>
        <v>76.800000000000011</v>
      </c>
      <c r="R46">
        <f>英雄配置表!R46</f>
        <v>46.080000000000005</v>
      </c>
      <c r="S46">
        <f>英雄配置表!S46</f>
        <v>96</v>
      </c>
      <c r="T46">
        <f>扩大100倍!T46</f>
        <v>84</v>
      </c>
      <c r="U46">
        <f>扩大100倍!U46</f>
        <v>47.879999999999995</v>
      </c>
      <c r="V46">
        <f>扩大100倍!V46</f>
        <v>105</v>
      </c>
      <c r="W46">
        <f>扩大100倍!W46</f>
        <v>0.16800000000000001</v>
      </c>
      <c r="X46">
        <f>扩大100倍!X46</f>
        <v>0</v>
      </c>
      <c r="Y46">
        <f>扩大100倍!Y46</f>
        <v>0</v>
      </c>
      <c r="Z46">
        <f>扩大100倍!Z46</f>
        <v>0</v>
      </c>
      <c r="AA46">
        <f>扩大100倍!AA46</f>
        <v>0</v>
      </c>
      <c r="AB46">
        <f>扩大100倍!AB46</f>
        <v>0</v>
      </c>
      <c r="AC46">
        <f>扩大100倍!AC46</f>
        <v>0</v>
      </c>
      <c r="AD46">
        <f>扩大100倍!AD46</f>
        <v>0</v>
      </c>
      <c r="AE46">
        <f>扩大100倍!AE46</f>
        <v>0</v>
      </c>
      <c r="AF46">
        <f>扩大100倍!AF46</f>
        <v>0</v>
      </c>
      <c r="AG46" t="s">
        <v>457</v>
      </c>
      <c r="AH46">
        <v>0</v>
      </c>
      <c r="AI46">
        <v>0</v>
      </c>
      <c r="AJ46">
        <v>0</v>
      </c>
      <c r="AK46">
        <v>0</v>
      </c>
      <c r="AL46">
        <v>0</v>
      </c>
      <c r="AM46">
        <v>0</v>
      </c>
      <c r="AN46" t="e">
        <f>VLOOKUP(A46,Sheet1!$A$4:$A$357,1,0)</f>
        <v>#N/A</v>
      </c>
      <c r="AO46" t="e">
        <f>VLOOKUP(B46,[4]Sheet1!$A$2:$A$363,1,0)</f>
        <v>#N/A</v>
      </c>
    </row>
    <row r="47" spans="1:41" x14ac:dyDescent="0.15">
      <c r="A47">
        <v>10045</v>
      </c>
      <c r="B47" t="s">
        <v>235</v>
      </c>
      <c r="C47">
        <v>0</v>
      </c>
      <c r="D47">
        <v>0</v>
      </c>
      <c r="E47">
        <v>0</v>
      </c>
      <c r="F47">
        <v>4</v>
      </c>
      <c r="G47">
        <v>1</v>
      </c>
      <c r="H47">
        <v>3</v>
      </c>
      <c r="I47">
        <v>3</v>
      </c>
      <c r="J47">
        <f>INT(英雄配置表!J47)</f>
        <v>672</v>
      </c>
      <c r="K47">
        <f>INT(英雄配置表!K47)</f>
        <v>604</v>
      </c>
      <c r="L47">
        <f>INT(英雄配置表!L47)</f>
        <v>268</v>
      </c>
      <c r="M47">
        <f>INT(英雄配置表!M47)</f>
        <v>181</v>
      </c>
      <c r="N47">
        <f>INT(英雄配置表!N47)</f>
        <v>462</v>
      </c>
      <c r="O47">
        <f>英雄配置表!O47</f>
        <v>201.60000000000002</v>
      </c>
      <c r="P47">
        <f>英雄配置表!P47</f>
        <v>181.44000000000005</v>
      </c>
      <c r="Q47">
        <f>英雄配置表!Q47</f>
        <v>80.640000000000015</v>
      </c>
      <c r="R47">
        <f>英雄配置表!R47</f>
        <v>54.431999999999995</v>
      </c>
      <c r="S47">
        <f>英雄配置表!S47</f>
        <v>138.6</v>
      </c>
      <c r="T47">
        <f>扩大100倍!T47</f>
        <v>64.320000000000007</v>
      </c>
      <c r="U47">
        <f>扩大100倍!U47</f>
        <v>43.415999999999997</v>
      </c>
      <c r="V47">
        <f>扩大100倍!V47</f>
        <v>110.55000000000003</v>
      </c>
      <c r="W47">
        <f>扩大100倍!W47</f>
        <v>0.19296000000000005</v>
      </c>
      <c r="X47">
        <f>扩大100倍!X47</f>
        <v>0</v>
      </c>
      <c r="Y47">
        <f>扩大100倍!Y47</f>
        <v>0</v>
      </c>
      <c r="Z47">
        <f>扩大100倍!Z47</f>
        <v>0</v>
      </c>
      <c r="AA47">
        <f>扩大100倍!AA47</f>
        <v>0</v>
      </c>
      <c r="AB47">
        <f>扩大100倍!AB47</f>
        <v>0</v>
      </c>
      <c r="AC47">
        <f>扩大100倍!AC47</f>
        <v>0</v>
      </c>
      <c r="AD47">
        <f>扩大100倍!AD47</f>
        <v>0</v>
      </c>
      <c r="AE47">
        <f>扩大100倍!AE47</f>
        <v>0</v>
      </c>
      <c r="AF47">
        <f>扩大100倍!AF47</f>
        <v>0</v>
      </c>
      <c r="AG47" t="s">
        <v>308</v>
      </c>
      <c r="AH47">
        <v>0</v>
      </c>
      <c r="AI47">
        <v>0</v>
      </c>
      <c r="AJ47">
        <v>0</v>
      </c>
      <c r="AK47" t="s">
        <v>236</v>
      </c>
      <c r="AL47" t="s">
        <v>237</v>
      </c>
      <c r="AM47">
        <v>0</v>
      </c>
      <c r="AN47">
        <f>VLOOKUP(A47,Sheet1!$A$4:$A$357,1,0)</f>
        <v>10045</v>
      </c>
      <c r="AO47" t="str">
        <f>VLOOKUP(B47,[4]Sheet1!$A$2:$A$363,1,0)</f>
        <v>女王</v>
      </c>
    </row>
    <row r="48" spans="1:41" x14ac:dyDescent="0.15">
      <c r="A48">
        <v>10046</v>
      </c>
      <c r="B48" t="s">
        <v>48</v>
      </c>
      <c r="C48">
        <v>0</v>
      </c>
      <c r="D48">
        <v>0</v>
      </c>
      <c r="E48">
        <v>0</v>
      </c>
      <c r="F48">
        <v>4</v>
      </c>
      <c r="G48">
        <v>1</v>
      </c>
      <c r="H48">
        <v>3</v>
      </c>
      <c r="I48">
        <v>3</v>
      </c>
      <c r="J48">
        <f>INT(英雄配置表!J48)</f>
        <v>704</v>
      </c>
      <c r="K48">
        <f>INT(英雄配置表!K48)</f>
        <v>480</v>
      </c>
      <c r="L48">
        <f>INT(英雄配置表!L48)</f>
        <v>288</v>
      </c>
      <c r="M48">
        <f>INT(英雄配置表!M48)</f>
        <v>192</v>
      </c>
      <c r="N48">
        <f>INT(英雄配置表!N48)</f>
        <v>400</v>
      </c>
      <c r="O48">
        <f>英雄配置表!O48</f>
        <v>211.20000000000002</v>
      </c>
      <c r="P48">
        <f>英雄配置表!P48</f>
        <v>144</v>
      </c>
      <c r="Q48">
        <f>英雄配置表!Q48</f>
        <v>86.4</v>
      </c>
      <c r="R48">
        <f>英雄配置表!R48</f>
        <v>57.6</v>
      </c>
      <c r="S48">
        <f>英雄配置表!S48</f>
        <v>120</v>
      </c>
      <c r="T48">
        <f>扩大100倍!T48</f>
        <v>67.2</v>
      </c>
      <c r="U48">
        <f>扩大100倍!U48</f>
        <v>45.359999999999992</v>
      </c>
      <c r="V48">
        <f>扩大100倍!V48</f>
        <v>115.5</v>
      </c>
      <c r="W48">
        <f>扩大100倍!W48</f>
        <v>0.20160000000000003</v>
      </c>
      <c r="X48">
        <f>扩大100倍!X48</f>
        <v>0</v>
      </c>
      <c r="Y48">
        <f>扩大100倍!Y48</f>
        <v>0</v>
      </c>
      <c r="Z48">
        <f>扩大100倍!Z48</f>
        <v>0</v>
      </c>
      <c r="AA48">
        <f>扩大100倍!AA48</f>
        <v>0</v>
      </c>
      <c r="AB48">
        <f>扩大100倍!AB48</f>
        <v>0</v>
      </c>
      <c r="AC48">
        <f>扩大100倍!AC48</f>
        <v>0</v>
      </c>
      <c r="AD48">
        <f>扩大100倍!AD48</f>
        <v>0</v>
      </c>
      <c r="AE48">
        <f>扩大100倍!AE48</f>
        <v>0</v>
      </c>
      <c r="AF48">
        <f>扩大100倍!AF48</f>
        <v>0</v>
      </c>
      <c r="AG48" t="s">
        <v>309</v>
      </c>
      <c r="AH48">
        <v>0</v>
      </c>
      <c r="AI48">
        <v>0</v>
      </c>
      <c r="AJ48">
        <v>0</v>
      </c>
      <c r="AK48" t="s">
        <v>238</v>
      </c>
      <c r="AL48" t="s">
        <v>239</v>
      </c>
      <c r="AM48">
        <v>0</v>
      </c>
      <c r="AN48">
        <f>VLOOKUP(A48,Sheet1!$A$4:$A$357,1,0)</f>
        <v>10046</v>
      </c>
      <c r="AO48" t="str">
        <f>VLOOKUP(B48,[4]Sheet1!$A$2:$A$363,1,0)</f>
        <v>术士</v>
      </c>
    </row>
    <row r="49" spans="1:41" x14ac:dyDescent="0.15">
      <c r="A49">
        <v>10047</v>
      </c>
      <c r="B49" t="s">
        <v>280</v>
      </c>
      <c r="C49">
        <v>0</v>
      </c>
      <c r="D49">
        <v>0</v>
      </c>
      <c r="E49">
        <v>0</v>
      </c>
      <c r="F49">
        <v>4</v>
      </c>
      <c r="G49">
        <v>1</v>
      </c>
      <c r="H49">
        <v>3</v>
      </c>
      <c r="I49">
        <v>3</v>
      </c>
      <c r="J49">
        <f>INT(英雄配置表!J49)</f>
        <v>585</v>
      </c>
      <c r="K49">
        <f>INT(英雄配置表!K49)</f>
        <v>508</v>
      </c>
      <c r="L49">
        <f>INT(英雄配置表!L49)</f>
        <v>277</v>
      </c>
      <c r="M49">
        <f>INT(英雄配置表!M49)</f>
        <v>194</v>
      </c>
      <c r="N49">
        <f>INT(英雄配置表!N49)</f>
        <v>385</v>
      </c>
      <c r="O49">
        <f>英雄配置表!O49</f>
        <v>175.56</v>
      </c>
      <c r="P49">
        <f>英雄配置表!P49</f>
        <v>152.46</v>
      </c>
      <c r="Q49">
        <f>英雄配置表!Q49</f>
        <v>83.160000000000011</v>
      </c>
      <c r="R49">
        <f>英雄配置表!R49</f>
        <v>58.212000000000003</v>
      </c>
      <c r="S49">
        <f>英雄配置表!S49</f>
        <v>115.5</v>
      </c>
      <c r="T49">
        <f>扩大100倍!T49</f>
        <v>72.36</v>
      </c>
      <c r="U49">
        <f>扩大100倍!U49</f>
        <v>50.652000000000008</v>
      </c>
      <c r="V49">
        <f>扩大100倍!V49</f>
        <v>100.50000000000001</v>
      </c>
      <c r="W49">
        <f>扩大100倍!W49</f>
        <v>0.17688000000000004</v>
      </c>
      <c r="X49">
        <f>扩大100倍!X49</f>
        <v>0</v>
      </c>
      <c r="Y49">
        <f>扩大100倍!Y49</f>
        <v>0</v>
      </c>
      <c r="Z49">
        <f>扩大100倍!Z49</f>
        <v>0</v>
      </c>
      <c r="AA49">
        <f>扩大100倍!AA49</f>
        <v>0</v>
      </c>
      <c r="AB49">
        <f>扩大100倍!AB49</f>
        <v>0</v>
      </c>
      <c r="AC49">
        <f>扩大100倍!AC49</f>
        <v>0</v>
      </c>
      <c r="AD49">
        <f>扩大100倍!AD49</f>
        <v>0</v>
      </c>
      <c r="AE49">
        <f>扩大100倍!AE49</f>
        <v>0</v>
      </c>
      <c r="AF49">
        <f>扩大100倍!AF49</f>
        <v>0</v>
      </c>
      <c r="AG49" t="s">
        <v>458</v>
      </c>
      <c r="AH49">
        <v>0</v>
      </c>
      <c r="AI49">
        <v>0</v>
      </c>
      <c r="AJ49">
        <v>0</v>
      </c>
      <c r="AK49">
        <v>0</v>
      </c>
      <c r="AL49">
        <v>0</v>
      </c>
      <c r="AM49">
        <v>0</v>
      </c>
      <c r="AN49" t="e">
        <f>VLOOKUP(A49,Sheet1!$A$4:$A$357,1,0)</f>
        <v>#N/A</v>
      </c>
      <c r="AO49" t="e">
        <f>VLOOKUP(B49,[4]Sheet1!$A$2:$A$363,1,0)</f>
        <v>#N/A</v>
      </c>
    </row>
    <row r="50" spans="1:41" x14ac:dyDescent="0.15">
      <c r="A50">
        <v>10048</v>
      </c>
      <c r="B50" t="s">
        <v>280</v>
      </c>
      <c r="C50">
        <v>0</v>
      </c>
      <c r="D50">
        <v>0</v>
      </c>
      <c r="E50">
        <v>0</v>
      </c>
      <c r="F50">
        <v>4</v>
      </c>
      <c r="G50">
        <v>1</v>
      </c>
      <c r="H50">
        <v>3</v>
      </c>
      <c r="I50">
        <v>3</v>
      </c>
      <c r="J50">
        <f>INT(英雄配置表!J50)</f>
        <v>512</v>
      </c>
      <c r="K50">
        <f>INT(英雄配置表!K50)</f>
        <v>384</v>
      </c>
      <c r="L50">
        <f>INT(英雄配置表!L50)</f>
        <v>256</v>
      </c>
      <c r="M50">
        <f>INT(英雄配置表!M50)</f>
        <v>153</v>
      </c>
      <c r="N50">
        <f>INT(英雄配置表!N50)</f>
        <v>320</v>
      </c>
      <c r="O50">
        <f>英雄配置表!O50</f>
        <v>153.60000000000002</v>
      </c>
      <c r="P50">
        <f>英雄配置表!P50</f>
        <v>115.2</v>
      </c>
      <c r="Q50">
        <f>英雄配置表!Q50</f>
        <v>76.800000000000011</v>
      </c>
      <c r="R50">
        <f>英雄配置表!R50</f>
        <v>46.080000000000005</v>
      </c>
      <c r="S50">
        <f>英雄配置表!S50</f>
        <v>96</v>
      </c>
      <c r="T50">
        <f>扩大100倍!T50</f>
        <v>67.2</v>
      </c>
      <c r="U50">
        <f>扩大100倍!U50</f>
        <v>45.359999999999992</v>
      </c>
      <c r="V50">
        <f>扩大100倍!V50</f>
        <v>115.5</v>
      </c>
      <c r="W50">
        <f>扩大100倍!W50</f>
        <v>0.20160000000000003</v>
      </c>
      <c r="X50">
        <f>扩大100倍!X50</f>
        <v>0</v>
      </c>
      <c r="Y50">
        <f>扩大100倍!Y50</f>
        <v>0</v>
      </c>
      <c r="Z50">
        <f>扩大100倍!Z50</f>
        <v>0</v>
      </c>
      <c r="AA50">
        <f>扩大100倍!AA50</f>
        <v>0</v>
      </c>
      <c r="AB50">
        <f>扩大100倍!AB50</f>
        <v>0</v>
      </c>
      <c r="AC50">
        <f>扩大100倍!AC50</f>
        <v>0</v>
      </c>
      <c r="AD50">
        <f>扩大100倍!AD50</f>
        <v>0</v>
      </c>
      <c r="AE50">
        <f>扩大100倍!AE50</f>
        <v>0</v>
      </c>
      <c r="AF50">
        <f>扩大100倍!AF50</f>
        <v>0</v>
      </c>
      <c r="AG50" t="s">
        <v>459</v>
      </c>
      <c r="AH50">
        <v>0</v>
      </c>
      <c r="AI50">
        <v>0</v>
      </c>
      <c r="AJ50">
        <v>0</v>
      </c>
      <c r="AK50">
        <v>0</v>
      </c>
      <c r="AL50">
        <v>0</v>
      </c>
      <c r="AM50">
        <v>0</v>
      </c>
      <c r="AN50" t="e">
        <f>VLOOKUP(A50,Sheet1!$A$4:$A$357,1,0)</f>
        <v>#N/A</v>
      </c>
      <c r="AO50" t="e">
        <f>VLOOKUP(B50,[4]Sheet1!$A$2:$A$363,1,0)</f>
        <v>#N/A</v>
      </c>
    </row>
    <row r="51" spans="1:41" x14ac:dyDescent="0.15">
      <c r="A51">
        <v>10049</v>
      </c>
      <c r="B51" t="s">
        <v>75</v>
      </c>
      <c r="C51">
        <v>0</v>
      </c>
      <c r="D51">
        <v>0</v>
      </c>
      <c r="E51">
        <v>0</v>
      </c>
      <c r="F51">
        <v>4</v>
      </c>
      <c r="G51">
        <v>2</v>
      </c>
      <c r="H51">
        <v>4</v>
      </c>
      <c r="I51">
        <v>1</v>
      </c>
      <c r="J51">
        <f>INT(英雄配置表!J51)</f>
        <v>680</v>
      </c>
      <c r="K51">
        <f>INT(英雄配置表!K51)</f>
        <v>420</v>
      </c>
      <c r="L51">
        <f>INT(英雄配置表!L51)</f>
        <v>504</v>
      </c>
      <c r="M51">
        <f>INT(英雄配置表!M51)</f>
        <v>240</v>
      </c>
      <c r="N51">
        <f>INT(英雄配置表!N51)</f>
        <v>504</v>
      </c>
      <c r="O51">
        <f>英雄配置表!O51</f>
        <v>204</v>
      </c>
      <c r="P51">
        <f>英雄配置表!P51</f>
        <v>126</v>
      </c>
      <c r="Q51">
        <f>英雄配置表!Q51</f>
        <v>151.20000000000002</v>
      </c>
      <c r="R51">
        <f>英雄配置表!R51</f>
        <v>72</v>
      </c>
      <c r="S51">
        <f>英雄配置表!S51</f>
        <v>151.20000000000002</v>
      </c>
      <c r="T51">
        <f>扩大100倍!T51</f>
        <v>144.90000000000003</v>
      </c>
      <c r="U51">
        <f>扩大100倍!U51</f>
        <v>56.7</v>
      </c>
      <c r="V51">
        <f>扩大100倍!V51</f>
        <v>132.30000000000001</v>
      </c>
      <c r="W51">
        <f>扩大100倍!W51</f>
        <v>0.13300000000000001</v>
      </c>
      <c r="X51">
        <f>扩大100倍!X51</f>
        <v>0</v>
      </c>
      <c r="Y51">
        <f>扩大100倍!Y51</f>
        <v>0</v>
      </c>
      <c r="Z51">
        <f>扩大100倍!Z51</f>
        <v>0</v>
      </c>
      <c r="AA51">
        <f>扩大100倍!AA51</f>
        <v>0</v>
      </c>
      <c r="AB51">
        <f>扩大100倍!AB51</f>
        <v>0</v>
      </c>
      <c r="AC51">
        <f>扩大100倍!AC51</f>
        <v>0</v>
      </c>
      <c r="AD51">
        <f>扩大100倍!AD51</f>
        <v>0</v>
      </c>
      <c r="AE51">
        <f>扩大100倍!AE51</f>
        <v>0</v>
      </c>
      <c r="AF51">
        <f>扩大100倍!AF51</f>
        <v>0</v>
      </c>
      <c r="AG51" t="s">
        <v>310</v>
      </c>
      <c r="AH51">
        <v>0</v>
      </c>
      <c r="AI51">
        <v>0</v>
      </c>
      <c r="AJ51">
        <v>0</v>
      </c>
      <c r="AK51" t="s">
        <v>240</v>
      </c>
      <c r="AL51">
        <v>0</v>
      </c>
      <c r="AM51">
        <v>0</v>
      </c>
      <c r="AN51">
        <f>VLOOKUP(A51,Sheet1!$A$4:$A$357,1,0)</f>
        <v>10049</v>
      </c>
      <c r="AO51" t="str">
        <f>VLOOKUP(B51,[4]Sheet1!$A$2:$A$363,1,0)</f>
        <v>剑圣</v>
      </c>
    </row>
    <row r="52" spans="1:41" x14ac:dyDescent="0.15">
      <c r="A52">
        <v>10050</v>
      </c>
      <c r="B52" t="s">
        <v>78</v>
      </c>
      <c r="C52">
        <v>0</v>
      </c>
      <c r="D52">
        <v>0</v>
      </c>
      <c r="E52">
        <v>0</v>
      </c>
      <c r="F52">
        <v>4</v>
      </c>
      <c r="G52">
        <v>2</v>
      </c>
      <c r="H52">
        <v>4</v>
      </c>
      <c r="I52">
        <v>1</v>
      </c>
      <c r="J52">
        <f>INT(英雄配置表!J52)</f>
        <v>731</v>
      </c>
      <c r="K52">
        <f>INT(英雄配置表!K52)</f>
        <v>365</v>
      </c>
      <c r="L52">
        <f>INT(英雄配置表!L52)</f>
        <v>531</v>
      </c>
      <c r="M52">
        <f>INT(英雄配置表!M52)</f>
        <v>207</v>
      </c>
      <c r="N52">
        <f>INT(英雄配置表!N52)</f>
        <v>485</v>
      </c>
      <c r="O52">
        <f>英雄配置表!O52</f>
        <v>219.45000000000002</v>
      </c>
      <c r="P52">
        <f>英雄配置表!P52</f>
        <v>109.72500000000001</v>
      </c>
      <c r="Q52">
        <f>英雄配置表!Q52</f>
        <v>159.39000000000001</v>
      </c>
      <c r="R52">
        <f>英雄配置表!R52</f>
        <v>62.370000000000005</v>
      </c>
      <c r="S52">
        <f>英雄配置表!S52</f>
        <v>145.53</v>
      </c>
      <c r="T52">
        <f>扩大100倍!T52</f>
        <v>120.60000000000001</v>
      </c>
      <c r="U52">
        <f>扩大100倍!U52</f>
        <v>57.285000000000004</v>
      </c>
      <c r="V52">
        <f>扩大100倍!V52</f>
        <v>120.60000000000001</v>
      </c>
      <c r="W52">
        <f>扩大100倍!W52</f>
        <v>0.13400000000000001</v>
      </c>
      <c r="X52">
        <f>扩大100倍!X52</f>
        <v>0</v>
      </c>
      <c r="Y52">
        <f>扩大100倍!Y52</f>
        <v>0</v>
      </c>
      <c r="Z52">
        <f>扩大100倍!Z52</f>
        <v>0</v>
      </c>
      <c r="AA52">
        <f>扩大100倍!AA52</f>
        <v>0</v>
      </c>
      <c r="AB52">
        <f>扩大100倍!AB52</f>
        <v>0</v>
      </c>
      <c r="AC52">
        <f>扩大100倍!AC52</f>
        <v>0</v>
      </c>
      <c r="AD52">
        <f>扩大100倍!AD52</f>
        <v>0</v>
      </c>
      <c r="AE52">
        <f>扩大100倍!AE52</f>
        <v>0</v>
      </c>
      <c r="AF52">
        <f>扩大100倍!AF52</f>
        <v>0</v>
      </c>
      <c r="AG52" t="s">
        <v>460</v>
      </c>
      <c r="AH52">
        <v>0</v>
      </c>
      <c r="AI52">
        <v>0</v>
      </c>
      <c r="AJ52">
        <v>0</v>
      </c>
      <c r="AK52" t="s">
        <v>461</v>
      </c>
      <c r="AL52" t="s">
        <v>462</v>
      </c>
      <c r="AM52">
        <v>0</v>
      </c>
      <c r="AN52">
        <f>VLOOKUP(A52,Sheet1!$A$4:$A$357,1,0)</f>
        <v>10050</v>
      </c>
      <c r="AO52" t="e">
        <f>VLOOKUP(B52,[4]Sheet1!$A$2:$A$363,1,0)</f>
        <v>#N/A</v>
      </c>
    </row>
    <row r="53" spans="1:41" x14ac:dyDescent="0.15">
      <c r="A53">
        <v>10051</v>
      </c>
      <c r="B53" t="s">
        <v>280</v>
      </c>
      <c r="C53">
        <v>0</v>
      </c>
      <c r="D53">
        <v>0</v>
      </c>
      <c r="E53">
        <v>0</v>
      </c>
      <c r="F53">
        <v>4</v>
      </c>
      <c r="G53">
        <v>2</v>
      </c>
      <c r="H53">
        <v>4</v>
      </c>
      <c r="I53">
        <v>1</v>
      </c>
      <c r="J53">
        <f>INT(英雄配置表!J53)</f>
        <v>798</v>
      </c>
      <c r="K53">
        <f>INT(英雄配置表!K53)</f>
        <v>399</v>
      </c>
      <c r="L53">
        <f>INT(英雄配置表!L53)</f>
        <v>579</v>
      </c>
      <c r="M53">
        <f>INT(英雄配置表!M53)</f>
        <v>226</v>
      </c>
      <c r="N53">
        <f>INT(英雄配置表!N53)</f>
        <v>529</v>
      </c>
      <c r="O53">
        <f>英雄配置表!O53</f>
        <v>239.4</v>
      </c>
      <c r="P53">
        <f>英雄配置表!P53</f>
        <v>119.7</v>
      </c>
      <c r="Q53">
        <f>英雄配置表!Q53</f>
        <v>173.88000000000002</v>
      </c>
      <c r="R53">
        <f>英雄配置表!R53</f>
        <v>68.040000000000006</v>
      </c>
      <c r="S53">
        <f>英雄配置表!S53</f>
        <v>158.76000000000002</v>
      </c>
      <c r="T53">
        <f>扩大100倍!T53</f>
        <v>132.30000000000001</v>
      </c>
      <c r="U53">
        <f>扩大100倍!U53</f>
        <v>59.85</v>
      </c>
      <c r="V53">
        <f>扩大100倍!V53</f>
        <v>132.30000000000001</v>
      </c>
      <c r="W53">
        <f>扩大100倍!W53</f>
        <v>0.13300000000000001</v>
      </c>
      <c r="X53">
        <f>扩大100倍!X53</f>
        <v>0</v>
      </c>
      <c r="Y53">
        <f>扩大100倍!Y53</f>
        <v>0</v>
      </c>
      <c r="Z53">
        <f>扩大100倍!Z53</f>
        <v>0</v>
      </c>
      <c r="AA53">
        <f>扩大100倍!AA53</f>
        <v>0</v>
      </c>
      <c r="AB53">
        <f>扩大100倍!AB53</f>
        <v>0</v>
      </c>
      <c r="AC53">
        <f>扩大100倍!AC53</f>
        <v>0</v>
      </c>
      <c r="AD53">
        <f>扩大100倍!AD53</f>
        <v>0</v>
      </c>
      <c r="AE53">
        <f>扩大100倍!AE53</f>
        <v>0</v>
      </c>
      <c r="AF53">
        <f>扩大100倍!AF53</f>
        <v>0</v>
      </c>
      <c r="AG53" t="s">
        <v>463</v>
      </c>
      <c r="AH53">
        <v>0</v>
      </c>
      <c r="AI53">
        <v>0</v>
      </c>
      <c r="AJ53">
        <v>0</v>
      </c>
      <c r="AK53">
        <v>0</v>
      </c>
      <c r="AL53">
        <v>0</v>
      </c>
      <c r="AM53">
        <v>0</v>
      </c>
      <c r="AN53" t="e">
        <f>VLOOKUP(A53,Sheet1!$A$4:$A$357,1,0)</f>
        <v>#N/A</v>
      </c>
      <c r="AO53" t="e">
        <f>VLOOKUP(B53,[4]Sheet1!$A$2:$A$363,1,0)</f>
        <v>#N/A</v>
      </c>
    </row>
    <row r="54" spans="1:41" x14ac:dyDescent="0.15">
      <c r="A54">
        <v>10052</v>
      </c>
      <c r="B54" t="s">
        <v>280</v>
      </c>
      <c r="C54">
        <v>0</v>
      </c>
      <c r="D54">
        <v>0</v>
      </c>
      <c r="E54">
        <v>0</v>
      </c>
      <c r="F54">
        <v>4</v>
      </c>
      <c r="G54">
        <v>2</v>
      </c>
      <c r="H54">
        <v>4</v>
      </c>
      <c r="I54">
        <v>1</v>
      </c>
      <c r="J54">
        <f>INT(英雄配置表!J54)</f>
        <v>640</v>
      </c>
      <c r="K54">
        <f>INT(英雄配置表!K54)</f>
        <v>320</v>
      </c>
      <c r="L54">
        <f>INT(英雄配置表!L54)</f>
        <v>384</v>
      </c>
      <c r="M54">
        <f>INT(英雄配置表!M54)</f>
        <v>192</v>
      </c>
      <c r="N54">
        <f>INT(英雄配置表!N54)</f>
        <v>384</v>
      </c>
      <c r="O54">
        <f>英雄配置表!O54</f>
        <v>192</v>
      </c>
      <c r="P54">
        <f>英雄配置表!P54</f>
        <v>96</v>
      </c>
      <c r="Q54">
        <f>英雄配置表!Q54</f>
        <v>115.2</v>
      </c>
      <c r="R54">
        <f>英雄配置表!R54</f>
        <v>57.6</v>
      </c>
      <c r="S54">
        <f>英雄配置表!S54</f>
        <v>115.2</v>
      </c>
      <c r="T54">
        <f>扩大100倍!T54</f>
        <v>132.66000000000003</v>
      </c>
      <c r="U54">
        <f>扩大100倍!U54</f>
        <v>63.314999999999998</v>
      </c>
      <c r="V54">
        <f>扩大100倍!V54</f>
        <v>108.53999999999999</v>
      </c>
      <c r="W54">
        <f>扩大100倍!W54</f>
        <v>0.10720000000000003</v>
      </c>
      <c r="X54">
        <f>扩大100倍!X54</f>
        <v>0</v>
      </c>
      <c r="Y54">
        <f>扩大100倍!Y54</f>
        <v>0</v>
      </c>
      <c r="Z54">
        <f>扩大100倍!Z54</f>
        <v>0</v>
      </c>
      <c r="AA54">
        <f>扩大100倍!AA54</f>
        <v>0</v>
      </c>
      <c r="AB54">
        <f>扩大100倍!AB54</f>
        <v>0</v>
      </c>
      <c r="AC54">
        <f>扩大100倍!AC54</f>
        <v>0</v>
      </c>
      <c r="AD54">
        <f>扩大100倍!AD54</f>
        <v>0</v>
      </c>
      <c r="AE54">
        <f>扩大100倍!AE54</f>
        <v>0</v>
      </c>
      <c r="AF54">
        <f>扩大100倍!AF54</f>
        <v>0</v>
      </c>
      <c r="AG54" t="s">
        <v>464</v>
      </c>
      <c r="AH54">
        <v>0</v>
      </c>
      <c r="AI54">
        <v>0</v>
      </c>
      <c r="AJ54">
        <v>0</v>
      </c>
      <c r="AK54">
        <v>0</v>
      </c>
      <c r="AL54">
        <v>0</v>
      </c>
      <c r="AM54">
        <v>0</v>
      </c>
      <c r="AN54" t="e">
        <f>VLOOKUP(A54,Sheet1!$A$4:$A$357,1,0)</f>
        <v>#N/A</v>
      </c>
      <c r="AO54" t="e">
        <f>VLOOKUP(B54,[4]Sheet1!$A$2:$A$363,1,0)</f>
        <v>#N/A</v>
      </c>
    </row>
    <row r="55" spans="1:41" x14ac:dyDescent="0.15">
      <c r="A55">
        <v>10053</v>
      </c>
      <c r="B55" t="s">
        <v>88</v>
      </c>
      <c r="C55">
        <v>0</v>
      </c>
      <c r="D55">
        <v>0</v>
      </c>
      <c r="E55">
        <v>0</v>
      </c>
      <c r="F55">
        <v>4</v>
      </c>
      <c r="G55">
        <v>2</v>
      </c>
      <c r="H55">
        <v>5</v>
      </c>
      <c r="I55">
        <v>2</v>
      </c>
      <c r="J55">
        <f>INT(英雄配置表!J55)</f>
        <v>760</v>
      </c>
      <c r="K55">
        <f>INT(英雄配置表!K55)</f>
        <v>380</v>
      </c>
      <c r="L55">
        <f>INT(英雄配置表!L55)</f>
        <v>552</v>
      </c>
      <c r="M55">
        <f>INT(英雄配置表!M55)</f>
        <v>216</v>
      </c>
      <c r="N55">
        <f>INT(英雄配置表!N55)</f>
        <v>504</v>
      </c>
      <c r="O55">
        <f>英雄配置表!O55</f>
        <v>228</v>
      </c>
      <c r="P55">
        <f>英雄配置表!P55</f>
        <v>114</v>
      </c>
      <c r="Q55">
        <f>英雄配置表!Q55</f>
        <v>165.60000000000002</v>
      </c>
      <c r="R55">
        <f>英雄配置表!R55</f>
        <v>64.8</v>
      </c>
      <c r="S55">
        <f>英雄配置表!S55</f>
        <v>151.20000000000002</v>
      </c>
      <c r="T55">
        <f>扩大100倍!T55</f>
        <v>138.6</v>
      </c>
      <c r="U55">
        <f>扩大100倍!U55</f>
        <v>66.150000000000006</v>
      </c>
      <c r="V55">
        <f>扩大100倍!V55</f>
        <v>113.4</v>
      </c>
      <c r="W55">
        <f>扩大100倍!W55</f>
        <v>0.112</v>
      </c>
      <c r="X55">
        <f>扩大100倍!X55</f>
        <v>0</v>
      </c>
      <c r="Y55">
        <f>扩大100倍!Y55</f>
        <v>0</v>
      </c>
      <c r="Z55">
        <f>扩大100倍!Z55</f>
        <v>0</v>
      </c>
      <c r="AA55">
        <f>扩大100倍!AA55</f>
        <v>0</v>
      </c>
      <c r="AB55">
        <f>扩大100倍!AB55</f>
        <v>0</v>
      </c>
      <c r="AC55">
        <f>扩大100倍!AC55</f>
        <v>0</v>
      </c>
      <c r="AD55">
        <f>扩大100倍!AD55</f>
        <v>0</v>
      </c>
      <c r="AE55">
        <f>扩大100倍!AE55</f>
        <v>0</v>
      </c>
      <c r="AF55">
        <f>扩大100倍!AF55</f>
        <v>0</v>
      </c>
      <c r="AG55" t="s">
        <v>311</v>
      </c>
      <c r="AH55">
        <v>0</v>
      </c>
      <c r="AI55">
        <v>0</v>
      </c>
      <c r="AJ55">
        <v>0</v>
      </c>
      <c r="AK55" t="s">
        <v>241</v>
      </c>
      <c r="AL55" t="s">
        <v>242</v>
      </c>
      <c r="AM55">
        <v>0</v>
      </c>
      <c r="AN55">
        <f>VLOOKUP(A55,Sheet1!$A$4:$A$357,1,0)</f>
        <v>10053</v>
      </c>
      <c r="AO55" t="str">
        <f>VLOOKUP(B55,[4]Sheet1!$A$2:$A$363,1,0)</f>
        <v>赏金</v>
      </c>
    </row>
    <row r="56" spans="1:41" x14ac:dyDescent="0.15">
      <c r="A56">
        <v>10054</v>
      </c>
      <c r="B56" t="s">
        <v>86</v>
      </c>
      <c r="C56">
        <v>0</v>
      </c>
      <c r="D56">
        <v>0</v>
      </c>
      <c r="E56">
        <v>0</v>
      </c>
      <c r="F56">
        <v>4</v>
      </c>
      <c r="G56">
        <v>2</v>
      </c>
      <c r="H56">
        <v>5</v>
      </c>
      <c r="I56">
        <v>2</v>
      </c>
      <c r="J56">
        <f>INT(英雄配置表!J56)</f>
        <v>731</v>
      </c>
      <c r="K56">
        <f>INT(英雄配置表!K56)</f>
        <v>365</v>
      </c>
      <c r="L56">
        <f>INT(英雄配置表!L56)</f>
        <v>531</v>
      </c>
      <c r="M56">
        <f>INT(英雄配置表!M56)</f>
        <v>207</v>
      </c>
      <c r="N56">
        <f>INT(英雄配置表!N56)</f>
        <v>485</v>
      </c>
      <c r="O56">
        <f>英雄配置表!O56</f>
        <v>219.45000000000002</v>
      </c>
      <c r="P56">
        <f>英雄配置表!P56</f>
        <v>109.72500000000001</v>
      </c>
      <c r="Q56">
        <f>英雄配置表!Q56</f>
        <v>159.39000000000001</v>
      </c>
      <c r="R56">
        <f>英雄配置表!R56</f>
        <v>62.370000000000005</v>
      </c>
      <c r="S56">
        <f>英雄配置表!S56</f>
        <v>145.53</v>
      </c>
      <c r="T56">
        <f>扩大100倍!T56</f>
        <v>105.52500000000003</v>
      </c>
      <c r="U56">
        <f>扩大100倍!U56</f>
        <v>68.742000000000004</v>
      </c>
      <c r="V56">
        <f>扩大100倍!V56</f>
        <v>84.420000000000016</v>
      </c>
      <c r="W56">
        <f>扩大100倍!W56</f>
        <v>0.10184000000000001</v>
      </c>
      <c r="X56">
        <f>扩大100倍!X56</f>
        <v>0</v>
      </c>
      <c r="Y56">
        <f>扩大100倍!Y56</f>
        <v>0</v>
      </c>
      <c r="Z56">
        <f>扩大100倍!Z56</f>
        <v>0</v>
      </c>
      <c r="AA56">
        <f>扩大100倍!AA56</f>
        <v>0</v>
      </c>
      <c r="AB56">
        <f>扩大100倍!AB56</f>
        <v>0</v>
      </c>
      <c r="AC56">
        <f>扩大100倍!AC56</f>
        <v>0</v>
      </c>
      <c r="AD56">
        <f>扩大100倍!AD56</f>
        <v>0</v>
      </c>
      <c r="AE56">
        <f>扩大100倍!AE56</f>
        <v>0</v>
      </c>
      <c r="AF56">
        <f>扩大100倍!AF56</f>
        <v>0</v>
      </c>
      <c r="AG56" t="s">
        <v>465</v>
      </c>
      <c r="AH56">
        <v>0</v>
      </c>
      <c r="AI56">
        <v>0</v>
      </c>
      <c r="AJ56">
        <v>0</v>
      </c>
      <c r="AK56" t="s">
        <v>241</v>
      </c>
      <c r="AL56" t="s">
        <v>466</v>
      </c>
      <c r="AM56">
        <v>0</v>
      </c>
      <c r="AN56" t="e">
        <f>VLOOKUP(A56,Sheet1!$A$4:$A$357,1,0)</f>
        <v>#N/A</v>
      </c>
      <c r="AO56" t="e">
        <f>VLOOKUP(B56,[4]Sheet1!$A$2:$A$363,1,0)</f>
        <v>#N/A</v>
      </c>
    </row>
    <row r="57" spans="1:41" x14ac:dyDescent="0.15">
      <c r="A57">
        <v>10055</v>
      </c>
      <c r="B57" t="s">
        <v>280</v>
      </c>
      <c r="C57">
        <v>0</v>
      </c>
      <c r="D57">
        <v>0</v>
      </c>
      <c r="E57">
        <v>0</v>
      </c>
      <c r="F57">
        <v>4</v>
      </c>
      <c r="G57">
        <v>2</v>
      </c>
      <c r="H57">
        <v>5</v>
      </c>
      <c r="I57">
        <v>2</v>
      </c>
      <c r="J57">
        <f>INT(英雄配置表!J57)</f>
        <v>798</v>
      </c>
      <c r="K57">
        <f>INT(英雄配置表!K57)</f>
        <v>399</v>
      </c>
      <c r="L57">
        <f>INT(英雄配置表!L57)</f>
        <v>579</v>
      </c>
      <c r="M57">
        <f>INT(英雄配置表!M57)</f>
        <v>226</v>
      </c>
      <c r="N57">
        <f>INT(英雄配置表!N57)</f>
        <v>529</v>
      </c>
      <c r="O57">
        <f>英雄配置表!O57</f>
        <v>239.4</v>
      </c>
      <c r="P57">
        <f>英雄配置表!P57</f>
        <v>119.7</v>
      </c>
      <c r="Q57">
        <f>英雄配置表!Q57</f>
        <v>173.88000000000002</v>
      </c>
      <c r="R57">
        <f>英雄配置表!R57</f>
        <v>68.040000000000006</v>
      </c>
      <c r="S57">
        <f>英雄配置表!S57</f>
        <v>158.76000000000002</v>
      </c>
      <c r="T57">
        <f>扩大100倍!T57</f>
        <v>94.5</v>
      </c>
      <c r="U57">
        <f>扩大100倍!U57</f>
        <v>79.38000000000001</v>
      </c>
      <c r="V57">
        <f>扩大100倍!V57</f>
        <v>84</v>
      </c>
      <c r="W57">
        <f>扩大100倍!W57</f>
        <v>0.12320000000000003</v>
      </c>
      <c r="X57">
        <f>扩大100倍!X57</f>
        <v>0</v>
      </c>
      <c r="Y57">
        <f>扩大100倍!Y57</f>
        <v>0</v>
      </c>
      <c r="Z57">
        <f>扩大100倍!Z57</f>
        <v>0</v>
      </c>
      <c r="AA57">
        <f>扩大100倍!AA57</f>
        <v>0</v>
      </c>
      <c r="AB57">
        <f>扩大100倍!AB57</f>
        <v>0</v>
      </c>
      <c r="AC57">
        <f>扩大100倍!AC57</f>
        <v>0</v>
      </c>
      <c r="AD57">
        <f>扩大100倍!AD57</f>
        <v>0</v>
      </c>
      <c r="AE57">
        <f>扩大100倍!AE57</f>
        <v>0</v>
      </c>
      <c r="AF57">
        <f>扩大100倍!AF57</f>
        <v>0</v>
      </c>
      <c r="AG57" t="s">
        <v>467</v>
      </c>
      <c r="AH57">
        <v>0</v>
      </c>
      <c r="AI57">
        <v>0</v>
      </c>
      <c r="AJ57">
        <v>0</v>
      </c>
      <c r="AK57">
        <v>0</v>
      </c>
      <c r="AL57">
        <v>0</v>
      </c>
      <c r="AM57">
        <v>0</v>
      </c>
      <c r="AN57" t="e">
        <f>VLOOKUP(A57,Sheet1!$A$4:$A$357,1,0)</f>
        <v>#N/A</v>
      </c>
      <c r="AO57" t="e">
        <f>VLOOKUP(B57,[4]Sheet1!$A$2:$A$363,1,0)</f>
        <v>#N/A</v>
      </c>
    </row>
    <row r="58" spans="1:41" x14ac:dyDescent="0.15">
      <c r="A58">
        <v>10056</v>
      </c>
      <c r="B58" t="s">
        <v>280</v>
      </c>
      <c r="C58">
        <v>0</v>
      </c>
      <c r="D58">
        <v>0</v>
      </c>
      <c r="E58">
        <v>0</v>
      </c>
      <c r="F58">
        <v>4</v>
      </c>
      <c r="G58">
        <v>2</v>
      </c>
      <c r="H58">
        <v>5</v>
      </c>
      <c r="I58">
        <v>2</v>
      </c>
      <c r="J58">
        <f>INT(英雄配置表!J58)</f>
        <v>640</v>
      </c>
      <c r="K58">
        <f>INT(英雄配置表!K58)</f>
        <v>320</v>
      </c>
      <c r="L58">
        <f>INT(英雄配置表!L58)</f>
        <v>384</v>
      </c>
      <c r="M58">
        <f>INT(英雄配置表!M58)</f>
        <v>192</v>
      </c>
      <c r="N58">
        <f>INT(英雄配置表!N58)</f>
        <v>384</v>
      </c>
      <c r="O58">
        <f>英雄配置表!O58</f>
        <v>192</v>
      </c>
      <c r="P58">
        <f>英雄配置表!P58</f>
        <v>96</v>
      </c>
      <c r="Q58">
        <f>英雄配置表!Q58</f>
        <v>115.2</v>
      </c>
      <c r="R58">
        <f>英雄配置表!R58</f>
        <v>57.6</v>
      </c>
      <c r="S58">
        <f>英雄配置表!S58</f>
        <v>115.2</v>
      </c>
      <c r="T58">
        <f>扩大100倍!T58</f>
        <v>100.50000000000001</v>
      </c>
      <c r="U58">
        <f>扩大100倍!U58</f>
        <v>83.214000000000013</v>
      </c>
      <c r="V58">
        <f>扩大100倍!V58</f>
        <v>72.36</v>
      </c>
      <c r="W58">
        <f>扩大100倍!W58</f>
        <v>9.6479999999999996E-2</v>
      </c>
      <c r="X58">
        <f>扩大100倍!X58</f>
        <v>0</v>
      </c>
      <c r="Y58">
        <f>扩大100倍!Y58</f>
        <v>0</v>
      </c>
      <c r="Z58">
        <f>扩大100倍!Z58</f>
        <v>0</v>
      </c>
      <c r="AA58">
        <f>扩大100倍!AA58</f>
        <v>0</v>
      </c>
      <c r="AB58">
        <f>扩大100倍!AB58</f>
        <v>0</v>
      </c>
      <c r="AC58">
        <f>扩大100倍!AC58</f>
        <v>0</v>
      </c>
      <c r="AD58">
        <f>扩大100倍!AD58</f>
        <v>0</v>
      </c>
      <c r="AE58">
        <f>扩大100倍!AE58</f>
        <v>0</v>
      </c>
      <c r="AF58">
        <f>扩大100倍!AF58</f>
        <v>0</v>
      </c>
      <c r="AG58" t="s">
        <v>468</v>
      </c>
      <c r="AH58">
        <v>0</v>
      </c>
      <c r="AI58">
        <v>0</v>
      </c>
      <c r="AJ58">
        <v>0</v>
      </c>
      <c r="AK58">
        <v>0</v>
      </c>
      <c r="AL58">
        <v>0</v>
      </c>
      <c r="AM58">
        <v>0</v>
      </c>
      <c r="AN58" t="e">
        <f>VLOOKUP(A58,Sheet1!$A$4:$A$357,1,0)</f>
        <v>#N/A</v>
      </c>
      <c r="AO58" t="e">
        <f>VLOOKUP(B58,[4]Sheet1!$A$2:$A$363,1,0)</f>
        <v>#N/A</v>
      </c>
    </row>
    <row r="59" spans="1:41" x14ac:dyDescent="0.15">
      <c r="A59">
        <v>10057</v>
      </c>
      <c r="B59" t="s">
        <v>94</v>
      </c>
      <c r="C59">
        <v>0</v>
      </c>
      <c r="D59">
        <v>0</v>
      </c>
      <c r="E59">
        <v>0</v>
      </c>
      <c r="F59">
        <v>4</v>
      </c>
      <c r="G59">
        <v>2</v>
      </c>
      <c r="H59">
        <v>6</v>
      </c>
      <c r="I59">
        <v>3</v>
      </c>
      <c r="J59">
        <f>INT(英雄配置表!J59)</f>
        <v>798</v>
      </c>
      <c r="K59">
        <f>INT(英雄配置表!K59)</f>
        <v>399</v>
      </c>
      <c r="L59">
        <f>INT(英雄配置表!L59)</f>
        <v>579</v>
      </c>
      <c r="M59">
        <f>INT(英雄配置表!M59)</f>
        <v>226</v>
      </c>
      <c r="N59">
        <f>INT(英雄配置表!N59)</f>
        <v>529</v>
      </c>
      <c r="O59">
        <f>英雄配置表!O59</f>
        <v>239.4</v>
      </c>
      <c r="P59">
        <f>英雄配置表!P59</f>
        <v>119.7</v>
      </c>
      <c r="Q59">
        <f>英雄配置表!Q59</f>
        <v>173.88000000000002</v>
      </c>
      <c r="R59">
        <f>英雄配置表!R59</f>
        <v>68.040000000000006</v>
      </c>
      <c r="S59">
        <f>英雄配置表!S59</f>
        <v>158.76000000000002</v>
      </c>
      <c r="T59">
        <f>扩大100倍!T59</f>
        <v>115.5</v>
      </c>
      <c r="U59">
        <f>扩大100倍!U59</f>
        <v>79.38000000000001</v>
      </c>
      <c r="V59">
        <f>扩大100倍!V59</f>
        <v>75.599999999999994</v>
      </c>
      <c r="W59">
        <f>扩大100倍!W59</f>
        <v>8.9599999999999999E-2</v>
      </c>
      <c r="X59">
        <f>扩大100倍!X59</f>
        <v>0</v>
      </c>
      <c r="Y59">
        <f>扩大100倍!Y59</f>
        <v>0</v>
      </c>
      <c r="Z59">
        <f>扩大100倍!Z59</f>
        <v>0</v>
      </c>
      <c r="AA59">
        <f>扩大100倍!AA59</f>
        <v>0</v>
      </c>
      <c r="AB59">
        <f>扩大100倍!AB59</f>
        <v>0</v>
      </c>
      <c r="AC59">
        <f>扩大100倍!AC59</f>
        <v>0</v>
      </c>
      <c r="AD59">
        <f>扩大100倍!AD59</f>
        <v>0</v>
      </c>
      <c r="AE59">
        <f>扩大100倍!AE59</f>
        <v>0</v>
      </c>
      <c r="AF59">
        <f>扩大100倍!AF59</f>
        <v>0</v>
      </c>
      <c r="AG59" t="s">
        <v>312</v>
      </c>
      <c r="AH59">
        <v>0</v>
      </c>
      <c r="AI59">
        <v>0</v>
      </c>
      <c r="AJ59">
        <v>0</v>
      </c>
      <c r="AK59" t="s">
        <v>225</v>
      </c>
      <c r="AL59" t="s">
        <v>243</v>
      </c>
      <c r="AM59">
        <v>0</v>
      </c>
      <c r="AN59">
        <f>VLOOKUP(A59,Sheet1!$A$4:$A$357,1,0)</f>
        <v>10057</v>
      </c>
      <c r="AO59" t="str">
        <f>VLOOKUP(B59,[4]Sheet1!$A$2:$A$363,1,0)</f>
        <v>小骷髅</v>
      </c>
    </row>
    <row r="60" spans="1:41" x14ac:dyDescent="0.15">
      <c r="A60">
        <v>10058</v>
      </c>
      <c r="B60" t="s">
        <v>46</v>
      </c>
      <c r="C60">
        <v>0</v>
      </c>
      <c r="D60">
        <v>0</v>
      </c>
      <c r="E60">
        <v>0</v>
      </c>
      <c r="F60">
        <v>4</v>
      </c>
      <c r="G60">
        <v>2</v>
      </c>
      <c r="H60">
        <v>6</v>
      </c>
      <c r="I60">
        <v>3</v>
      </c>
      <c r="J60">
        <f>INT(英雄配置表!J60)</f>
        <v>880</v>
      </c>
      <c r="K60">
        <f>INT(英雄配置表!K60)</f>
        <v>320</v>
      </c>
      <c r="L60">
        <f>INT(英雄配置表!L60)</f>
        <v>576</v>
      </c>
      <c r="M60">
        <f>INT(英雄配置表!M60)</f>
        <v>240</v>
      </c>
      <c r="N60">
        <f>INT(英雄配置表!N60)</f>
        <v>432</v>
      </c>
      <c r="O60">
        <f>英雄配置表!O60</f>
        <v>264</v>
      </c>
      <c r="P60">
        <f>英雄配置表!P60</f>
        <v>96</v>
      </c>
      <c r="Q60">
        <f>英雄配置表!Q60</f>
        <v>172.80000000000004</v>
      </c>
      <c r="R60">
        <f>英雄配置表!R60</f>
        <v>72</v>
      </c>
      <c r="S60">
        <f>英雄配置表!S60</f>
        <v>129.6</v>
      </c>
      <c r="T60">
        <f>扩大100倍!T60</f>
        <v>94.5</v>
      </c>
      <c r="U60">
        <f>扩大100倍!U60</f>
        <v>75.600000000000009</v>
      </c>
      <c r="V60">
        <f>扩大100倍!V60</f>
        <v>84</v>
      </c>
      <c r="W60">
        <f>扩大100倍!W60</f>
        <v>0.112</v>
      </c>
      <c r="X60">
        <f>扩大100倍!X60</f>
        <v>0</v>
      </c>
      <c r="Y60">
        <f>扩大100倍!Y60</f>
        <v>0</v>
      </c>
      <c r="Z60">
        <f>扩大100倍!Z60</f>
        <v>0</v>
      </c>
      <c r="AA60">
        <f>扩大100倍!AA60</f>
        <v>0</v>
      </c>
      <c r="AB60">
        <f>扩大100倍!AB60</f>
        <v>0</v>
      </c>
      <c r="AC60">
        <f>扩大100倍!AC60</f>
        <v>0</v>
      </c>
      <c r="AD60">
        <f>扩大100倍!AD60</f>
        <v>0</v>
      </c>
      <c r="AE60">
        <f>扩大100倍!AE60</f>
        <v>0</v>
      </c>
      <c r="AF60">
        <f>扩大100倍!AF60</f>
        <v>0</v>
      </c>
      <c r="AG60" t="s">
        <v>469</v>
      </c>
      <c r="AH60">
        <v>0</v>
      </c>
      <c r="AI60">
        <v>0</v>
      </c>
      <c r="AJ60">
        <v>0</v>
      </c>
      <c r="AK60" t="s">
        <v>470</v>
      </c>
      <c r="AL60" t="s">
        <v>471</v>
      </c>
      <c r="AM60">
        <v>0</v>
      </c>
      <c r="AN60" t="e">
        <f>VLOOKUP(A60,Sheet1!$A$4:$A$357,1,0)</f>
        <v>#N/A</v>
      </c>
      <c r="AO60" t="e">
        <f>VLOOKUP(B60,[4]Sheet1!$A$2:$A$363,1,0)</f>
        <v>#N/A</v>
      </c>
    </row>
    <row r="61" spans="1:41" x14ac:dyDescent="0.15">
      <c r="A61">
        <v>10059</v>
      </c>
      <c r="B61" t="s">
        <v>280</v>
      </c>
      <c r="C61">
        <v>0</v>
      </c>
      <c r="D61">
        <v>0</v>
      </c>
      <c r="E61">
        <v>0</v>
      </c>
      <c r="F61">
        <v>4</v>
      </c>
      <c r="G61">
        <v>2</v>
      </c>
      <c r="H61">
        <v>6</v>
      </c>
      <c r="I61">
        <v>3</v>
      </c>
      <c r="J61">
        <f>INT(英雄配置表!J61)</f>
        <v>770</v>
      </c>
      <c r="K61">
        <f>INT(英雄配置表!K61)</f>
        <v>346</v>
      </c>
      <c r="L61">
        <f>INT(英雄配置表!L61)</f>
        <v>508</v>
      </c>
      <c r="M61">
        <f>INT(英雄配置表!M61)</f>
        <v>254</v>
      </c>
      <c r="N61">
        <f>INT(英雄配置表!N61)</f>
        <v>415</v>
      </c>
      <c r="O61">
        <f>英雄配置表!O61</f>
        <v>231</v>
      </c>
      <c r="P61">
        <f>英雄配置表!P61</f>
        <v>103.95</v>
      </c>
      <c r="Q61">
        <f>英雄配置表!Q61</f>
        <v>152.46</v>
      </c>
      <c r="R61">
        <f>英雄配置表!R61</f>
        <v>76.23</v>
      </c>
      <c r="S61">
        <f>英雄配置表!S61</f>
        <v>124.74</v>
      </c>
      <c r="T61">
        <f>扩大100倍!T61</f>
        <v>90.450000000000017</v>
      </c>
      <c r="U61">
        <f>扩大100倍!U61</f>
        <v>72.36</v>
      </c>
      <c r="V61">
        <f>扩大100倍!V61</f>
        <v>80.400000000000006</v>
      </c>
      <c r="W61">
        <f>扩大100倍!W61</f>
        <v>0.1072</v>
      </c>
      <c r="X61">
        <f>扩大100倍!X61</f>
        <v>0</v>
      </c>
      <c r="Y61">
        <f>扩大100倍!Y61</f>
        <v>0</v>
      </c>
      <c r="Z61">
        <f>扩大100倍!Z61</f>
        <v>0</v>
      </c>
      <c r="AA61">
        <f>扩大100倍!AA61</f>
        <v>0</v>
      </c>
      <c r="AB61">
        <f>扩大100倍!AB61</f>
        <v>0</v>
      </c>
      <c r="AC61">
        <f>扩大100倍!AC61</f>
        <v>0</v>
      </c>
      <c r="AD61">
        <f>扩大100倍!AD61</f>
        <v>0</v>
      </c>
      <c r="AE61">
        <f>扩大100倍!AE61</f>
        <v>0</v>
      </c>
      <c r="AF61">
        <f>扩大100倍!AF61</f>
        <v>0</v>
      </c>
      <c r="AG61" t="s">
        <v>472</v>
      </c>
      <c r="AH61">
        <v>0</v>
      </c>
      <c r="AI61">
        <v>0</v>
      </c>
      <c r="AJ61">
        <v>0</v>
      </c>
      <c r="AK61">
        <v>0</v>
      </c>
      <c r="AL61">
        <v>0</v>
      </c>
      <c r="AM61">
        <v>0</v>
      </c>
      <c r="AN61">
        <f>VLOOKUP(A61,Sheet1!$A$4:$A$357,1,0)</f>
        <v>10059</v>
      </c>
      <c r="AO61" t="e">
        <f>VLOOKUP(B61,[4]Sheet1!$A$2:$A$363,1,0)</f>
        <v>#N/A</v>
      </c>
    </row>
    <row r="62" spans="1:41" x14ac:dyDescent="0.15">
      <c r="A62">
        <v>10060</v>
      </c>
      <c r="B62" t="s">
        <v>280</v>
      </c>
      <c r="C62">
        <v>0</v>
      </c>
      <c r="D62">
        <v>0</v>
      </c>
      <c r="E62">
        <v>0</v>
      </c>
      <c r="F62">
        <v>4</v>
      </c>
      <c r="G62">
        <v>2</v>
      </c>
      <c r="H62">
        <v>6</v>
      </c>
      <c r="I62">
        <v>3</v>
      </c>
      <c r="J62">
        <f>INT(英雄配置表!J62)</f>
        <v>640</v>
      </c>
      <c r="K62">
        <f>INT(英雄配置表!K62)</f>
        <v>320</v>
      </c>
      <c r="L62">
        <f>INT(英雄配置表!L62)</f>
        <v>384</v>
      </c>
      <c r="M62">
        <f>INT(英雄配置表!M62)</f>
        <v>192</v>
      </c>
      <c r="N62">
        <f>INT(英雄配置表!N62)</f>
        <v>384</v>
      </c>
      <c r="O62">
        <f>英雄配置表!O62</f>
        <v>192</v>
      </c>
      <c r="P62">
        <f>英雄配置表!P62</f>
        <v>96</v>
      </c>
      <c r="Q62">
        <f>英雄配置表!Q62</f>
        <v>115.2</v>
      </c>
      <c r="R62">
        <f>英雄配置表!R62</f>
        <v>57.6</v>
      </c>
      <c r="S62">
        <f>英雄配置表!S62</f>
        <v>115.2</v>
      </c>
      <c r="T62">
        <f>扩大100倍!T62</f>
        <v>0</v>
      </c>
      <c r="U62">
        <f>扩大100倍!U62</f>
        <v>0</v>
      </c>
      <c r="V62">
        <f>扩大100倍!V62</f>
        <v>0</v>
      </c>
      <c r="W62">
        <f>扩大100倍!W62</f>
        <v>0</v>
      </c>
      <c r="X62">
        <f>扩大100倍!X62</f>
        <v>0</v>
      </c>
      <c r="Y62">
        <f>扩大100倍!Y62</f>
        <v>0</v>
      </c>
      <c r="Z62">
        <f>扩大100倍!Z62</f>
        <v>0</v>
      </c>
      <c r="AA62">
        <f>扩大100倍!AA62</f>
        <v>0</v>
      </c>
      <c r="AB62">
        <f>扩大100倍!AB62</f>
        <v>0</v>
      </c>
      <c r="AC62">
        <f>扩大100倍!AC62</f>
        <v>0</v>
      </c>
      <c r="AD62">
        <f>扩大100倍!AD62</f>
        <v>0</v>
      </c>
      <c r="AE62">
        <f>扩大100倍!AE62</f>
        <v>0</v>
      </c>
      <c r="AF62">
        <f>扩大100倍!AF62</f>
        <v>0</v>
      </c>
      <c r="AG62" t="s">
        <v>473</v>
      </c>
      <c r="AH62">
        <v>0</v>
      </c>
      <c r="AI62">
        <v>0</v>
      </c>
      <c r="AJ62">
        <v>0</v>
      </c>
      <c r="AK62">
        <v>0</v>
      </c>
      <c r="AL62">
        <v>0</v>
      </c>
      <c r="AM62">
        <v>0</v>
      </c>
      <c r="AN62" t="e">
        <f>VLOOKUP(A62,Sheet1!$A$4:$A$357,1,0)</f>
        <v>#N/A</v>
      </c>
      <c r="AO62" t="e">
        <f>VLOOKUP(B62,[4]Sheet1!$A$2:$A$363,1,0)</f>
        <v>#N/A</v>
      </c>
    </row>
    <row r="63" spans="1:41" x14ac:dyDescent="0.15">
      <c r="A63">
        <v>10061</v>
      </c>
      <c r="B63" t="s">
        <v>104</v>
      </c>
      <c r="C63">
        <v>0</v>
      </c>
      <c r="D63">
        <v>0</v>
      </c>
      <c r="E63">
        <v>0</v>
      </c>
      <c r="F63">
        <v>4</v>
      </c>
      <c r="G63">
        <v>3</v>
      </c>
      <c r="H63">
        <v>7</v>
      </c>
      <c r="I63">
        <v>1</v>
      </c>
      <c r="J63">
        <f>INT(英雄配置表!J63)</f>
        <v>1058</v>
      </c>
      <c r="K63">
        <f>INT(英雄配置表!K63)</f>
        <v>302</v>
      </c>
      <c r="L63">
        <f>INT(英雄配置表!L63)</f>
        <v>420</v>
      </c>
      <c r="M63">
        <f>INT(英雄配置表!M63)</f>
        <v>347</v>
      </c>
      <c r="N63">
        <f>INT(英雄配置表!N63)</f>
        <v>302</v>
      </c>
      <c r="O63">
        <f>英雄配置表!O63</f>
        <v>317.52000000000004</v>
      </c>
      <c r="P63">
        <f>英雄配置表!P63</f>
        <v>90.720000000000013</v>
      </c>
      <c r="Q63">
        <f>英雄配置表!Q63</f>
        <v>126</v>
      </c>
      <c r="R63">
        <f>英雄配置表!R63</f>
        <v>104.328</v>
      </c>
      <c r="S63">
        <f>英雄配置表!S63</f>
        <v>90.72</v>
      </c>
      <c r="T63">
        <f>扩大100倍!T63</f>
        <v>0</v>
      </c>
      <c r="U63">
        <f>扩大100倍!U63</f>
        <v>0</v>
      </c>
      <c r="V63">
        <f>扩大100倍!V63</f>
        <v>0</v>
      </c>
      <c r="W63">
        <f>扩大100倍!W63</f>
        <v>0</v>
      </c>
      <c r="X63">
        <f>扩大100倍!X63</f>
        <v>0</v>
      </c>
      <c r="Y63">
        <f>扩大100倍!Y63</f>
        <v>0</v>
      </c>
      <c r="Z63">
        <f>扩大100倍!Z63</f>
        <v>0</v>
      </c>
      <c r="AA63">
        <f>扩大100倍!AA63</f>
        <v>0</v>
      </c>
      <c r="AB63">
        <f>扩大100倍!AB63</f>
        <v>0</v>
      </c>
      <c r="AC63">
        <f>扩大100倍!AC63</f>
        <v>0</v>
      </c>
      <c r="AD63">
        <f>扩大100倍!AD63</f>
        <v>0</v>
      </c>
      <c r="AE63">
        <f>扩大100倍!AE63</f>
        <v>0</v>
      </c>
      <c r="AF63">
        <f>扩大100倍!AF63</f>
        <v>0</v>
      </c>
      <c r="AG63" t="s">
        <v>474</v>
      </c>
      <c r="AH63">
        <v>0</v>
      </c>
      <c r="AI63">
        <v>0</v>
      </c>
      <c r="AJ63">
        <v>0</v>
      </c>
      <c r="AK63" t="s">
        <v>244</v>
      </c>
      <c r="AL63" t="s">
        <v>475</v>
      </c>
      <c r="AM63">
        <v>0</v>
      </c>
      <c r="AN63">
        <f>VLOOKUP(A63,Sheet1!$A$4:$A$357,1,0)</f>
        <v>10061</v>
      </c>
      <c r="AO63" t="str">
        <f>VLOOKUP(B63,[4]Sheet1!$A$2:$A$363,1,0)</f>
        <v>神牛</v>
      </c>
    </row>
    <row r="64" spans="1:41" x14ac:dyDescent="0.15">
      <c r="A64">
        <v>10062</v>
      </c>
      <c r="B64" t="s">
        <v>109</v>
      </c>
      <c r="C64">
        <v>0</v>
      </c>
      <c r="D64">
        <v>0</v>
      </c>
      <c r="E64">
        <v>0</v>
      </c>
      <c r="F64">
        <v>4</v>
      </c>
      <c r="G64">
        <v>3</v>
      </c>
      <c r="H64">
        <v>7</v>
      </c>
      <c r="I64">
        <v>1</v>
      </c>
      <c r="J64">
        <f>INT(英雄配置表!J64)</f>
        <v>1008</v>
      </c>
      <c r="K64">
        <f>INT(英雄配置表!K64)</f>
        <v>288</v>
      </c>
      <c r="L64">
        <f>INT(英雄配置表!L64)</f>
        <v>400</v>
      </c>
      <c r="M64">
        <f>INT(英雄配置表!M64)</f>
        <v>331</v>
      </c>
      <c r="N64">
        <f>INT(英雄配置表!N64)</f>
        <v>288</v>
      </c>
      <c r="O64">
        <f>英雄配置表!O64</f>
        <v>302.40000000000003</v>
      </c>
      <c r="P64">
        <f>英雄配置表!P64</f>
        <v>86.4</v>
      </c>
      <c r="Q64">
        <f>英雄配置表!Q64</f>
        <v>120</v>
      </c>
      <c r="R64">
        <f>英雄配置表!R64</f>
        <v>99.360000000000014</v>
      </c>
      <c r="S64">
        <f>英雄配置表!S64</f>
        <v>86.399999999999991</v>
      </c>
      <c r="T64">
        <f>扩大100倍!T64</f>
        <v>0</v>
      </c>
      <c r="U64">
        <f>扩大100倍!U64</f>
        <v>0</v>
      </c>
      <c r="V64">
        <f>扩大100倍!V64</f>
        <v>0</v>
      </c>
      <c r="W64">
        <f>扩大100倍!W64</f>
        <v>0</v>
      </c>
      <c r="X64">
        <f>扩大100倍!X64</f>
        <v>0</v>
      </c>
      <c r="Y64">
        <f>扩大100倍!Y64</f>
        <v>0</v>
      </c>
      <c r="Z64">
        <f>扩大100倍!Z64</f>
        <v>0</v>
      </c>
      <c r="AA64">
        <f>扩大100倍!AA64</f>
        <v>0</v>
      </c>
      <c r="AB64">
        <f>扩大100倍!AB64</f>
        <v>0</v>
      </c>
      <c r="AC64">
        <f>扩大100倍!AC64</f>
        <v>0</v>
      </c>
      <c r="AD64">
        <f>扩大100倍!AD64</f>
        <v>0</v>
      </c>
      <c r="AE64">
        <f>扩大100倍!AE64</f>
        <v>0</v>
      </c>
      <c r="AF64">
        <f>扩大100倍!AF64</f>
        <v>0</v>
      </c>
      <c r="AG64" t="s">
        <v>476</v>
      </c>
      <c r="AH64">
        <v>0</v>
      </c>
      <c r="AI64">
        <v>0</v>
      </c>
      <c r="AJ64">
        <v>0</v>
      </c>
      <c r="AK64" t="s">
        <v>226</v>
      </c>
      <c r="AL64" t="s">
        <v>218</v>
      </c>
      <c r="AM64">
        <v>0</v>
      </c>
      <c r="AN64" t="e">
        <f>VLOOKUP(A64,Sheet1!$A$4:$A$357,1,0)</f>
        <v>#N/A</v>
      </c>
      <c r="AO64" t="e">
        <f>VLOOKUP(B64,[4]Sheet1!$A$2:$A$363,1,0)</f>
        <v>#N/A</v>
      </c>
    </row>
    <row r="65" spans="1:41" x14ac:dyDescent="0.15">
      <c r="A65">
        <v>10063</v>
      </c>
      <c r="B65" t="s">
        <v>280</v>
      </c>
      <c r="C65">
        <v>0</v>
      </c>
      <c r="D65">
        <v>0</v>
      </c>
      <c r="E65">
        <v>0</v>
      </c>
      <c r="F65">
        <v>4</v>
      </c>
      <c r="G65">
        <v>3</v>
      </c>
      <c r="H65">
        <v>7</v>
      </c>
      <c r="I65">
        <v>1</v>
      </c>
      <c r="J65">
        <f>INT(英雄配置表!J65)</f>
        <v>924</v>
      </c>
      <c r="K65">
        <f>INT(英雄配置表!K65)</f>
        <v>292</v>
      </c>
      <c r="L65">
        <f>INT(英雄配置表!L65)</f>
        <v>404</v>
      </c>
      <c r="M65">
        <f>INT(英雄配置表!M65)</f>
        <v>263</v>
      </c>
      <c r="N65">
        <f>INT(英雄配置表!N65)</f>
        <v>323</v>
      </c>
      <c r="O65">
        <f>英雄配置表!O65</f>
        <v>277.2</v>
      </c>
      <c r="P65">
        <f>英雄配置表!P65</f>
        <v>87.780000000000015</v>
      </c>
      <c r="Q65">
        <f>英雄配置表!Q65</f>
        <v>121.27500000000001</v>
      </c>
      <c r="R65">
        <f>英雄配置表!R65</f>
        <v>79.00200000000001</v>
      </c>
      <c r="S65">
        <f>英雄配置表!S65</f>
        <v>97.02000000000001</v>
      </c>
      <c r="T65">
        <f>扩大100倍!T65</f>
        <v>0</v>
      </c>
      <c r="U65">
        <f>扩大100倍!U65</f>
        <v>0</v>
      </c>
      <c r="V65">
        <f>扩大100倍!V65</f>
        <v>0</v>
      </c>
      <c r="W65">
        <f>扩大100倍!W65</f>
        <v>0</v>
      </c>
      <c r="X65">
        <f>扩大100倍!X65</f>
        <v>0</v>
      </c>
      <c r="Y65">
        <f>扩大100倍!Y65</f>
        <v>0</v>
      </c>
      <c r="Z65">
        <f>扩大100倍!Z65</f>
        <v>0</v>
      </c>
      <c r="AA65">
        <f>扩大100倍!AA65</f>
        <v>0</v>
      </c>
      <c r="AB65">
        <f>扩大100倍!AB65</f>
        <v>0</v>
      </c>
      <c r="AC65">
        <f>扩大100倍!AC65</f>
        <v>0</v>
      </c>
      <c r="AD65">
        <f>扩大100倍!AD65</f>
        <v>0</v>
      </c>
      <c r="AE65">
        <f>扩大100倍!AE65</f>
        <v>0</v>
      </c>
      <c r="AF65">
        <f>扩大100倍!AF65</f>
        <v>0</v>
      </c>
      <c r="AG65" t="s">
        <v>477</v>
      </c>
      <c r="AH65">
        <v>0</v>
      </c>
      <c r="AI65">
        <v>0</v>
      </c>
      <c r="AJ65">
        <v>0</v>
      </c>
      <c r="AK65">
        <v>0</v>
      </c>
      <c r="AL65">
        <v>0</v>
      </c>
      <c r="AM65">
        <v>0</v>
      </c>
      <c r="AN65" t="e">
        <f>VLOOKUP(A65,Sheet1!$A$4:$A$357,1,0)</f>
        <v>#N/A</v>
      </c>
      <c r="AO65" t="e">
        <f>VLOOKUP(B65,[4]Sheet1!$A$2:$A$363,1,0)</f>
        <v>#N/A</v>
      </c>
    </row>
    <row r="66" spans="1:41" x14ac:dyDescent="0.15">
      <c r="A66">
        <v>10064</v>
      </c>
      <c r="B66" t="s">
        <v>280</v>
      </c>
      <c r="C66">
        <v>0</v>
      </c>
      <c r="D66">
        <v>0</v>
      </c>
      <c r="E66">
        <v>0</v>
      </c>
      <c r="F66">
        <v>4</v>
      </c>
      <c r="G66">
        <v>3</v>
      </c>
      <c r="H66">
        <v>7</v>
      </c>
      <c r="I66">
        <v>1</v>
      </c>
      <c r="J66">
        <f>INT(英雄配置表!J66)</f>
        <v>768</v>
      </c>
      <c r="K66">
        <f>INT(英雄配置表!K66)</f>
        <v>256</v>
      </c>
      <c r="L66">
        <f>INT(英雄配置表!L66)</f>
        <v>320</v>
      </c>
      <c r="M66">
        <f>INT(英雄配置表!M66)</f>
        <v>230</v>
      </c>
      <c r="N66">
        <f>INT(英雄配置表!N66)</f>
        <v>256</v>
      </c>
      <c r="O66">
        <f>英雄配置表!O66</f>
        <v>230.4</v>
      </c>
      <c r="P66">
        <f>英雄配置表!P66</f>
        <v>76.800000000000011</v>
      </c>
      <c r="Q66">
        <f>英雄配置表!Q66</f>
        <v>96</v>
      </c>
      <c r="R66">
        <f>英雄配置表!R66</f>
        <v>69.12</v>
      </c>
      <c r="S66">
        <f>英雄配置表!S66</f>
        <v>76.800000000000011</v>
      </c>
      <c r="T66">
        <f>扩大100倍!T66</f>
        <v>0</v>
      </c>
      <c r="U66">
        <f>扩大100倍!U66</f>
        <v>0</v>
      </c>
      <c r="V66">
        <f>扩大100倍!V66</f>
        <v>0</v>
      </c>
      <c r="W66">
        <f>扩大100倍!W66</f>
        <v>0</v>
      </c>
      <c r="X66">
        <f>扩大100倍!X66</f>
        <v>0</v>
      </c>
      <c r="Y66">
        <f>扩大100倍!Y66</f>
        <v>0</v>
      </c>
      <c r="Z66">
        <f>扩大100倍!Z66</f>
        <v>0</v>
      </c>
      <c r="AA66">
        <f>扩大100倍!AA66</f>
        <v>0</v>
      </c>
      <c r="AB66">
        <f>扩大100倍!AB66</f>
        <v>0</v>
      </c>
      <c r="AC66">
        <f>扩大100倍!AC66</f>
        <v>0</v>
      </c>
      <c r="AD66">
        <f>扩大100倍!AD66</f>
        <v>0</v>
      </c>
      <c r="AE66">
        <f>扩大100倍!AE66</f>
        <v>0</v>
      </c>
      <c r="AF66">
        <f>扩大100倍!AF66</f>
        <v>0</v>
      </c>
      <c r="AG66" t="s">
        <v>478</v>
      </c>
      <c r="AH66">
        <v>0</v>
      </c>
      <c r="AI66">
        <v>0</v>
      </c>
      <c r="AJ66">
        <v>0</v>
      </c>
      <c r="AK66">
        <v>0</v>
      </c>
      <c r="AL66">
        <v>0</v>
      </c>
      <c r="AM66">
        <v>0</v>
      </c>
      <c r="AN66" t="e">
        <f>VLOOKUP(A66,Sheet1!$A$4:$A$357,1,0)</f>
        <v>#N/A</v>
      </c>
      <c r="AO66" t="e">
        <f>VLOOKUP(B66,[4]Sheet1!$A$2:$A$363,1,0)</f>
        <v>#N/A</v>
      </c>
    </row>
    <row r="67" spans="1:41" x14ac:dyDescent="0.15">
      <c r="A67">
        <v>10065</v>
      </c>
      <c r="B67" t="s">
        <v>116</v>
      </c>
      <c r="C67">
        <v>0</v>
      </c>
      <c r="D67">
        <v>0</v>
      </c>
      <c r="E67">
        <v>0</v>
      </c>
      <c r="F67">
        <v>4</v>
      </c>
      <c r="G67">
        <v>3</v>
      </c>
      <c r="H67">
        <v>8</v>
      </c>
      <c r="I67">
        <v>2</v>
      </c>
      <c r="J67">
        <f>INT(英雄配置表!J67)</f>
        <v>1008</v>
      </c>
      <c r="K67">
        <f>INT(英雄配置表!K67)</f>
        <v>319</v>
      </c>
      <c r="L67">
        <f>INT(英雄配置表!L67)</f>
        <v>441</v>
      </c>
      <c r="M67">
        <f>INT(英雄配置表!M67)</f>
        <v>287</v>
      </c>
      <c r="N67">
        <f>INT(英雄配置表!N67)</f>
        <v>352</v>
      </c>
      <c r="O67">
        <f>英雄配置表!O67</f>
        <v>302.40000000000003</v>
      </c>
      <c r="P67">
        <f>英雄配置表!P67</f>
        <v>95.76</v>
      </c>
      <c r="Q67">
        <f>英雄配置表!Q67</f>
        <v>132.30000000000001</v>
      </c>
      <c r="R67">
        <f>英雄配置表!R67</f>
        <v>86.184000000000012</v>
      </c>
      <c r="S67">
        <f>英雄配置表!S67</f>
        <v>105.84000000000002</v>
      </c>
      <c r="T67">
        <f>扩大100倍!T67</f>
        <v>0</v>
      </c>
      <c r="U67">
        <f>扩大100倍!U67</f>
        <v>0</v>
      </c>
      <c r="V67">
        <f>扩大100倍!V67</f>
        <v>0</v>
      </c>
      <c r="W67">
        <f>扩大100倍!W67</f>
        <v>0</v>
      </c>
      <c r="X67">
        <f>扩大100倍!X67</f>
        <v>0</v>
      </c>
      <c r="Y67">
        <f>扩大100倍!Y67</f>
        <v>0</v>
      </c>
      <c r="Z67">
        <f>扩大100倍!Z67</f>
        <v>0</v>
      </c>
      <c r="AA67">
        <f>扩大100倍!AA67</f>
        <v>0</v>
      </c>
      <c r="AB67">
        <f>扩大100倍!AB67</f>
        <v>0</v>
      </c>
      <c r="AC67">
        <f>扩大100倍!AC67</f>
        <v>0</v>
      </c>
      <c r="AD67">
        <f>扩大100倍!AD67</f>
        <v>0</v>
      </c>
      <c r="AE67">
        <f>扩大100倍!AE67</f>
        <v>0</v>
      </c>
      <c r="AF67">
        <f>扩大100倍!AF67</f>
        <v>0</v>
      </c>
      <c r="AG67" t="s">
        <v>313</v>
      </c>
      <c r="AH67">
        <v>0</v>
      </c>
      <c r="AI67">
        <v>0</v>
      </c>
      <c r="AJ67">
        <v>0</v>
      </c>
      <c r="AK67" t="s">
        <v>222</v>
      </c>
      <c r="AL67" t="s">
        <v>245</v>
      </c>
      <c r="AM67">
        <v>0</v>
      </c>
      <c r="AN67">
        <f>VLOOKUP(A67,Sheet1!$A$4:$A$357,1,0)</f>
        <v>10065</v>
      </c>
      <c r="AO67" t="str">
        <f>VLOOKUP(B67,[4]Sheet1!$A$2:$A$363,1,0)</f>
        <v>白牛</v>
      </c>
    </row>
    <row r="68" spans="1:41" x14ac:dyDescent="0.15">
      <c r="A68">
        <v>10066</v>
      </c>
      <c r="B68" t="s">
        <v>246</v>
      </c>
      <c r="C68">
        <v>0</v>
      </c>
      <c r="D68">
        <v>0</v>
      </c>
      <c r="E68">
        <v>0</v>
      </c>
      <c r="F68">
        <v>4</v>
      </c>
      <c r="G68">
        <v>3</v>
      </c>
      <c r="H68">
        <v>8</v>
      </c>
      <c r="I68">
        <v>2</v>
      </c>
      <c r="J68">
        <f>INT(英雄配置表!J68)</f>
        <v>1008</v>
      </c>
      <c r="K68">
        <f>INT(英雄配置表!K68)</f>
        <v>288</v>
      </c>
      <c r="L68">
        <f>INT(英雄配置表!L68)</f>
        <v>400</v>
      </c>
      <c r="M68">
        <f>INT(英雄配置表!M68)</f>
        <v>331</v>
      </c>
      <c r="N68">
        <f>INT(英雄配置表!N68)</f>
        <v>288</v>
      </c>
      <c r="O68">
        <f>英雄配置表!O68</f>
        <v>302.40000000000003</v>
      </c>
      <c r="P68">
        <f>英雄配置表!P68</f>
        <v>86.4</v>
      </c>
      <c r="Q68">
        <f>英雄配置表!Q68</f>
        <v>120</v>
      </c>
      <c r="R68">
        <f>英雄配置表!R68</f>
        <v>99.360000000000014</v>
      </c>
      <c r="S68">
        <f>英雄配置表!S68</f>
        <v>86.399999999999991</v>
      </c>
      <c r="T68">
        <f>扩大100倍!T68</f>
        <v>0</v>
      </c>
      <c r="U68">
        <f>扩大100倍!U68</f>
        <v>0</v>
      </c>
      <c r="V68">
        <f>扩大100倍!V68</f>
        <v>0</v>
      </c>
      <c r="W68">
        <f>扩大100倍!W68</f>
        <v>0</v>
      </c>
      <c r="X68">
        <f>扩大100倍!X68</f>
        <v>0</v>
      </c>
      <c r="Y68">
        <f>扩大100倍!Y68</f>
        <v>0</v>
      </c>
      <c r="Z68">
        <f>扩大100倍!Z68</f>
        <v>0</v>
      </c>
      <c r="AA68">
        <f>扩大100倍!AA68</f>
        <v>0</v>
      </c>
      <c r="AB68">
        <f>扩大100倍!AB68</f>
        <v>0</v>
      </c>
      <c r="AC68">
        <f>扩大100倍!AC68</f>
        <v>0</v>
      </c>
      <c r="AD68">
        <f>扩大100倍!AD68</f>
        <v>0</v>
      </c>
      <c r="AE68">
        <f>扩大100倍!AE68</f>
        <v>0</v>
      </c>
      <c r="AF68">
        <f>扩大100倍!AF68</f>
        <v>0</v>
      </c>
      <c r="AG68" t="s">
        <v>479</v>
      </c>
      <c r="AH68">
        <v>0</v>
      </c>
      <c r="AI68">
        <v>0</v>
      </c>
      <c r="AJ68">
        <v>0</v>
      </c>
      <c r="AK68">
        <v>0</v>
      </c>
      <c r="AL68">
        <v>0</v>
      </c>
      <c r="AM68">
        <v>0</v>
      </c>
      <c r="AN68" t="e">
        <f>VLOOKUP(A68,Sheet1!$A$4:$A$357,1,0)</f>
        <v>#N/A</v>
      </c>
      <c r="AO68" t="e">
        <f>VLOOKUP(B68,[4]Sheet1!$A$2:$A$363,1,0)</f>
        <v>#N/A</v>
      </c>
    </row>
    <row r="69" spans="1:41" x14ac:dyDescent="0.15">
      <c r="A69">
        <v>10067</v>
      </c>
      <c r="B69" t="s">
        <v>280</v>
      </c>
      <c r="C69">
        <v>0</v>
      </c>
      <c r="D69">
        <v>0</v>
      </c>
      <c r="E69">
        <v>0</v>
      </c>
      <c r="F69">
        <v>4</v>
      </c>
      <c r="G69">
        <v>3</v>
      </c>
      <c r="H69">
        <v>8</v>
      </c>
      <c r="I69">
        <v>2</v>
      </c>
      <c r="J69">
        <f>INT(英雄配置表!J69)</f>
        <v>970</v>
      </c>
      <c r="K69">
        <f>INT(英雄配置表!K69)</f>
        <v>277</v>
      </c>
      <c r="L69">
        <f>INT(英雄配置表!L69)</f>
        <v>385</v>
      </c>
      <c r="M69">
        <f>INT(英雄配置表!M69)</f>
        <v>318</v>
      </c>
      <c r="N69">
        <f>INT(英雄配置表!N69)</f>
        <v>277</v>
      </c>
      <c r="O69">
        <f>英雄配置表!O69</f>
        <v>291.06</v>
      </c>
      <c r="P69">
        <f>英雄配置表!P69</f>
        <v>83.160000000000011</v>
      </c>
      <c r="Q69">
        <f>英雄配置表!Q69</f>
        <v>115.5</v>
      </c>
      <c r="R69">
        <f>英雄配置表!R69</f>
        <v>95.634000000000015</v>
      </c>
      <c r="S69">
        <f>英雄配置表!S69</f>
        <v>83.16</v>
      </c>
      <c r="T69">
        <f>扩大100倍!T69</f>
        <v>0</v>
      </c>
      <c r="U69">
        <f>扩大100倍!U69</f>
        <v>0</v>
      </c>
      <c r="V69">
        <f>扩大100倍!V69</f>
        <v>0</v>
      </c>
      <c r="W69">
        <f>扩大100倍!W69</f>
        <v>0</v>
      </c>
      <c r="X69">
        <f>扩大100倍!X69</f>
        <v>0</v>
      </c>
      <c r="Y69">
        <f>扩大100倍!Y69</f>
        <v>0</v>
      </c>
      <c r="Z69">
        <f>扩大100倍!Z69</f>
        <v>0</v>
      </c>
      <c r="AA69">
        <f>扩大100倍!AA69</f>
        <v>0</v>
      </c>
      <c r="AB69">
        <f>扩大100倍!AB69</f>
        <v>0</v>
      </c>
      <c r="AC69">
        <f>扩大100倍!AC69</f>
        <v>0</v>
      </c>
      <c r="AD69">
        <f>扩大100倍!AD69</f>
        <v>0</v>
      </c>
      <c r="AE69">
        <f>扩大100倍!AE69</f>
        <v>0</v>
      </c>
      <c r="AF69">
        <f>扩大100倍!AF69</f>
        <v>0</v>
      </c>
      <c r="AG69" t="s">
        <v>480</v>
      </c>
      <c r="AH69">
        <v>0</v>
      </c>
      <c r="AI69">
        <v>0</v>
      </c>
      <c r="AJ69">
        <v>0</v>
      </c>
      <c r="AK69">
        <v>0</v>
      </c>
      <c r="AL69">
        <v>0</v>
      </c>
      <c r="AM69">
        <v>0</v>
      </c>
      <c r="AN69">
        <f>VLOOKUP(A69,Sheet1!$A$4:$A$357,1,0)</f>
        <v>10067</v>
      </c>
      <c r="AO69" t="e">
        <f>VLOOKUP(B69,[4]Sheet1!$A$2:$A$363,1,0)</f>
        <v>#N/A</v>
      </c>
    </row>
    <row r="70" spans="1:41" x14ac:dyDescent="0.15">
      <c r="A70">
        <v>10068</v>
      </c>
      <c r="B70" t="s">
        <v>280</v>
      </c>
      <c r="C70">
        <v>0</v>
      </c>
      <c r="D70">
        <v>0</v>
      </c>
      <c r="E70">
        <v>0</v>
      </c>
      <c r="F70">
        <v>4</v>
      </c>
      <c r="G70">
        <v>3</v>
      </c>
      <c r="H70">
        <v>8</v>
      </c>
      <c r="I70">
        <v>2</v>
      </c>
      <c r="J70">
        <f>INT(英雄配置表!J70)</f>
        <v>768</v>
      </c>
      <c r="K70">
        <f>INT(英雄配置表!K70)</f>
        <v>256</v>
      </c>
      <c r="L70">
        <f>INT(英雄配置表!L70)</f>
        <v>320</v>
      </c>
      <c r="M70">
        <f>INT(英雄配置表!M70)</f>
        <v>230</v>
      </c>
      <c r="N70">
        <f>INT(英雄配置表!N70)</f>
        <v>256</v>
      </c>
      <c r="O70">
        <f>英雄配置表!O70</f>
        <v>230.4</v>
      </c>
      <c r="P70">
        <f>英雄配置表!P70</f>
        <v>76.800000000000011</v>
      </c>
      <c r="Q70">
        <f>英雄配置表!Q70</f>
        <v>96</v>
      </c>
      <c r="R70">
        <f>英雄配置表!R70</f>
        <v>69.12</v>
      </c>
      <c r="S70">
        <f>英雄配置表!S70</f>
        <v>76.800000000000011</v>
      </c>
      <c r="T70">
        <f>扩大100倍!T70</f>
        <v>0</v>
      </c>
      <c r="U70">
        <f>扩大100倍!U70</f>
        <v>0</v>
      </c>
      <c r="V70">
        <f>扩大100倍!V70</f>
        <v>0</v>
      </c>
      <c r="W70">
        <f>扩大100倍!W70</f>
        <v>0</v>
      </c>
      <c r="X70">
        <f>扩大100倍!X70</f>
        <v>0</v>
      </c>
      <c r="Y70">
        <f>扩大100倍!Y70</f>
        <v>0</v>
      </c>
      <c r="Z70">
        <f>扩大100倍!Z70</f>
        <v>0</v>
      </c>
      <c r="AA70">
        <f>扩大100倍!AA70</f>
        <v>0</v>
      </c>
      <c r="AB70">
        <f>扩大100倍!AB70</f>
        <v>0</v>
      </c>
      <c r="AC70">
        <f>扩大100倍!AC70</f>
        <v>0</v>
      </c>
      <c r="AD70">
        <f>扩大100倍!AD70</f>
        <v>0</v>
      </c>
      <c r="AE70">
        <f>扩大100倍!AE70</f>
        <v>0</v>
      </c>
      <c r="AF70">
        <f>扩大100倍!AF70</f>
        <v>0</v>
      </c>
      <c r="AG70" t="s">
        <v>481</v>
      </c>
      <c r="AH70">
        <v>0</v>
      </c>
      <c r="AI70">
        <v>0</v>
      </c>
      <c r="AJ70">
        <v>0</v>
      </c>
      <c r="AK70">
        <v>0</v>
      </c>
      <c r="AL70">
        <v>0</v>
      </c>
      <c r="AM70">
        <v>0</v>
      </c>
      <c r="AN70" t="e">
        <f>VLOOKUP(A70,Sheet1!$A$4:$A$357,1,0)</f>
        <v>#N/A</v>
      </c>
      <c r="AO70" t="e">
        <f>VLOOKUP(B70,[4]Sheet1!$A$2:$A$363,1,0)</f>
        <v>#N/A</v>
      </c>
    </row>
    <row r="71" spans="1:41" x14ac:dyDescent="0.15">
      <c r="A71">
        <v>10069</v>
      </c>
      <c r="B71" t="s">
        <v>121</v>
      </c>
      <c r="C71">
        <v>0</v>
      </c>
      <c r="D71">
        <v>0</v>
      </c>
      <c r="E71">
        <v>0</v>
      </c>
      <c r="F71">
        <v>4</v>
      </c>
      <c r="G71">
        <v>3</v>
      </c>
      <c r="H71">
        <v>9</v>
      </c>
      <c r="I71">
        <v>3</v>
      </c>
      <c r="J71">
        <f>INT(英雄配置表!J71)</f>
        <v>1056</v>
      </c>
      <c r="K71">
        <f>INT(英雄配置表!K71)</f>
        <v>320</v>
      </c>
      <c r="L71">
        <f>INT(英雄配置表!L71)</f>
        <v>360</v>
      </c>
      <c r="M71">
        <f>INT(英雄配置表!M71)</f>
        <v>288</v>
      </c>
      <c r="N71">
        <f>INT(英雄配置表!N71)</f>
        <v>320</v>
      </c>
      <c r="O71">
        <f>英雄配置表!O71</f>
        <v>316.80000000000007</v>
      </c>
      <c r="P71">
        <f>英雄配置表!P71</f>
        <v>96</v>
      </c>
      <c r="Q71">
        <f>英雄配置表!Q71</f>
        <v>108</v>
      </c>
      <c r="R71">
        <f>英雄配置表!R71</f>
        <v>86.4</v>
      </c>
      <c r="S71">
        <f>英雄配置表!S71</f>
        <v>96</v>
      </c>
      <c r="T71">
        <f>扩大100倍!T71</f>
        <v>0</v>
      </c>
      <c r="U71">
        <f>扩大100倍!U71</f>
        <v>0</v>
      </c>
      <c r="V71">
        <f>扩大100倍!V71</f>
        <v>0</v>
      </c>
      <c r="W71">
        <f>扩大100倍!W71</f>
        <v>0</v>
      </c>
      <c r="X71">
        <f>扩大100倍!X71</f>
        <v>0</v>
      </c>
      <c r="Y71">
        <f>扩大100倍!Y71</f>
        <v>0</v>
      </c>
      <c r="Z71">
        <f>扩大100倍!Z71</f>
        <v>0</v>
      </c>
      <c r="AA71">
        <f>扩大100倍!AA71</f>
        <v>0</v>
      </c>
      <c r="AB71">
        <f>扩大100倍!AB71</f>
        <v>0</v>
      </c>
      <c r="AC71">
        <f>扩大100倍!AC71</f>
        <v>0</v>
      </c>
      <c r="AD71">
        <f>扩大100倍!AD71</f>
        <v>0</v>
      </c>
      <c r="AE71">
        <f>扩大100倍!AE71</f>
        <v>0</v>
      </c>
      <c r="AF71">
        <f>扩大100倍!AF71</f>
        <v>0</v>
      </c>
      <c r="AG71" t="s">
        <v>314</v>
      </c>
      <c r="AH71">
        <v>0</v>
      </c>
      <c r="AI71">
        <v>0</v>
      </c>
      <c r="AJ71">
        <v>0</v>
      </c>
      <c r="AK71">
        <v>0</v>
      </c>
      <c r="AL71">
        <v>0</v>
      </c>
      <c r="AM71">
        <v>0</v>
      </c>
      <c r="AN71">
        <f>VLOOKUP(A71,Sheet1!$A$4:$A$357,1,0)</f>
        <v>10069</v>
      </c>
      <c r="AO71" t="str">
        <f>VLOOKUP(B71,[4]Sheet1!$A$2:$A$363,1,0)</f>
        <v>死骑</v>
      </c>
    </row>
    <row r="72" spans="1:41" x14ac:dyDescent="0.15">
      <c r="A72">
        <v>10070</v>
      </c>
      <c r="B72" t="s">
        <v>120</v>
      </c>
      <c r="C72">
        <v>0</v>
      </c>
      <c r="D72">
        <v>0</v>
      </c>
      <c r="E72">
        <v>0</v>
      </c>
      <c r="F72">
        <v>4</v>
      </c>
      <c r="G72">
        <v>3</v>
      </c>
      <c r="H72">
        <v>9</v>
      </c>
      <c r="I72">
        <v>3</v>
      </c>
      <c r="J72">
        <f>INT(英雄配置表!J72)</f>
        <v>1159</v>
      </c>
      <c r="K72">
        <f>INT(英雄配置表!K72)</f>
        <v>268</v>
      </c>
      <c r="L72">
        <f>INT(英雄配置表!L72)</f>
        <v>462</v>
      </c>
      <c r="M72">
        <f>INT(英雄配置表!M72)</f>
        <v>317</v>
      </c>
      <c r="N72">
        <f>INT(英雄配置表!N72)</f>
        <v>302</v>
      </c>
      <c r="O72">
        <f>英雄配置表!O72</f>
        <v>347.76000000000005</v>
      </c>
      <c r="P72">
        <f>英雄配置表!P72</f>
        <v>80.640000000000015</v>
      </c>
      <c r="Q72">
        <f>英雄配置表!Q72</f>
        <v>138.6</v>
      </c>
      <c r="R72">
        <f>英雄配置表!R72</f>
        <v>95.256</v>
      </c>
      <c r="S72">
        <f>英雄配置表!S72</f>
        <v>90.72</v>
      </c>
      <c r="T72">
        <f>扩大100倍!T72</f>
        <v>0</v>
      </c>
      <c r="U72">
        <f>扩大100倍!U72</f>
        <v>0</v>
      </c>
      <c r="V72">
        <f>扩大100倍!V72</f>
        <v>0</v>
      </c>
      <c r="W72">
        <f>扩大100倍!W72</f>
        <v>0</v>
      </c>
      <c r="X72">
        <f>扩大100倍!X72</f>
        <v>0</v>
      </c>
      <c r="Y72">
        <f>扩大100倍!Y72</f>
        <v>0</v>
      </c>
      <c r="Z72">
        <f>扩大100倍!Z72</f>
        <v>0</v>
      </c>
      <c r="AA72">
        <f>扩大100倍!AA72</f>
        <v>0</v>
      </c>
      <c r="AB72">
        <f>扩大100倍!AB72</f>
        <v>0</v>
      </c>
      <c r="AC72">
        <f>扩大100倍!AC72</f>
        <v>0</v>
      </c>
      <c r="AD72">
        <f>扩大100倍!AD72</f>
        <v>0</v>
      </c>
      <c r="AE72">
        <f>扩大100倍!AE72</f>
        <v>0</v>
      </c>
      <c r="AF72">
        <f>扩大100倍!AF72</f>
        <v>0</v>
      </c>
      <c r="AG72" t="s">
        <v>482</v>
      </c>
      <c r="AH72">
        <v>0</v>
      </c>
      <c r="AI72">
        <v>0</v>
      </c>
      <c r="AJ72">
        <v>0</v>
      </c>
      <c r="AK72">
        <v>0</v>
      </c>
      <c r="AL72">
        <v>0</v>
      </c>
      <c r="AM72">
        <v>0</v>
      </c>
      <c r="AN72" t="e">
        <f>VLOOKUP(A72,Sheet1!$A$4:$A$357,1,0)</f>
        <v>#N/A</v>
      </c>
      <c r="AO72" t="e">
        <f>VLOOKUP(B72,[4]Sheet1!$A$2:$A$363,1,0)</f>
        <v>#N/A</v>
      </c>
    </row>
    <row r="73" spans="1:41" x14ac:dyDescent="0.15">
      <c r="A73">
        <v>10071</v>
      </c>
      <c r="B73" t="s">
        <v>280</v>
      </c>
      <c r="C73">
        <v>0</v>
      </c>
      <c r="D73">
        <v>0</v>
      </c>
      <c r="E73">
        <v>0</v>
      </c>
      <c r="F73">
        <v>4</v>
      </c>
      <c r="G73">
        <v>3</v>
      </c>
      <c r="H73">
        <v>9</v>
      </c>
      <c r="I73">
        <v>3</v>
      </c>
      <c r="J73">
        <f>INT(英雄配置表!J73)</f>
        <v>1016</v>
      </c>
      <c r="K73">
        <f>INT(英雄配置表!K73)</f>
        <v>308</v>
      </c>
      <c r="L73">
        <f>INT(英雄配置表!L73)</f>
        <v>346</v>
      </c>
      <c r="M73">
        <f>INT(英雄配置表!M73)</f>
        <v>277</v>
      </c>
      <c r="N73">
        <f>INT(英雄配置表!N73)</f>
        <v>308</v>
      </c>
      <c r="O73">
        <f>英雄配置表!O73</f>
        <v>304.92</v>
      </c>
      <c r="P73">
        <f>英雄配置表!P73</f>
        <v>92.4</v>
      </c>
      <c r="Q73">
        <f>英雄配置表!Q73</f>
        <v>103.95</v>
      </c>
      <c r="R73">
        <f>英雄配置表!R73</f>
        <v>83.160000000000011</v>
      </c>
      <c r="S73">
        <f>英雄配置表!S73</f>
        <v>92.4</v>
      </c>
      <c r="T73">
        <f>扩大100倍!T73</f>
        <v>0</v>
      </c>
      <c r="U73">
        <f>扩大100倍!U73</f>
        <v>0</v>
      </c>
      <c r="V73">
        <f>扩大100倍!V73</f>
        <v>0</v>
      </c>
      <c r="W73">
        <f>扩大100倍!W73</f>
        <v>0</v>
      </c>
      <c r="X73">
        <f>扩大100倍!X73</f>
        <v>0</v>
      </c>
      <c r="Y73">
        <f>扩大100倍!Y73</f>
        <v>0</v>
      </c>
      <c r="Z73">
        <f>扩大100倍!Z73</f>
        <v>0</v>
      </c>
      <c r="AA73">
        <f>扩大100倍!AA73</f>
        <v>0</v>
      </c>
      <c r="AB73">
        <f>扩大100倍!AB73</f>
        <v>0</v>
      </c>
      <c r="AC73">
        <f>扩大100倍!AC73</f>
        <v>0</v>
      </c>
      <c r="AD73">
        <f>扩大100倍!AD73</f>
        <v>0</v>
      </c>
      <c r="AE73">
        <f>扩大100倍!AE73</f>
        <v>0</v>
      </c>
      <c r="AF73">
        <f>扩大100倍!AF73</f>
        <v>0</v>
      </c>
      <c r="AG73" t="s">
        <v>483</v>
      </c>
      <c r="AH73">
        <v>0</v>
      </c>
      <c r="AI73">
        <v>0</v>
      </c>
      <c r="AJ73">
        <v>0</v>
      </c>
      <c r="AK73">
        <v>0</v>
      </c>
      <c r="AL73">
        <v>0</v>
      </c>
      <c r="AM73">
        <v>0</v>
      </c>
      <c r="AN73" t="e">
        <f>VLOOKUP(A73,Sheet1!$A$4:$A$357,1,0)</f>
        <v>#N/A</v>
      </c>
      <c r="AO73" t="e">
        <f>VLOOKUP(B73,[4]Sheet1!$A$2:$A$363,1,0)</f>
        <v>#N/A</v>
      </c>
    </row>
    <row r="74" spans="1:41" x14ac:dyDescent="0.15">
      <c r="A74">
        <v>10072</v>
      </c>
      <c r="B74" t="s">
        <v>280</v>
      </c>
      <c r="C74">
        <v>0</v>
      </c>
      <c r="D74">
        <v>0</v>
      </c>
      <c r="E74">
        <v>0</v>
      </c>
      <c r="F74">
        <v>4</v>
      </c>
      <c r="G74">
        <v>3</v>
      </c>
      <c r="H74">
        <v>9</v>
      </c>
      <c r="I74">
        <v>3</v>
      </c>
      <c r="J74">
        <f>INT(英雄配置表!J74)</f>
        <v>768</v>
      </c>
      <c r="K74">
        <f>INT(英雄配置表!K74)</f>
        <v>256</v>
      </c>
      <c r="L74">
        <f>INT(英雄配置表!L74)</f>
        <v>320</v>
      </c>
      <c r="M74">
        <f>INT(英雄配置表!M74)</f>
        <v>230</v>
      </c>
      <c r="N74">
        <f>INT(英雄配置表!N74)</f>
        <v>256</v>
      </c>
      <c r="O74">
        <f>英雄配置表!O74</f>
        <v>230.4</v>
      </c>
      <c r="P74">
        <f>英雄配置表!P74</f>
        <v>76.800000000000011</v>
      </c>
      <c r="Q74">
        <f>英雄配置表!Q74</f>
        <v>96</v>
      </c>
      <c r="R74">
        <f>英雄配置表!R74</f>
        <v>69.12</v>
      </c>
      <c r="S74">
        <f>英雄配置表!S74</f>
        <v>76.800000000000011</v>
      </c>
      <c r="T74">
        <f>扩大100倍!T74</f>
        <v>0</v>
      </c>
      <c r="U74">
        <f>扩大100倍!U74</f>
        <v>0</v>
      </c>
      <c r="V74">
        <f>扩大100倍!V74</f>
        <v>0</v>
      </c>
      <c r="W74">
        <f>扩大100倍!W74</f>
        <v>0</v>
      </c>
      <c r="X74">
        <f>扩大100倍!X74</f>
        <v>0</v>
      </c>
      <c r="Y74">
        <f>扩大100倍!Y74</f>
        <v>0</v>
      </c>
      <c r="Z74">
        <f>扩大100倍!Z74</f>
        <v>0</v>
      </c>
      <c r="AA74">
        <f>扩大100倍!AA74</f>
        <v>0</v>
      </c>
      <c r="AB74">
        <f>扩大100倍!AB74</f>
        <v>0</v>
      </c>
      <c r="AC74">
        <f>扩大100倍!AC74</f>
        <v>0</v>
      </c>
      <c r="AD74">
        <f>扩大100倍!AD74</f>
        <v>0</v>
      </c>
      <c r="AE74">
        <f>扩大100倍!AE74</f>
        <v>0</v>
      </c>
      <c r="AF74">
        <f>扩大100倍!AF74</f>
        <v>0</v>
      </c>
      <c r="AG74" t="s">
        <v>484</v>
      </c>
      <c r="AH74">
        <v>0</v>
      </c>
      <c r="AI74">
        <v>0</v>
      </c>
      <c r="AJ74">
        <v>0</v>
      </c>
      <c r="AK74">
        <v>0</v>
      </c>
      <c r="AL74">
        <v>0</v>
      </c>
      <c r="AM74">
        <v>0</v>
      </c>
      <c r="AN74" t="e">
        <f>VLOOKUP(A74,Sheet1!$A$4:$A$357,1,0)</f>
        <v>#N/A</v>
      </c>
      <c r="AO74" t="e">
        <f>VLOOKUP(B74,[4]Sheet1!$A$2:$A$363,1,0)</f>
        <v>#N/A</v>
      </c>
    </row>
    <row r="75" spans="1:41" x14ac:dyDescent="0.15">
      <c r="A75">
        <v>10073</v>
      </c>
      <c r="B75" t="s">
        <v>55</v>
      </c>
      <c r="C75">
        <v>0</v>
      </c>
      <c r="D75">
        <v>0</v>
      </c>
      <c r="E75">
        <v>0</v>
      </c>
      <c r="F75">
        <v>3</v>
      </c>
      <c r="G75">
        <v>1</v>
      </c>
      <c r="H75">
        <v>1</v>
      </c>
      <c r="I75">
        <v>1</v>
      </c>
      <c r="J75">
        <f>INT(英雄配置表!J75)</f>
        <v>588</v>
      </c>
      <c r="K75">
        <f>INT(英雄配置表!K75)</f>
        <v>420</v>
      </c>
      <c r="L75">
        <f>INT(英雄配置表!L75)</f>
        <v>280</v>
      </c>
      <c r="M75">
        <f>INT(英雄配置表!M75)</f>
        <v>159</v>
      </c>
      <c r="N75">
        <f>INT(英雄配置表!N75)</f>
        <v>350</v>
      </c>
      <c r="O75">
        <f>英雄配置表!O75</f>
        <v>176.4</v>
      </c>
      <c r="P75">
        <f>英雄配置表!P75</f>
        <v>126</v>
      </c>
      <c r="Q75">
        <f>英雄配置表!Q75</f>
        <v>84</v>
      </c>
      <c r="R75">
        <f>英雄配置表!R75</f>
        <v>47.879999999999995</v>
      </c>
      <c r="S75">
        <f>英雄配置表!S75</f>
        <v>105</v>
      </c>
      <c r="T75">
        <f>扩大100倍!T75</f>
        <v>0</v>
      </c>
      <c r="U75">
        <f>扩大100倍!U75</f>
        <v>0</v>
      </c>
      <c r="V75">
        <f>扩大100倍!V75</f>
        <v>0</v>
      </c>
      <c r="W75">
        <f>扩大100倍!W75</f>
        <v>0</v>
      </c>
      <c r="X75">
        <f>扩大100倍!X75</f>
        <v>0</v>
      </c>
      <c r="Y75">
        <f>扩大100倍!Y75</f>
        <v>0</v>
      </c>
      <c r="Z75">
        <f>扩大100倍!Z75</f>
        <v>0</v>
      </c>
      <c r="AA75">
        <f>扩大100倍!AA75</f>
        <v>0</v>
      </c>
      <c r="AB75">
        <f>扩大100倍!AB75</f>
        <v>0</v>
      </c>
      <c r="AC75">
        <f>扩大100倍!AC75</f>
        <v>0</v>
      </c>
      <c r="AD75">
        <f>扩大100倍!AD75</f>
        <v>0</v>
      </c>
      <c r="AE75">
        <f>扩大100倍!AE75</f>
        <v>0</v>
      </c>
      <c r="AF75">
        <f>扩大100倍!AF75</f>
        <v>0</v>
      </c>
      <c r="AG75" t="s">
        <v>315</v>
      </c>
      <c r="AH75">
        <v>0</v>
      </c>
      <c r="AI75">
        <v>0</v>
      </c>
      <c r="AJ75">
        <v>0</v>
      </c>
      <c r="AK75">
        <v>0</v>
      </c>
      <c r="AL75">
        <v>0</v>
      </c>
      <c r="AM75">
        <v>0</v>
      </c>
      <c r="AN75">
        <f>VLOOKUP(A75,Sheet1!$A$4:$A$357,1,0)</f>
        <v>10073</v>
      </c>
      <c r="AO75" t="str">
        <f>VLOOKUP(B75,[4]Sheet1!$A$2:$A$363,1,0)</f>
        <v>火女</v>
      </c>
    </row>
    <row r="76" spans="1:41" x14ac:dyDescent="0.15">
      <c r="A76">
        <v>10074</v>
      </c>
      <c r="B76" t="s">
        <v>247</v>
      </c>
      <c r="C76">
        <v>0</v>
      </c>
      <c r="D76">
        <v>0</v>
      </c>
      <c r="E76">
        <v>0</v>
      </c>
      <c r="F76">
        <v>3</v>
      </c>
      <c r="G76">
        <v>1</v>
      </c>
      <c r="H76">
        <v>1</v>
      </c>
      <c r="I76">
        <v>1</v>
      </c>
      <c r="J76">
        <f>INT(英雄配置表!J76)</f>
        <v>646</v>
      </c>
      <c r="K76">
        <f>INT(英雄配置表!K76)</f>
        <v>462</v>
      </c>
      <c r="L76">
        <f>INT(英雄配置表!L76)</f>
        <v>308</v>
      </c>
      <c r="M76">
        <f>INT(英雄配置表!M76)</f>
        <v>175</v>
      </c>
      <c r="N76">
        <f>INT(英雄配置表!N76)</f>
        <v>385</v>
      </c>
      <c r="O76">
        <f>英雄配置表!O76</f>
        <v>194.04000000000002</v>
      </c>
      <c r="P76">
        <f>英雄配置表!P76</f>
        <v>138.6</v>
      </c>
      <c r="Q76">
        <f>英雄配置表!Q76</f>
        <v>92.4</v>
      </c>
      <c r="R76">
        <f>英雄配置表!R76</f>
        <v>52.667999999999999</v>
      </c>
      <c r="S76">
        <f>英雄配置表!S76</f>
        <v>115.5</v>
      </c>
      <c r="T76">
        <f>扩大100倍!T76</f>
        <v>0</v>
      </c>
      <c r="U76">
        <f>扩大100倍!U76</f>
        <v>0</v>
      </c>
      <c r="V76">
        <f>扩大100倍!V76</f>
        <v>0</v>
      </c>
      <c r="W76">
        <f>扩大100倍!W76</f>
        <v>0</v>
      </c>
      <c r="X76">
        <f>扩大100倍!X76</f>
        <v>0</v>
      </c>
      <c r="Y76">
        <f>扩大100倍!Y76</f>
        <v>0</v>
      </c>
      <c r="Z76">
        <f>扩大100倍!Z76</f>
        <v>0</v>
      </c>
      <c r="AA76">
        <f>扩大100倍!AA76</f>
        <v>0</v>
      </c>
      <c r="AB76">
        <f>扩大100倍!AB76</f>
        <v>0</v>
      </c>
      <c r="AC76">
        <f>扩大100倍!AC76</f>
        <v>0</v>
      </c>
      <c r="AD76">
        <f>扩大100倍!AD76</f>
        <v>0</v>
      </c>
      <c r="AE76">
        <f>扩大100倍!AE76</f>
        <v>0</v>
      </c>
      <c r="AF76">
        <f>扩大100倍!AF76</f>
        <v>0</v>
      </c>
      <c r="AG76" t="s">
        <v>485</v>
      </c>
      <c r="AH76">
        <v>0</v>
      </c>
      <c r="AI76">
        <v>0</v>
      </c>
      <c r="AJ76">
        <v>0</v>
      </c>
      <c r="AK76" t="s">
        <v>486</v>
      </c>
      <c r="AL76" t="s">
        <v>487</v>
      </c>
      <c r="AM76">
        <v>0</v>
      </c>
      <c r="AN76" t="e">
        <f>VLOOKUP(A76,Sheet1!$A$4:$A$357,1,0)</f>
        <v>#N/A</v>
      </c>
      <c r="AO76" t="e">
        <f>VLOOKUP(B76,[4]Sheet1!$A$2:$A$363,1,0)</f>
        <v>#N/A</v>
      </c>
    </row>
    <row r="77" spans="1:41" x14ac:dyDescent="0.15">
      <c r="A77">
        <v>10075</v>
      </c>
      <c r="B77" t="s">
        <v>43</v>
      </c>
      <c r="C77">
        <v>0</v>
      </c>
      <c r="D77">
        <v>0</v>
      </c>
      <c r="E77">
        <v>0</v>
      </c>
      <c r="F77">
        <v>3</v>
      </c>
      <c r="G77">
        <v>1</v>
      </c>
      <c r="H77">
        <v>1</v>
      </c>
      <c r="I77">
        <v>1</v>
      </c>
      <c r="J77">
        <f>INT(英雄配置表!J77)</f>
        <v>532</v>
      </c>
      <c r="K77">
        <f>INT(英雄配置表!K77)</f>
        <v>510</v>
      </c>
      <c r="L77">
        <f>INT(英雄配置表!L77)</f>
        <v>281</v>
      </c>
      <c r="M77">
        <f>INT(英雄配置表!M77)</f>
        <v>150</v>
      </c>
      <c r="N77">
        <f>INT(英雄配置表!N77)</f>
        <v>425</v>
      </c>
      <c r="O77">
        <f>英雄配置表!O77</f>
        <v>159.84000000000003</v>
      </c>
      <c r="P77">
        <f>英雄配置表!P77</f>
        <v>153.18000000000004</v>
      </c>
      <c r="Q77">
        <f>英雄配置表!Q77</f>
        <v>84.360000000000014</v>
      </c>
      <c r="R77">
        <f>英雄配置表!R77</f>
        <v>45.287999999999997</v>
      </c>
      <c r="S77">
        <f>英雄配置表!S77</f>
        <v>127.65000000000003</v>
      </c>
      <c r="T77">
        <f>扩大100倍!T77</f>
        <v>0</v>
      </c>
      <c r="U77">
        <f>扩大100倍!U77</f>
        <v>0</v>
      </c>
      <c r="V77">
        <f>扩大100倍!V77</f>
        <v>0</v>
      </c>
      <c r="W77">
        <f>扩大100倍!W77</f>
        <v>0</v>
      </c>
      <c r="X77">
        <f>扩大100倍!X77</f>
        <v>0</v>
      </c>
      <c r="Y77">
        <f>扩大100倍!Y77</f>
        <v>0</v>
      </c>
      <c r="Z77">
        <f>扩大100倍!Z77</f>
        <v>0</v>
      </c>
      <c r="AA77">
        <f>扩大100倍!AA77</f>
        <v>0</v>
      </c>
      <c r="AB77">
        <f>扩大100倍!AB77</f>
        <v>0</v>
      </c>
      <c r="AC77">
        <f>扩大100倍!AC77</f>
        <v>0</v>
      </c>
      <c r="AD77">
        <f>扩大100倍!AD77</f>
        <v>0</v>
      </c>
      <c r="AE77">
        <f>扩大100倍!AE77</f>
        <v>0</v>
      </c>
      <c r="AF77">
        <f>扩大100倍!AF77</f>
        <v>0</v>
      </c>
      <c r="AG77" t="s">
        <v>488</v>
      </c>
      <c r="AH77">
        <v>0</v>
      </c>
      <c r="AI77">
        <v>0</v>
      </c>
      <c r="AJ77">
        <v>0</v>
      </c>
      <c r="AK77" t="s">
        <v>489</v>
      </c>
      <c r="AL77" t="s">
        <v>490</v>
      </c>
      <c r="AM77">
        <v>0</v>
      </c>
      <c r="AN77">
        <f>VLOOKUP(A77,Sheet1!$A$4:$A$357,1,0)</f>
        <v>10075</v>
      </c>
      <c r="AO77" t="str">
        <f>VLOOKUP(B77,[4]Sheet1!$A$2:$A$363,1,0)</f>
        <v>精灵龙</v>
      </c>
    </row>
    <row r="78" spans="1:41" x14ac:dyDescent="0.15">
      <c r="A78">
        <v>10076</v>
      </c>
      <c r="B78" t="s">
        <v>248</v>
      </c>
      <c r="C78">
        <v>0</v>
      </c>
      <c r="D78">
        <v>0</v>
      </c>
      <c r="E78">
        <v>0</v>
      </c>
      <c r="F78">
        <v>3</v>
      </c>
      <c r="G78">
        <v>1</v>
      </c>
      <c r="H78">
        <v>1</v>
      </c>
      <c r="I78">
        <v>1</v>
      </c>
      <c r="J78">
        <f>INT(英雄配置表!J78)</f>
        <v>512</v>
      </c>
      <c r="K78">
        <f>INT(英雄配置表!K78)</f>
        <v>384</v>
      </c>
      <c r="L78">
        <f>INT(英雄配置表!L78)</f>
        <v>256</v>
      </c>
      <c r="M78">
        <f>INT(英雄配置表!M78)</f>
        <v>153</v>
      </c>
      <c r="N78">
        <f>INT(英雄配置表!N78)</f>
        <v>320</v>
      </c>
      <c r="O78">
        <f>英雄配置表!O78</f>
        <v>153.60000000000002</v>
      </c>
      <c r="P78">
        <f>英雄配置表!P78</f>
        <v>115.2</v>
      </c>
      <c r="Q78">
        <f>英雄配置表!Q78</f>
        <v>76.800000000000011</v>
      </c>
      <c r="R78">
        <f>英雄配置表!R78</f>
        <v>46.080000000000005</v>
      </c>
      <c r="S78">
        <f>英雄配置表!S78</f>
        <v>96</v>
      </c>
      <c r="T78">
        <f>扩大100倍!T78</f>
        <v>0</v>
      </c>
      <c r="U78">
        <f>扩大100倍!U78</f>
        <v>0</v>
      </c>
      <c r="V78">
        <f>扩大100倍!V78</f>
        <v>0</v>
      </c>
      <c r="W78">
        <f>扩大100倍!W78</f>
        <v>0</v>
      </c>
      <c r="X78">
        <f>扩大100倍!X78</f>
        <v>0</v>
      </c>
      <c r="Y78">
        <f>扩大100倍!Y78</f>
        <v>0</v>
      </c>
      <c r="Z78">
        <f>扩大100倍!Z78</f>
        <v>0</v>
      </c>
      <c r="AA78">
        <f>扩大100倍!AA78</f>
        <v>0</v>
      </c>
      <c r="AB78">
        <f>扩大100倍!AB78</f>
        <v>0</v>
      </c>
      <c r="AC78">
        <f>扩大100倍!AC78</f>
        <v>0</v>
      </c>
      <c r="AD78">
        <f>扩大100倍!AD78</f>
        <v>0</v>
      </c>
      <c r="AE78">
        <f>扩大100倍!AE78</f>
        <v>0</v>
      </c>
      <c r="AF78">
        <f>扩大100倍!AF78</f>
        <v>0</v>
      </c>
      <c r="AG78" t="s">
        <v>491</v>
      </c>
      <c r="AH78">
        <v>0</v>
      </c>
      <c r="AI78">
        <v>0</v>
      </c>
      <c r="AJ78">
        <v>0</v>
      </c>
      <c r="AK78">
        <v>0</v>
      </c>
      <c r="AL78">
        <v>0</v>
      </c>
      <c r="AM78">
        <v>0</v>
      </c>
      <c r="AN78" t="e">
        <f>VLOOKUP(A78,Sheet1!$A$4:$A$357,1,0)</f>
        <v>#N/A</v>
      </c>
      <c r="AO78" t="e">
        <f>VLOOKUP(B78,[4]Sheet1!$A$2:$A$363,1,0)</f>
        <v>#N/A</v>
      </c>
    </row>
    <row r="79" spans="1:41" x14ac:dyDescent="0.15">
      <c r="A79">
        <v>10077</v>
      </c>
      <c r="B79" t="s">
        <v>249</v>
      </c>
      <c r="C79">
        <v>0</v>
      </c>
      <c r="D79">
        <v>0</v>
      </c>
      <c r="E79">
        <v>0</v>
      </c>
      <c r="F79">
        <v>3</v>
      </c>
      <c r="G79">
        <v>1</v>
      </c>
      <c r="H79">
        <v>2</v>
      </c>
      <c r="I79">
        <v>2</v>
      </c>
      <c r="J79">
        <f>INT(英雄配置表!J79)</f>
        <v>588</v>
      </c>
      <c r="K79">
        <f>INT(英雄配置表!K79)</f>
        <v>420</v>
      </c>
      <c r="L79">
        <f>INT(英雄配置表!L79)</f>
        <v>280</v>
      </c>
      <c r="M79">
        <f>INT(英雄配置表!M79)</f>
        <v>159</v>
      </c>
      <c r="N79">
        <f>INT(英雄配置表!N79)</f>
        <v>350</v>
      </c>
      <c r="O79">
        <f>英雄配置表!O79</f>
        <v>176.4</v>
      </c>
      <c r="P79">
        <f>英雄配置表!P79</f>
        <v>126</v>
      </c>
      <c r="Q79">
        <f>英雄配置表!Q79</f>
        <v>84</v>
      </c>
      <c r="R79">
        <f>英雄配置表!R79</f>
        <v>47.879999999999995</v>
      </c>
      <c r="S79">
        <f>英雄配置表!S79</f>
        <v>105</v>
      </c>
      <c r="T79">
        <f>扩大100倍!T79</f>
        <v>0</v>
      </c>
      <c r="U79">
        <f>扩大100倍!U79</f>
        <v>0</v>
      </c>
      <c r="V79">
        <f>扩大100倍!V79</f>
        <v>0</v>
      </c>
      <c r="W79">
        <f>扩大100倍!W79</f>
        <v>0</v>
      </c>
      <c r="X79">
        <f>扩大100倍!X79</f>
        <v>0</v>
      </c>
      <c r="Y79">
        <f>扩大100倍!Y79</f>
        <v>0</v>
      </c>
      <c r="Z79">
        <f>扩大100倍!Z79</f>
        <v>0</v>
      </c>
      <c r="AA79">
        <f>扩大100倍!AA79</f>
        <v>0</v>
      </c>
      <c r="AB79">
        <f>扩大100倍!AB79</f>
        <v>0</v>
      </c>
      <c r="AC79">
        <f>扩大100倍!AC79</f>
        <v>0</v>
      </c>
      <c r="AD79">
        <f>扩大100倍!AD79</f>
        <v>0</v>
      </c>
      <c r="AE79">
        <f>扩大100倍!AE79</f>
        <v>0</v>
      </c>
      <c r="AF79">
        <f>扩大100倍!AF79</f>
        <v>0</v>
      </c>
      <c r="AG79" t="s">
        <v>316</v>
      </c>
      <c r="AH79">
        <v>0</v>
      </c>
      <c r="AI79">
        <v>0</v>
      </c>
      <c r="AJ79">
        <v>0</v>
      </c>
      <c r="AK79" t="s">
        <v>250</v>
      </c>
      <c r="AL79" t="s">
        <v>251</v>
      </c>
      <c r="AM79">
        <v>0</v>
      </c>
      <c r="AN79">
        <f>VLOOKUP(A79,Sheet1!$A$4:$A$357,1,0)</f>
        <v>10077</v>
      </c>
      <c r="AO79" t="str">
        <f>VLOOKUP(B79,[4]Sheet1!$A$2:$A$363,1,0)</f>
        <v>小歪</v>
      </c>
    </row>
    <row r="80" spans="1:41" x14ac:dyDescent="0.15">
      <c r="A80">
        <v>10078</v>
      </c>
      <c r="B80" t="s">
        <v>252</v>
      </c>
      <c r="C80">
        <v>0</v>
      </c>
      <c r="D80">
        <v>0</v>
      </c>
      <c r="E80">
        <v>0</v>
      </c>
      <c r="F80">
        <v>3</v>
      </c>
      <c r="G80">
        <v>1</v>
      </c>
      <c r="H80">
        <v>2</v>
      </c>
      <c r="I80">
        <v>2</v>
      </c>
      <c r="J80">
        <f>INT(英雄配置表!J80)</f>
        <v>677</v>
      </c>
      <c r="K80">
        <f>INT(英雄配置表!K80)</f>
        <v>462</v>
      </c>
      <c r="L80">
        <f>INT(英雄配置表!L80)</f>
        <v>277</v>
      </c>
      <c r="M80">
        <f>INT(英雄配置表!M80)</f>
        <v>184</v>
      </c>
      <c r="N80">
        <f>INT(英雄配置表!N80)</f>
        <v>385</v>
      </c>
      <c r="O80">
        <f>英雄配置表!O80</f>
        <v>203.28000000000003</v>
      </c>
      <c r="P80">
        <f>英雄配置表!P80</f>
        <v>138.6</v>
      </c>
      <c r="Q80">
        <f>英雄配置表!Q80</f>
        <v>83.160000000000011</v>
      </c>
      <c r="R80">
        <f>英雄配置表!R80</f>
        <v>55.44</v>
      </c>
      <c r="S80">
        <f>英雄配置表!S80</f>
        <v>115.5</v>
      </c>
      <c r="T80">
        <f>扩大100倍!T80</f>
        <v>0</v>
      </c>
      <c r="U80">
        <f>扩大100倍!U80</f>
        <v>0</v>
      </c>
      <c r="V80">
        <f>扩大100倍!V80</f>
        <v>0</v>
      </c>
      <c r="W80">
        <f>扩大100倍!W80</f>
        <v>0</v>
      </c>
      <c r="X80">
        <f>扩大100倍!X80</f>
        <v>0</v>
      </c>
      <c r="Y80">
        <f>扩大100倍!Y80</f>
        <v>0</v>
      </c>
      <c r="Z80">
        <f>扩大100倍!Z80</f>
        <v>0</v>
      </c>
      <c r="AA80">
        <f>扩大100倍!AA80</f>
        <v>0</v>
      </c>
      <c r="AB80">
        <f>扩大100倍!AB80</f>
        <v>0</v>
      </c>
      <c r="AC80">
        <f>扩大100倍!AC80</f>
        <v>0</v>
      </c>
      <c r="AD80">
        <f>扩大100倍!AD80</f>
        <v>0</v>
      </c>
      <c r="AE80">
        <f>扩大100倍!AE80</f>
        <v>0</v>
      </c>
      <c r="AF80">
        <f>扩大100倍!AF80</f>
        <v>0</v>
      </c>
      <c r="AG80" t="s">
        <v>492</v>
      </c>
      <c r="AH80">
        <v>0</v>
      </c>
      <c r="AI80">
        <v>0</v>
      </c>
      <c r="AJ80">
        <v>0</v>
      </c>
      <c r="AK80" t="s">
        <v>493</v>
      </c>
      <c r="AL80" t="s">
        <v>494</v>
      </c>
      <c r="AM80">
        <v>0</v>
      </c>
      <c r="AN80">
        <f>VLOOKUP(A80,Sheet1!$A$4:$A$357,1,0)</f>
        <v>10078</v>
      </c>
      <c r="AO80" t="e">
        <f>VLOOKUP(B80,[4]Sheet1!$A$2:$A$363,1,0)</f>
        <v>#N/A</v>
      </c>
    </row>
    <row r="81" spans="1:41" x14ac:dyDescent="0.15">
      <c r="A81">
        <v>10079</v>
      </c>
      <c r="B81" t="s">
        <v>59</v>
      </c>
      <c r="C81">
        <v>0</v>
      </c>
      <c r="D81">
        <v>0</v>
      </c>
      <c r="E81">
        <v>0</v>
      </c>
      <c r="F81">
        <v>3</v>
      </c>
      <c r="G81">
        <v>1</v>
      </c>
      <c r="H81">
        <v>2</v>
      </c>
      <c r="I81">
        <v>2</v>
      </c>
      <c r="J81">
        <f>INT(英雄配置表!J81)</f>
        <v>651</v>
      </c>
      <c r="K81">
        <f>INT(英雄配置表!K81)</f>
        <v>355</v>
      </c>
      <c r="L81">
        <f>INT(英雄配置表!L81)</f>
        <v>355</v>
      </c>
      <c r="M81">
        <f>INT(英雄配置表!M81)</f>
        <v>177</v>
      </c>
      <c r="N81">
        <f>INT(英雄配置表!N81)</f>
        <v>333</v>
      </c>
      <c r="O81">
        <f>英雄配置表!O81</f>
        <v>195.36</v>
      </c>
      <c r="P81">
        <f>英雄配置表!P81</f>
        <v>106.56000000000002</v>
      </c>
      <c r="Q81">
        <f>英雄配置表!Q81</f>
        <v>106.56000000000002</v>
      </c>
      <c r="R81">
        <f>英雄配置表!R81</f>
        <v>53.28</v>
      </c>
      <c r="S81">
        <f>英雄配置表!S81</f>
        <v>99.899999999999991</v>
      </c>
      <c r="T81">
        <f>扩大100倍!T81</f>
        <v>0</v>
      </c>
      <c r="U81">
        <f>扩大100倍!U81</f>
        <v>0</v>
      </c>
      <c r="V81">
        <f>扩大100倍!V81</f>
        <v>0</v>
      </c>
      <c r="W81">
        <f>扩大100倍!W81</f>
        <v>0</v>
      </c>
      <c r="X81">
        <f>扩大100倍!X81</f>
        <v>0</v>
      </c>
      <c r="Y81">
        <f>扩大100倍!Y81</f>
        <v>0</v>
      </c>
      <c r="Z81">
        <f>扩大100倍!Z81</f>
        <v>0</v>
      </c>
      <c r="AA81">
        <f>扩大100倍!AA81</f>
        <v>0</v>
      </c>
      <c r="AB81">
        <f>扩大100倍!AB81</f>
        <v>0</v>
      </c>
      <c r="AC81">
        <f>扩大100倍!AC81</f>
        <v>0</v>
      </c>
      <c r="AD81">
        <f>扩大100倍!AD81</f>
        <v>0</v>
      </c>
      <c r="AE81">
        <f>扩大100倍!AE81</f>
        <v>0</v>
      </c>
      <c r="AF81">
        <f>扩大100倍!AF81</f>
        <v>0</v>
      </c>
      <c r="AG81" t="s">
        <v>317</v>
      </c>
      <c r="AH81">
        <v>0</v>
      </c>
      <c r="AI81">
        <v>0</v>
      </c>
      <c r="AJ81">
        <v>0</v>
      </c>
      <c r="AK81" t="s">
        <v>253</v>
      </c>
      <c r="AL81" t="s">
        <v>254</v>
      </c>
      <c r="AM81">
        <v>0</v>
      </c>
      <c r="AN81">
        <f>VLOOKUP(A81,Sheet1!$A$4:$A$357,1,0)</f>
        <v>10079</v>
      </c>
      <c r="AO81" t="str">
        <f>VLOOKUP(B81,[4]Sheet1!$A$2:$A$363,1,0)</f>
        <v>蓝胖</v>
      </c>
    </row>
    <row r="82" spans="1:41" x14ac:dyDescent="0.15">
      <c r="A82">
        <v>10080</v>
      </c>
      <c r="B82" t="s">
        <v>255</v>
      </c>
      <c r="C82">
        <v>0</v>
      </c>
      <c r="D82">
        <v>0</v>
      </c>
      <c r="E82">
        <v>0</v>
      </c>
      <c r="F82">
        <v>3</v>
      </c>
      <c r="G82">
        <v>1</v>
      </c>
      <c r="H82">
        <v>2</v>
      </c>
      <c r="I82">
        <v>2</v>
      </c>
      <c r="J82">
        <f>INT(英雄配置表!J82)</f>
        <v>512</v>
      </c>
      <c r="K82">
        <f>INT(英雄配置表!K82)</f>
        <v>384</v>
      </c>
      <c r="L82">
        <f>INT(英雄配置表!L82)</f>
        <v>256</v>
      </c>
      <c r="M82">
        <f>INT(英雄配置表!M82)</f>
        <v>153</v>
      </c>
      <c r="N82">
        <f>INT(英雄配置表!N82)</f>
        <v>320</v>
      </c>
      <c r="O82">
        <f>英雄配置表!O82</f>
        <v>153.60000000000002</v>
      </c>
      <c r="P82">
        <f>英雄配置表!P82</f>
        <v>115.2</v>
      </c>
      <c r="Q82">
        <f>英雄配置表!Q82</f>
        <v>76.800000000000011</v>
      </c>
      <c r="R82">
        <f>英雄配置表!R82</f>
        <v>46.080000000000005</v>
      </c>
      <c r="S82">
        <f>英雄配置表!S82</f>
        <v>96</v>
      </c>
      <c r="T82">
        <f>扩大100倍!T82</f>
        <v>0</v>
      </c>
      <c r="U82">
        <f>扩大100倍!U82</f>
        <v>0</v>
      </c>
      <c r="V82">
        <f>扩大100倍!V82</f>
        <v>0</v>
      </c>
      <c r="W82">
        <f>扩大100倍!W82</f>
        <v>0</v>
      </c>
      <c r="X82">
        <f>扩大100倍!X82</f>
        <v>0</v>
      </c>
      <c r="Y82">
        <f>扩大100倍!Y82</f>
        <v>0</v>
      </c>
      <c r="Z82">
        <f>扩大100倍!Z82</f>
        <v>0</v>
      </c>
      <c r="AA82">
        <f>扩大100倍!AA82</f>
        <v>0</v>
      </c>
      <c r="AB82">
        <f>扩大100倍!AB82</f>
        <v>0</v>
      </c>
      <c r="AC82">
        <f>扩大100倍!AC82</f>
        <v>0</v>
      </c>
      <c r="AD82">
        <f>扩大100倍!AD82</f>
        <v>0</v>
      </c>
      <c r="AE82">
        <f>扩大100倍!AE82</f>
        <v>0</v>
      </c>
      <c r="AF82">
        <f>扩大100倍!AF82</f>
        <v>0</v>
      </c>
      <c r="AG82" t="s">
        <v>495</v>
      </c>
      <c r="AH82">
        <v>0</v>
      </c>
      <c r="AI82">
        <v>0</v>
      </c>
      <c r="AJ82">
        <v>0</v>
      </c>
      <c r="AK82" t="s">
        <v>496</v>
      </c>
      <c r="AL82">
        <v>0</v>
      </c>
      <c r="AM82">
        <v>0</v>
      </c>
      <c r="AN82" t="e">
        <f>VLOOKUP(A82,Sheet1!$A$4:$A$357,1,0)</f>
        <v>#N/A</v>
      </c>
      <c r="AO82" t="e">
        <f>VLOOKUP(B82,[4]Sheet1!$A$2:$A$363,1,0)</f>
        <v>#N/A</v>
      </c>
    </row>
    <row r="83" spans="1:41" x14ac:dyDescent="0.15">
      <c r="A83">
        <v>10081</v>
      </c>
      <c r="B83" t="s">
        <v>44</v>
      </c>
      <c r="C83">
        <v>0</v>
      </c>
      <c r="D83">
        <v>0</v>
      </c>
      <c r="E83">
        <v>0</v>
      </c>
      <c r="F83">
        <v>3</v>
      </c>
      <c r="G83">
        <v>1</v>
      </c>
      <c r="H83">
        <v>3</v>
      </c>
      <c r="I83">
        <v>3</v>
      </c>
      <c r="J83">
        <f>INT(英雄配置表!J83)</f>
        <v>562</v>
      </c>
      <c r="K83">
        <f>INT(英雄配置表!K83)</f>
        <v>488</v>
      </c>
      <c r="L83">
        <f>INT(英雄配置表!L83)</f>
        <v>266</v>
      </c>
      <c r="M83">
        <f>INT(英雄配置表!M83)</f>
        <v>186</v>
      </c>
      <c r="N83">
        <f>INT(英雄配置表!N83)</f>
        <v>370</v>
      </c>
      <c r="O83">
        <f>英雄配置表!O83</f>
        <v>168.72</v>
      </c>
      <c r="P83">
        <f>英雄配置表!P83</f>
        <v>146.52000000000001</v>
      </c>
      <c r="Q83">
        <f>英雄配置表!Q83</f>
        <v>79.920000000000016</v>
      </c>
      <c r="R83">
        <f>英雄配置表!R83</f>
        <v>55.943999999999996</v>
      </c>
      <c r="S83">
        <f>英雄配置表!S83</f>
        <v>111</v>
      </c>
      <c r="T83">
        <f>扩大100倍!T83</f>
        <v>0</v>
      </c>
      <c r="U83">
        <f>扩大100倍!U83</f>
        <v>0</v>
      </c>
      <c r="V83">
        <f>扩大100倍!V83</f>
        <v>0</v>
      </c>
      <c r="W83">
        <f>扩大100倍!W83</f>
        <v>0</v>
      </c>
      <c r="X83">
        <f>扩大100倍!X83</f>
        <v>0</v>
      </c>
      <c r="Y83">
        <f>扩大100倍!Y83</f>
        <v>0</v>
      </c>
      <c r="Z83">
        <f>扩大100倍!Z83</f>
        <v>0</v>
      </c>
      <c r="AA83">
        <f>扩大100倍!AA83</f>
        <v>0</v>
      </c>
      <c r="AB83">
        <f>扩大100倍!AB83</f>
        <v>0</v>
      </c>
      <c r="AC83">
        <f>扩大100倍!AC83</f>
        <v>0</v>
      </c>
      <c r="AD83">
        <f>扩大100倍!AD83</f>
        <v>0</v>
      </c>
      <c r="AE83">
        <f>扩大100倍!AE83</f>
        <v>0</v>
      </c>
      <c r="AF83">
        <f>扩大100倍!AF83</f>
        <v>0</v>
      </c>
      <c r="AG83" t="s">
        <v>329</v>
      </c>
      <c r="AH83">
        <v>0</v>
      </c>
      <c r="AI83">
        <v>0</v>
      </c>
      <c r="AJ83">
        <v>0</v>
      </c>
      <c r="AK83" t="s">
        <v>497</v>
      </c>
      <c r="AL83" t="s">
        <v>498</v>
      </c>
      <c r="AM83">
        <v>0</v>
      </c>
      <c r="AN83">
        <f>VLOOKUP(A83,Sheet1!$A$4:$A$357,1,0)</f>
        <v>10081</v>
      </c>
      <c r="AO83" t="str">
        <f>VLOOKUP(B83,[4]Sheet1!$A$2:$A$363,1,0)</f>
        <v>巫妖</v>
      </c>
    </row>
    <row r="84" spans="1:41" x14ac:dyDescent="0.15">
      <c r="A84">
        <v>10082</v>
      </c>
      <c r="B84" t="s">
        <v>49</v>
      </c>
      <c r="C84">
        <v>0</v>
      </c>
      <c r="D84">
        <v>0</v>
      </c>
      <c r="E84">
        <v>0</v>
      </c>
      <c r="F84">
        <v>3</v>
      </c>
      <c r="G84">
        <v>1</v>
      </c>
      <c r="H84">
        <v>3</v>
      </c>
      <c r="I84">
        <v>3</v>
      </c>
      <c r="J84">
        <f>INT(英雄配置表!J84)</f>
        <v>646</v>
      </c>
      <c r="K84">
        <f>INT(英雄配置表!K84)</f>
        <v>462</v>
      </c>
      <c r="L84">
        <f>INT(英雄配置表!L84)</f>
        <v>308</v>
      </c>
      <c r="M84">
        <f>INT(英雄配置表!M84)</f>
        <v>175</v>
      </c>
      <c r="N84">
        <f>INT(英雄配置表!N84)</f>
        <v>385</v>
      </c>
      <c r="O84">
        <f>英雄配置表!O84</f>
        <v>194.04000000000002</v>
      </c>
      <c r="P84">
        <f>英雄配置表!P84</f>
        <v>138.6</v>
      </c>
      <c r="Q84">
        <f>英雄配置表!Q84</f>
        <v>92.4</v>
      </c>
      <c r="R84">
        <f>英雄配置表!R84</f>
        <v>52.667999999999999</v>
      </c>
      <c r="S84">
        <f>英雄配置表!S84</f>
        <v>115.5</v>
      </c>
      <c r="T84">
        <f>扩大100倍!T84</f>
        <v>0</v>
      </c>
      <c r="U84">
        <f>扩大100倍!U84</f>
        <v>0</v>
      </c>
      <c r="V84">
        <f>扩大100倍!V84</f>
        <v>0</v>
      </c>
      <c r="W84">
        <f>扩大100倍!W84</f>
        <v>0</v>
      </c>
      <c r="X84">
        <f>扩大100倍!X84</f>
        <v>0</v>
      </c>
      <c r="Y84">
        <f>扩大100倍!Y84</f>
        <v>0</v>
      </c>
      <c r="Z84">
        <f>扩大100倍!Z84</f>
        <v>0</v>
      </c>
      <c r="AA84">
        <f>扩大100倍!AA84</f>
        <v>0</v>
      </c>
      <c r="AB84">
        <f>扩大100倍!AB84</f>
        <v>0</v>
      </c>
      <c r="AC84">
        <f>扩大100倍!AC84</f>
        <v>0</v>
      </c>
      <c r="AD84">
        <f>扩大100倍!AD84</f>
        <v>0</v>
      </c>
      <c r="AE84">
        <f>扩大100倍!AE84</f>
        <v>0</v>
      </c>
      <c r="AF84">
        <f>扩大100倍!AF84</f>
        <v>0</v>
      </c>
      <c r="AG84" t="s">
        <v>499</v>
      </c>
      <c r="AH84">
        <v>0</v>
      </c>
      <c r="AI84">
        <v>0</v>
      </c>
      <c r="AJ84">
        <v>0</v>
      </c>
      <c r="AK84" t="s">
        <v>500</v>
      </c>
      <c r="AL84" t="s">
        <v>218</v>
      </c>
      <c r="AM84">
        <v>0</v>
      </c>
      <c r="AN84" t="e">
        <f>VLOOKUP(A84,Sheet1!$A$4:$A$357,1,0)</f>
        <v>#N/A</v>
      </c>
      <c r="AO84" t="e">
        <f>VLOOKUP(B84,[4]Sheet1!$A$2:$A$363,1,0)</f>
        <v>#N/A</v>
      </c>
    </row>
    <row r="85" spans="1:41" x14ac:dyDescent="0.15">
      <c r="A85">
        <v>10083</v>
      </c>
      <c r="B85" t="s">
        <v>256</v>
      </c>
      <c r="C85">
        <v>0</v>
      </c>
      <c r="D85">
        <v>0</v>
      </c>
      <c r="E85">
        <v>0</v>
      </c>
      <c r="F85">
        <v>3</v>
      </c>
      <c r="G85">
        <v>1</v>
      </c>
      <c r="H85">
        <v>3</v>
      </c>
      <c r="I85">
        <v>3</v>
      </c>
      <c r="J85">
        <f>INT(英雄配置表!J85)</f>
        <v>588</v>
      </c>
      <c r="K85">
        <f>INT(英雄配置表!K85)</f>
        <v>420</v>
      </c>
      <c r="L85">
        <f>INT(英雄配置表!L85)</f>
        <v>280</v>
      </c>
      <c r="M85">
        <f>INT(英雄配置表!M85)</f>
        <v>159</v>
      </c>
      <c r="N85">
        <f>INT(英雄配置表!N85)</f>
        <v>350</v>
      </c>
      <c r="O85">
        <f>英雄配置表!O85</f>
        <v>176.4</v>
      </c>
      <c r="P85">
        <f>英雄配置表!P85</f>
        <v>126</v>
      </c>
      <c r="Q85">
        <f>英雄配置表!Q85</f>
        <v>84</v>
      </c>
      <c r="R85">
        <f>英雄配置表!R85</f>
        <v>47.879999999999995</v>
      </c>
      <c r="S85">
        <f>英雄配置表!S85</f>
        <v>105</v>
      </c>
      <c r="T85">
        <f>扩大100倍!T85</f>
        <v>0</v>
      </c>
      <c r="U85">
        <f>扩大100倍!U85</f>
        <v>0</v>
      </c>
      <c r="V85">
        <f>扩大100倍!V85</f>
        <v>0</v>
      </c>
      <c r="W85">
        <f>扩大100倍!W85</f>
        <v>0</v>
      </c>
      <c r="X85">
        <f>扩大100倍!X85</f>
        <v>0</v>
      </c>
      <c r="Y85">
        <f>扩大100倍!Y85</f>
        <v>0</v>
      </c>
      <c r="Z85">
        <f>扩大100倍!Z85</f>
        <v>0</v>
      </c>
      <c r="AA85">
        <f>扩大100倍!AA85</f>
        <v>0</v>
      </c>
      <c r="AB85">
        <f>扩大100倍!AB85</f>
        <v>0</v>
      </c>
      <c r="AC85">
        <f>扩大100倍!AC85</f>
        <v>0</v>
      </c>
      <c r="AD85">
        <f>扩大100倍!AD85</f>
        <v>0</v>
      </c>
      <c r="AE85">
        <f>扩大100倍!AE85</f>
        <v>0</v>
      </c>
      <c r="AF85">
        <f>扩大100倍!AF85</f>
        <v>0</v>
      </c>
      <c r="AG85" t="s">
        <v>501</v>
      </c>
      <c r="AH85">
        <v>0</v>
      </c>
      <c r="AI85">
        <v>0</v>
      </c>
      <c r="AJ85">
        <v>0</v>
      </c>
      <c r="AK85" t="s">
        <v>502</v>
      </c>
      <c r="AL85" t="s">
        <v>475</v>
      </c>
      <c r="AM85">
        <v>0</v>
      </c>
      <c r="AN85" t="e">
        <f>VLOOKUP(A85,Sheet1!$A$4:$A$357,1,0)</f>
        <v>#N/A</v>
      </c>
      <c r="AO85" t="e">
        <f>VLOOKUP(B85,[4]Sheet1!$A$2:$A$363,1,0)</f>
        <v>#N/A</v>
      </c>
    </row>
    <row r="86" spans="1:41" x14ac:dyDescent="0.15">
      <c r="A86">
        <v>10084</v>
      </c>
      <c r="B86" t="s">
        <v>257</v>
      </c>
      <c r="C86">
        <v>0</v>
      </c>
      <c r="D86">
        <v>0</v>
      </c>
      <c r="E86">
        <v>0</v>
      </c>
      <c r="F86">
        <v>3</v>
      </c>
      <c r="G86">
        <v>1</v>
      </c>
      <c r="H86">
        <v>3</v>
      </c>
      <c r="I86">
        <v>3</v>
      </c>
      <c r="J86">
        <f>INT(英雄配置表!J86)</f>
        <v>512</v>
      </c>
      <c r="K86">
        <f>INT(英雄配置表!K86)</f>
        <v>384</v>
      </c>
      <c r="L86">
        <f>INT(英雄配置表!L86)</f>
        <v>256</v>
      </c>
      <c r="M86">
        <f>INT(英雄配置表!M86)</f>
        <v>153</v>
      </c>
      <c r="N86">
        <f>INT(英雄配置表!N86)</f>
        <v>320</v>
      </c>
      <c r="O86">
        <f>英雄配置表!O86</f>
        <v>153.60000000000002</v>
      </c>
      <c r="P86">
        <f>英雄配置表!P86</f>
        <v>115.2</v>
      </c>
      <c r="Q86">
        <f>英雄配置表!Q86</f>
        <v>76.800000000000011</v>
      </c>
      <c r="R86">
        <f>英雄配置表!R86</f>
        <v>46.080000000000005</v>
      </c>
      <c r="S86">
        <f>英雄配置表!S86</f>
        <v>96</v>
      </c>
      <c r="T86">
        <f>扩大100倍!T86</f>
        <v>0</v>
      </c>
      <c r="U86">
        <f>扩大100倍!U86</f>
        <v>0</v>
      </c>
      <c r="V86">
        <f>扩大100倍!V86</f>
        <v>0</v>
      </c>
      <c r="W86">
        <f>扩大100倍!W86</f>
        <v>0</v>
      </c>
      <c r="X86">
        <f>扩大100倍!X86</f>
        <v>0</v>
      </c>
      <c r="Y86">
        <f>扩大100倍!Y86</f>
        <v>0</v>
      </c>
      <c r="Z86">
        <f>扩大100倍!Z86</f>
        <v>0</v>
      </c>
      <c r="AA86">
        <f>扩大100倍!AA86</f>
        <v>0</v>
      </c>
      <c r="AB86">
        <f>扩大100倍!AB86</f>
        <v>0</v>
      </c>
      <c r="AC86">
        <f>扩大100倍!AC86</f>
        <v>0</v>
      </c>
      <c r="AD86">
        <f>扩大100倍!AD86</f>
        <v>0</v>
      </c>
      <c r="AE86">
        <f>扩大100倍!AE86</f>
        <v>0</v>
      </c>
      <c r="AF86">
        <f>扩大100倍!AF86</f>
        <v>0</v>
      </c>
      <c r="AG86" t="s">
        <v>503</v>
      </c>
      <c r="AH86">
        <v>0</v>
      </c>
      <c r="AI86">
        <v>0</v>
      </c>
      <c r="AJ86">
        <v>0</v>
      </c>
      <c r="AK86" t="s">
        <v>504</v>
      </c>
      <c r="AL86" t="s">
        <v>218</v>
      </c>
      <c r="AM86">
        <v>0</v>
      </c>
      <c r="AN86" t="e">
        <f>VLOOKUP(A86,Sheet1!$A$4:$A$357,1,0)</f>
        <v>#N/A</v>
      </c>
      <c r="AO86" t="e">
        <f>VLOOKUP(B86,[4]Sheet1!$A$2:$A$363,1,0)</f>
        <v>#N/A</v>
      </c>
    </row>
    <row r="87" spans="1:41" x14ac:dyDescent="0.15">
      <c r="A87">
        <v>10085</v>
      </c>
      <c r="B87" t="s">
        <v>80</v>
      </c>
      <c r="C87">
        <v>0</v>
      </c>
      <c r="D87">
        <v>0</v>
      </c>
      <c r="E87">
        <v>0</v>
      </c>
      <c r="F87">
        <v>3</v>
      </c>
      <c r="G87">
        <v>2</v>
      </c>
      <c r="H87">
        <v>4</v>
      </c>
      <c r="I87">
        <v>1</v>
      </c>
      <c r="J87">
        <f>INT(英雄配置表!J87)</f>
        <v>665</v>
      </c>
      <c r="K87">
        <f>INT(英雄配置表!K87)</f>
        <v>332</v>
      </c>
      <c r="L87">
        <f>INT(英雄配置表!L87)</f>
        <v>483</v>
      </c>
      <c r="M87">
        <f>INT(英雄配置表!M87)</f>
        <v>189</v>
      </c>
      <c r="N87">
        <f>INT(英雄配置表!N87)</f>
        <v>441</v>
      </c>
      <c r="O87">
        <f>英雄配置表!O87</f>
        <v>199.50000000000003</v>
      </c>
      <c r="P87">
        <f>英雄配置表!P87</f>
        <v>99.750000000000014</v>
      </c>
      <c r="Q87">
        <f>英雄配置表!Q87</f>
        <v>144.90000000000003</v>
      </c>
      <c r="R87">
        <f>英雄配置表!R87</f>
        <v>56.7</v>
      </c>
      <c r="S87">
        <f>英雄配置表!S87</f>
        <v>132.30000000000001</v>
      </c>
      <c r="T87">
        <f>扩大100倍!T87</f>
        <v>0</v>
      </c>
      <c r="U87">
        <f>扩大100倍!U87</f>
        <v>0</v>
      </c>
      <c r="V87">
        <f>扩大100倍!V87</f>
        <v>0</v>
      </c>
      <c r="W87">
        <f>扩大100倍!W87</f>
        <v>0</v>
      </c>
      <c r="X87">
        <f>扩大100倍!X87</f>
        <v>0</v>
      </c>
      <c r="Y87">
        <f>扩大100倍!Y87</f>
        <v>0</v>
      </c>
      <c r="Z87">
        <f>扩大100倍!Z87</f>
        <v>0</v>
      </c>
      <c r="AA87">
        <f>扩大100倍!AA87</f>
        <v>0</v>
      </c>
      <c r="AB87">
        <f>扩大100倍!AB87</f>
        <v>0</v>
      </c>
      <c r="AC87">
        <f>扩大100倍!AC87</f>
        <v>0</v>
      </c>
      <c r="AD87">
        <f>扩大100倍!AD87</f>
        <v>0</v>
      </c>
      <c r="AE87">
        <f>扩大100倍!AE87</f>
        <v>0</v>
      </c>
      <c r="AF87">
        <f>扩大100倍!AF87</f>
        <v>0</v>
      </c>
      <c r="AG87" t="s">
        <v>505</v>
      </c>
      <c r="AH87">
        <v>0</v>
      </c>
      <c r="AI87">
        <v>0</v>
      </c>
      <c r="AJ87">
        <v>0</v>
      </c>
      <c r="AK87" t="s">
        <v>506</v>
      </c>
      <c r="AL87" t="s">
        <v>507</v>
      </c>
      <c r="AM87">
        <v>0</v>
      </c>
      <c r="AN87">
        <f>VLOOKUP(A87,Sheet1!$A$4:$A$357,1,0)</f>
        <v>10085</v>
      </c>
      <c r="AO87" t="str">
        <f>VLOOKUP(B87,[4]Sheet1!$A$2:$A$363,1,0)</f>
        <v>白虎</v>
      </c>
    </row>
    <row r="88" spans="1:41" x14ac:dyDescent="0.15">
      <c r="A88">
        <v>10086</v>
      </c>
      <c r="B88" t="s">
        <v>81</v>
      </c>
      <c r="C88">
        <v>0</v>
      </c>
      <c r="D88">
        <v>0</v>
      </c>
      <c r="E88">
        <v>0</v>
      </c>
      <c r="F88">
        <v>3</v>
      </c>
      <c r="G88">
        <v>2</v>
      </c>
      <c r="H88">
        <v>4</v>
      </c>
      <c r="I88">
        <v>1</v>
      </c>
      <c r="J88">
        <f>INT(英雄配置表!J88)</f>
        <v>885</v>
      </c>
      <c r="K88">
        <f>INT(英雄配置表!K88)</f>
        <v>308</v>
      </c>
      <c r="L88">
        <f>INT(英雄配置表!L88)</f>
        <v>508</v>
      </c>
      <c r="M88">
        <f>INT(英雄配置表!M88)</f>
        <v>242</v>
      </c>
      <c r="N88">
        <f>INT(英雄配置表!N88)</f>
        <v>415</v>
      </c>
      <c r="O88">
        <f>英雄配置表!O88</f>
        <v>265.65000000000003</v>
      </c>
      <c r="P88">
        <f>英雄配置表!P88</f>
        <v>92.4</v>
      </c>
      <c r="Q88">
        <f>英雄配置表!Q88</f>
        <v>152.46</v>
      </c>
      <c r="R88">
        <f>英雄配置表!R88</f>
        <v>72.765000000000001</v>
      </c>
      <c r="S88">
        <f>英雄配置表!S88</f>
        <v>124.74</v>
      </c>
      <c r="T88">
        <f>扩大100倍!T88</f>
        <v>0</v>
      </c>
      <c r="U88">
        <f>扩大100倍!U88</f>
        <v>0</v>
      </c>
      <c r="V88">
        <f>扩大100倍!V88</f>
        <v>0</v>
      </c>
      <c r="W88">
        <f>扩大100倍!W88</f>
        <v>0</v>
      </c>
      <c r="X88">
        <f>扩大100倍!X88</f>
        <v>0</v>
      </c>
      <c r="Y88">
        <f>扩大100倍!Y88</f>
        <v>0</v>
      </c>
      <c r="Z88">
        <f>扩大100倍!Z88</f>
        <v>0</v>
      </c>
      <c r="AA88">
        <f>扩大100倍!AA88</f>
        <v>0</v>
      </c>
      <c r="AB88">
        <f>扩大100倍!AB88</f>
        <v>0</v>
      </c>
      <c r="AC88">
        <f>扩大100倍!AC88</f>
        <v>0</v>
      </c>
      <c r="AD88">
        <f>扩大100倍!AD88</f>
        <v>0</v>
      </c>
      <c r="AE88">
        <f>扩大100倍!AE88</f>
        <v>0</v>
      </c>
      <c r="AF88">
        <f>扩大100倍!AF88</f>
        <v>0</v>
      </c>
      <c r="AG88" t="s">
        <v>318</v>
      </c>
      <c r="AH88">
        <v>0</v>
      </c>
      <c r="AI88">
        <v>0</v>
      </c>
      <c r="AJ88">
        <v>0</v>
      </c>
      <c r="AK88" t="s">
        <v>244</v>
      </c>
      <c r="AL88" t="s">
        <v>258</v>
      </c>
      <c r="AM88">
        <v>0</v>
      </c>
      <c r="AN88" t="e">
        <f>VLOOKUP(A88,Sheet1!$A$4:$A$357,1,0)</f>
        <v>#N/A</v>
      </c>
      <c r="AO88" t="str">
        <f>VLOOKUP(B88,[4]Sheet1!$A$2:$A$363,1,0)</f>
        <v>隐刺</v>
      </c>
    </row>
    <row r="89" spans="1:41" x14ac:dyDescent="0.15">
      <c r="A89">
        <v>10087</v>
      </c>
      <c r="B89" t="s">
        <v>76</v>
      </c>
      <c r="C89">
        <v>0</v>
      </c>
      <c r="D89">
        <v>0</v>
      </c>
      <c r="E89">
        <v>0</v>
      </c>
      <c r="F89">
        <v>3</v>
      </c>
      <c r="G89">
        <v>2</v>
      </c>
      <c r="H89">
        <v>4</v>
      </c>
      <c r="I89">
        <v>1</v>
      </c>
      <c r="J89">
        <f>INT(英雄配置表!J89)</f>
        <v>703</v>
      </c>
      <c r="K89">
        <f>INT(英雄配置表!K89)</f>
        <v>351</v>
      </c>
      <c r="L89">
        <f>INT(英雄配置表!L89)</f>
        <v>510</v>
      </c>
      <c r="M89">
        <f>INT(英雄配置表!M89)</f>
        <v>199</v>
      </c>
      <c r="N89">
        <f>INT(英雄配置表!N89)</f>
        <v>466</v>
      </c>
      <c r="O89">
        <f>英雄配置表!O89</f>
        <v>210.9</v>
      </c>
      <c r="P89">
        <f>英雄配置表!P89</f>
        <v>105.45</v>
      </c>
      <c r="Q89">
        <f>英雄配置表!Q89</f>
        <v>153.18000000000004</v>
      </c>
      <c r="R89">
        <f>英雄配置表!R89</f>
        <v>59.94</v>
      </c>
      <c r="S89">
        <f>英雄配置表!S89</f>
        <v>139.86000000000001</v>
      </c>
      <c r="T89">
        <f>扩大100倍!T89</f>
        <v>0</v>
      </c>
      <c r="U89">
        <f>扩大100倍!U89</f>
        <v>0</v>
      </c>
      <c r="V89">
        <f>扩大100倍!V89</f>
        <v>0</v>
      </c>
      <c r="W89">
        <f>扩大100倍!W89</f>
        <v>0</v>
      </c>
      <c r="X89">
        <f>扩大100倍!X89</f>
        <v>0</v>
      </c>
      <c r="Y89">
        <f>扩大100倍!Y89</f>
        <v>0</v>
      </c>
      <c r="Z89">
        <f>扩大100倍!Z89</f>
        <v>0</v>
      </c>
      <c r="AA89">
        <f>扩大100倍!AA89</f>
        <v>0</v>
      </c>
      <c r="AB89">
        <f>扩大100倍!AB89</f>
        <v>0</v>
      </c>
      <c r="AC89">
        <f>扩大100倍!AC89</f>
        <v>0</v>
      </c>
      <c r="AD89">
        <f>扩大100倍!AD89</f>
        <v>0</v>
      </c>
      <c r="AE89">
        <f>扩大100倍!AE89</f>
        <v>0</v>
      </c>
      <c r="AF89">
        <f>扩大100倍!AF89</f>
        <v>0</v>
      </c>
      <c r="AG89" t="s">
        <v>508</v>
      </c>
      <c r="AH89">
        <v>0</v>
      </c>
      <c r="AI89">
        <v>0</v>
      </c>
      <c r="AJ89">
        <v>0</v>
      </c>
      <c r="AK89" t="s">
        <v>509</v>
      </c>
      <c r="AL89" t="s">
        <v>510</v>
      </c>
      <c r="AM89">
        <v>0</v>
      </c>
      <c r="AN89">
        <f>VLOOKUP(A89,Sheet1!$A$4:$A$357,1,0)</f>
        <v>10087</v>
      </c>
      <c r="AO89" t="e">
        <f>VLOOKUP(B89,[4]Sheet1!$A$2:$A$363,1,0)</f>
        <v>#N/A</v>
      </c>
    </row>
    <row r="90" spans="1:41" x14ac:dyDescent="0.15">
      <c r="A90">
        <v>10088</v>
      </c>
      <c r="B90" t="s">
        <v>82</v>
      </c>
      <c r="C90">
        <v>0</v>
      </c>
      <c r="D90">
        <v>0</v>
      </c>
      <c r="E90">
        <v>0</v>
      </c>
      <c r="F90">
        <v>3</v>
      </c>
      <c r="G90">
        <v>2</v>
      </c>
      <c r="H90">
        <v>4</v>
      </c>
      <c r="I90">
        <v>1</v>
      </c>
      <c r="J90">
        <f>INT(英雄配置表!J90)</f>
        <v>640</v>
      </c>
      <c r="K90">
        <f>INT(英雄配置表!K90)</f>
        <v>320</v>
      </c>
      <c r="L90">
        <f>INT(英雄配置表!L90)</f>
        <v>384</v>
      </c>
      <c r="M90">
        <f>INT(英雄配置表!M90)</f>
        <v>192</v>
      </c>
      <c r="N90">
        <f>INT(英雄配置表!N90)</f>
        <v>384</v>
      </c>
      <c r="O90">
        <f>英雄配置表!O90</f>
        <v>192</v>
      </c>
      <c r="P90">
        <f>英雄配置表!P90</f>
        <v>96</v>
      </c>
      <c r="Q90">
        <f>英雄配置表!Q90</f>
        <v>115.2</v>
      </c>
      <c r="R90">
        <f>英雄配置表!R90</f>
        <v>57.6</v>
      </c>
      <c r="S90">
        <f>英雄配置表!S90</f>
        <v>115.2</v>
      </c>
      <c r="T90">
        <f>扩大100倍!T90</f>
        <v>0</v>
      </c>
      <c r="U90">
        <f>扩大100倍!U90</f>
        <v>0</v>
      </c>
      <c r="V90">
        <f>扩大100倍!V90</f>
        <v>0</v>
      </c>
      <c r="W90">
        <f>扩大100倍!W90</f>
        <v>0</v>
      </c>
      <c r="X90">
        <f>扩大100倍!X90</f>
        <v>0</v>
      </c>
      <c r="Y90">
        <f>扩大100倍!Y90</f>
        <v>0</v>
      </c>
      <c r="Z90">
        <f>扩大100倍!Z90</f>
        <v>0</v>
      </c>
      <c r="AA90">
        <f>扩大100倍!AA90</f>
        <v>0</v>
      </c>
      <c r="AB90">
        <f>扩大100倍!AB90</f>
        <v>0</v>
      </c>
      <c r="AC90">
        <f>扩大100倍!AC90</f>
        <v>0</v>
      </c>
      <c r="AD90">
        <f>扩大100倍!AD90</f>
        <v>0</v>
      </c>
      <c r="AE90">
        <f>扩大100倍!AE90</f>
        <v>0</v>
      </c>
      <c r="AF90">
        <f>扩大100倍!AF90</f>
        <v>0</v>
      </c>
      <c r="AG90" t="s">
        <v>319</v>
      </c>
      <c r="AH90">
        <v>0</v>
      </c>
      <c r="AI90">
        <v>0</v>
      </c>
      <c r="AJ90">
        <v>0</v>
      </c>
      <c r="AK90" t="s">
        <v>511</v>
      </c>
      <c r="AL90" t="s">
        <v>512</v>
      </c>
      <c r="AM90">
        <v>0</v>
      </c>
      <c r="AN90" t="e">
        <f>VLOOKUP(A90,Sheet1!$A$4:$A$357,1,0)</f>
        <v>#N/A</v>
      </c>
      <c r="AO90" t="str">
        <f>VLOOKUP(B90,[4]Sheet1!$A$2:$A$363,1,0)</f>
        <v>巨魔</v>
      </c>
    </row>
    <row r="91" spans="1:41" x14ac:dyDescent="0.15">
      <c r="A91">
        <v>10089</v>
      </c>
      <c r="B91" t="s">
        <v>92</v>
      </c>
      <c r="C91">
        <v>0</v>
      </c>
      <c r="D91">
        <v>0</v>
      </c>
      <c r="E91">
        <v>0</v>
      </c>
      <c r="F91">
        <v>3</v>
      </c>
      <c r="G91">
        <v>2</v>
      </c>
      <c r="H91">
        <v>5</v>
      </c>
      <c r="I91">
        <v>2</v>
      </c>
      <c r="J91">
        <f>INT(英雄配置表!J91)</f>
        <v>731</v>
      </c>
      <c r="K91">
        <f>INT(英雄配置表!K91)</f>
        <v>365</v>
      </c>
      <c r="L91">
        <f>INT(英雄配置表!L91)</f>
        <v>531</v>
      </c>
      <c r="M91">
        <f>INT(英雄配置表!M91)</f>
        <v>207</v>
      </c>
      <c r="N91">
        <f>INT(英雄配置表!N91)</f>
        <v>485</v>
      </c>
      <c r="O91">
        <f>英雄配置表!O91</f>
        <v>219.45000000000002</v>
      </c>
      <c r="P91">
        <f>英雄配置表!P91</f>
        <v>109.72500000000001</v>
      </c>
      <c r="Q91">
        <f>英雄配置表!Q91</f>
        <v>159.39000000000001</v>
      </c>
      <c r="R91">
        <f>英雄配置表!R91</f>
        <v>62.370000000000005</v>
      </c>
      <c r="S91">
        <f>英雄配置表!S91</f>
        <v>145.53</v>
      </c>
      <c r="T91">
        <f>扩大100倍!T91</f>
        <v>0</v>
      </c>
      <c r="U91">
        <f>扩大100倍!U91</f>
        <v>0</v>
      </c>
      <c r="V91">
        <f>扩大100倍!V91</f>
        <v>0</v>
      </c>
      <c r="W91">
        <f>扩大100倍!W91</f>
        <v>0</v>
      </c>
      <c r="X91">
        <f>扩大100倍!X91</f>
        <v>0</v>
      </c>
      <c r="Y91">
        <f>扩大100倍!Y91</f>
        <v>0</v>
      </c>
      <c r="Z91">
        <f>扩大100倍!Z91</f>
        <v>0</v>
      </c>
      <c r="AA91">
        <f>扩大100倍!AA91</f>
        <v>0</v>
      </c>
      <c r="AB91">
        <f>扩大100倍!AB91</f>
        <v>0</v>
      </c>
      <c r="AC91">
        <f>扩大100倍!AC91</f>
        <v>0</v>
      </c>
      <c r="AD91">
        <f>扩大100倍!AD91</f>
        <v>0</v>
      </c>
      <c r="AE91">
        <f>扩大100倍!AE91</f>
        <v>0</v>
      </c>
      <c r="AF91">
        <f>扩大100倍!AF91</f>
        <v>0</v>
      </c>
      <c r="AG91" t="s">
        <v>320</v>
      </c>
      <c r="AH91">
        <v>0</v>
      </c>
      <c r="AI91">
        <v>0</v>
      </c>
      <c r="AJ91">
        <v>0</v>
      </c>
      <c r="AK91" t="s">
        <v>259</v>
      </c>
      <c r="AL91" t="s">
        <v>260</v>
      </c>
      <c r="AM91">
        <v>0</v>
      </c>
      <c r="AN91">
        <f>VLOOKUP(A91,Sheet1!$A$4:$A$357,1,0)</f>
        <v>10089</v>
      </c>
      <c r="AO91" t="str">
        <f>VLOOKUP(B91,[4]Sheet1!$A$2:$A$363,1,0)</f>
        <v>小鱼人</v>
      </c>
    </row>
    <row r="92" spans="1:41" x14ac:dyDescent="0.15">
      <c r="A92">
        <v>10090</v>
      </c>
      <c r="B92" t="s">
        <v>85</v>
      </c>
      <c r="C92">
        <v>0</v>
      </c>
      <c r="D92">
        <v>0</v>
      </c>
      <c r="E92">
        <v>0</v>
      </c>
      <c r="F92">
        <v>3</v>
      </c>
      <c r="G92">
        <v>2</v>
      </c>
      <c r="H92">
        <v>5</v>
      </c>
      <c r="I92">
        <v>2</v>
      </c>
      <c r="J92">
        <f>INT(英雄配置表!J92)</f>
        <v>740</v>
      </c>
      <c r="K92">
        <f>INT(英雄配置表!K92)</f>
        <v>333</v>
      </c>
      <c r="L92">
        <f>INT(英雄配置表!L92)</f>
        <v>488</v>
      </c>
      <c r="M92">
        <f>INT(英雄配置表!M92)</f>
        <v>244</v>
      </c>
      <c r="N92">
        <f>INT(英雄配置表!N92)</f>
        <v>399</v>
      </c>
      <c r="O92">
        <f>英雄配置表!O92</f>
        <v>222</v>
      </c>
      <c r="P92">
        <f>英雄配置表!P92</f>
        <v>99.9</v>
      </c>
      <c r="Q92">
        <f>英雄配置表!Q92</f>
        <v>146.52000000000001</v>
      </c>
      <c r="R92">
        <f>英雄配置表!R92</f>
        <v>73.260000000000005</v>
      </c>
      <c r="S92">
        <f>英雄配置表!S92</f>
        <v>119.88</v>
      </c>
      <c r="T92">
        <f>扩大100倍!T92</f>
        <v>0</v>
      </c>
      <c r="U92">
        <f>扩大100倍!U92</f>
        <v>0</v>
      </c>
      <c r="V92">
        <f>扩大100倍!V92</f>
        <v>0</v>
      </c>
      <c r="W92">
        <f>扩大100倍!W92</f>
        <v>0</v>
      </c>
      <c r="X92">
        <f>扩大100倍!X92</f>
        <v>0</v>
      </c>
      <c r="Y92">
        <f>扩大100倍!Y92</f>
        <v>0</v>
      </c>
      <c r="Z92">
        <f>扩大100倍!Z92</f>
        <v>0</v>
      </c>
      <c r="AA92">
        <f>扩大100倍!AA92</f>
        <v>0</v>
      </c>
      <c r="AB92">
        <f>扩大100倍!AB92</f>
        <v>0</v>
      </c>
      <c r="AC92">
        <f>扩大100倍!AC92</f>
        <v>0</v>
      </c>
      <c r="AD92">
        <f>扩大100倍!AD92</f>
        <v>0</v>
      </c>
      <c r="AE92">
        <f>扩大100倍!AE92</f>
        <v>0</v>
      </c>
      <c r="AF92">
        <f>扩大100倍!AF92</f>
        <v>0</v>
      </c>
      <c r="AG92" t="s">
        <v>513</v>
      </c>
      <c r="AH92">
        <v>0</v>
      </c>
      <c r="AI92">
        <v>0</v>
      </c>
      <c r="AJ92">
        <v>0</v>
      </c>
      <c r="AK92" t="s">
        <v>509</v>
      </c>
      <c r="AL92" t="s">
        <v>514</v>
      </c>
      <c r="AM92">
        <v>0</v>
      </c>
      <c r="AN92" t="e">
        <f>VLOOKUP(A92,Sheet1!$A$4:$A$357,1,0)</f>
        <v>#N/A</v>
      </c>
      <c r="AO92" t="e">
        <f>VLOOKUP(B92,[4]Sheet1!$A$2:$A$363,1,0)</f>
        <v>#N/A</v>
      </c>
    </row>
    <row r="93" spans="1:41" x14ac:dyDescent="0.15">
      <c r="A93">
        <v>10091</v>
      </c>
      <c r="B93" t="s">
        <v>281</v>
      </c>
      <c r="C93">
        <v>0</v>
      </c>
      <c r="D93">
        <v>0</v>
      </c>
      <c r="E93">
        <v>0</v>
      </c>
      <c r="F93">
        <v>3</v>
      </c>
      <c r="G93">
        <v>2</v>
      </c>
      <c r="H93">
        <v>5</v>
      </c>
      <c r="I93">
        <v>2</v>
      </c>
      <c r="J93">
        <f>INT(英雄配置表!J93)</f>
        <v>735</v>
      </c>
      <c r="K93">
        <f>INT(英雄配置表!K93)</f>
        <v>315</v>
      </c>
      <c r="L93">
        <f>INT(英雄配置表!L93)</f>
        <v>420</v>
      </c>
      <c r="M93">
        <f>INT(英雄配置表!M93)</f>
        <v>241</v>
      </c>
      <c r="N93">
        <f>INT(英雄配置表!N93)</f>
        <v>378</v>
      </c>
      <c r="O93">
        <f>英雄配置表!O93</f>
        <v>220.5</v>
      </c>
      <c r="P93">
        <f>英雄配置表!P93</f>
        <v>94.5</v>
      </c>
      <c r="Q93">
        <f>英雄配置表!Q93</f>
        <v>126</v>
      </c>
      <c r="R93">
        <f>英雄配置表!R93</f>
        <v>72.450000000000017</v>
      </c>
      <c r="S93">
        <f>英雄配置表!S93</f>
        <v>113.4</v>
      </c>
      <c r="T93">
        <f>扩大100倍!T93</f>
        <v>0</v>
      </c>
      <c r="U93">
        <f>扩大100倍!U93</f>
        <v>0</v>
      </c>
      <c r="V93">
        <f>扩大100倍!V93</f>
        <v>0</v>
      </c>
      <c r="W93">
        <f>扩大100倍!W93</f>
        <v>0</v>
      </c>
      <c r="X93">
        <f>扩大100倍!X93</f>
        <v>0</v>
      </c>
      <c r="Y93">
        <f>扩大100倍!Y93</f>
        <v>0</v>
      </c>
      <c r="Z93">
        <f>扩大100倍!Z93</f>
        <v>0</v>
      </c>
      <c r="AA93">
        <f>扩大100倍!AA93</f>
        <v>0</v>
      </c>
      <c r="AB93">
        <f>扩大100倍!AB93</f>
        <v>0</v>
      </c>
      <c r="AC93">
        <f>扩大100倍!AC93</f>
        <v>0</v>
      </c>
      <c r="AD93">
        <f>扩大100倍!AD93</f>
        <v>0</v>
      </c>
      <c r="AE93">
        <f>扩大100倍!AE93</f>
        <v>0</v>
      </c>
      <c r="AF93">
        <f>扩大100倍!AF93</f>
        <v>0</v>
      </c>
      <c r="AG93" t="s">
        <v>515</v>
      </c>
      <c r="AH93">
        <v>0</v>
      </c>
      <c r="AI93">
        <v>0</v>
      </c>
      <c r="AJ93">
        <v>0</v>
      </c>
      <c r="AK93">
        <v>0</v>
      </c>
      <c r="AL93">
        <v>0</v>
      </c>
      <c r="AM93">
        <v>0</v>
      </c>
      <c r="AN93">
        <f>VLOOKUP(A93,Sheet1!$A$4:$A$357,1,0)</f>
        <v>10091</v>
      </c>
      <c r="AO93" t="e">
        <f>VLOOKUP(B93,[4]Sheet1!$A$2:$A$363,1,0)</f>
        <v>#N/A</v>
      </c>
    </row>
    <row r="94" spans="1:41" x14ac:dyDescent="0.15">
      <c r="A94">
        <v>10092</v>
      </c>
      <c r="B94" t="s">
        <v>282</v>
      </c>
      <c r="C94">
        <v>0</v>
      </c>
      <c r="D94">
        <v>0</v>
      </c>
      <c r="E94">
        <v>0</v>
      </c>
      <c r="F94">
        <v>3</v>
      </c>
      <c r="G94">
        <v>2</v>
      </c>
      <c r="H94">
        <v>5</v>
      </c>
      <c r="I94">
        <v>2</v>
      </c>
      <c r="J94">
        <f>INT(英雄配置表!J94)</f>
        <v>640</v>
      </c>
      <c r="K94">
        <f>INT(英雄配置表!K94)</f>
        <v>320</v>
      </c>
      <c r="L94">
        <f>INT(英雄配置表!L94)</f>
        <v>384</v>
      </c>
      <c r="M94">
        <f>INT(英雄配置表!M94)</f>
        <v>192</v>
      </c>
      <c r="N94">
        <f>INT(英雄配置表!N94)</f>
        <v>384</v>
      </c>
      <c r="O94">
        <f>英雄配置表!O94</f>
        <v>192</v>
      </c>
      <c r="P94">
        <f>英雄配置表!P94</f>
        <v>96</v>
      </c>
      <c r="Q94">
        <f>英雄配置表!Q94</f>
        <v>115.2</v>
      </c>
      <c r="R94">
        <f>英雄配置表!R94</f>
        <v>57.6</v>
      </c>
      <c r="S94">
        <f>英雄配置表!S94</f>
        <v>115.2</v>
      </c>
      <c r="T94">
        <f>扩大100倍!T94</f>
        <v>0</v>
      </c>
      <c r="U94">
        <f>扩大100倍!U94</f>
        <v>0</v>
      </c>
      <c r="V94">
        <f>扩大100倍!V94</f>
        <v>0</v>
      </c>
      <c r="W94">
        <f>扩大100倍!W94</f>
        <v>0</v>
      </c>
      <c r="X94">
        <f>扩大100倍!X94</f>
        <v>0</v>
      </c>
      <c r="Y94">
        <f>扩大100倍!Y94</f>
        <v>0</v>
      </c>
      <c r="Z94">
        <f>扩大100倍!Z94</f>
        <v>0</v>
      </c>
      <c r="AA94">
        <f>扩大100倍!AA94</f>
        <v>0</v>
      </c>
      <c r="AB94">
        <f>扩大100倍!AB94</f>
        <v>0</v>
      </c>
      <c r="AC94">
        <f>扩大100倍!AC94</f>
        <v>0</v>
      </c>
      <c r="AD94">
        <f>扩大100倍!AD94</f>
        <v>0</v>
      </c>
      <c r="AE94">
        <f>扩大100倍!AE94</f>
        <v>0</v>
      </c>
      <c r="AF94">
        <f>扩大100倍!AF94</f>
        <v>0</v>
      </c>
      <c r="AG94" t="s">
        <v>516</v>
      </c>
      <c r="AH94">
        <v>0</v>
      </c>
      <c r="AI94">
        <v>0</v>
      </c>
      <c r="AJ94">
        <v>0</v>
      </c>
      <c r="AK94">
        <v>0</v>
      </c>
      <c r="AL94">
        <v>0</v>
      </c>
      <c r="AM94">
        <v>0</v>
      </c>
      <c r="AN94" t="e">
        <f>VLOOKUP(A94,Sheet1!$A$4:$A$357,1,0)</f>
        <v>#N/A</v>
      </c>
      <c r="AO94" t="e">
        <f>VLOOKUP(B94,[4]Sheet1!$A$2:$A$363,1,0)</f>
        <v>#N/A</v>
      </c>
    </row>
    <row r="95" spans="1:41" x14ac:dyDescent="0.15">
      <c r="A95">
        <v>10093</v>
      </c>
      <c r="B95" t="s">
        <v>261</v>
      </c>
      <c r="C95">
        <v>0</v>
      </c>
      <c r="D95">
        <v>0</v>
      </c>
      <c r="E95">
        <v>0</v>
      </c>
      <c r="F95">
        <v>3</v>
      </c>
      <c r="G95">
        <v>2</v>
      </c>
      <c r="H95">
        <v>6</v>
      </c>
      <c r="I95">
        <v>3</v>
      </c>
      <c r="J95">
        <f>INT(英雄配置表!J95)</f>
        <v>703</v>
      </c>
      <c r="K95">
        <f>INT(英雄配置表!K95)</f>
        <v>351</v>
      </c>
      <c r="L95">
        <f>INT(英雄配置表!L95)</f>
        <v>510</v>
      </c>
      <c r="M95">
        <f>INT(英雄配置表!M95)</f>
        <v>199</v>
      </c>
      <c r="N95">
        <f>INT(英雄配置表!N95)</f>
        <v>466</v>
      </c>
      <c r="O95">
        <f>英雄配置表!O95</f>
        <v>210.9</v>
      </c>
      <c r="P95">
        <f>英雄配置表!P95</f>
        <v>105.45</v>
      </c>
      <c r="Q95">
        <f>英雄配置表!Q95</f>
        <v>153.18000000000004</v>
      </c>
      <c r="R95">
        <f>英雄配置表!R95</f>
        <v>59.94</v>
      </c>
      <c r="S95">
        <f>英雄配置表!S95</f>
        <v>139.86000000000001</v>
      </c>
      <c r="T95">
        <f>扩大100倍!T95</f>
        <v>0</v>
      </c>
      <c r="U95">
        <f>扩大100倍!U95</f>
        <v>0</v>
      </c>
      <c r="V95">
        <f>扩大100倍!V95</f>
        <v>0</v>
      </c>
      <c r="W95">
        <f>扩大100倍!W95</f>
        <v>0</v>
      </c>
      <c r="X95">
        <f>扩大100倍!X95</f>
        <v>0</v>
      </c>
      <c r="Y95">
        <f>扩大100倍!Y95</f>
        <v>0</v>
      </c>
      <c r="Z95">
        <f>扩大100倍!Z95</f>
        <v>0</v>
      </c>
      <c r="AA95">
        <f>扩大100倍!AA95</f>
        <v>0</v>
      </c>
      <c r="AB95">
        <f>扩大100倍!AB95</f>
        <v>0</v>
      </c>
      <c r="AC95">
        <f>扩大100倍!AC95</f>
        <v>0</v>
      </c>
      <c r="AD95">
        <f>扩大100倍!AD95</f>
        <v>0</v>
      </c>
      <c r="AE95">
        <f>扩大100倍!AE95</f>
        <v>0</v>
      </c>
      <c r="AF95">
        <f>扩大100倍!AF95</f>
        <v>0</v>
      </c>
      <c r="AG95" t="s">
        <v>321</v>
      </c>
      <c r="AH95">
        <v>0</v>
      </c>
      <c r="AI95">
        <v>0</v>
      </c>
      <c r="AJ95">
        <v>0</v>
      </c>
      <c r="AK95" t="s">
        <v>262</v>
      </c>
      <c r="AL95" t="s">
        <v>218</v>
      </c>
      <c r="AM95">
        <v>0</v>
      </c>
      <c r="AN95">
        <f>VLOOKUP(A95,Sheet1!$A$4:$A$357,1,0)</f>
        <v>10093</v>
      </c>
      <c r="AO95" t="str">
        <f>VLOOKUP(B95,[4]Sheet1!$A$2:$A$363,1,0)</f>
        <v>血魔</v>
      </c>
    </row>
    <row r="96" spans="1:41" x14ac:dyDescent="0.15">
      <c r="A96">
        <v>10094</v>
      </c>
      <c r="B96" t="s">
        <v>101</v>
      </c>
      <c r="C96">
        <v>0</v>
      </c>
      <c r="D96">
        <v>0</v>
      </c>
      <c r="E96">
        <v>0</v>
      </c>
      <c r="F96">
        <v>3</v>
      </c>
      <c r="G96">
        <v>2</v>
      </c>
      <c r="H96">
        <v>6</v>
      </c>
      <c r="I96">
        <v>3</v>
      </c>
      <c r="J96">
        <f>INT(英雄配置表!J96)</f>
        <v>770</v>
      </c>
      <c r="K96">
        <f>INT(英雄配置表!K96)</f>
        <v>346</v>
      </c>
      <c r="L96">
        <f>INT(英雄配置表!L96)</f>
        <v>508</v>
      </c>
      <c r="M96">
        <f>INT(英雄配置表!M96)</f>
        <v>254</v>
      </c>
      <c r="N96">
        <f>INT(英雄配置表!N96)</f>
        <v>415</v>
      </c>
      <c r="O96">
        <f>英雄配置表!O96</f>
        <v>231</v>
      </c>
      <c r="P96">
        <f>英雄配置表!P96</f>
        <v>103.95</v>
      </c>
      <c r="Q96">
        <f>英雄配置表!Q96</f>
        <v>152.46</v>
      </c>
      <c r="R96">
        <f>英雄配置表!R96</f>
        <v>76.23</v>
      </c>
      <c r="S96">
        <f>英雄配置表!S96</f>
        <v>124.74</v>
      </c>
      <c r="T96">
        <f>扩大100倍!T96</f>
        <v>0</v>
      </c>
      <c r="U96">
        <f>扩大100倍!U96</f>
        <v>0</v>
      </c>
      <c r="V96">
        <f>扩大100倍!V96</f>
        <v>0</v>
      </c>
      <c r="W96">
        <f>扩大100倍!W96</f>
        <v>0</v>
      </c>
      <c r="X96">
        <f>扩大100倍!X96</f>
        <v>0</v>
      </c>
      <c r="Y96">
        <f>扩大100倍!Y96</f>
        <v>0</v>
      </c>
      <c r="Z96">
        <f>扩大100倍!Z96</f>
        <v>0</v>
      </c>
      <c r="AA96">
        <f>扩大100倍!AA96</f>
        <v>0</v>
      </c>
      <c r="AB96">
        <f>扩大100倍!AB96</f>
        <v>0</v>
      </c>
      <c r="AC96">
        <f>扩大100倍!AC96</f>
        <v>0</v>
      </c>
      <c r="AD96">
        <f>扩大100倍!AD96</f>
        <v>0</v>
      </c>
      <c r="AE96">
        <f>扩大100倍!AE96</f>
        <v>0</v>
      </c>
      <c r="AF96">
        <f>扩大100倍!AF96</f>
        <v>0</v>
      </c>
      <c r="AG96" t="s">
        <v>517</v>
      </c>
      <c r="AH96">
        <v>0</v>
      </c>
      <c r="AI96">
        <v>0</v>
      </c>
      <c r="AJ96">
        <v>0</v>
      </c>
      <c r="AK96" t="s">
        <v>518</v>
      </c>
      <c r="AL96" t="s">
        <v>519</v>
      </c>
      <c r="AM96">
        <v>0</v>
      </c>
      <c r="AN96" t="e">
        <f>VLOOKUP(A96,Sheet1!$A$4:$A$357,1,0)</f>
        <v>#N/A</v>
      </c>
      <c r="AO96" t="e">
        <f>VLOOKUP(B96,[4]Sheet1!$A$2:$A$363,1,0)</f>
        <v>#N/A</v>
      </c>
    </row>
    <row r="97" spans="1:41" x14ac:dyDescent="0.15">
      <c r="A97">
        <v>10095</v>
      </c>
      <c r="B97" t="s">
        <v>96</v>
      </c>
      <c r="C97">
        <v>0</v>
      </c>
      <c r="D97">
        <v>0</v>
      </c>
      <c r="E97">
        <v>0</v>
      </c>
      <c r="F97">
        <v>3</v>
      </c>
      <c r="G97">
        <v>2</v>
      </c>
      <c r="H97">
        <v>6</v>
      </c>
      <c r="I97">
        <v>3</v>
      </c>
      <c r="J97">
        <f>INT(英雄配置表!J97)</f>
        <v>665</v>
      </c>
      <c r="K97">
        <f>INT(英雄配置表!K97)</f>
        <v>385</v>
      </c>
      <c r="L97">
        <f>INT(英雄配置表!L97)</f>
        <v>378</v>
      </c>
      <c r="M97">
        <f>INT(英雄配置表!M97)</f>
        <v>220</v>
      </c>
      <c r="N97">
        <f>INT(英雄配置表!N97)</f>
        <v>420</v>
      </c>
      <c r="O97">
        <f>英雄配置表!O97</f>
        <v>199.5</v>
      </c>
      <c r="P97">
        <f>英雄配置表!P97</f>
        <v>115.5</v>
      </c>
      <c r="Q97">
        <f>英雄配置表!Q97</f>
        <v>113.4</v>
      </c>
      <c r="R97">
        <f>英雄配置表!R97</f>
        <v>66.150000000000006</v>
      </c>
      <c r="S97">
        <f>英雄配置表!S97</f>
        <v>126</v>
      </c>
      <c r="T97">
        <f>扩大100倍!T97</f>
        <v>0</v>
      </c>
      <c r="U97">
        <f>扩大100倍!U97</f>
        <v>0</v>
      </c>
      <c r="V97">
        <f>扩大100倍!V97</f>
        <v>0</v>
      </c>
      <c r="W97">
        <f>扩大100倍!W97</f>
        <v>0</v>
      </c>
      <c r="X97">
        <f>扩大100倍!X97</f>
        <v>0</v>
      </c>
      <c r="Y97">
        <f>扩大100倍!Y97</f>
        <v>0</v>
      </c>
      <c r="Z97">
        <f>扩大100倍!Z97</f>
        <v>0</v>
      </c>
      <c r="AA97">
        <f>扩大100倍!AA97</f>
        <v>0</v>
      </c>
      <c r="AB97">
        <f>扩大100倍!AB97</f>
        <v>0</v>
      </c>
      <c r="AC97">
        <f>扩大100倍!AC97</f>
        <v>0</v>
      </c>
      <c r="AD97">
        <f>扩大100倍!AD97</f>
        <v>0</v>
      </c>
      <c r="AE97">
        <f>扩大100倍!AE97</f>
        <v>0</v>
      </c>
      <c r="AF97">
        <f>扩大100倍!AF97</f>
        <v>0</v>
      </c>
      <c r="AG97" t="s">
        <v>520</v>
      </c>
      <c r="AH97">
        <v>0</v>
      </c>
      <c r="AI97">
        <v>0</v>
      </c>
      <c r="AJ97">
        <v>0</v>
      </c>
      <c r="AK97" t="s">
        <v>521</v>
      </c>
      <c r="AL97" t="s">
        <v>243</v>
      </c>
      <c r="AM97">
        <v>0</v>
      </c>
      <c r="AN97" t="e">
        <f>VLOOKUP(A97,Sheet1!$A$4:$A$357,1,0)</f>
        <v>#N/A</v>
      </c>
      <c r="AO97" t="e">
        <f>VLOOKUP(B97,[4]Sheet1!$A$2:$A$363,1,0)</f>
        <v>#N/A</v>
      </c>
    </row>
    <row r="98" spans="1:41" x14ac:dyDescent="0.15">
      <c r="A98">
        <v>10096</v>
      </c>
      <c r="B98" t="s">
        <v>263</v>
      </c>
      <c r="C98">
        <v>0</v>
      </c>
      <c r="D98">
        <v>0</v>
      </c>
      <c r="E98">
        <v>0</v>
      </c>
      <c r="F98">
        <v>3</v>
      </c>
      <c r="G98">
        <v>2</v>
      </c>
      <c r="H98">
        <v>6</v>
      </c>
      <c r="I98">
        <v>3</v>
      </c>
      <c r="J98">
        <f>INT(英雄配置表!J98)</f>
        <v>640</v>
      </c>
      <c r="K98">
        <f>INT(英雄配置表!K98)</f>
        <v>320</v>
      </c>
      <c r="L98">
        <f>INT(英雄配置表!L98)</f>
        <v>384</v>
      </c>
      <c r="M98">
        <f>INT(英雄配置表!M98)</f>
        <v>192</v>
      </c>
      <c r="N98">
        <f>INT(英雄配置表!N98)</f>
        <v>384</v>
      </c>
      <c r="O98">
        <f>英雄配置表!O98</f>
        <v>192</v>
      </c>
      <c r="P98">
        <f>英雄配置表!P98</f>
        <v>96</v>
      </c>
      <c r="Q98">
        <f>英雄配置表!Q98</f>
        <v>115.2</v>
      </c>
      <c r="R98">
        <f>英雄配置表!R98</f>
        <v>57.6</v>
      </c>
      <c r="S98">
        <f>英雄配置表!S98</f>
        <v>115.2</v>
      </c>
      <c r="T98">
        <f>扩大100倍!T98</f>
        <v>0</v>
      </c>
      <c r="U98">
        <f>扩大100倍!U98</f>
        <v>0</v>
      </c>
      <c r="V98">
        <f>扩大100倍!V98</f>
        <v>0</v>
      </c>
      <c r="W98">
        <f>扩大100倍!W98</f>
        <v>0</v>
      </c>
      <c r="X98">
        <f>扩大100倍!X98</f>
        <v>0</v>
      </c>
      <c r="Y98">
        <f>扩大100倍!Y98</f>
        <v>0</v>
      </c>
      <c r="Z98">
        <f>扩大100倍!Z98</f>
        <v>0</v>
      </c>
      <c r="AA98">
        <f>扩大100倍!AA98</f>
        <v>0</v>
      </c>
      <c r="AB98">
        <f>扩大100倍!AB98</f>
        <v>0</v>
      </c>
      <c r="AC98">
        <f>扩大100倍!AC98</f>
        <v>0</v>
      </c>
      <c r="AD98">
        <f>扩大100倍!AD98</f>
        <v>0</v>
      </c>
      <c r="AE98">
        <f>扩大100倍!AE98</f>
        <v>0</v>
      </c>
      <c r="AF98">
        <f>扩大100倍!AF98</f>
        <v>0</v>
      </c>
      <c r="AG98" t="s">
        <v>522</v>
      </c>
      <c r="AH98">
        <v>0</v>
      </c>
      <c r="AI98">
        <v>0</v>
      </c>
      <c r="AJ98">
        <v>0</v>
      </c>
      <c r="AK98" t="s">
        <v>523</v>
      </c>
      <c r="AL98" t="s">
        <v>524</v>
      </c>
      <c r="AM98">
        <v>0</v>
      </c>
      <c r="AN98" t="e">
        <f>VLOOKUP(A98,Sheet1!$A$4:$A$357,1,0)</f>
        <v>#N/A</v>
      </c>
      <c r="AO98" t="str">
        <f>VLOOKUP(B98,[4]Sheet1!$A$2:$A$363,1,0)</f>
        <v>火猫</v>
      </c>
    </row>
    <row r="99" spans="1:41" x14ac:dyDescent="0.15">
      <c r="A99">
        <v>10097</v>
      </c>
      <c r="B99" t="s">
        <v>108</v>
      </c>
      <c r="C99">
        <v>0</v>
      </c>
      <c r="D99">
        <v>0</v>
      </c>
      <c r="E99">
        <v>0</v>
      </c>
      <c r="F99">
        <v>3</v>
      </c>
      <c r="G99">
        <v>3</v>
      </c>
      <c r="H99">
        <v>7</v>
      </c>
      <c r="I99">
        <v>1</v>
      </c>
      <c r="J99">
        <f>INT(英雄配置表!J99)</f>
        <v>976</v>
      </c>
      <c r="K99">
        <f>INT(英雄配置表!K99)</f>
        <v>296</v>
      </c>
      <c r="L99">
        <f>INT(英雄配置表!L99)</f>
        <v>333</v>
      </c>
      <c r="M99">
        <f>INT(英雄配置表!M99)</f>
        <v>266</v>
      </c>
      <c r="N99">
        <f>INT(英雄配置表!N99)</f>
        <v>296</v>
      </c>
      <c r="O99">
        <f>英雄配置表!O99</f>
        <v>293.04000000000002</v>
      </c>
      <c r="P99">
        <f>英雄配置表!P99</f>
        <v>88.800000000000011</v>
      </c>
      <c r="Q99">
        <f>英雄配置表!Q99</f>
        <v>99.9</v>
      </c>
      <c r="R99">
        <f>英雄配置表!R99</f>
        <v>79.920000000000016</v>
      </c>
      <c r="S99">
        <f>英雄配置表!S99</f>
        <v>88.800000000000011</v>
      </c>
      <c r="T99">
        <f>扩大100倍!T99</f>
        <v>0</v>
      </c>
      <c r="U99">
        <f>扩大100倍!U99</f>
        <v>0</v>
      </c>
      <c r="V99">
        <f>扩大100倍!V99</f>
        <v>0</v>
      </c>
      <c r="W99">
        <f>扩大100倍!W99</f>
        <v>0</v>
      </c>
      <c r="X99">
        <f>扩大100倍!X99</f>
        <v>0</v>
      </c>
      <c r="Y99">
        <f>扩大100倍!Y99</f>
        <v>0</v>
      </c>
      <c r="Z99">
        <f>扩大100倍!Z99</f>
        <v>0</v>
      </c>
      <c r="AA99">
        <f>扩大100倍!AA99</f>
        <v>0</v>
      </c>
      <c r="AB99">
        <f>扩大100倍!AB99</f>
        <v>0</v>
      </c>
      <c r="AC99">
        <f>扩大100倍!AC99</f>
        <v>0</v>
      </c>
      <c r="AD99">
        <f>扩大100倍!AD99</f>
        <v>0</v>
      </c>
      <c r="AE99">
        <f>扩大100倍!AE99</f>
        <v>0</v>
      </c>
      <c r="AF99">
        <f>扩大100倍!AF99</f>
        <v>0</v>
      </c>
      <c r="AG99" t="s">
        <v>322</v>
      </c>
      <c r="AH99">
        <v>0</v>
      </c>
      <c r="AI99">
        <v>0</v>
      </c>
      <c r="AJ99">
        <v>0</v>
      </c>
      <c r="AK99" t="s">
        <v>264</v>
      </c>
      <c r="AL99" t="s">
        <v>265</v>
      </c>
      <c r="AM99">
        <v>0</v>
      </c>
      <c r="AN99">
        <f>VLOOKUP(A99,Sheet1!$A$4:$A$357,1,0)</f>
        <v>10097</v>
      </c>
      <c r="AO99" t="str">
        <f>VLOOKUP(B99,[4]Sheet1!$A$2:$A$363,1,0)</f>
        <v>小小</v>
      </c>
    </row>
    <row r="100" spans="1:41" x14ac:dyDescent="0.15">
      <c r="A100">
        <v>10098</v>
      </c>
      <c r="B100" t="s">
        <v>103</v>
      </c>
      <c r="C100">
        <v>0</v>
      </c>
      <c r="D100">
        <v>0</v>
      </c>
      <c r="E100">
        <v>0</v>
      </c>
      <c r="F100">
        <v>3</v>
      </c>
      <c r="G100">
        <v>3</v>
      </c>
      <c r="H100">
        <v>7</v>
      </c>
      <c r="I100">
        <v>1</v>
      </c>
      <c r="J100">
        <f>INT(英雄配置表!J100)</f>
        <v>970</v>
      </c>
      <c r="K100">
        <f>INT(英雄配置表!K100)</f>
        <v>277</v>
      </c>
      <c r="L100">
        <f>INT(英雄配置表!L100)</f>
        <v>385</v>
      </c>
      <c r="M100">
        <f>INT(英雄配置表!M100)</f>
        <v>318</v>
      </c>
      <c r="N100">
        <f>INT(英雄配置表!N100)</f>
        <v>277</v>
      </c>
      <c r="O100">
        <f>英雄配置表!O100</f>
        <v>291.06</v>
      </c>
      <c r="P100">
        <f>英雄配置表!P100</f>
        <v>83.160000000000011</v>
      </c>
      <c r="Q100">
        <f>英雄配置表!Q100</f>
        <v>115.5</v>
      </c>
      <c r="R100">
        <f>英雄配置表!R100</f>
        <v>95.634000000000015</v>
      </c>
      <c r="S100">
        <f>英雄配置表!S100</f>
        <v>83.16</v>
      </c>
      <c r="T100">
        <f>扩大100倍!T100</f>
        <v>0</v>
      </c>
      <c r="U100">
        <f>扩大100倍!U100</f>
        <v>0</v>
      </c>
      <c r="V100">
        <f>扩大100倍!V100</f>
        <v>0</v>
      </c>
      <c r="W100">
        <f>扩大100倍!W100</f>
        <v>0</v>
      </c>
      <c r="X100">
        <f>扩大100倍!X100</f>
        <v>0</v>
      </c>
      <c r="Y100">
        <f>扩大100倍!Y100</f>
        <v>0</v>
      </c>
      <c r="Z100">
        <f>扩大100倍!Z100</f>
        <v>0</v>
      </c>
      <c r="AA100">
        <f>扩大100倍!AA100</f>
        <v>0</v>
      </c>
      <c r="AB100">
        <f>扩大100倍!AB100</f>
        <v>0</v>
      </c>
      <c r="AC100">
        <f>扩大100倍!AC100</f>
        <v>0</v>
      </c>
      <c r="AD100">
        <f>扩大100倍!AD100</f>
        <v>0</v>
      </c>
      <c r="AE100">
        <f>扩大100倍!AE100</f>
        <v>0</v>
      </c>
      <c r="AF100">
        <f>扩大100倍!AF100</f>
        <v>0</v>
      </c>
      <c r="AG100" t="s">
        <v>323</v>
      </c>
      <c r="AH100">
        <v>0</v>
      </c>
      <c r="AI100">
        <v>0</v>
      </c>
      <c r="AJ100">
        <v>0</v>
      </c>
      <c r="AK100" t="s">
        <v>525</v>
      </c>
      <c r="AL100">
        <v>0</v>
      </c>
      <c r="AM100">
        <v>0</v>
      </c>
      <c r="AN100">
        <f>VLOOKUP(A100,Sheet1!$A$4:$A$357,1,0)</f>
        <v>10098</v>
      </c>
      <c r="AO100" t="str">
        <f>VLOOKUP(B100,[4]Sheet1!$A$2:$A$363,1,0)</f>
        <v>人马</v>
      </c>
    </row>
    <row r="101" spans="1:41" x14ac:dyDescent="0.15">
      <c r="A101">
        <v>10099</v>
      </c>
      <c r="B101" t="s">
        <v>106</v>
      </c>
      <c r="C101">
        <v>0</v>
      </c>
      <c r="D101">
        <v>0</v>
      </c>
      <c r="E101">
        <v>0</v>
      </c>
      <c r="F101">
        <v>3</v>
      </c>
      <c r="G101">
        <v>3</v>
      </c>
      <c r="H101">
        <v>7</v>
      </c>
      <c r="I101">
        <v>1</v>
      </c>
      <c r="J101">
        <f>INT(英雄配置表!J101)</f>
        <v>966</v>
      </c>
      <c r="K101">
        <f>INT(英雄配置表!K101)</f>
        <v>224</v>
      </c>
      <c r="L101">
        <f>INT(英雄配置表!L101)</f>
        <v>385</v>
      </c>
      <c r="M101">
        <f>INT(英雄配置表!M101)</f>
        <v>264</v>
      </c>
      <c r="N101">
        <f>INT(英雄配置表!N101)</f>
        <v>252</v>
      </c>
      <c r="O101">
        <f>英雄配置表!O101</f>
        <v>289.80000000000007</v>
      </c>
      <c r="P101">
        <f>英雄配置表!P101</f>
        <v>67.2</v>
      </c>
      <c r="Q101">
        <f>英雄配置表!Q101</f>
        <v>115.5</v>
      </c>
      <c r="R101">
        <f>英雄配置表!R101</f>
        <v>79.38000000000001</v>
      </c>
      <c r="S101">
        <f>英雄配置表!S101</f>
        <v>75.599999999999994</v>
      </c>
      <c r="T101">
        <f>扩大100倍!T101</f>
        <v>0</v>
      </c>
      <c r="U101">
        <f>扩大100倍!U101</f>
        <v>0</v>
      </c>
      <c r="V101">
        <f>扩大100倍!V101</f>
        <v>0</v>
      </c>
      <c r="W101">
        <f>扩大100倍!W101</f>
        <v>0</v>
      </c>
      <c r="X101">
        <f>扩大100倍!X101</f>
        <v>0</v>
      </c>
      <c r="Y101">
        <f>扩大100倍!Y101</f>
        <v>0</v>
      </c>
      <c r="Z101">
        <f>扩大100倍!Z101</f>
        <v>0</v>
      </c>
      <c r="AA101">
        <f>扩大100倍!AA101</f>
        <v>0</v>
      </c>
      <c r="AB101">
        <f>扩大100倍!AB101</f>
        <v>0</v>
      </c>
      <c r="AC101">
        <f>扩大100倍!AC101</f>
        <v>0</v>
      </c>
      <c r="AD101">
        <f>扩大100倍!AD101</f>
        <v>0</v>
      </c>
      <c r="AE101">
        <f>扩大100倍!AE101</f>
        <v>0</v>
      </c>
      <c r="AF101">
        <f>扩大100倍!AF101</f>
        <v>0</v>
      </c>
      <c r="AG101" t="s">
        <v>526</v>
      </c>
      <c r="AH101">
        <v>0</v>
      </c>
      <c r="AI101">
        <v>0</v>
      </c>
      <c r="AJ101">
        <v>0</v>
      </c>
      <c r="AK101" t="s">
        <v>527</v>
      </c>
      <c r="AL101" t="s">
        <v>218</v>
      </c>
      <c r="AM101">
        <v>0</v>
      </c>
      <c r="AN101" t="e">
        <f>VLOOKUP(A101,Sheet1!$A$4:$A$357,1,0)</f>
        <v>#N/A</v>
      </c>
      <c r="AO101" t="e">
        <f>VLOOKUP(B101,[4]Sheet1!$A$2:$A$363,1,0)</f>
        <v>#N/A</v>
      </c>
    </row>
    <row r="102" spans="1:41" x14ac:dyDescent="0.15">
      <c r="A102">
        <v>10100</v>
      </c>
      <c r="B102" t="s">
        <v>105</v>
      </c>
      <c r="C102">
        <v>0</v>
      </c>
      <c r="D102">
        <v>0</v>
      </c>
      <c r="E102">
        <v>0</v>
      </c>
      <c r="F102">
        <v>3</v>
      </c>
      <c r="G102">
        <v>3</v>
      </c>
      <c r="H102">
        <v>7</v>
      </c>
      <c r="I102">
        <v>1</v>
      </c>
      <c r="J102">
        <f>INT(英雄配置表!J102)</f>
        <v>768</v>
      </c>
      <c r="K102">
        <f>INT(英雄配置表!K102)</f>
        <v>256</v>
      </c>
      <c r="L102">
        <f>INT(英雄配置表!L102)</f>
        <v>320</v>
      </c>
      <c r="M102">
        <f>INT(英雄配置表!M102)</f>
        <v>230</v>
      </c>
      <c r="N102">
        <f>INT(英雄配置表!N102)</f>
        <v>256</v>
      </c>
      <c r="O102">
        <f>英雄配置表!O102</f>
        <v>230.4</v>
      </c>
      <c r="P102">
        <f>英雄配置表!P102</f>
        <v>76.800000000000011</v>
      </c>
      <c r="Q102">
        <f>英雄配置表!Q102</f>
        <v>96</v>
      </c>
      <c r="R102">
        <f>英雄配置表!R102</f>
        <v>69.12</v>
      </c>
      <c r="S102">
        <f>英雄配置表!S102</f>
        <v>76.800000000000011</v>
      </c>
      <c r="T102">
        <f>扩大100倍!T102</f>
        <v>0</v>
      </c>
      <c r="U102">
        <f>扩大100倍!U102</f>
        <v>0</v>
      </c>
      <c r="V102">
        <f>扩大100倍!V102</f>
        <v>0</v>
      </c>
      <c r="W102">
        <f>扩大100倍!W102</f>
        <v>0</v>
      </c>
      <c r="X102">
        <f>扩大100倍!X102</f>
        <v>0</v>
      </c>
      <c r="Y102">
        <f>扩大100倍!Y102</f>
        <v>0</v>
      </c>
      <c r="Z102">
        <f>扩大100倍!Z102</f>
        <v>0</v>
      </c>
      <c r="AA102">
        <f>扩大100倍!AA102</f>
        <v>0</v>
      </c>
      <c r="AB102">
        <f>扩大100倍!AB102</f>
        <v>0</v>
      </c>
      <c r="AC102">
        <f>扩大100倍!AC102</f>
        <v>0</v>
      </c>
      <c r="AD102">
        <f>扩大100倍!AD102</f>
        <v>0</v>
      </c>
      <c r="AE102">
        <f>扩大100倍!AE102</f>
        <v>0</v>
      </c>
      <c r="AF102">
        <f>扩大100倍!AF102</f>
        <v>0</v>
      </c>
      <c r="AG102" t="s">
        <v>324</v>
      </c>
      <c r="AH102">
        <v>0</v>
      </c>
      <c r="AI102">
        <v>0</v>
      </c>
      <c r="AJ102">
        <v>0</v>
      </c>
      <c r="AK102" t="s">
        <v>266</v>
      </c>
      <c r="AL102" t="s">
        <v>267</v>
      </c>
      <c r="AM102">
        <v>0</v>
      </c>
      <c r="AN102" t="e">
        <f>VLOOKUP(A102,Sheet1!$A$4:$A$357,1,0)</f>
        <v>#N/A</v>
      </c>
      <c r="AO102" t="str">
        <f>VLOOKUP(B102,[4]Sheet1!$A$2:$A$363,1,0)</f>
        <v>全能</v>
      </c>
    </row>
    <row r="103" spans="1:41" x14ac:dyDescent="0.15">
      <c r="A103">
        <v>10101</v>
      </c>
      <c r="B103" t="s">
        <v>111</v>
      </c>
      <c r="C103">
        <v>0</v>
      </c>
      <c r="D103">
        <v>0</v>
      </c>
      <c r="E103">
        <v>0</v>
      </c>
      <c r="F103">
        <v>3</v>
      </c>
      <c r="G103">
        <v>3</v>
      </c>
      <c r="H103">
        <v>8</v>
      </c>
      <c r="I103">
        <v>2</v>
      </c>
      <c r="J103">
        <f>INT(英雄配置表!J103)</f>
        <v>888</v>
      </c>
      <c r="K103">
        <f>INT(英雄配置表!K103)</f>
        <v>266</v>
      </c>
      <c r="L103">
        <f>INT(英雄配置表!L103)</f>
        <v>407</v>
      </c>
      <c r="M103">
        <f>INT(英雄配置表!M103)</f>
        <v>293</v>
      </c>
      <c r="N103">
        <f>INT(英雄配置表!N103)</f>
        <v>266</v>
      </c>
      <c r="O103">
        <f>英雄配置表!O103</f>
        <v>266.40000000000003</v>
      </c>
      <c r="P103">
        <f>英雄配置表!P103</f>
        <v>79.920000000000016</v>
      </c>
      <c r="Q103">
        <f>英雄配置表!Q103</f>
        <v>122.10000000000001</v>
      </c>
      <c r="R103">
        <f>英雄配置表!R103</f>
        <v>87.91200000000002</v>
      </c>
      <c r="S103">
        <f>英雄配置表!S103</f>
        <v>79.92</v>
      </c>
      <c r="T103">
        <f>扩大100倍!T103</f>
        <v>0</v>
      </c>
      <c r="U103">
        <f>扩大100倍!U103</f>
        <v>0</v>
      </c>
      <c r="V103">
        <f>扩大100倍!V103</f>
        <v>0</v>
      </c>
      <c r="W103">
        <f>扩大100倍!W103</f>
        <v>0</v>
      </c>
      <c r="X103">
        <f>扩大100倍!X103</f>
        <v>0</v>
      </c>
      <c r="Y103">
        <f>扩大100倍!Y103</f>
        <v>0</v>
      </c>
      <c r="Z103">
        <f>扩大100倍!Z103</f>
        <v>0</v>
      </c>
      <c r="AA103">
        <f>扩大100倍!AA103</f>
        <v>0</v>
      </c>
      <c r="AB103">
        <f>扩大100倍!AB103</f>
        <v>0</v>
      </c>
      <c r="AC103">
        <f>扩大100倍!AC103</f>
        <v>0</v>
      </c>
      <c r="AD103">
        <f>扩大100倍!AD103</f>
        <v>0</v>
      </c>
      <c r="AE103">
        <f>扩大100倍!AE103</f>
        <v>0</v>
      </c>
      <c r="AF103">
        <f>扩大100倍!AF103</f>
        <v>0</v>
      </c>
      <c r="AG103" t="s">
        <v>325</v>
      </c>
      <c r="AH103">
        <v>0</v>
      </c>
      <c r="AI103">
        <v>0</v>
      </c>
      <c r="AJ103">
        <v>0</v>
      </c>
      <c r="AK103" t="s">
        <v>268</v>
      </c>
      <c r="AL103">
        <v>0</v>
      </c>
      <c r="AM103">
        <v>0</v>
      </c>
      <c r="AN103">
        <f>VLOOKUP(A103,Sheet1!$A$4:$A$357,1,0)</f>
        <v>10101</v>
      </c>
      <c r="AO103" t="str">
        <f>VLOOKUP(B103,[4]Sheet1!$A$2:$A$363,1,0)</f>
        <v>发条</v>
      </c>
    </row>
    <row r="104" spans="1:41" x14ac:dyDescent="0.15">
      <c r="A104">
        <v>10102</v>
      </c>
      <c r="B104" t="s">
        <v>269</v>
      </c>
      <c r="C104">
        <v>0</v>
      </c>
      <c r="D104">
        <v>0</v>
      </c>
      <c r="E104">
        <v>0</v>
      </c>
      <c r="F104">
        <v>3</v>
      </c>
      <c r="G104">
        <v>3</v>
      </c>
      <c r="H104">
        <v>8</v>
      </c>
      <c r="I104">
        <v>2</v>
      </c>
      <c r="J104">
        <f>INT(英雄配置表!J104)</f>
        <v>924</v>
      </c>
      <c r="K104">
        <f>INT(英雄配置表!K104)</f>
        <v>280</v>
      </c>
      <c r="L104">
        <f>INT(英雄配置表!L104)</f>
        <v>315</v>
      </c>
      <c r="M104">
        <f>INT(英雄配置表!M104)</f>
        <v>252</v>
      </c>
      <c r="N104">
        <f>INT(英雄配置表!N104)</f>
        <v>280</v>
      </c>
      <c r="O104">
        <f>英雄配置表!O104</f>
        <v>277.2</v>
      </c>
      <c r="P104">
        <f>英雄配置表!P104</f>
        <v>84</v>
      </c>
      <c r="Q104">
        <f>英雄配置表!Q104</f>
        <v>94.5</v>
      </c>
      <c r="R104">
        <f>英雄配置表!R104</f>
        <v>75.600000000000009</v>
      </c>
      <c r="S104">
        <f>英雄配置表!S104</f>
        <v>84</v>
      </c>
      <c r="T104">
        <f>扩大100倍!T104</f>
        <v>0</v>
      </c>
      <c r="U104">
        <f>扩大100倍!U104</f>
        <v>0</v>
      </c>
      <c r="V104">
        <f>扩大100倍!V104</f>
        <v>0</v>
      </c>
      <c r="W104">
        <f>扩大100倍!W104</f>
        <v>0</v>
      </c>
      <c r="X104">
        <f>扩大100倍!X104</f>
        <v>0</v>
      </c>
      <c r="Y104">
        <f>扩大100倍!Y104</f>
        <v>0</v>
      </c>
      <c r="Z104">
        <f>扩大100倍!Z104</f>
        <v>0</v>
      </c>
      <c r="AA104">
        <f>扩大100倍!AA104</f>
        <v>0</v>
      </c>
      <c r="AB104">
        <f>扩大100倍!AB104</f>
        <v>0</v>
      </c>
      <c r="AC104">
        <f>扩大100倍!AC104</f>
        <v>0</v>
      </c>
      <c r="AD104">
        <f>扩大100倍!AD104</f>
        <v>0</v>
      </c>
      <c r="AE104">
        <f>扩大100倍!AE104</f>
        <v>0</v>
      </c>
      <c r="AF104">
        <f>扩大100倍!AF104</f>
        <v>0</v>
      </c>
      <c r="AG104" t="s">
        <v>528</v>
      </c>
      <c r="AH104">
        <v>0</v>
      </c>
      <c r="AI104">
        <v>0</v>
      </c>
      <c r="AJ104">
        <v>0</v>
      </c>
      <c r="AK104" t="s">
        <v>529</v>
      </c>
      <c r="AL104" t="s">
        <v>218</v>
      </c>
      <c r="AM104">
        <v>0</v>
      </c>
      <c r="AN104" t="e">
        <f>VLOOKUP(A104,Sheet1!$A$4:$A$357,1,0)</f>
        <v>#N/A</v>
      </c>
      <c r="AO104" t="e">
        <f>VLOOKUP(B104,[4]Sheet1!$A$2:$A$363,1,0)</f>
        <v>#N/A</v>
      </c>
    </row>
    <row r="105" spans="1:41" x14ac:dyDescent="0.15">
      <c r="A105">
        <v>10103</v>
      </c>
      <c r="B105" t="s">
        <v>117</v>
      </c>
      <c r="C105">
        <v>0</v>
      </c>
      <c r="D105">
        <v>0</v>
      </c>
      <c r="E105">
        <v>0</v>
      </c>
      <c r="F105">
        <v>3</v>
      </c>
      <c r="G105">
        <v>3</v>
      </c>
      <c r="H105">
        <v>8</v>
      </c>
      <c r="I105">
        <v>2</v>
      </c>
      <c r="J105">
        <f>INT(英雄配置表!J105)</f>
        <v>970</v>
      </c>
      <c r="K105">
        <f>INT(英雄配置表!K105)</f>
        <v>308</v>
      </c>
      <c r="L105">
        <f>INT(英雄配置表!L105)</f>
        <v>385</v>
      </c>
      <c r="M105">
        <f>INT(英雄配置表!M105)</f>
        <v>263</v>
      </c>
      <c r="N105">
        <f>INT(英雄配置表!N105)</f>
        <v>308</v>
      </c>
      <c r="O105">
        <f>英雄配置表!O105</f>
        <v>291.06</v>
      </c>
      <c r="P105">
        <f>英雄配置表!P105</f>
        <v>92.4</v>
      </c>
      <c r="Q105">
        <f>英雄配置表!Q105</f>
        <v>115.5</v>
      </c>
      <c r="R105">
        <f>英雄配置表!R105</f>
        <v>79.00200000000001</v>
      </c>
      <c r="S105">
        <f>英雄配置表!S105</f>
        <v>92.4</v>
      </c>
      <c r="T105">
        <f>扩大100倍!T105</f>
        <v>0</v>
      </c>
      <c r="U105">
        <f>扩大100倍!U105</f>
        <v>0</v>
      </c>
      <c r="V105">
        <f>扩大100倍!V105</f>
        <v>0</v>
      </c>
      <c r="W105">
        <f>扩大100倍!W105</f>
        <v>0</v>
      </c>
      <c r="X105">
        <f>扩大100倍!X105</f>
        <v>0</v>
      </c>
      <c r="Y105">
        <f>扩大100倍!Y105</f>
        <v>0</v>
      </c>
      <c r="Z105">
        <f>扩大100倍!Z105</f>
        <v>0</v>
      </c>
      <c r="AA105">
        <f>扩大100倍!AA105</f>
        <v>0</v>
      </c>
      <c r="AB105">
        <f>扩大100倍!AB105</f>
        <v>0</v>
      </c>
      <c r="AC105">
        <f>扩大100倍!AC105</f>
        <v>0</v>
      </c>
      <c r="AD105">
        <f>扩大100倍!AD105</f>
        <v>0</v>
      </c>
      <c r="AE105">
        <f>扩大100倍!AE105</f>
        <v>0</v>
      </c>
      <c r="AF105">
        <f>扩大100倍!AF105</f>
        <v>0</v>
      </c>
      <c r="AG105" t="s">
        <v>530</v>
      </c>
      <c r="AH105">
        <v>0</v>
      </c>
      <c r="AI105">
        <v>0</v>
      </c>
      <c r="AJ105">
        <v>0</v>
      </c>
      <c r="AK105" t="s">
        <v>531</v>
      </c>
      <c r="AL105" t="s">
        <v>260</v>
      </c>
      <c r="AM105">
        <v>0</v>
      </c>
      <c r="AN105" t="e">
        <f>VLOOKUP(A105,Sheet1!$A$4:$A$357,1,0)</f>
        <v>#N/A</v>
      </c>
      <c r="AO105" t="e">
        <f>VLOOKUP(B105,[4]Sheet1!$A$2:$A$363,1,0)</f>
        <v>#N/A</v>
      </c>
    </row>
    <row r="106" spans="1:41" x14ac:dyDescent="0.15">
      <c r="A106">
        <v>10104</v>
      </c>
      <c r="B106" t="s">
        <v>114</v>
      </c>
      <c r="C106">
        <v>0</v>
      </c>
      <c r="D106">
        <v>0</v>
      </c>
      <c r="E106">
        <v>0</v>
      </c>
      <c r="F106">
        <v>3</v>
      </c>
      <c r="G106">
        <v>3</v>
      </c>
      <c r="H106">
        <v>8</v>
      </c>
      <c r="I106">
        <v>2</v>
      </c>
      <c r="J106">
        <f>INT(英雄配置表!J106)</f>
        <v>768</v>
      </c>
      <c r="K106">
        <f>INT(英雄配置表!K106)</f>
        <v>256</v>
      </c>
      <c r="L106">
        <f>INT(英雄配置表!L106)</f>
        <v>320</v>
      </c>
      <c r="M106">
        <f>INT(英雄配置表!M106)</f>
        <v>230</v>
      </c>
      <c r="N106">
        <f>INT(英雄配置表!N106)</f>
        <v>256</v>
      </c>
      <c r="O106">
        <f>英雄配置表!O106</f>
        <v>230.4</v>
      </c>
      <c r="P106">
        <f>英雄配置表!P106</f>
        <v>76.800000000000011</v>
      </c>
      <c r="Q106">
        <f>英雄配置表!Q106</f>
        <v>96</v>
      </c>
      <c r="R106">
        <f>英雄配置表!R106</f>
        <v>69.12</v>
      </c>
      <c r="S106">
        <f>英雄配置表!S106</f>
        <v>76.800000000000011</v>
      </c>
      <c r="T106">
        <f>扩大100倍!T106</f>
        <v>0</v>
      </c>
      <c r="U106">
        <f>扩大100倍!U106</f>
        <v>0</v>
      </c>
      <c r="V106">
        <f>扩大100倍!V106</f>
        <v>0</v>
      </c>
      <c r="W106">
        <f>扩大100倍!W106</f>
        <v>0</v>
      </c>
      <c r="X106">
        <f>扩大100倍!X106</f>
        <v>0</v>
      </c>
      <c r="Y106">
        <f>扩大100倍!Y106</f>
        <v>0</v>
      </c>
      <c r="Z106">
        <f>扩大100倍!Z106</f>
        <v>0</v>
      </c>
      <c r="AA106">
        <f>扩大100倍!AA106</f>
        <v>0</v>
      </c>
      <c r="AB106">
        <f>扩大100倍!AB106</f>
        <v>0</v>
      </c>
      <c r="AC106">
        <f>扩大100倍!AC106</f>
        <v>0</v>
      </c>
      <c r="AD106">
        <f>扩大100倍!AD106</f>
        <v>0</v>
      </c>
      <c r="AE106">
        <f>扩大100倍!AE106</f>
        <v>0</v>
      </c>
      <c r="AF106">
        <f>扩大100倍!AF106</f>
        <v>0</v>
      </c>
      <c r="AG106" t="s">
        <v>326</v>
      </c>
      <c r="AH106">
        <v>0</v>
      </c>
      <c r="AI106">
        <v>0</v>
      </c>
      <c r="AJ106">
        <v>0</v>
      </c>
      <c r="AK106" t="s">
        <v>212</v>
      </c>
      <c r="AL106" t="s">
        <v>218</v>
      </c>
      <c r="AM106">
        <v>0</v>
      </c>
      <c r="AN106" t="e">
        <f>VLOOKUP(A106,Sheet1!$A$4:$A$357,1,0)</f>
        <v>#N/A</v>
      </c>
      <c r="AO106" t="str">
        <f>VLOOKUP(B106,[4]Sheet1!$A$2:$A$363,1,0)</f>
        <v>潮汐</v>
      </c>
    </row>
    <row r="107" spans="1:41" x14ac:dyDescent="0.15">
      <c r="A107">
        <v>10105</v>
      </c>
      <c r="B107" t="s">
        <v>122</v>
      </c>
      <c r="C107">
        <v>0</v>
      </c>
      <c r="D107">
        <v>0</v>
      </c>
      <c r="E107">
        <v>0</v>
      </c>
      <c r="F107">
        <v>3</v>
      </c>
      <c r="G107">
        <v>3</v>
      </c>
      <c r="H107">
        <v>9</v>
      </c>
      <c r="I107">
        <v>3</v>
      </c>
      <c r="J107">
        <f>INT(英雄配置表!J107)</f>
        <v>843</v>
      </c>
      <c r="K107">
        <f>INT(英雄配置表!K107)</f>
        <v>281</v>
      </c>
      <c r="L107">
        <f>INT(英雄配置表!L107)</f>
        <v>425</v>
      </c>
      <c r="M107">
        <f>INT(英雄配置表!M107)</f>
        <v>239</v>
      </c>
      <c r="N107">
        <f>INT(英雄配置表!N107)</f>
        <v>310</v>
      </c>
      <c r="O107">
        <f>英雄配置表!O107</f>
        <v>253.08000000000004</v>
      </c>
      <c r="P107">
        <f>英雄配置表!P107</f>
        <v>84.360000000000014</v>
      </c>
      <c r="Q107">
        <f>英雄配置表!Q107</f>
        <v>127.65000000000003</v>
      </c>
      <c r="R107">
        <f>英雄配置表!R107</f>
        <v>71.928000000000011</v>
      </c>
      <c r="S107">
        <f>英雄配置表!S107</f>
        <v>93.240000000000009</v>
      </c>
      <c r="T107">
        <f>扩大100倍!T107</f>
        <v>0</v>
      </c>
      <c r="U107">
        <f>扩大100倍!U107</f>
        <v>0</v>
      </c>
      <c r="V107">
        <f>扩大100倍!V107</f>
        <v>0</v>
      </c>
      <c r="W107">
        <f>扩大100倍!W107</f>
        <v>0</v>
      </c>
      <c r="X107">
        <f>扩大100倍!X107</f>
        <v>0</v>
      </c>
      <c r="Y107">
        <f>扩大100倍!Y107</f>
        <v>0</v>
      </c>
      <c r="Z107">
        <f>扩大100倍!Z107</f>
        <v>0</v>
      </c>
      <c r="AA107">
        <f>扩大100倍!AA107</f>
        <v>0</v>
      </c>
      <c r="AB107">
        <f>扩大100倍!AB107</f>
        <v>0</v>
      </c>
      <c r="AC107">
        <f>扩大100倍!AC107</f>
        <v>0</v>
      </c>
      <c r="AD107">
        <f>扩大100倍!AD107</f>
        <v>0</v>
      </c>
      <c r="AE107">
        <f>扩大100倍!AE107</f>
        <v>0</v>
      </c>
      <c r="AF107">
        <f>扩大100倍!AF107</f>
        <v>0</v>
      </c>
      <c r="AG107" t="s">
        <v>327</v>
      </c>
      <c r="AH107">
        <v>0</v>
      </c>
      <c r="AI107">
        <v>0</v>
      </c>
      <c r="AJ107">
        <v>0</v>
      </c>
      <c r="AK107" t="s">
        <v>270</v>
      </c>
      <c r="AL107">
        <v>0</v>
      </c>
      <c r="AM107">
        <v>0</v>
      </c>
      <c r="AN107">
        <f>VLOOKUP(A107,Sheet1!$A$4:$A$357,1,0)</f>
        <v>10105</v>
      </c>
      <c r="AO107" t="str">
        <f>VLOOKUP(B107,[4]Sheet1!$A$2:$A$363,1,0)</f>
        <v>夜魔</v>
      </c>
    </row>
    <row r="108" spans="1:41" x14ac:dyDescent="0.15">
      <c r="A108">
        <v>10106</v>
      </c>
      <c r="B108" t="s">
        <v>124</v>
      </c>
      <c r="C108">
        <v>0</v>
      </c>
      <c r="D108">
        <v>0</v>
      </c>
      <c r="E108">
        <v>0</v>
      </c>
      <c r="F108">
        <v>3</v>
      </c>
      <c r="G108">
        <v>3</v>
      </c>
      <c r="H108">
        <v>9</v>
      </c>
      <c r="I108">
        <v>3</v>
      </c>
      <c r="J108">
        <f>INT(英雄配置表!J108)</f>
        <v>966</v>
      </c>
      <c r="K108">
        <f>INT(英雄配置表!K108)</f>
        <v>224</v>
      </c>
      <c r="L108">
        <f>INT(英雄配置表!L108)</f>
        <v>385</v>
      </c>
      <c r="M108">
        <f>INT(英雄配置表!M108)</f>
        <v>264</v>
      </c>
      <c r="N108">
        <f>INT(英雄配置表!N108)</f>
        <v>252</v>
      </c>
      <c r="O108">
        <f>英雄配置表!O108</f>
        <v>289.80000000000007</v>
      </c>
      <c r="P108">
        <f>英雄配置表!P108</f>
        <v>67.2</v>
      </c>
      <c r="Q108">
        <f>英雄配置表!Q108</f>
        <v>115.5</v>
      </c>
      <c r="R108">
        <f>英雄配置表!R108</f>
        <v>79.38000000000001</v>
      </c>
      <c r="S108">
        <f>英雄配置表!S108</f>
        <v>75.599999999999994</v>
      </c>
      <c r="T108">
        <f>扩大100倍!T108</f>
        <v>0</v>
      </c>
      <c r="U108">
        <f>扩大100倍!U108</f>
        <v>0</v>
      </c>
      <c r="V108">
        <f>扩大100倍!V108</f>
        <v>0</v>
      </c>
      <c r="W108">
        <f>扩大100倍!W108</f>
        <v>0</v>
      </c>
      <c r="X108">
        <f>扩大100倍!X108</f>
        <v>0</v>
      </c>
      <c r="Y108">
        <f>扩大100倍!Y108</f>
        <v>0</v>
      </c>
      <c r="Z108">
        <f>扩大100倍!Z108</f>
        <v>0</v>
      </c>
      <c r="AA108">
        <f>扩大100倍!AA108</f>
        <v>0</v>
      </c>
      <c r="AB108">
        <f>扩大100倍!AB108</f>
        <v>0</v>
      </c>
      <c r="AC108">
        <f>扩大100倍!AC108</f>
        <v>0</v>
      </c>
      <c r="AD108">
        <f>扩大100倍!AD108</f>
        <v>0</v>
      </c>
      <c r="AE108">
        <f>扩大100倍!AE108</f>
        <v>0</v>
      </c>
      <c r="AF108">
        <f>扩大100倍!AF108</f>
        <v>0</v>
      </c>
      <c r="AG108" t="s">
        <v>532</v>
      </c>
      <c r="AH108">
        <v>0</v>
      </c>
      <c r="AI108">
        <v>0</v>
      </c>
      <c r="AJ108">
        <v>0</v>
      </c>
      <c r="AK108" t="s">
        <v>225</v>
      </c>
      <c r="AL108">
        <v>0</v>
      </c>
      <c r="AM108">
        <v>0</v>
      </c>
      <c r="AN108" t="e">
        <f>VLOOKUP(A108,Sheet1!$A$4:$A$357,1,0)</f>
        <v>#N/A</v>
      </c>
      <c r="AO108" t="e">
        <f>VLOOKUP(B108,[4]Sheet1!$A$2:$A$363,1,0)</f>
        <v>#N/A</v>
      </c>
    </row>
    <row r="109" spans="1:41" x14ac:dyDescent="0.15">
      <c r="A109">
        <v>10107</v>
      </c>
      <c r="B109" t="s">
        <v>119</v>
      </c>
      <c r="C109">
        <v>0</v>
      </c>
      <c r="D109">
        <v>0</v>
      </c>
      <c r="E109">
        <v>0</v>
      </c>
      <c r="F109">
        <v>3</v>
      </c>
      <c r="G109">
        <v>3</v>
      </c>
      <c r="H109">
        <v>9</v>
      </c>
      <c r="I109">
        <v>3</v>
      </c>
      <c r="J109">
        <f>INT(英雄配置表!J109)</f>
        <v>970</v>
      </c>
      <c r="K109">
        <f>INT(英雄配置表!K109)</f>
        <v>277</v>
      </c>
      <c r="L109">
        <f>INT(英雄配置表!L109)</f>
        <v>385</v>
      </c>
      <c r="M109">
        <f>INT(英雄配置表!M109)</f>
        <v>318</v>
      </c>
      <c r="N109">
        <f>INT(英雄配置表!N109)</f>
        <v>277</v>
      </c>
      <c r="O109">
        <f>英雄配置表!O109</f>
        <v>291.06</v>
      </c>
      <c r="P109">
        <f>英雄配置表!P109</f>
        <v>83.160000000000011</v>
      </c>
      <c r="Q109">
        <f>英雄配置表!Q109</f>
        <v>115.5</v>
      </c>
      <c r="R109">
        <f>英雄配置表!R109</f>
        <v>95.634000000000015</v>
      </c>
      <c r="S109">
        <f>英雄配置表!S109</f>
        <v>83.16</v>
      </c>
      <c r="T109">
        <f>扩大100倍!T109</f>
        <v>0</v>
      </c>
      <c r="U109">
        <f>扩大100倍!U109</f>
        <v>0</v>
      </c>
      <c r="V109">
        <f>扩大100倍!V109</f>
        <v>0</v>
      </c>
      <c r="W109">
        <f>扩大100倍!W109</f>
        <v>0</v>
      </c>
      <c r="X109">
        <f>扩大100倍!X109</f>
        <v>0</v>
      </c>
      <c r="Y109">
        <f>扩大100倍!Y109</f>
        <v>0</v>
      </c>
      <c r="Z109">
        <f>扩大100倍!Z109</f>
        <v>0</v>
      </c>
      <c r="AA109">
        <f>扩大100倍!AA109</f>
        <v>0</v>
      </c>
      <c r="AB109">
        <f>扩大100倍!AB109</f>
        <v>0</v>
      </c>
      <c r="AC109">
        <f>扩大100倍!AC109</f>
        <v>0</v>
      </c>
      <c r="AD109">
        <f>扩大100倍!AD109</f>
        <v>0</v>
      </c>
      <c r="AE109">
        <f>扩大100倍!AE109</f>
        <v>0</v>
      </c>
      <c r="AF109">
        <f>扩大100倍!AF109</f>
        <v>0</v>
      </c>
      <c r="AG109" t="s">
        <v>533</v>
      </c>
      <c r="AH109">
        <v>0</v>
      </c>
      <c r="AI109">
        <v>0</v>
      </c>
      <c r="AJ109">
        <v>0</v>
      </c>
      <c r="AK109" t="s">
        <v>470</v>
      </c>
      <c r="AL109">
        <v>0</v>
      </c>
      <c r="AM109">
        <v>0</v>
      </c>
      <c r="AN109">
        <f>VLOOKUP(A109,Sheet1!$A$4:$A$357,1,0)</f>
        <v>10107</v>
      </c>
      <c r="AO109" t="e">
        <f>VLOOKUP(B109,[4]Sheet1!$A$2:$A$363,1,0)</f>
        <v>#N/A</v>
      </c>
    </row>
    <row r="110" spans="1:41" x14ac:dyDescent="0.15">
      <c r="A110">
        <v>10108</v>
      </c>
      <c r="B110" t="s">
        <v>67</v>
      </c>
      <c r="C110">
        <v>0</v>
      </c>
      <c r="D110">
        <v>0</v>
      </c>
      <c r="E110">
        <v>0</v>
      </c>
      <c r="F110">
        <v>3</v>
      </c>
      <c r="G110">
        <v>3</v>
      </c>
      <c r="H110">
        <v>9</v>
      </c>
      <c r="I110">
        <v>3</v>
      </c>
      <c r="J110">
        <f>INT(英雄配置表!J110)</f>
        <v>768</v>
      </c>
      <c r="K110">
        <f>INT(英雄配置表!K110)</f>
        <v>256</v>
      </c>
      <c r="L110">
        <f>INT(英雄配置表!L110)</f>
        <v>320</v>
      </c>
      <c r="M110">
        <f>INT(英雄配置表!M110)</f>
        <v>230</v>
      </c>
      <c r="N110">
        <f>INT(英雄配置表!N110)</f>
        <v>256</v>
      </c>
      <c r="O110">
        <f>英雄配置表!O110</f>
        <v>230.4</v>
      </c>
      <c r="P110">
        <f>英雄配置表!P110</f>
        <v>76.800000000000011</v>
      </c>
      <c r="Q110">
        <f>英雄配置表!Q110</f>
        <v>96</v>
      </c>
      <c r="R110">
        <f>英雄配置表!R110</f>
        <v>69.12</v>
      </c>
      <c r="S110">
        <f>英雄配置表!S110</f>
        <v>76.800000000000011</v>
      </c>
      <c r="T110">
        <f>扩大100倍!T110</f>
        <v>0</v>
      </c>
      <c r="U110">
        <f>扩大100倍!U110</f>
        <v>0</v>
      </c>
      <c r="V110">
        <f>扩大100倍!V110</f>
        <v>0</v>
      </c>
      <c r="W110">
        <f>扩大100倍!W110</f>
        <v>0</v>
      </c>
      <c r="X110">
        <f>扩大100倍!X110</f>
        <v>0</v>
      </c>
      <c r="Y110">
        <f>扩大100倍!Y110</f>
        <v>0</v>
      </c>
      <c r="Z110">
        <f>扩大100倍!Z110</f>
        <v>0</v>
      </c>
      <c r="AA110">
        <f>扩大100倍!AA110</f>
        <v>0</v>
      </c>
      <c r="AB110">
        <f>扩大100倍!AB110</f>
        <v>0</v>
      </c>
      <c r="AC110">
        <f>扩大100倍!AC110</f>
        <v>0</v>
      </c>
      <c r="AD110">
        <f>扩大100倍!AD110</f>
        <v>0</v>
      </c>
      <c r="AE110">
        <f>扩大100倍!AE110</f>
        <v>0</v>
      </c>
      <c r="AF110">
        <f>扩大100倍!AF110</f>
        <v>0</v>
      </c>
      <c r="AG110" t="s">
        <v>328</v>
      </c>
      <c r="AH110">
        <v>0</v>
      </c>
      <c r="AI110">
        <v>0</v>
      </c>
      <c r="AJ110">
        <v>0</v>
      </c>
      <c r="AK110" t="s">
        <v>222</v>
      </c>
      <c r="AL110">
        <v>0</v>
      </c>
      <c r="AM110">
        <v>0</v>
      </c>
      <c r="AN110" t="e">
        <f>VLOOKUP(A110,Sheet1!$A$4:$A$357,1,0)</f>
        <v>#N/A</v>
      </c>
      <c r="AO110" t="str">
        <f>VLOOKUP(B110,[4]Sheet1!$A$2:$A$363,1,0)</f>
        <v>斧王</v>
      </c>
    </row>
    <row r="111" spans="1:41" x14ac:dyDescent="0.15">
      <c r="A111">
        <v>10109</v>
      </c>
      <c r="B111" t="s">
        <v>41</v>
      </c>
      <c r="C111">
        <v>0</v>
      </c>
      <c r="D111">
        <v>0</v>
      </c>
      <c r="E111">
        <v>0</v>
      </c>
      <c r="F111">
        <v>2</v>
      </c>
      <c r="G111">
        <v>1</v>
      </c>
      <c r="H111">
        <v>1</v>
      </c>
      <c r="I111">
        <v>1</v>
      </c>
      <c r="J111">
        <f>INT(英雄配置表!J111)</f>
        <v>536</v>
      </c>
      <c r="K111">
        <f>INT(英雄配置表!K111)</f>
        <v>482</v>
      </c>
      <c r="L111">
        <f>INT(英雄配置表!L111)</f>
        <v>214</v>
      </c>
      <c r="M111">
        <f>INT(英雄配置表!M111)</f>
        <v>144</v>
      </c>
      <c r="N111">
        <f>INT(英雄配置表!N111)</f>
        <v>368</v>
      </c>
      <c r="O111">
        <f>英雄配置表!O111</f>
        <v>160.80000000000001</v>
      </c>
      <c r="P111">
        <f>英雄配置表!P111</f>
        <v>144.72000000000003</v>
      </c>
      <c r="Q111">
        <f>英雄配置表!Q111</f>
        <v>64.320000000000007</v>
      </c>
      <c r="R111">
        <f>英雄配置表!R111</f>
        <v>43.415999999999997</v>
      </c>
      <c r="S111">
        <f>英雄配置表!S111</f>
        <v>110.55000000000003</v>
      </c>
      <c r="T111">
        <f>扩大100倍!T111</f>
        <v>0</v>
      </c>
      <c r="U111">
        <f>扩大100倍!U111</f>
        <v>0</v>
      </c>
      <c r="V111">
        <f>扩大100倍!V111</f>
        <v>0</v>
      </c>
      <c r="W111">
        <f>扩大100倍!W111</f>
        <v>0</v>
      </c>
      <c r="X111">
        <f>扩大100倍!X111</f>
        <v>0</v>
      </c>
      <c r="Y111">
        <f>扩大100倍!Y111</f>
        <v>0</v>
      </c>
      <c r="Z111">
        <f>扩大100倍!Z111</f>
        <v>0</v>
      </c>
      <c r="AA111">
        <f>扩大100倍!AA111</f>
        <v>0</v>
      </c>
      <c r="AB111">
        <f>扩大100倍!AB111</f>
        <v>0</v>
      </c>
      <c r="AC111">
        <f>扩大100倍!AC111</f>
        <v>0</v>
      </c>
      <c r="AD111">
        <f>扩大100倍!AD111</f>
        <v>0</v>
      </c>
      <c r="AE111">
        <f>扩大100倍!AE111</f>
        <v>0</v>
      </c>
      <c r="AF111">
        <f>扩大100倍!AF111</f>
        <v>0</v>
      </c>
      <c r="AG111" t="s">
        <v>329</v>
      </c>
      <c r="AH111">
        <v>0</v>
      </c>
      <c r="AI111">
        <v>0</v>
      </c>
      <c r="AJ111">
        <v>0</v>
      </c>
      <c r="AK111" t="s">
        <v>271</v>
      </c>
      <c r="AL111">
        <v>0</v>
      </c>
      <c r="AM111">
        <v>0</v>
      </c>
      <c r="AN111">
        <f>VLOOKUP(A111,Sheet1!$A$4:$A$357,1,0)</f>
        <v>10109</v>
      </c>
      <c r="AO111" t="str">
        <f>VLOOKUP(B111,[4]Sheet1!$A$2:$A$363,1,0)</f>
        <v>冰女</v>
      </c>
    </row>
    <row r="112" spans="1:41" x14ac:dyDescent="0.15">
      <c r="A112">
        <v>10110</v>
      </c>
      <c r="B112" t="s">
        <v>47</v>
      </c>
      <c r="C112">
        <v>0</v>
      </c>
      <c r="D112">
        <v>0</v>
      </c>
      <c r="E112">
        <v>0</v>
      </c>
      <c r="F112">
        <v>2</v>
      </c>
      <c r="G112">
        <v>1</v>
      </c>
      <c r="H112">
        <v>1</v>
      </c>
      <c r="I112">
        <v>1</v>
      </c>
      <c r="J112">
        <f>INT(英雄配置表!J112)</f>
        <v>588</v>
      </c>
      <c r="K112">
        <f>INT(英雄配置表!K112)</f>
        <v>420</v>
      </c>
      <c r="L112">
        <f>INT(英雄配置表!L112)</f>
        <v>280</v>
      </c>
      <c r="M112">
        <f>INT(英雄配置表!M112)</f>
        <v>159</v>
      </c>
      <c r="N112">
        <f>INT(英雄配置表!N112)</f>
        <v>350</v>
      </c>
      <c r="O112">
        <f>英雄配置表!O112</f>
        <v>176.4</v>
      </c>
      <c r="P112">
        <f>英雄配置表!P112</f>
        <v>126</v>
      </c>
      <c r="Q112">
        <f>英雄配置表!Q112</f>
        <v>84</v>
      </c>
      <c r="R112">
        <f>英雄配置表!R112</f>
        <v>47.879999999999995</v>
      </c>
      <c r="S112">
        <f>英雄配置表!S112</f>
        <v>105</v>
      </c>
      <c r="T112">
        <f>扩大100倍!T112</f>
        <v>0</v>
      </c>
      <c r="U112">
        <f>扩大100倍!U112</f>
        <v>0</v>
      </c>
      <c r="V112">
        <f>扩大100倍!V112</f>
        <v>0</v>
      </c>
      <c r="W112">
        <f>扩大100倍!W112</f>
        <v>0</v>
      </c>
      <c r="X112">
        <f>扩大100倍!X112</f>
        <v>0</v>
      </c>
      <c r="Y112">
        <f>扩大100倍!Y112</f>
        <v>0</v>
      </c>
      <c r="Z112">
        <f>扩大100倍!Z112</f>
        <v>0</v>
      </c>
      <c r="AA112">
        <f>扩大100倍!AA112</f>
        <v>0</v>
      </c>
      <c r="AB112">
        <f>扩大100倍!AB112</f>
        <v>0</v>
      </c>
      <c r="AC112">
        <f>扩大100倍!AC112</f>
        <v>0</v>
      </c>
      <c r="AD112">
        <f>扩大100倍!AD112</f>
        <v>0</v>
      </c>
      <c r="AE112">
        <f>扩大100倍!AE112</f>
        <v>0</v>
      </c>
      <c r="AF112">
        <f>扩大100倍!AF112</f>
        <v>0</v>
      </c>
      <c r="AG112" t="s">
        <v>534</v>
      </c>
      <c r="AH112">
        <v>0</v>
      </c>
      <c r="AI112">
        <v>0</v>
      </c>
      <c r="AJ112">
        <v>0</v>
      </c>
      <c r="AK112" t="s">
        <v>535</v>
      </c>
      <c r="AL112" t="s">
        <v>398</v>
      </c>
      <c r="AM112">
        <v>0</v>
      </c>
      <c r="AN112">
        <f>VLOOKUP(A112,Sheet1!$A$4:$A$357,1,0)</f>
        <v>10110</v>
      </c>
      <c r="AO112" t="str">
        <f>VLOOKUP(B112,[4]Sheet1!$A$2:$A$363,1,0)</f>
        <v>光法</v>
      </c>
    </row>
    <row r="113" spans="1:41" x14ac:dyDescent="0.15">
      <c r="A113">
        <v>10111</v>
      </c>
      <c r="B113" t="s">
        <v>280</v>
      </c>
      <c r="C113">
        <v>0</v>
      </c>
      <c r="D113">
        <v>0</v>
      </c>
      <c r="E113">
        <v>0</v>
      </c>
      <c r="F113">
        <v>2</v>
      </c>
      <c r="G113">
        <v>1</v>
      </c>
      <c r="H113">
        <v>1</v>
      </c>
      <c r="I113">
        <v>1</v>
      </c>
      <c r="J113">
        <f>INT(英雄配置表!J113)</f>
        <v>512</v>
      </c>
      <c r="K113">
        <f>INT(英雄配置表!K113)</f>
        <v>384</v>
      </c>
      <c r="L113">
        <f>INT(英雄配置表!L113)</f>
        <v>256</v>
      </c>
      <c r="M113">
        <f>INT(英雄配置表!M113)</f>
        <v>153</v>
      </c>
      <c r="N113">
        <f>INT(英雄配置表!N113)</f>
        <v>320</v>
      </c>
      <c r="O113">
        <f>英雄配置表!O113</f>
        <v>153.60000000000002</v>
      </c>
      <c r="P113">
        <f>英雄配置表!P113</f>
        <v>115.2</v>
      </c>
      <c r="Q113">
        <f>英雄配置表!Q113</f>
        <v>76.800000000000011</v>
      </c>
      <c r="R113">
        <f>英雄配置表!R113</f>
        <v>46.080000000000005</v>
      </c>
      <c r="S113">
        <f>英雄配置表!S113</f>
        <v>96</v>
      </c>
      <c r="T113">
        <f>扩大100倍!T113</f>
        <v>0</v>
      </c>
      <c r="U113">
        <f>扩大100倍!U113</f>
        <v>0</v>
      </c>
      <c r="V113">
        <f>扩大100倍!V113</f>
        <v>0</v>
      </c>
      <c r="W113">
        <f>扩大100倍!W113</f>
        <v>0</v>
      </c>
      <c r="X113">
        <f>扩大100倍!X113</f>
        <v>0</v>
      </c>
      <c r="Y113">
        <f>扩大100倍!Y113</f>
        <v>0</v>
      </c>
      <c r="Z113">
        <f>扩大100倍!Z113</f>
        <v>0</v>
      </c>
      <c r="AA113">
        <f>扩大100倍!AA113</f>
        <v>0</v>
      </c>
      <c r="AB113">
        <f>扩大100倍!AB113</f>
        <v>0</v>
      </c>
      <c r="AC113">
        <f>扩大100倍!AC113</f>
        <v>0</v>
      </c>
      <c r="AD113">
        <f>扩大100倍!AD113</f>
        <v>0</v>
      </c>
      <c r="AE113">
        <f>扩大100倍!AE113</f>
        <v>0</v>
      </c>
      <c r="AF113">
        <f>扩大100倍!AF113</f>
        <v>0</v>
      </c>
      <c r="AG113" t="s">
        <v>536</v>
      </c>
      <c r="AH113">
        <v>0</v>
      </c>
      <c r="AI113">
        <v>0</v>
      </c>
      <c r="AJ113">
        <v>0</v>
      </c>
      <c r="AK113">
        <v>0</v>
      </c>
      <c r="AL113">
        <v>0</v>
      </c>
      <c r="AM113">
        <v>0</v>
      </c>
      <c r="AN113" t="e">
        <f>VLOOKUP(A113,Sheet1!$A$4:$A$357,1,0)</f>
        <v>#N/A</v>
      </c>
      <c r="AO113" t="e">
        <f>VLOOKUP(B113,[4]Sheet1!$A$2:$A$363,1,0)</f>
        <v>#N/A</v>
      </c>
    </row>
    <row r="114" spans="1:41" x14ac:dyDescent="0.15">
      <c r="A114">
        <v>10112</v>
      </c>
      <c r="B114" t="s">
        <v>280</v>
      </c>
      <c r="C114">
        <v>0</v>
      </c>
      <c r="D114">
        <v>0</v>
      </c>
      <c r="E114">
        <v>0</v>
      </c>
      <c r="F114">
        <v>2</v>
      </c>
      <c r="G114">
        <v>1</v>
      </c>
      <c r="H114">
        <v>1</v>
      </c>
      <c r="I114">
        <v>1</v>
      </c>
      <c r="J114">
        <f>INT(英雄配置表!J114)</f>
        <v>512</v>
      </c>
      <c r="K114">
        <f>INT(英雄配置表!K114)</f>
        <v>384</v>
      </c>
      <c r="L114">
        <f>INT(英雄配置表!L114)</f>
        <v>256</v>
      </c>
      <c r="M114">
        <f>INT(英雄配置表!M114)</f>
        <v>153</v>
      </c>
      <c r="N114">
        <f>INT(英雄配置表!N114)</f>
        <v>320</v>
      </c>
      <c r="O114">
        <f>英雄配置表!O114</f>
        <v>153.60000000000002</v>
      </c>
      <c r="P114">
        <f>英雄配置表!P114</f>
        <v>115.2</v>
      </c>
      <c r="Q114">
        <f>英雄配置表!Q114</f>
        <v>76.800000000000011</v>
      </c>
      <c r="R114">
        <f>英雄配置表!R114</f>
        <v>46.080000000000005</v>
      </c>
      <c r="S114">
        <f>英雄配置表!S114</f>
        <v>96</v>
      </c>
      <c r="T114">
        <f>扩大100倍!T114</f>
        <v>0</v>
      </c>
      <c r="U114">
        <f>扩大100倍!U114</f>
        <v>0</v>
      </c>
      <c r="V114">
        <f>扩大100倍!V114</f>
        <v>0</v>
      </c>
      <c r="W114">
        <f>扩大100倍!W114</f>
        <v>0</v>
      </c>
      <c r="X114">
        <f>扩大100倍!X114</f>
        <v>0</v>
      </c>
      <c r="Y114">
        <f>扩大100倍!Y114</f>
        <v>0</v>
      </c>
      <c r="Z114">
        <f>扩大100倍!Z114</f>
        <v>0</v>
      </c>
      <c r="AA114">
        <f>扩大100倍!AA114</f>
        <v>0</v>
      </c>
      <c r="AB114">
        <f>扩大100倍!AB114</f>
        <v>0</v>
      </c>
      <c r="AC114">
        <f>扩大100倍!AC114</f>
        <v>0</v>
      </c>
      <c r="AD114">
        <f>扩大100倍!AD114</f>
        <v>0</v>
      </c>
      <c r="AE114">
        <f>扩大100倍!AE114</f>
        <v>0</v>
      </c>
      <c r="AF114">
        <f>扩大100倍!AF114</f>
        <v>0</v>
      </c>
      <c r="AG114" t="s">
        <v>537</v>
      </c>
      <c r="AH114">
        <v>0</v>
      </c>
      <c r="AI114">
        <v>0</v>
      </c>
      <c r="AJ114">
        <v>0</v>
      </c>
      <c r="AK114">
        <v>0</v>
      </c>
      <c r="AL114">
        <v>0</v>
      </c>
      <c r="AM114">
        <v>0</v>
      </c>
      <c r="AN114" t="e">
        <f>VLOOKUP(A114,Sheet1!$A$4:$A$357,1,0)</f>
        <v>#N/A</v>
      </c>
      <c r="AO114" t="e">
        <f>VLOOKUP(B114,[4]Sheet1!$A$2:$A$363,1,0)</f>
        <v>#N/A</v>
      </c>
    </row>
    <row r="115" spans="1:41" x14ac:dyDescent="0.15">
      <c r="A115">
        <v>10113</v>
      </c>
      <c r="B115" t="s">
        <v>89</v>
      </c>
      <c r="C115">
        <v>0</v>
      </c>
      <c r="D115">
        <v>0</v>
      </c>
      <c r="E115">
        <v>0</v>
      </c>
      <c r="F115">
        <v>2</v>
      </c>
      <c r="G115">
        <v>1</v>
      </c>
      <c r="H115">
        <v>2</v>
      </c>
      <c r="I115">
        <v>2</v>
      </c>
      <c r="J115">
        <f>INT(英雄配置表!J115)</f>
        <v>536</v>
      </c>
      <c r="K115">
        <f>INT(英雄配置表!K115)</f>
        <v>482</v>
      </c>
      <c r="L115">
        <f>INT(英雄配置表!L115)</f>
        <v>214</v>
      </c>
      <c r="M115">
        <f>INT(英雄配置表!M115)</f>
        <v>144</v>
      </c>
      <c r="N115">
        <f>INT(英雄配置表!N115)</f>
        <v>368</v>
      </c>
      <c r="O115">
        <f>英雄配置表!O115</f>
        <v>160.80000000000001</v>
      </c>
      <c r="P115">
        <f>英雄配置表!P115</f>
        <v>144.72000000000003</v>
      </c>
      <c r="Q115">
        <f>英雄配置表!Q115</f>
        <v>64.320000000000007</v>
      </c>
      <c r="R115">
        <f>英雄配置表!R115</f>
        <v>43.415999999999997</v>
      </c>
      <c r="S115">
        <f>英雄配置表!S115</f>
        <v>110.55000000000003</v>
      </c>
      <c r="T115">
        <f>扩大100倍!T115</f>
        <v>0</v>
      </c>
      <c r="U115">
        <f>扩大100倍!U115</f>
        <v>0</v>
      </c>
      <c r="V115">
        <f>扩大100倍!V115</f>
        <v>0</v>
      </c>
      <c r="W115">
        <f>扩大100倍!W115</f>
        <v>0</v>
      </c>
      <c r="X115">
        <f>扩大100倍!X115</f>
        <v>0</v>
      </c>
      <c r="Y115">
        <f>扩大100倍!Y115</f>
        <v>0</v>
      </c>
      <c r="Z115">
        <f>扩大100倍!Z115</f>
        <v>0</v>
      </c>
      <c r="AA115">
        <f>扩大100倍!AA115</f>
        <v>0</v>
      </c>
      <c r="AB115">
        <f>扩大100倍!AB115</f>
        <v>0</v>
      </c>
      <c r="AC115">
        <f>扩大100倍!AC115</f>
        <v>0</v>
      </c>
      <c r="AD115">
        <f>扩大100倍!AD115</f>
        <v>0</v>
      </c>
      <c r="AE115">
        <f>扩大100倍!AE115</f>
        <v>0</v>
      </c>
      <c r="AF115">
        <f>扩大100倍!AF115</f>
        <v>0</v>
      </c>
      <c r="AG115" t="s">
        <v>538</v>
      </c>
      <c r="AH115">
        <v>0</v>
      </c>
      <c r="AI115">
        <v>0</v>
      </c>
      <c r="AJ115">
        <v>0</v>
      </c>
      <c r="AK115" t="s">
        <v>539</v>
      </c>
      <c r="AL115" t="s">
        <v>540</v>
      </c>
      <c r="AM115">
        <v>0</v>
      </c>
      <c r="AN115">
        <f>VLOOKUP(A115,Sheet1!$A$4:$A$357,1,0)</f>
        <v>10113</v>
      </c>
      <c r="AO115" t="str">
        <f>VLOOKUP(B115,[4]Sheet1!$A$2:$A$363,1,0)</f>
        <v>双头龙</v>
      </c>
    </row>
    <row r="116" spans="1:41" x14ac:dyDescent="0.15">
      <c r="A116">
        <v>10114</v>
      </c>
      <c r="B116" t="s">
        <v>63</v>
      </c>
      <c r="C116">
        <v>0</v>
      </c>
      <c r="D116">
        <v>0</v>
      </c>
      <c r="E116">
        <v>0</v>
      </c>
      <c r="F116">
        <v>2</v>
      </c>
      <c r="G116">
        <v>1</v>
      </c>
      <c r="H116">
        <v>2</v>
      </c>
      <c r="I116">
        <v>2</v>
      </c>
      <c r="J116">
        <f>INT(英雄配置表!J116)</f>
        <v>560</v>
      </c>
      <c r="K116">
        <f>INT(英雄配置表!K116)</f>
        <v>504</v>
      </c>
      <c r="L116">
        <f>INT(英雄配置表!L116)</f>
        <v>224</v>
      </c>
      <c r="M116">
        <f>INT(英雄配置表!M116)</f>
        <v>151</v>
      </c>
      <c r="N116">
        <f>INT(英雄配置表!N116)</f>
        <v>385</v>
      </c>
      <c r="O116">
        <f>英雄配置表!O116</f>
        <v>168</v>
      </c>
      <c r="P116">
        <f>英雄配置表!P116</f>
        <v>151.20000000000002</v>
      </c>
      <c r="Q116">
        <f>英雄配置表!Q116</f>
        <v>67.2</v>
      </c>
      <c r="R116">
        <f>英雄配置表!R116</f>
        <v>45.359999999999992</v>
      </c>
      <c r="S116">
        <f>英雄配置表!S116</f>
        <v>115.5</v>
      </c>
      <c r="T116">
        <f>扩大100倍!T116</f>
        <v>0</v>
      </c>
      <c r="U116">
        <f>扩大100倍!U116</f>
        <v>0</v>
      </c>
      <c r="V116">
        <f>扩大100倍!V116</f>
        <v>0</v>
      </c>
      <c r="W116">
        <f>扩大100倍!W116</f>
        <v>0</v>
      </c>
      <c r="X116">
        <f>扩大100倍!X116</f>
        <v>0</v>
      </c>
      <c r="Y116">
        <f>扩大100倍!Y116</f>
        <v>0</v>
      </c>
      <c r="Z116">
        <f>扩大100倍!Z116</f>
        <v>0</v>
      </c>
      <c r="AA116">
        <f>扩大100倍!AA116</f>
        <v>0</v>
      </c>
      <c r="AB116">
        <f>扩大100倍!AB116</f>
        <v>0</v>
      </c>
      <c r="AC116">
        <f>扩大100倍!AC116</f>
        <v>0</v>
      </c>
      <c r="AD116">
        <f>扩大100倍!AD116</f>
        <v>0</v>
      </c>
      <c r="AE116">
        <f>扩大100倍!AE116</f>
        <v>0</v>
      </c>
      <c r="AF116">
        <f>扩大100倍!AF116</f>
        <v>0</v>
      </c>
      <c r="AG116" t="s">
        <v>541</v>
      </c>
      <c r="AH116">
        <v>0</v>
      </c>
      <c r="AI116">
        <v>0</v>
      </c>
      <c r="AJ116">
        <v>0</v>
      </c>
      <c r="AK116">
        <v>0</v>
      </c>
      <c r="AL116">
        <v>0</v>
      </c>
      <c r="AM116">
        <v>0</v>
      </c>
      <c r="AN116">
        <f>VLOOKUP(A116,Sheet1!$A$4:$A$357,1,0)</f>
        <v>10114</v>
      </c>
      <c r="AO116" t="str">
        <f>VLOOKUP(B116,[4]Sheet1!$A$2:$A$363,1,0)</f>
        <v>暗牧</v>
      </c>
    </row>
    <row r="117" spans="1:41" x14ac:dyDescent="0.15">
      <c r="A117">
        <v>10115</v>
      </c>
      <c r="B117" t="s">
        <v>280</v>
      </c>
      <c r="C117">
        <v>0</v>
      </c>
      <c r="D117">
        <v>0</v>
      </c>
      <c r="E117">
        <v>0</v>
      </c>
      <c r="F117">
        <v>2</v>
      </c>
      <c r="G117">
        <v>1</v>
      </c>
      <c r="H117">
        <v>2</v>
      </c>
      <c r="I117">
        <v>2</v>
      </c>
      <c r="J117">
        <f>INT(英雄配置表!J117)</f>
        <v>512</v>
      </c>
      <c r="K117">
        <f>INT(英雄配置表!K117)</f>
        <v>384</v>
      </c>
      <c r="L117">
        <f>INT(英雄配置表!L117)</f>
        <v>256</v>
      </c>
      <c r="M117">
        <f>INT(英雄配置表!M117)</f>
        <v>153</v>
      </c>
      <c r="N117">
        <f>INT(英雄配置表!N117)</f>
        <v>320</v>
      </c>
      <c r="O117">
        <f>英雄配置表!O117</f>
        <v>153.60000000000002</v>
      </c>
      <c r="P117">
        <f>英雄配置表!P117</f>
        <v>115.2</v>
      </c>
      <c r="Q117">
        <f>英雄配置表!Q117</f>
        <v>76.800000000000011</v>
      </c>
      <c r="R117">
        <f>英雄配置表!R117</f>
        <v>46.080000000000005</v>
      </c>
      <c r="S117">
        <f>英雄配置表!S117</f>
        <v>96</v>
      </c>
      <c r="T117">
        <f>扩大100倍!T117</f>
        <v>0</v>
      </c>
      <c r="U117">
        <f>扩大100倍!U117</f>
        <v>0</v>
      </c>
      <c r="V117">
        <f>扩大100倍!V117</f>
        <v>0</v>
      </c>
      <c r="W117">
        <f>扩大100倍!W117</f>
        <v>0</v>
      </c>
      <c r="X117">
        <f>扩大100倍!X117</f>
        <v>0</v>
      </c>
      <c r="Y117">
        <f>扩大100倍!Y117</f>
        <v>0</v>
      </c>
      <c r="Z117">
        <f>扩大100倍!Z117</f>
        <v>0</v>
      </c>
      <c r="AA117">
        <f>扩大100倍!AA117</f>
        <v>0</v>
      </c>
      <c r="AB117">
        <f>扩大100倍!AB117</f>
        <v>0</v>
      </c>
      <c r="AC117">
        <f>扩大100倍!AC117</f>
        <v>0</v>
      </c>
      <c r="AD117">
        <f>扩大100倍!AD117</f>
        <v>0</v>
      </c>
      <c r="AE117">
        <f>扩大100倍!AE117</f>
        <v>0</v>
      </c>
      <c r="AF117">
        <f>扩大100倍!AF117</f>
        <v>0</v>
      </c>
      <c r="AG117" t="s">
        <v>542</v>
      </c>
      <c r="AH117">
        <v>0</v>
      </c>
      <c r="AI117">
        <v>0</v>
      </c>
      <c r="AJ117">
        <v>0</v>
      </c>
      <c r="AK117">
        <v>0</v>
      </c>
      <c r="AL117">
        <v>0</v>
      </c>
      <c r="AM117">
        <v>0</v>
      </c>
      <c r="AN117" t="e">
        <f>VLOOKUP(A117,Sheet1!$A$4:$A$357,1,0)</f>
        <v>#N/A</v>
      </c>
      <c r="AO117" t="e">
        <f>VLOOKUP(B117,[4]Sheet1!$A$2:$A$363,1,0)</f>
        <v>#N/A</v>
      </c>
    </row>
    <row r="118" spans="1:41" x14ac:dyDescent="0.15">
      <c r="A118">
        <v>10116</v>
      </c>
      <c r="B118" t="s">
        <v>280</v>
      </c>
      <c r="C118">
        <v>0</v>
      </c>
      <c r="D118">
        <v>0</v>
      </c>
      <c r="E118">
        <v>0</v>
      </c>
      <c r="F118">
        <v>2</v>
      </c>
      <c r="G118">
        <v>1</v>
      </c>
      <c r="H118">
        <v>2</v>
      </c>
      <c r="I118">
        <v>2</v>
      </c>
      <c r="J118">
        <f>INT(英雄配置表!J118)</f>
        <v>512</v>
      </c>
      <c r="K118">
        <f>INT(英雄配置表!K118)</f>
        <v>384</v>
      </c>
      <c r="L118">
        <f>INT(英雄配置表!L118)</f>
        <v>256</v>
      </c>
      <c r="M118">
        <f>INT(英雄配置表!M118)</f>
        <v>153</v>
      </c>
      <c r="N118">
        <f>INT(英雄配置表!N118)</f>
        <v>320</v>
      </c>
      <c r="O118">
        <f>英雄配置表!O118</f>
        <v>153.60000000000002</v>
      </c>
      <c r="P118">
        <f>英雄配置表!P118</f>
        <v>115.2</v>
      </c>
      <c r="Q118">
        <f>英雄配置表!Q118</f>
        <v>76.800000000000011</v>
      </c>
      <c r="R118">
        <f>英雄配置表!R118</f>
        <v>46.080000000000005</v>
      </c>
      <c r="S118">
        <f>英雄配置表!S118</f>
        <v>96</v>
      </c>
      <c r="T118">
        <f>扩大100倍!T118</f>
        <v>0</v>
      </c>
      <c r="U118">
        <f>扩大100倍!U118</f>
        <v>0</v>
      </c>
      <c r="V118">
        <f>扩大100倍!V118</f>
        <v>0</v>
      </c>
      <c r="W118">
        <f>扩大100倍!W118</f>
        <v>0</v>
      </c>
      <c r="X118">
        <f>扩大100倍!X118</f>
        <v>0</v>
      </c>
      <c r="Y118">
        <f>扩大100倍!Y118</f>
        <v>0</v>
      </c>
      <c r="Z118">
        <f>扩大100倍!Z118</f>
        <v>0</v>
      </c>
      <c r="AA118">
        <f>扩大100倍!AA118</f>
        <v>0</v>
      </c>
      <c r="AB118">
        <f>扩大100倍!AB118</f>
        <v>0</v>
      </c>
      <c r="AC118">
        <f>扩大100倍!AC118</f>
        <v>0</v>
      </c>
      <c r="AD118">
        <f>扩大100倍!AD118</f>
        <v>0</v>
      </c>
      <c r="AE118">
        <f>扩大100倍!AE118</f>
        <v>0</v>
      </c>
      <c r="AF118">
        <f>扩大100倍!AF118</f>
        <v>0</v>
      </c>
      <c r="AG118" t="s">
        <v>543</v>
      </c>
      <c r="AH118">
        <v>0</v>
      </c>
      <c r="AI118">
        <v>0</v>
      </c>
      <c r="AJ118">
        <v>0</v>
      </c>
      <c r="AK118">
        <v>0</v>
      </c>
      <c r="AL118">
        <v>0</v>
      </c>
      <c r="AM118">
        <v>0</v>
      </c>
      <c r="AN118" t="e">
        <f>VLOOKUP(A118,Sheet1!$A$4:$A$357,1,0)</f>
        <v>#N/A</v>
      </c>
      <c r="AO118" t="e">
        <f>VLOOKUP(B118,[4]Sheet1!$A$2:$A$363,1,0)</f>
        <v>#N/A</v>
      </c>
    </row>
    <row r="119" spans="1:41" x14ac:dyDescent="0.15">
      <c r="A119">
        <v>10117</v>
      </c>
      <c r="B119" t="s">
        <v>72</v>
      </c>
      <c r="C119">
        <v>0</v>
      </c>
      <c r="D119">
        <v>0</v>
      </c>
      <c r="E119">
        <v>0</v>
      </c>
      <c r="F119">
        <v>2</v>
      </c>
      <c r="G119">
        <v>1</v>
      </c>
      <c r="H119">
        <v>3</v>
      </c>
      <c r="I119">
        <v>3</v>
      </c>
      <c r="J119">
        <f>INT(英雄配置表!J119)</f>
        <v>509</v>
      </c>
      <c r="K119">
        <f>INT(英雄配置表!K119)</f>
        <v>442</v>
      </c>
      <c r="L119">
        <f>INT(英雄配置表!L119)</f>
        <v>241</v>
      </c>
      <c r="M119">
        <f>INT(英雄配置表!M119)</f>
        <v>168</v>
      </c>
      <c r="N119">
        <f>INT(英雄配置表!N119)</f>
        <v>335</v>
      </c>
      <c r="O119">
        <f>英雄配置表!O119</f>
        <v>152.76</v>
      </c>
      <c r="P119">
        <f>英雄配置表!P119</f>
        <v>132.66000000000003</v>
      </c>
      <c r="Q119">
        <f>英雄配置表!Q119</f>
        <v>72.36</v>
      </c>
      <c r="R119">
        <f>英雄配置表!R119</f>
        <v>50.652000000000008</v>
      </c>
      <c r="S119">
        <f>英雄配置表!S119</f>
        <v>100.50000000000001</v>
      </c>
      <c r="T119">
        <f>扩大100倍!T119</f>
        <v>0</v>
      </c>
      <c r="U119">
        <f>扩大100倍!U119</f>
        <v>0</v>
      </c>
      <c r="V119">
        <f>扩大100倍!V119</f>
        <v>0</v>
      </c>
      <c r="W119">
        <f>扩大100倍!W119</f>
        <v>0</v>
      </c>
      <c r="X119">
        <f>扩大100倍!X119</f>
        <v>0</v>
      </c>
      <c r="Y119">
        <f>扩大100倍!Y119</f>
        <v>0</v>
      </c>
      <c r="Z119">
        <f>扩大100倍!Z119</f>
        <v>0</v>
      </c>
      <c r="AA119">
        <f>扩大100倍!AA119</f>
        <v>0</v>
      </c>
      <c r="AB119">
        <f>扩大100倍!AB119</f>
        <v>0</v>
      </c>
      <c r="AC119">
        <f>扩大100倍!AC119</f>
        <v>0</v>
      </c>
      <c r="AD119">
        <f>扩大100倍!AD119</f>
        <v>0</v>
      </c>
      <c r="AE119">
        <f>扩大100倍!AE119</f>
        <v>0</v>
      </c>
      <c r="AF119">
        <f>扩大100倍!AF119</f>
        <v>0</v>
      </c>
      <c r="AG119" t="s">
        <v>544</v>
      </c>
      <c r="AH119">
        <v>0</v>
      </c>
      <c r="AI119">
        <v>0</v>
      </c>
      <c r="AJ119">
        <v>0</v>
      </c>
      <c r="AK119" t="s">
        <v>545</v>
      </c>
      <c r="AL119" t="s">
        <v>251</v>
      </c>
      <c r="AM119">
        <v>0</v>
      </c>
      <c r="AN119">
        <f>VLOOKUP(A119,Sheet1!$A$4:$A$357,1,0)</f>
        <v>10117</v>
      </c>
      <c r="AO119" t="str">
        <f>VLOOKUP(B119,[4]Sheet1!$A$2:$A$363,1,0)</f>
        <v>毒狗</v>
      </c>
    </row>
    <row r="120" spans="1:41" x14ac:dyDescent="0.15">
      <c r="A120">
        <v>10118</v>
      </c>
      <c r="B120" t="s">
        <v>68</v>
      </c>
      <c r="C120">
        <v>0</v>
      </c>
      <c r="D120">
        <v>0</v>
      </c>
      <c r="E120">
        <v>0</v>
      </c>
      <c r="F120">
        <v>2</v>
      </c>
      <c r="G120">
        <v>1</v>
      </c>
      <c r="H120">
        <v>3</v>
      </c>
      <c r="I120">
        <v>3</v>
      </c>
      <c r="J120">
        <f>INT(英雄配置表!J120)</f>
        <v>560</v>
      </c>
      <c r="K120">
        <f>INT(英雄配置表!K120)</f>
        <v>504</v>
      </c>
      <c r="L120">
        <f>INT(英雄配置表!L120)</f>
        <v>224</v>
      </c>
      <c r="M120">
        <f>INT(英雄配置表!M120)</f>
        <v>151</v>
      </c>
      <c r="N120">
        <f>INT(英雄配置表!N120)</f>
        <v>385</v>
      </c>
      <c r="O120">
        <f>英雄配置表!O120</f>
        <v>168</v>
      </c>
      <c r="P120">
        <f>英雄配置表!P120</f>
        <v>151.20000000000002</v>
      </c>
      <c r="Q120">
        <f>英雄配置表!Q120</f>
        <v>67.2</v>
      </c>
      <c r="R120">
        <f>英雄配置表!R120</f>
        <v>45.359999999999992</v>
      </c>
      <c r="S120">
        <f>英雄配置表!S120</f>
        <v>115.5</v>
      </c>
      <c r="T120">
        <f>扩大100倍!T120</f>
        <v>0</v>
      </c>
      <c r="U120">
        <f>扩大100倍!U120</f>
        <v>0</v>
      </c>
      <c r="V120">
        <f>扩大100倍!V120</f>
        <v>0</v>
      </c>
      <c r="W120">
        <f>扩大100倍!W120</f>
        <v>0</v>
      </c>
      <c r="X120">
        <f>扩大100倍!X120</f>
        <v>0</v>
      </c>
      <c r="Y120">
        <f>扩大100倍!Y120</f>
        <v>0</v>
      </c>
      <c r="Z120">
        <f>扩大100倍!Z120</f>
        <v>0</v>
      </c>
      <c r="AA120">
        <f>扩大100倍!AA120</f>
        <v>0</v>
      </c>
      <c r="AB120">
        <f>扩大100倍!AB120</f>
        <v>0</v>
      </c>
      <c r="AC120">
        <f>扩大100倍!AC120</f>
        <v>0</v>
      </c>
      <c r="AD120">
        <f>扩大100倍!AD120</f>
        <v>0</v>
      </c>
      <c r="AE120">
        <f>扩大100倍!AE120</f>
        <v>0</v>
      </c>
      <c r="AF120">
        <f>扩大100倍!AF120</f>
        <v>0</v>
      </c>
      <c r="AG120" t="s">
        <v>546</v>
      </c>
      <c r="AH120">
        <v>0</v>
      </c>
      <c r="AI120">
        <v>0</v>
      </c>
      <c r="AJ120">
        <v>0</v>
      </c>
      <c r="AK120" t="s">
        <v>547</v>
      </c>
      <c r="AL120" t="s">
        <v>455</v>
      </c>
      <c r="AM120">
        <v>0</v>
      </c>
      <c r="AN120">
        <f>VLOOKUP(A120,Sheet1!$A$4:$A$357,1,0)</f>
        <v>10118</v>
      </c>
      <c r="AO120" t="str">
        <f>VLOOKUP(B120,[4]Sheet1!$A$2:$A$363,1,0)</f>
        <v>米团</v>
      </c>
    </row>
    <row r="121" spans="1:41" x14ac:dyDescent="0.15">
      <c r="A121">
        <v>10119</v>
      </c>
      <c r="B121" t="s">
        <v>280</v>
      </c>
      <c r="C121">
        <v>0</v>
      </c>
      <c r="D121">
        <v>0</v>
      </c>
      <c r="E121">
        <v>0</v>
      </c>
      <c r="F121">
        <v>2</v>
      </c>
      <c r="G121">
        <v>1</v>
      </c>
      <c r="H121">
        <v>3</v>
      </c>
      <c r="I121">
        <v>3</v>
      </c>
      <c r="J121">
        <f>INT(英雄配置表!J121)</f>
        <v>512</v>
      </c>
      <c r="K121">
        <f>INT(英雄配置表!K121)</f>
        <v>384</v>
      </c>
      <c r="L121">
        <f>INT(英雄配置表!L121)</f>
        <v>256</v>
      </c>
      <c r="M121">
        <f>INT(英雄配置表!M121)</f>
        <v>153</v>
      </c>
      <c r="N121">
        <f>INT(英雄配置表!N121)</f>
        <v>320</v>
      </c>
      <c r="O121">
        <f>英雄配置表!O121</f>
        <v>153.60000000000002</v>
      </c>
      <c r="P121">
        <f>英雄配置表!P121</f>
        <v>115.2</v>
      </c>
      <c r="Q121">
        <f>英雄配置表!Q121</f>
        <v>76.800000000000011</v>
      </c>
      <c r="R121">
        <f>英雄配置表!R121</f>
        <v>46.080000000000005</v>
      </c>
      <c r="S121">
        <f>英雄配置表!S121</f>
        <v>96</v>
      </c>
      <c r="T121">
        <f>扩大100倍!T121</f>
        <v>0</v>
      </c>
      <c r="U121">
        <f>扩大100倍!U121</f>
        <v>0</v>
      </c>
      <c r="V121">
        <f>扩大100倍!V121</f>
        <v>0</v>
      </c>
      <c r="W121">
        <f>扩大100倍!W121</f>
        <v>0</v>
      </c>
      <c r="X121">
        <f>扩大100倍!X121</f>
        <v>0</v>
      </c>
      <c r="Y121">
        <f>扩大100倍!Y121</f>
        <v>0</v>
      </c>
      <c r="Z121">
        <f>扩大100倍!Z121</f>
        <v>0</v>
      </c>
      <c r="AA121">
        <f>扩大100倍!AA121</f>
        <v>0</v>
      </c>
      <c r="AB121">
        <f>扩大100倍!AB121</f>
        <v>0</v>
      </c>
      <c r="AC121">
        <f>扩大100倍!AC121</f>
        <v>0</v>
      </c>
      <c r="AD121">
        <f>扩大100倍!AD121</f>
        <v>0</v>
      </c>
      <c r="AE121">
        <f>扩大100倍!AE121</f>
        <v>0</v>
      </c>
      <c r="AF121">
        <f>扩大100倍!AF121</f>
        <v>0</v>
      </c>
      <c r="AG121" t="s">
        <v>548</v>
      </c>
      <c r="AH121">
        <v>0</v>
      </c>
      <c r="AI121">
        <v>0</v>
      </c>
      <c r="AJ121">
        <v>0</v>
      </c>
      <c r="AK121">
        <v>0</v>
      </c>
      <c r="AL121">
        <v>0</v>
      </c>
      <c r="AM121">
        <v>0</v>
      </c>
      <c r="AN121" t="e">
        <f>VLOOKUP(A121,Sheet1!$A$4:$A$357,1,0)</f>
        <v>#N/A</v>
      </c>
      <c r="AO121" t="e">
        <f>VLOOKUP(B121,[4]Sheet1!$A$2:$A$363,1,0)</f>
        <v>#N/A</v>
      </c>
    </row>
    <row r="122" spans="1:41" x14ac:dyDescent="0.15">
      <c r="A122">
        <v>10120</v>
      </c>
      <c r="B122" t="s">
        <v>280</v>
      </c>
      <c r="C122">
        <v>0</v>
      </c>
      <c r="D122">
        <v>0</v>
      </c>
      <c r="E122">
        <v>0</v>
      </c>
      <c r="F122">
        <v>2</v>
      </c>
      <c r="G122">
        <v>1</v>
      </c>
      <c r="H122">
        <v>3</v>
      </c>
      <c r="I122">
        <v>3</v>
      </c>
      <c r="J122">
        <f>INT(英雄配置表!J122)</f>
        <v>512</v>
      </c>
      <c r="K122">
        <f>INT(英雄配置表!K122)</f>
        <v>384</v>
      </c>
      <c r="L122">
        <f>INT(英雄配置表!L122)</f>
        <v>256</v>
      </c>
      <c r="M122">
        <f>INT(英雄配置表!M122)</f>
        <v>153</v>
      </c>
      <c r="N122">
        <f>INT(英雄配置表!N122)</f>
        <v>320</v>
      </c>
      <c r="O122">
        <f>英雄配置表!O122</f>
        <v>153.60000000000002</v>
      </c>
      <c r="P122">
        <f>英雄配置表!P122</f>
        <v>115.2</v>
      </c>
      <c r="Q122">
        <f>英雄配置表!Q122</f>
        <v>76.800000000000011</v>
      </c>
      <c r="R122">
        <f>英雄配置表!R122</f>
        <v>46.080000000000005</v>
      </c>
      <c r="S122">
        <f>英雄配置表!S122</f>
        <v>96</v>
      </c>
      <c r="T122">
        <f>扩大100倍!T122</f>
        <v>0</v>
      </c>
      <c r="U122">
        <f>扩大100倍!U122</f>
        <v>0</v>
      </c>
      <c r="V122">
        <f>扩大100倍!V122</f>
        <v>0</v>
      </c>
      <c r="W122">
        <f>扩大100倍!W122</f>
        <v>0</v>
      </c>
      <c r="X122">
        <f>扩大100倍!X122</f>
        <v>0</v>
      </c>
      <c r="Y122">
        <f>扩大100倍!Y122</f>
        <v>0</v>
      </c>
      <c r="Z122">
        <f>扩大100倍!Z122</f>
        <v>0</v>
      </c>
      <c r="AA122">
        <f>扩大100倍!AA122</f>
        <v>0</v>
      </c>
      <c r="AB122">
        <f>扩大100倍!AB122</f>
        <v>0</v>
      </c>
      <c r="AC122">
        <f>扩大100倍!AC122</f>
        <v>0</v>
      </c>
      <c r="AD122">
        <f>扩大100倍!AD122</f>
        <v>0</v>
      </c>
      <c r="AE122">
        <f>扩大100倍!AE122</f>
        <v>0</v>
      </c>
      <c r="AF122">
        <f>扩大100倍!AF122</f>
        <v>0</v>
      </c>
      <c r="AG122" t="s">
        <v>549</v>
      </c>
      <c r="AH122">
        <v>0</v>
      </c>
      <c r="AI122">
        <v>0</v>
      </c>
      <c r="AJ122">
        <v>0</v>
      </c>
      <c r="AK122">
        <v>0</v>
      </c>
      <c r="AL122">
        <v>0</v>
      </c>
      <c r="AM122">
        <v>0</v>
      </c>
      <c r="AN122" t="e">
        <f>VLOOKUP(A122,Sheet1!$A$4:$A$357,1,0)</f>
        <v>#N/A</v>
      </c>
      <c r="AO122" t="e">
        <f>VLOOKUP(B122,[4]Sheet1!$A$2:$A$363,1,0)</f>
        <v>#N/A</v>
      </c>
    </row>
    <row r="123" spans="1:41" x14ac:dyDescent="0.15">
      <c r="A123">
        <v>10121</v>
      </c>
      <c r="B123" t="s">
        <v>83</v>
      </c>
      <c r="C123">
        <v>0</v>
      </c>
      <c r="D123">
        <v>0</v>
      </c>
      <c r="E123">
        <v>0</v>
      </c>
      <c r="F123">
        <v>2</v>
      </c>
      <c r="G123">
        <v>2</v>
      </c>
      <c r="H123">
        <v>4</v>
      </c>
      <c r="I123">
        <v>1</v>
      </c>
      <c r="J123">
        <f>INT(英雄配置表!J123)</f>
        <v>665</v>
      </c>
      <c r="K123">
        <f>INT(英雄配置表!K123)</f>
        <v>332</v>
      </c>
      <c r="L123">
        <f>INT(英雄配置表!L123)</f>
        <v>483</v>
      </c>
      <c r="M123">
        <f>INT(英雄配置表!M123)</f>
        <v>189</v>
      </c>
      <c r="N123">
        <f>INT(英雄配置表!N123)</f>
        <v>441</v>
      </c>
      <c r="O123">
        <f>英雄配置表!O123</f>
        <v>199.50000000000003</v>
      </c>
      <c r="P123">
        <f>英雄配置表!P123</f>
        <v>99.750000000000014</v>
      </c>
      <c r="Q123">
        <f>英雄配置表!Q123</f>
        <v>144.90000000000003</v>
      </c>
      <c r="R123">
        <f>英雄配置表!R123</f>
        <v>56.7</v>
      </c>
      <c r="S123">
        <f>英雄配置表!S123</f>
        <v>132.30000000000001</v>
      </c>
      <c r="T123">
        <f>扩大100倍!T123</f>
        <v>0</v>
      </c>
      <c r="U123">
        <f>扩大100倍!U123</f>
        <v>0</v>
      </c>
      <c r="V123">
        <f>扩大100倍!V123</f>
        <v>0</v>
      </c>
      <c r="W123">
        <f>扩大100倍!W123</f>
        <v>0</v>
      </c>
      <c r="X123">
        <f>扩大100倍!X123</f>
        <v>0</v>
      </c>
      <c r="Y123">
        <f>扩大100倍!Y123</f>
        <v>0</v>
      </c>
      <c r="Z123">
        <f>扩大100倍!Z123</f>
        <v>0</v>
      </c>
      <c r="AA123">
        <f>扩大100倍!AA123</f>
        <v>0</v>
      </c>
      <c r="AB123">
        <f>扩大100倍!AB123</f>
        <v>0</v>
      </c>
      <c r="AC123">
        <f>扩大100倍!AC123</f>
        <v>0</v>
      </c>
      <c r="AD123">
        <f>扩大100倍!AD123</f>
        <v>0</v>
      </c>
      <c r="AE123">
        <f>扩大100倍!AE123</f>
        <v>0</v>
      </c>
      <c r="AF123">
        <f>扩大100倍!AF123</f>
        <v>0</v>
      </c>
      <c r="AG123" t="s">
        <v>330</v>
      </c>
      <c r="AH123">
        <v>0</v>
      </c>
      <c r="AI123">
        <v>0</v>
      </c>
      <c r="AJ123">
        <v>0</v>
      </c>
      <c r="AK123" t="s">
        <v>253</v>
      </c>
      <c r="AL123" t="s">
        <v>272</v>
      </c>
      <c r="AM123">
        <v>0</v>
      </c>
      <c r="AN123">
        <f>VLOOKUP(A123,Sheet1!$A$4:$A$357,1,0)</f>
        <v>10121</v>
      </c>
      <c r="AO123" t="str">
        <f>VLOOKUP(B123,[4]Sheet1!$A$2:$A$363,1,0)</f>
        <v>直升机</v>
      </c>
    </row>
    <row r="124" spans="1:41" x14ac:dyDescent="0.15">
      <c r="A124">
        <v>10122</v>
      </c>
      <c r="B124" t="s">
        <v>102</v>
      </c>
      <c r="C124">
        <v>0</v>
      </c>
      <c r="D124">
        <v>0</v>
      </c>
      <c r="E124">
        <v>0</v>
      </c>
      <c r="F124">
        <v>2</v>
      </c>
      <c r="G124">
        <v>2</v>
      </c>
      <c r="H124">
        <v>4</v>
      </c>
      <c r="I124">
        <v>1</v>
      </c>
      <c r="J124">
        <f>INT(英雄配置表!J124)</f>
        <v>703</v>
      </c>
      <c r="K124">
        <f>INT(英雄配置表!K124)</f>
        <v>335</v>
      </c>
      <c r="L124">
        <f>INT(英雄配置表!L124)</f>
        <v>402</v>
      </c>
      <c r="M124">
        <f>INT(英雄配置表!M124)</f>
        <v>190</v>
      </c>
      <c r="N124">
        <f>INT(英雄配置表!N124)</f>
        <v>402</v>
      </c>
      <c r="O124">
        <f>英雄配置表!O124</f>
        <v>211.05000000000007</v>
      </c>
      <c r="P124">
        <f>英雄配置表!P124</f>
        <v>100.50000000000001</v>
      </c>
      <c r="Q124">
        <f>英雄配置表!Q124</f>
        <v>120.60000000000001</v>
      </c>
      <c r="R124">
        <f>英雄配置表!R124</f>
        <v>57.285000000000004</v>
      </c>
      <c r="S124">
        <f>英雄配置表!S124</f>
        <v>120.60000000000001</v>
      </c>
      <c r="T124">
        <f>扩大100倍!T124</f>
        <v>0</v>
      </c>
      <c r="U124">
        <f>扩大100倍!U124</f>
        <v>0</v>
      </c>
      <c r="V124">
        <f>扩大100倍!V124</f>
        <v>0</v>
      </c>
      <c r="W124">
        <f>扩大100倍!W124</f>
        <v>0</v>
      </c>
      <c r="X124">
        <f>扩大100倍!X124</f>
        <v>0</v>
      </c>
      <c r="Y124">
        <f>扩大100倍!Y124</f>
        <v>0</v>
      </c>
      <c r="Z124">
        <f>扩大100倍!Z124</f>
        <v>0</v>
      </c>
      <c r="AA124">
        <f>扩大100倍!AA124</f>
        <v>0</v>
      </c>
      <c r="AB124">
        <f>扩大100倍!AB124</f>
        <v>0</v>
      </c>
      <c r="AC124">
        <f>扩大100倍!AC124</f>
        <v>0</v>
      </c>
      <c r="AD124">
        <f>扩大100倍!AD124</f>
        <v>0</v>
      </c>
      <c r="AE124">
        <f>扩大100倍!AE124</f>
        <v>0</v>
      </c>
      <c r="AF124">
        <f>扩大100倍!AF124</f>
        <v>0</v>
      </c>
      <c r="AG124" t="s">
        <v>550</v>
      </c>
      <c r="AH124">
        <v>0</v>
      </c>
      <c r="AI124">
        <v>0</v>
      </c>
      <c r="AJ124">
        <v>0</v>
      </c>
      <c r="AK124" t="s">
        <v>551</v>
      </c>
      <c r="AL124" t="s">
        <v>552</v>
      </c>
      <c r="AM124">
        <v>0</v>
      </c>
      <c r="AN124">
        <f>VLOOKUP(A124,Sheet1!$A$4:$A$357,1,0)</f>
        <v>10122</v>
      </c>
      <c r="AO124" t="str">
        <f>VLOOKUP(B124,[4]Sheet1!$A$2:$A$363,1,0)</f>
        <v>雷狗</v>
      </c>
    </row>
    <row r="125" spans="1:41" x14ac:dyDescent="0.15">
      <c r="A125">
        <v>10123</v>
      </c>
      <c r="B125" t="s">
        <v>280</v>
      </c>
      <c r="C125">
        <v>0</v>
      </c>
      <c r="D125">
        <v>0</v>
      </c>
      <c r="E125">
        <v>0</v>
      </c>
      <c r="F125">
        <v>2</v>
      </c>
      <c r="G125">
        <v>2</v>
      </c>
      <c r="H125">
        <v>4</v>
      </c>
      <c r="I125">
        <v>1</v>
      </c>
      <c r="J125">
        <f>INT(英雄配置表!J125)</f>
        <v>640</v>
      </c>
      <c r="K125">
        <f>INT(英雄配置表!K125)</f>
        <v>320</v>
      </c>
      <c r="L125">
        <f>INT(英雄配置表!L125)</f>
        <v>384</v>
      </c>
      <c r="M125">
        <f>INT(英雄配置表!M125)</f>
        <v>192</v>
      </c>
      <c r="N125">
        <f>INT(英雄配置表!N125)</f>
        <v>384</v>
      </c>
      <c r="O125">
        <f>英雄配置表!O125</f>
        <v>192</v>
      </c>
      <c r="P125">
        <f>英雄配置表!P125</f>
        <v>96</v>
      </c>
      <c r="Q125">
        <f>英雄配置表!Q125</f>
        <v>115.2</v>
      </c>
      <c r="R125">
        <f>英雄配置表!R125</f>
        <v>57.6</v>
      </c>
      <c r="S125">
        <f>英雄配置表!S125</f>
        <v>115.2</v>
      </c>
      <c r="T125">
        <f>扩大100倍!T125</f>
        <v>0</v>
      </c>
      <c r="U125">
        <f>扩大100倍!U125</f>
        <v>0</v>
      </c>
      <c r="V125">
        <f>扩大100倍!V125</f>
        <v>0</v>
      </c>
      <c r="W125">
        <f>扩大100倍!W125</f>
        <v>0</v>
      </c>
      <c r="X125">
        <f>扩大100倍!X125</f>
        <v>0</v>
      </c>
      <c r="Y125">
        <f>扩大100倍!Y125</f>
        <v>0</v>
      </c>
      <c r="Z125">
        <f>扩大100倍!Z125</f>
        <v>0</v>
      </c>
      <c r="AA125">
        <f>扩大100倍!AA125</f>
        <v>0</v>
      </c>
      <c r="AB125">
        <f>扩大100倍!AB125</f>
        <v>0</v>
      </c>
      <c r="AC125">
        <f>扩大100倍!AC125</f>
        <v>0</v>
      </c>
      <c r="AD125">
        <f>扩大100倍!AD125</f>
        <v>0</v>
      </c>
      <c r="AE125">
        <f>扩大100倍!AE125</f>
        <v>0</v>
      </c>
      <c r="AF125">
        <f>扩大100倍!AF125</f>
        <v>0</v>
      </c>
      <c r="AG125" t="s">
        <v>553</v>
      </c>
      <c r="AH125">
        <v>0</v>
      </c>
      <c r="AI125">
        <v>0</v>
      </c>
      <c r="AJ125">
        <v>0</v>
      </c>
      <c r="AK125">
        <v>0</v>
      </c>
      <c r="AL125">
        <v>0</v>
      </c>
      <c r="AM125">
        <v>0</v>
      </c>
      <c r="AN125" t="e">
        <f>VLOOKUP(A125,Sheet1!$A$4:$A$357,1,0)</f>
        <v>#N/A</v>
      </c>
      <c r="AO125" t="e">
        <f>VLOOKUP(B125,[4]Sheet1!$A$2:$A$363,1,0)</f>
        <v>#N/A</v>
      </c>
    </row>
    <row r="126" spans="1:41" x14ac:dyDescent="0.15">
      <c r="A126">
        <v>10124</v>
      </c>
      <c r="B126" t="s">
        <v>280</v>
      </c>
      <c r="C126">
        <v>0</v>
      </c>
      <c r="D126">
        <v>0</v>
      </c>
      <c r="E126">
        <v>0</v>
      </c>
      <c r="F126">
        <v>2</v>
      </c>
      <c r="G126">
        <v>2</v>
      </c>
      <c r="H126">
        <v>4</v>
      </c>
      <c r="I126">
        <v>1</v>
      </c>
      <c r="J126">
        <f>INT(英雄配置表!J126)</f>
        <v>640</v>
      </c>
      <c r="K126">
        <f>INT(英雄配置表!K126)</f>
        <v>320</v>
      </c>
      <c r="L126">
        <f>INT(英雄配置表!L126)</f>
        <v>384</v>
      </c>
      <c r="M126">
        <f>INT(英雄配置表!M126)</f>
        <v>192</v>
      </c>
      <c r="N126">
        <f>INT(英雄配置表!N126)</f>
        <v>384</v>
      </c>
      <c r="O126">
        <f>英雄配置表!O126</f>
        <v>192</v>
      </c>
      <c r="P126">
        <f>英雄配置表!P126</f>
        <v>96</v>
      </c>
      <c r="Q126">
        <f>英雄配置表!Q126</f>
        <v>115.2</v>
      </c>
      <c r="R126">
        <f>英雄配置表!R126</f>
        <v>57.6</v>
      </c>
      <c r="S126">
        <f>英雄配置表!S126</f>
        <v>115.2</v>
      </c>
      <c r="T126">
        <f>扩大100倍!T126</f>
        <v>0</v>
      </c>
      <c r="U126">
        <f>扩大100倍!U126</f>
        <v>0</v>
      </c>
      <c r="V126">
        <f>扩大100倍!V126</f>
        <v>0</v>
      </c>
      <c r="W126">
        <f>扩大100倍!W126</f>
        <v>0</v>
      </c>
      <c r="X126">
        <f>扩大100倍!X126</f>
        <v>0</v>
      </c>
      <c r="Y126">
        <f>扩大100倍!Y126</f>
        <v>0</v>
      </c>
      <c r="Z126">
        <f>扩大100倍!Z126</f>
        <v>0</v>
      </c>
      <c r="AA126">
        <f>扩大100倍!AA126</f>
        <v>0</v>
      </c>
      <c r="AB126">
        <f>扩大100倍!AB126</f>
        <v>0</v>
      </c>
      <c r="AC126">
        <f>扩大100倍!AC126</f>
        <v>0</v>
      </c>
      <c r="AD126">
        <f>扩大100倍!AD126</f>
        <v>0</v>
      </c>
      <c r="AE126">
        <f>扩大100倍!AE126</f>
        <v>0</v>
      </c>
      <c r="AF126">
        <f>扩大100倍!AF126</f>
        <v>0</v>
      </c>
      <c r="AG126" t="s">
        <v>554</v>
      </c>
      <c r="AH126">
        <v>0</v>
      </c>
      <c r="AI126">
        <v>0</v>
      </c>
      <c r="AJ126">
        <v>0</v>
      </c>
      <c r="AK126">
        <v>0</v>
      </c>
      <c r="AL126">
        <v>0</v>
      </c>
      <c r="AM126">
        <v>0</v>
      </c>
      <c r="AN126" t="e">
        <f>VLOOKUP(A126,Sheet1!$A$4:$A$357,1,0)</f>
        <v>#N/A</v>
      </c>
      <c r="AO126" t="e">
        <f>VLOOKUP(B126,[4]Sheet1!$A$2:$A$363,1,0)</f>
        <v>#N/A</v>
      </c>
    </row>
    <row r="127" spans="1:41" x14ac:dyDescent="0.15">
      <c r="A127">
        <v>10125</v>
      </c>
      <c r="B127" t="s">
        <v>87</v>
      </c>
      <c r="C127">
        <v>0</v>
      </c>
      <c r="D127">
        <v>0</v>
      </c>
      <c r="E127">
        <v>0</v>
      </c>
      <c r="F127">
        <v>2</v>
      </c>
      <c r="G127">
        <v>2</v>
      </c>
      <c r="H127">
        <v>5</v>
      </c>
      <c r="I127">
        <v>2</v>
      </c>
      <c r="J127">
        <f>INT(英雄配置表!J127)</f>
        <v>700</v>
      </c>
      <c r="K127">
        <f>INT(英雄配置表!K127)</f>
        <v>332</v>
      </c>
      <c r="L127">
        <f>INT(英雄配置表!L127)</f>
        <v>441</v>
      </c>
      <c r="M127">
        <f>INT(英雄配置表!M127)</f>
        <v>199</v>
      </c>
      <c r="N127">
        <f>INT(英雄配置表!N127)</f>
        <v>441</v>
      </c>
      <c r="O127">
        <f>英雄配置表!O127</f>
        <v>210</v>
      </c>
      <c r="P127">
        <f>英雄配置表!P127</f>
        <v>99.750000000000014</v>
      </c>
      <c r="Q127">
        <f>英雄配置表!Q127</f>
        <v>132.30000000000001</v>
      </c>
      <c r="R127">
        <f>英雄配置表!R127</f>
        <v>59.85</v>
      </c>
      <c r="S127">
        <f>英雄配置表!S127</f>
        <v>132.30000000000001</v>
      </c>
      <c r="T127">
        <f>扩大100倍!T127</f>
        <v>0</v>
      </c>
      <c r="U127">
        <f>扩大100倍!U127</f>
        <v>0</v>
      </c>
      <c r="V127">
        <f>扩大100倍!V127</f>
        <v>0</v>
      </c>
      <c r="W127">
        <f>扩大100倍!W127</f>
        <v>0</v>
      </c>
      <c r="X127">
        <f>扩大100倍!X127</f>
        <v>0</v>
      </c>
      <c r="Y127">
        <f>扩大100倍!Y127</f>
        <v>0</v>
      </c>
      <c r="Z127">
        <f>扩大100倍!Z127</f>
        <v>0</v>
      </c>
      <c r="AA127">
        <f>扩大100倍!AA127</f>
        <v>0</v>
      </c>
      <c r="AB127">
        <f>扩大100倍!AB127</f>
        <v>0</v>
      </c>
      <c r="AC127">
        <f>扩大100倍!AC127</f>
        <v>0</v>
      </c>
      <c r="AD127">
        <f>扩大100倍!AD127</f>
        <v>0</v>
      </c>
      <c r="AE127">
        <f>扩大100倍!AE127</f>
        <v>0</v>
      </c>
      <c r="AF127">
        <f>扩大100倍!AF127</f>
        <v>0</v>
      </c>
      <c r="AG127" t="s">
        <v>331</v>
      </c>
      <c r="AH127">
        <v>0</v>
      </c>
      <c r="AI127">
        <v>0</v>
      </c>
      <c r="AJ127">
        <v>0</v>
      </c>
      <c r="AK127">
        <v>0</v>
      </c>
      <c r="AL127">
        <v>0</v>
      </c>
      <c r="AM127">
        <v>0</v>
      </c>
      <c r="AN127">
        <f>VLOOKUP(A127,Sheet1!$A$4:$A$357,1,0)</f>
        <v>10125</v>
      </c>
      <c r="AO127" t="str">
        <f>VLOOKUP(B127,[4]Sheet1!$A$2:$A$363,1,0)</f>
        <v>复仇</v>
      </c>
    </row>
    <row r="128" spans="1:41" x14ac:dyDescent="0.15">
      <c r="A128">
        <v>10126</v>
      </c>
      <c r="B128" t="s">
        <v>91</v>
      </c>
      <c r="C128">
        <v>0</v>
      </c>
      <c r="D128">
        <v>0</v>
      </c>
      <c r="E128">
        <v>0</v>
      </c>
      <c r="F128">
        <v>2</v>
      </c>
      <c r="G128">
        <v>2</v>
      </c>
      <c r="H128">
        <v>5</v>
      </c>
      <c r="I128">
        <v>2</v>
      </c>
      <c r="J128">
        <f>INT(英雄配置表!J128)</f>
        <v>603</v>
      </c>
      <c r="K128">
        <f>INT(英雄配置表!K128)</f>
        <v>385</v>
      </c>
      <c r="L128">
        <f>INT(英雄配置表!L128)</f>
        <v>381</v>
      </c>
      <c r="M128">
        <f>INT(英雄配置表!M128)</f>
        <v>170</v>
      </c>
      <c r="N128">
        <f>INT(英雄配置表!N128)</f>
        <v>462</v>
      </c>
      <c r="O128">
        <f>英雄配置表!O128</f>
        <v>180.90000000000003</v>
      </c>
      <c r="P128">
        <f>英雄配置表!P128</f>
        <v>115.57500000000003</v>
      </c>
      <c r="Q128">
        <f>英雄配置表!Q128</f>
        <v>114.57000000000001</v>
      </c>
      <c r="R128">
        <f>英雄配置表!R128</f>
        <v>51.254999999999995</v>
      </c>
      <c r="S128">
        <f>英雄配置表!S128</f>
        <v>138.69000000000003</v>
      </c>
      <c r="T128">
        <f>扩大100倍!T128</f>
        <v>0</v>
      </c>
      <c r="U128">
        <f>扩大100倍!U128</f>
        <v>0</v>
      </c>
      <c r="V128">
        <f>扩大100倍!V128</f>
        <v>0</v>
      </c>
      <c r="W128">
        <f>扩大100倍!W128</f>
        <v>0</v>
      </c>
      <c r="X128">
        <f>扩大100倍!X128</f>
        <v>0</v>
      </c>
      <c r="Y128">
        <f>扩大100倍!Y128</f>
        <v>0</v>
      </c>
      <c r="Z128">
        <f>扩大100倍!Z128</f>
        <v>0</v>
      </c>
      <c r="AA128">
        <f>扩大100倍!AA128</f>
        <v>0</v>
      </c>
      <c r="AB128">
        <f>扩大100倍!AB128</f>
        <v>0</v>
      </c>
      <c r="AC128">
        <f>扩大100倍!AC128</f>
        <v>0</v>
      </c>
      <c r="AD128">
        <f>扩大100倍!AD128</f>
        <v>0</v>
      </c>
      <c r="AE128">
        <f>扩大100倍!AE128</f>
        <v>0</v>
      </c>
      <c r="AF128">
        <f>扩大100倍!AF128</f>
        <v>0</v>
      </c>
      <c r="AG128" t="s">
        <v>555</v>
      </c>
      <c r="AH128">
        <v>0</v>
      </c>
      <c r="AI128">
        <v>0</v>
      </c>
      <c r="AJ128">
        <v>0</v>
      </c>
      <c r="AK128" t="s">
        <v>556</v>
      </c>
      <c r="AL128" t="s">
        <v>557</v>
      </c>
      <c r="AM128">
        <v>0</v>
      </c>
      <c r="AN128" t="e">
        <f>VLOOKUP(A128,Sheet1!$A$4:$A$357,1,0)</f>
        <v>#N/A</v>
      </c>
      <c r="AO128" t="str">
        <f>VLOOKUP(B128,[4]Sheet1!$A$2:$A$363,1,0)</f>
        <v>电棍</v>
      </c>
    </row>
    <row r="129" spans="1:41" x14ac:dyDescent="0.15">
      <c r="A129">
        <v>10127</v>
      </c>
      <c r="B129" t="s">
        <v>280</v>
      </c>
      <c r="C129">
        <v>0</v>
      </c>
      <c r="D129">
        <v>0</v>
      </c>
      <c r="E129">
        <v>0</v>
      </c>
      <c r="F129">
        <v>2</v>
      </c>
      <c r="G129">
        <v>2</v>
      </c>
      <c r="H129">
        <v>5</v>
      </c>
      <c r="I129">
        <v>2</v>
      </c>
      <c r="J129">
        <f>INT(英雄配置表!J129)</f>
        <v>640</v>
      </c>
      <c r="K129">
        <f>INT(英雄配置表!K129)</f>
        <v>320</v>
      </c>
      <c r="L129">
        <f>INT(英雄配置表!L129)</f>
        <v>384</v>
      </c>
      <c r="M129">
        <f>INT(英雄配置表!M129)</f>
        <v>192</v>
      </c>
      <c r="N129">
        <f>INT(英雄配置表!N129)</f>
        <v>384</v>
      </c>
      <c r="O129">
        <f>英雄配置表!O129</f>
        <v>192</v>
      </c>
      <c r="P129">
        <f>英雄配置表!P129</f>
        <v>96</v>
      </c>
      <c r="Q129">
        <f>英雄配置表!Q129</f>
        <v>115.2</v>
      </c>
      <c r="R129">
        <f>英雄配置表!R129</f>
        <v>57.6</v>
      </c>
      <c r="S129">
        <f>英雄配置表!S129</f>
        <v>115.2</v>
      </c>
      <c r="T129">
        <f>扩大100倍!T129</f>
        <v>0</v>
      </c>
      <c r="U129">
        <f>扩大100倍!U129</f>
        <v>0</v>
      </c>
      <c r="V129">
        <f>扩大100倍!V129</f>
        <v>0</v>
      </c>
      <c r="W129">
        <f>扩大100倍!W129</f>
        <v>0</v>
      </c>
      <c r="X129">
        <f>扩大100倍!X129</f>
        <v>0</v>
      </c>
      <c r="Y129">
        <f>扩大100倍!Y129</f>
        <v>0</v>
      </c>
      <c r="Z129">
        <f>扩大100倍!Z129</f>
        <v>0</v>
      </c>
      <c r="AA129">
        <f>扩大100倍!AA129</f>
        <v>0</v>
      </c>
      <c r="AB129">
        <f>扩大100倍!AB129</f>
        <v>0</v>
      </c>
      <c r="AC129">
        <f>扩大100倍!AC129</f>
        <v>0</v>
      </c>
      <c r="AD129">
        <f>扩大100倍!AD129</f>
        <v>0</v>
      </c>
      <c r="AE129">
        <f>扩大100倍!AE129</f>
        <v>0</v>
      </c>
      <c r="AF129">
        <f>扩大100倍!AF129</f>
        <v>0</v>
      </c>
      <c r="AG129" t="s">
        <v>558</v>
      </c>
      <c r="AH129">
        <v>0</v>
      </c>
      <c r="AI129">
        <v>0</v>
      </c>
      <c r="AJ129">
        <v>0</v>
      </c>
      <c r="AK129">
        <v>0</v>
      </c>
      <c r="AL129">
        <v>0</v>
      </c>
      <c r="AM129">
        <v>0</v>
      </c>
      <c r="AN129" t="e">
        <f>VLOOKUP(A129,Sheet1!$A$4:$A$357,1,0)</f>
        <v>#N/A</v>
      </c>
      <c r="AO129" t="e">
        <f>VLOOKUP(B129,[4]Sheet1!$A$2:$A$363,1,0)</f>
        <v>#N/A</v>
      </c>
    </row>
    <row r="130" spans="1:41" x14ac:dyDescent="0.15">
      <c r="A130">
        <v>10128</v>
      </c>
      <c r="B130" t="s">
        <v>280</v>
      </c>
      <c r="C130">
        <v>0</v>
      </c>
      <c r="D130">
        <v>0</v>
      </c>
      <c r="E130">
        <v>0</v>
      </c>
      <c r="F130">
        <v>2</v>
      </c>
      <c r="G130">
        <v>2</v>
      </c>
      <c r="H130">
        <v>5</v>
      </c>
      <c r="I130">
        <v>2</v>
      </c>
      <c r="J130">
        <f>INT(英雄配置表!J130)</f>
        <v>640</v>
      </c>
      <c r="K130">
        <f>INT(英雄配置表!K130)</f>
        <v>320</v>
      </c>
      <c r="L130">
        <f>INT(英雄配置表!L130)</f>
        <v>384</v>
      </c>
      <c r="M130">
        <f>INT(英雄配置表!M130)</f>
        <v>192</v>
      </c>
      <c r="N130">
        <f>INT(英雄配置表!N130)</f>
        <v>384</v>
      </c>
      <c r="O130">
        <f>英雄配置表!O130</f>
        <v>192</v>
      </c>
      <c r="P130">
        <f>英雄配置表!P130</f>
        <v>96</v>
      </c>
      <c r="Q130">
        <f>英雄配置表!Q130</f>
        <v>115.2</v>
      </c>
      <c r="R130">
        <f>英雄配置表!R130</f>
        <v>57.6</v>
      </c>
      <c r="S130">
        <f>英雄配置表!S130</f>
        <v>115.2</v>
      </c>
      <c r="T130">
        <f>扩大100倍!T130</f>
        <v>0</v>
      </c>
      <c r="U130">
        <f>扩大100倍!U130</f>
        <v>0</v>
      </c>
      <c r="V130">
        <f>扩大100倍!V130</f>
        <v>0</v>
      </c>
      <c r="W130">
        <f>扩大100倍!W130</f>
        <v>0</v>
      </c>
      <c r="X130">
        <f>扩大100倍!X130</f>
        <v>0</v>
      </c>
      <c r="Y130">
        <f>扩大100倍!Y130</f>
        <v>0</v>
      </c>
      <c r="Z130">
        <f>扩大100倍!Z130</f>
        <v>0</v>
      </c>
      <c r="AA130">
        <f>扩大100倍!AA130</f>
        <v>0</v>
      </c>
      <c r="AB130">
        <f>扩大100倍!AB130</f>
        <v>0</v>
      </c>
      <c r="AC130">
        <f>扩大100倍!AC130</f>
        <v>0</v>
      </c>
      <c r="AD130">
        <f>扩大100倍!AD130</f>
        <v>0</v>
      </c>
      <c r="AE130">
        <f>扩大100倍!AE130</f>
        <v>0</v>
      </c>
      <c r="AF130">
        <f>扩大100倍!AF130</f>
        <v>0</v>
      </c>
      <c r="AG130" t="s">
        <v>559</v>
      </c>
      <c r="AH130">
        <v>0</v>
      </c>
      <c r="AI130">
        <v>0</v>
      </c>
      <c r="AJ130">
        <v>0</v>
      </c>
      <c r="AK130">
        <v>0</v>
      </c>
      <c r="AL130">
        <v>0</v>
      </c>
      <c r="AM130">
        <v>0</v>
      </c>
      <c r="AN130" t="e">
        <f>VLOOKUP(A130,Sheet1!$A$4:$A$357,1,0)</f>
        <v>#N/A</v>
      </c>
      <c r="AO130" t="e">
        <f>VLOOKUP(B130,[4]Sheet1!$A$2:$A$363,1,0)</f>
        <v>#N/A</v>
      </c>
    </row>
    <row r="131" spans="1:41" x14ac:dyDescent="0.15">
      <c r="A131">
        <v>10129</v>
      </c>
      <c r="B131" t="s">
        <v>100</v>
      </c>
      <c r="C131">
        <v>0</v>
      </c>
      <c r="D131">
        <v>0</v>
      </c>
      <c r="E131">
        <v>0</v>
      </c>
      <c r="F131">
        <v>2</v>
      </c>
      <c r="G131">
        <v>2</v>
      </c>
      <c r="H131">
        <v>6</v>
      </c>
      <c r="I131">
        <v>3</v>
      </c>
      <c r="J131">
        <f>INT(英雄配置表!J131)</f>
        <v>770</v>
      </c>
      <c r="K131">
        <f>INT(英雄配置表!K131)</f>
        <v>268</v>
      </c>
      <c r="L131">
        <f>INT(英雄配置表!L131)</f>
        <v>442</v>
      </c>
      <c r="M131">
        <f>INT(英雄配置表!M131)</f>
        <v>211</v>
      </c>
      <c r="N131">
        <f>INT(英雄配置表!N131)</f>
        <v>361</v>
      </c>
      <c r="O131">
        <f>英雄配置表!O131</f>
        <v>231.15000000000006</v>
      </c>
      <c r="P131">
        <f>英雄配置表!P131</f>
        <v>80.40000000000002</v>
      </c>
      <c r="Q131">
        <f>英雄配置表!Q131</f>
        <v>132.66000000000003</v>
      </c>
      <c r="R131">
        <f>英雄配置表!R131</f>
        <v>63.314999999999998</v>
      </c>
      <c r="S131">
        <f>英雄配置表!S131</f>
        <v>108.53999999999999</v>
      </c>
      <c r="T131">
        <f>扩大100倍!T131</f>
        <v>0</v>
      </c>
      <c r="U131">
        <f>扩大100倍!U131</f>
        <v>0</v>
      </c>
      <c r="V131">
        <f>扩大100倍!V131</f>
        <v>0</v>
      </c>
      <c r="W131">
        <f>扩大100倍!W131</f>
        <v>0</v>
      </c>
      <c r="X131">
        <f>扩大100倍!X131</f>
        <v>0</v>
      </c>
      <c r="Y131">
        <f>扩大100倍!Y131</f>
        <v>0</v>
      </c>
      <c r="Z131">
        <f>扩大100倍!Z131</f>
        <v>0</v>
      </c>
      <c r="AA131">
        <f>扩大100倍!AA131</f>
        <v>0</v>
      </c>
      <c r="AB131">
        <f>扩大100倍!AB131</f>
        <v>0</v>
      </c>
      <c r="AC131">
        <f>扩大100倍!AC131</f>
        <v>0</v>
      </c>
      <c r="AD131">
        <f>扩大100倍!AD131</f>
        <v>0</v>
      </c>
      <c r="AE131">
        <f>扩大100倍!AE131</f>
        <v>0</v>
      </c>
      <c r="AF131">
        <f>扩大100倍!AF131</f>
        <v>0</v>
      </c>
      <c r="AG131" t="s">
        <v>332</v>
      </c>
      <c r="AH131">
        <v>0</v>
      </c>
      <c r="AI131">
        <v>0</v>
      </c>
      <c r="AJ131">
        <v>0</v>
      </c>
      <c r="AK131" t="s">
        <v>273</v>
      </c>
      <c r="AL131" t="s">
        <v>274</v>
      </c>
      <c r="AM131">
        <v>0</v>
      </c>
      <c r="AN131">
        <f>VLOOKUP(A131,Sheet1!$A$4:$A$357,1,0)</f>
        <v>10129</v>
      </c>
      <c r="AO131" t="str">
        <f>VLOOKUP(B131,[4]Sheet1!$A$2:$A$363,1,0)</f>
        <v>剧毒</v>
      </c>
    </row>
    <row r="132" spans="1:41" x14ac:dyDescent="0.15">
      <c r="A132">
        <v>10130</v>
      </c>
      <c r="B132" t="s">
        <v>95</v>
      </c>
      <c r="C132">
        <v>0</v>
      </c>
      <c r="D132">
        <v>0</v>
      </c>
      <c r="E132">
        <v>0</v>
      </c>
      <c r="F132">
        <v>2</v>
      </c>
      <c r="G132">
        <v>2</v>
      </c>
      <c r="H132">
        <v>6</v>
      </c>
      <c r="I132">
        <v>3</v>
      </c>
      <c r="J132">
        <f>INT(英雄配置表!J132)</f>
        <v>805</v>
      </c>
      <c r="K132">
        <f>INT(英雄配置表!K132)</f>
        <v>280</v>
      </c>
      <c r="L132">
        <f>INT(英雄配置表!L132)</f>
        <v>462</v>
      </c>
      <c r="M132">
        <f>INT(英雄配置表!M132)</f>
        <v>220</v>
      </c>
      <c r="N132">
        <f>INT(英雄配置表!N132)</f>
        <v>378</v>
      </c>
      <c r="O132">
        <f>英雄配置表!O132</f>
        <v>241.50000000000006</v>
      </c>
      <c r="P132">
        <f>英雄配置表!P132</f>
        <v>84</v>
      </c>
      <c r="Q132">
        <f>英雄配置表!Q132</f>
        <v>138.6</v>
      </c>
      <c r="R132">
        <f>英雄配置表!R132</f>
        <v>66.150000000000006</v>
      </c>
      <c r="S132">
        <f>英雄配置表!S132</f>
        <v>113.4</v>
      </c>
      <c r="T132">
        <f>扩大100倍!T132</f>
        <v>0</v>
      </c>
      <c r="U132">
        <f>扩大100倍!U132</f>
        <v>0</v>
      </c>
      <c r="V132">
        <f>扩大100倍!V132</f>
        <v>0</v>
      </c>
      <c r="W132">
        <f>扩大100倍!W132</f>
        <v>0</v>
      </c>
      <c r="X132">
        <f>扩大100倍!X132</f>
        <v>0</v>
      </c>
      <c r="Y132">
        <f>扩大100倍!Y132</f>
        <v>0</v>
      </c>
      <c r="Z132">
        <f>扩大100倍!Z132</f>
        <v>0</v>
      </c>
      <c r="AA132">
        <f>扩大100倍!AA132</f>
        <v>0</v>
      </c>
      <c r="AB132">
        <f>扩大100倍!AB132</f>
        <v>0</v>
      </c>
      <c r="AC132">
        <f>扩大100倍!AC132</f>
        <v>0</v>
      </c>
      <c r="AD132">
        <f>扩大100倍!AD132</f>
        <v>0</v>
      </c>
      <c r="AE132">
        <f>扩大100倍!AE132</f>
        <v>0</v>
      </c>
      <c r="AF132">
        <f>扩大100倍!AF132</f>
        <v>0</v>
      </c>
      <c r="AG132" t="s">
        <v>560</v>
      </c>
      <c r="AH132">
        <v>0</v>
      </c>
      <c r="AI132">
        <v>0</v>
      </c>
      <c r="AJ132">
        <v>0</v>
      </c>
      <c r="AK132" t="s">
        <v>561</v>
      </c>
      <c r="AL132" t="s">
        <v>243</v>
      </c>
      <c r="AM132">
        <v>0</v>
      </c>
      <c r="AN132">
        <f>VLOOKUP(A132,Sheet1!$A$4:$A$357,1,0)</f>
        <v>10130</v>
      </c>
      <c r="AO132" t="str">
        <f>VLOOKUP(B132,[4]Sheet1!$A$2:$A$363,1,0)</f>
        <v>蜘蛛</v>
      </c>
    </row>
    <row r="133" spans="1:41" x14ac:dyDescent="0.15">
      <c r="A133">
        <v>10131</v>
      </c>
      <c r="B133" t="s">
        <v>280</v>
      </c>
      <c r="C133">
        <v>0</v>
      </c>
      <c r="D133">
        <v>0</v>
      </c>
      <c r="E133">
        <v>0</v>
      </c>
      <c r="F133">
        <v>2</v>
      </c>
      <c r="G133">
        <v>2</v>
      </c>
      <c r="H133">
        <v>6</v>
      </c>
      <c r="I133">
        <v>3</v>
      </c>
      <c r="J133">
        <f>INT(英雄配置表!J133)</f>
        <v>640</v>
      </c>
      <c r="K133">
        <f>INT(英雄配置表!K133)</f>
        <v>320</v>
      </c>
      <c r="L133">
        <f>INT(英雄配置表!L133)</f>
        <v>384</v>
      </c>
      <c r="M133">
        <f>INT(英雄配置表!M133)</f>
        <v>192</v>
      </c>
      <c r="N133">
        <f>INT(英雄配置表!N133)</f>
        <v>384</v>
      </c>
      <c r="O133">
        <f>英雄配置表!O133</f>
        <v>192</v>
      </c>
      <c r="P133">
        <f>英雄配置表!P133</f>
        <v>96</v>
      </c>
      <c r="Q133">
        <f>英雄配置表!Q133</f>
        <v>115.2</v>
      </c>
      <c r="R133">
        <f>英雄配置表!R133</f>
        <v>57.6</v>
      </c>
      <c r="S133">
        <f>英雄配置表!S133</f>
        <v>115.2</v>
      </c>
      <c r="T133">
        <f>扩大100倍!T133</f>
        <v>0</v>
      </c>
      <c r="U133">
        <f>扩大100倍!U133</f>
        <v>0</v>
      </c>
      <c r="V133">
        <f>扩大100倍!V133</f>
        <v>0</v>
      </c>
      <c r="W133">
        <f>扩大100倍!W133</f>
        <v>0</v>
      </c>
      <c r="X133">
        <f>扩大100倍!X133</f>
        <v>0</v>
      </c>
      <c r="Y133">
        <f>扩大100倍!Y133</f>
        <v>0</v>
      </c>
      <c r="Z133">
        <f>扩大100倍!Z133</f>
        <v>0</v>
      </c>
      <c r="AA133">
        <f>扩大100倍!AA133</f>
        <v>0</v>
      </c>
      <c r="AB133">
        <f>扩大100倍!AB133</f>
        <v>0</v>
      </c>
      <c r="AC133">
        <f>扩大100倍!AC133</f>
        <v>0</v>
      </c>
      <c r="AD133">
        <f>扩大100倍!AD133</f>
        <v>0</v>
      </c>
      <c r="AE133">
        <f>扩大100倍!AE133</f>
        <v>0</v>
      </c>
      <c r="AF133">
        <f>扩大100倍!AF133</f>
        <v>0</v>
      </c>
      <c r="AG133" t="s">
        <v>562</v>
      </c>
      <c r="AH133">
        <v>0</v>
      </c>
      <c r="AI133">
        <v>0</v>
      </c>
      <c r="AJ133">
        <v>0</v>
      </c>
      <c r="AK133">
        <v>0</v>
      </c>
      <c r="AL133">
        <v>0</v>
      </c>
      <c r="AM133">
        <v>0</v>
      </c>
      <c r="AN133" t="e">
        <f>VLOOKUP(A133,Sheet1!$A$4:$A$357,1,0)</f>
        <v>#N/A</v>
      </c>
      <c r="AO133" t="e">
        <f>VLOOKUP(B133,[4]Sheet1!$A$2:$A$363,1,0)</f>
        <v>#N/A</v>
      </c>
    </row>
    <row r="134" spans="1:41" x14ac:dyDescent="0.15">
      <c r="A134">
        <v>10132</v>
      </c>
      <c r="B134" t="s">
        <v>280</v>
      </c>
      <c r="C134">
        <v>0</v>
      </c>
      <c r="D134">
        <v>0</v>
      </c>
      <c r="E134">
        <v>0</v>
      </c>
      <c r="F134">
        <v>2</v>
      </c>
      <c r="G134">
        <v>2</v>
      </c>
      <c r="H134">
        <v>6</v>
      </c>
      <c r="I134">
        <v>3</v>
      </c>
      <c r="J134">
        <f>INT(英雄配置表!J134)</f>
        <v>640</v>
      </c>
      <c r="K134">
        <f>INT(英雄配置表!K134)</f>
        <v>320</v>
      </c>
      <c r="L134">
        <f>INT(英雄配置表!L134)</f>
        <v>384</v>
      </c>
      <c r="M134">
        <f>INT(英雄配置表!M134)</f>
        <v>192</v>
      </c>
      <c r="N134">
        <f>INT(英雄配置表!N134)</f>
        <v>384</v>
      </c>
      <c r="O134">
        <f>英雄配置表!O134</f>
        <v>192</v>
      </c>
      <c r="P134">
        <f>英雄配置表!P134</f>
        <v>96</v>
      </c>
      <c r="Q134">
        <f>英雄配置表!Q134</f>
        <v>115.2</v>
      </c>
      <c r="R134">
        <f>英雄配置表!R134</f>
        <v>57.6</v>
      </c>
      <c r="S134">
        <f>英雄配置表!S134</f>
        <v>115.2</v>
      </c>
      <c r="T134">
        <f>扩大100倍!T134</f>
        <v>0</v>
      </c>
      <c r="U134">
        <f>扩大100倍!U134</f>
        <v>0</v>
      </c>
      <c r="V134">
        <f>扩大100倍!V134</f>
        <v>0</v>
      </c>
      <c r="W134">
        <f>扩大100倍!W134</f>
        <v>0</v>
      </c>
      <c r="X134">
        <f>扩大100倍!X134</f>
        <v>0</v>
      </c>
      <c r="Y134">
        <f>扩大100倍!Y134</f>
        <v>0</v>
      </c>
      <c r="Z134">
        <f>扩大100倍!Z134</f>
        <v>0</v>
      </c>
      <c r="AA134">
        <f>扩大100倍!AA134</f>
        <v>0</v>
      </c>
      <c r="AB134">
        <f>扩大100倍!AB134</f>
        <v>0</v>
      </c>
      <c r="AC134">
        <f>扩大100倍!AC134</f>
        <v>0</v>
      </c>
      <c r="AD134">
        <f>扩大100倍!AD134</f>
        <v>0</v>
      </c>
      <c r="AE134">
        <f>扩大100倍!AE134</f>
        <v>0</v>
      </c>
      <c r="AF134">
        <f>扩大100倍!AF134</f>
        <v>0</v>
      </c>
      <c r="AG134" t="s">
        <v>563</v>
      </c>
      <c r="AH134">
        <v>0</v>
      </c>
      <c r="AI134">
        <v>0</v>
      </c>
      <c r="AJ134">
        <v>0</v>
      </c>
      <c r="AK134">
        <v>0</v>
      </c>
      <c r="AL134">
        <v>0</v>
      </c>
      <c r="AM134">
        <v>0</v>
      </c>
      <c r="AN134" t="e">
        <f>VLOOKUP(A134,Sheet1!$A$4:$A$357,1,0)</f>
        <v>#N/A</v>
      </c>
      <c r="AO134" t="e">
        <f>VLOOKUP(B134,[4]Sheet1!$A$2:$A$363,1,0)</f>
        <v>#N/A</v>
      </c>
    </row>
    <row r="135" spans="1:41" x14ac:dyDescent="0.15">
      <c r="A135">
        <v>10133</v>
      </c>
      <c r="B135" t="s">
        <v>275</v>
      </c>
      <c r="C135">
        <v>0</v>
      </c>
      <c r="D135">
        <v>0</v>
      </c>
      <c r="E135">
        <v>0</v>
      </c>
      <c r="F135">
        <v>2</v>
      </c>
      <c r="G135">
        <v>3</v>
      </c>
      <c r="H135">
        <v>7</v>
      </c>
      <c r="I135">
        <v>1</v>
      </c>
      <c r="J135">
        <f>INT(英雄配置表!J135)</f>
        <v>804</v>
      </c>
      <c r="K135">
        <f>INT(英雄配置表!K135)</f>
        <v>254</v>
      </c>
      <c r="L135">
        <f>INT(英雄配置表!L135)</f>
        <v>351</v>
      </c>
      <c r="M135">
        <f>INT(英雄配置表!M135)</f>
        <v>229</v>
      </c>
      <c r="N135">
        <f>INT(英雄配置表!N135)</f>
        <v>281</v>
      </c>
      <c r="O135">
        <f>英雄配置表!O135</f>
        <v>241.20000000000002</v>
      </c>
      <c r="P135">
        <f>英雄配置表!P135</f>
        <v>76.38000000000001</v>
      </c>
      <c r="Q135">
        <f>英雄配置表!Q135</f>
        <v>105.52500000000003</v>
      </c>
      <c r="R135">
        <f>英雄配置表!R135</f>
        <v>68.742000000000004</v>
      </c>
      <c r="S135">
        <f>英雄配置表!S135</f>
        <v>84.420000000000016</v>
      </c>
      <c r="T135">
        <f>扩大100倍!T135</f>
        <v>0</v>
      </c>
      <c r="U135">
        <f>扩大100倍!U135</f>
        <v>0</v>
      </c>
      <c r="V135">
        <f>扩大100倍!V135</f>
        <v>0</v>
      </c>
      <c r="W135">
        <f>扩大100倍!W135</f>
        <v>0</v>
      </c>
      <c r="X135">
        <f>扩大100倍!X135</f>
        <v>0</v>
      </c>
      <c r="Y135">
        <f>扩大100倍!Y135</f>
        <v>0</v>
      </c>
      <c r="Z135">
        <f>扩大100倍!Z135</f>
        <v>0</v>
      </c>
      <c r="AA135">
        <f>扩大100倍!AA135</f>
        <v>0</v>
      </c>
      <c r="AB135">
        <f>扩大100倍!AB135</f>
        <v>0</v>
      </c>
      <c r="AC135">
        <f>扩大100倍!AC135</f>
        <v>0</v>
      </c>
      <c r="AD135">
        <f>扩大100倍!AD135</f>
        <v>0</v>
      </c>
      <c r="AE135">
        <f>扩大100倍!AE135</f>
        <v>0</v>
      </c>
      <c r="AF135">
        <f>扩大100倍!AF135</f>
        <v>0</v>
      </c>
      <c r="AG135" t="s">
        <v>564</v>
      </c>
      <c r="AH135">
        <v>0</v>
      </c>
      <c r="AI135">
        <v>0</v>
      </c>
      <c r="AJ135">
        <v>0</v>
      </c>
      <c r="AK135" t="s">
        <v>565</v>
      </c>
      <c r="AL135" t="s">
        <v>566</v>
      </c>
      <c r="AM135">
        <v>0</v>
      </c>
      <c r="AN135">
        <f>VLOOKUP(A135,Sheet1!$A$4:$A$357,1,0)</f>
        <v>10133</v>
      </c>
      <c r="AO135" t="str">
        <f>VLOOKUP(B135,[4]Sheet1!$A$2:$A$363,1,0)</f>
        <v>小精灵</v>
      </c>
    </row>
    <row r="136" spans="1:41" x14ac:dyDescent="0.15">
      <c r="A136">
        <v>10134</v>
      </c>
      <c r="B136" t="s">
        <v>276</v>
      </c>
      <c r="C136">
        <v>0</v>
      </c>
      <c r="D136">
        <v>0</v>
      </c>
      <c r="E136">
        <v>0</v>
      </c>
      <c r="F136">
        <v>2</v>
      </c>
      <c r="G136">
        <v>3</v>
      </c>
      <c r="H136">
        <v>7</v>
      </c>
      <c r="I136">
        <v>1</v>
      </c>
      <c r="J136">
        <f>INT(英雄配置表!J136)</f>
        <v>798</v>
      </c>
      <c r="K136">
        <f>INT(英雄配置表!K136)</f>
        <v>308</v>
      </c>
      <c r="L136">
        <f>INT(英雄配置表!L136)</f>
        <v>315</v>
      </c>
      <c r="M136">
        <f>INT(英雄配置表!M136)</f>
        <v>264</v>
      </c>
      <c r="N136">
        <f>INT(英雄配置表!N136)</f>
        <v>280</v>
      </c>
      <c r="O136">
        <f>英雄配置表!O136</f>
        <v>239.4</v>
      </c>
      <c r="P136">
        <f>英雄配置表!P136</f>
        <v>92.40000000000002</v>
      </c>
      <c r="Q136">
        <f>英雄配置表!Q136</f>
        <v>94.5</v>
      </c>
      <c r="R136">
        <f>英雄配置表!R136</f>
        <v>79.38000000000001</v>
      </c>
      <c r="S136">
        <f>英雄配置表!S136</f>
        <v>84</v>
      </c>
      <c r="T136">
        <f>扩大100倍!T136</f>
        <v>0</v>
      </c>
      <c r="U136">
        <f>扩大100倍!U136</f>
        <v>0</v>
      </c>
      <c r="V136">
        <f>扩大100倍!V136</f>
        <v>0</v>
      </c>
      <c r="W136">
        <f>扩大100倍!W136</f>
        <v>0</v>
      </c>
      <c r="X136">
        <f>扩大100倍!X136</f>
        <v>0</v>
      </c>
      <c r="Y136">
        <f>扩大100倍!Y136</f>
        <v>0</v>
      </c>
      <c r="Z136">
        <f>扩大100倍!Z136</f>
        <v>0</v>
      </c>
      <c r="AA136">
        <f>扩大100倍!AA136</f>
        <v>0</v>
      </c>
      <c r="AB136">
        <f>扩大100倍!AB136</f>
        <v>0</v>
      </c>
      <c r="AC136">
        <f>扩大100倍!AC136</f>
        <v>0</v>
      </c>
      <c r="AD136">
        <f>扩大100倍!AD136</f>
        <v>0</v>
      </c>
      <c r="AE136">
        <f>扩大100倍!AE136</f>
        <v>0</v>
      </c>
      <c r="AF136">
        <f>扩大100倍!AF136</f>
        <v>0</v>
      </c>
      <c r="AG136" t="s">
        <v>567</v>
      </c>
      <c r="AH136">
        <v>0</v>
      </c>
      <c r="AI136">
        <v>0</v>
      </c>
      <c r="AJ136">
        <v>0</v>
      </c>
      <c r="AK136" t="s">
        <v>568</v>
      </c>
      <c r="AL136" t="s">
        <v>569</v>
      </c>
      <c r="AM136">
        <v>0</v>
      </c>
      <c r="AN136">
        <f>VLOOKUP(A136,Sheet1!$A$4:$A$357,1,0)</f>
        <v>10134</v>
      </c>
      <c r="AO136" t="str">
        <f>VLOOKUP(B136,[4]Sheet1!$A$2:$A$363,1,0)</f>
        <v>军团</v>
      </c>
    </row>
    <row r="137" spans="1:41" x14ac:dyDescent="0.15">
      <c r="A137">
        <v>10135</v>
      </c>
      <c r="B137" t="s">
        <v>280</v>
      </c>
      <c r="C137">
        <v>0</v>
      </c>
      <c r="D137">
        <v>0</v>
      </c>
      <c r="E137">
        <v>0</v>
      </c>
      <c r="F137">
        <v>2</v>
      </c>
      <c r="G137">
        <v>3</v>
      </c>
      <c r="H137">
        <v>7</v>
      </c>
      <c r="I137">
        <v>1</v>
      </c>
      <c r="J137">
        <f>INT(英雄配置表!J137)</f>
        <v>768</v>
      </c>
      <c r="K137">
        <f>INT(英雄配置表!K137)</f>
        <v>256</v>
      </c>
      <c r="L137">
        <f>INT(英雄配置表!L137)</f>
        <v>320</v>
      </c>
      <c r="M137">
        <f>INT(英雄配置表!M137)</f>
        <v>230</v>
      </c>
      <c r="N137">
        <f>INT(英雄配置表!N137)</f>
        <v>256</v>
      </c>
      <c r="O137">
        <f>英雄配置表!O137</f>
        <v>230.4</v>
      </c>
      <c r="P137">
        <f>英雄配置表!P137</f>
        <v>76.800000000000011</v>
      </c>
      <c r="Q137">
        <f>英雄配置表!Q137</f>
        <v>96</v>
      </c>
      <c r="R137">
        <f>英雄配置表!R137</f>
        <v>69.12</v>
      </c>
      <c r="S137">
        <f>英雄配置表!S137</f>
        <v>76.800000000000011</v>
      </c>
      <c r="T137">
        <f>扩大100倍!T137</f>
        <v>0</v>
      </c>
      <c r="U137">
        <f>扩大100倍!U137</f>
        <v>0</v>
      </c>
      <c r="V137">
        <f>扩大100倍!V137</f>
        <v>0</v>
      </c>
      <c r="W137">
        <f>扩大100倍!W137</f>
        <v>0</v>
      </c>
      <c r="X137">
        <f>扩大100倍!X137</f>
        <v>0</v>
      </c>
      <c r="Y137">
        <f>扩大100倍!Y137</f>
        <v>0</v>
      </c>
      <c r="Z137">
        <f>扩大100倍!Z137</f>
        <v>0</v>
      </c>
      <c r="AA137">
        <f>扩大100倍!AA137</f>
        <v>0</v>
      </c>
      <c r="AB137">
        <f>扩大100倍!AB137</f>
        <v>0</v>
      </c>
      <c r="AC137">
        <f>扩大100倍!AC137</f>
        <v>0</v>
      </c>
      <c r="AD137">
        <f>扩大100倍!AD137</f>
        <v>0</v>
      </c>
      <c r="AE137">
        <f>扩大100倍!AE137</f>
        <v>0</v>
      </c>
      <c r="AF137">
        <f>扩大100倍!AF137</f>
        <v>0</v>
      </c>
      <c r="AG137" t="s">
        <v>570</v>
      </c>
      <c r="AH137">
        <v>0</v>
      </c>
      <c r="AI137">
        <v>0</v>
      </c>
      <c r="AJ137">
        <v>0</v>
      </c>
      <c r="AK137">
        <v>0</v>
      </c>
      <c r="AL137">
        <v>0</v>
      </c>
      <c r="AM137">
        <v>0</v>
      </c>
      <c r="AN137" t="e">
        <f>VLOOKUP(A137,Sheet1!$A$4:$A$357,1,0)</f>
        <v>#N/A</v>
      </c>
      <c r="AO137" t="e">
        <f>VLOOKUP(B137,[4]Sheet1!$A$2:$A$363,1,0)</f>
        <v>#N/A</v>
      </c>
    </row>
    <row r="138" spans="1:41" x14ac:dyDescent="0.15">
      <c r="A138">
        <v>10136</v>
      </c>
      <c r="B138" t="s">
        <v>280</v>
      </c>
      <c r="C138">
        <v>0</v>
      </c>
      <c r="D138">
        <v>0</v>
      </c>
      <c r="E138">
        <v>0</v>
      </c>
      <c r="F138">
        <v>2</v>
      </c>
      <c r="G138">
        <v>3</v>
      </c>
      <c r="H138">
        <v>7</v>
      </c>
      <c r="I138">
        <v>1</v>
      </c>
      <c r="J138">
        <f>INT(英雄配置表!J138)</f>
        <v>768</v>
      </c>
      <c r="K138">
        <f>INT(英雄配置表!K138)</f>
        <v>256</v>
      </c>
      <c r="L138">
        <f>INT(英雄配置表!L138)</f>
        <v>320</v>
      </c>
      <c r="M138">
        <f>INT(英雄配置表!M138)</f>
        <v>230</v>
      </c>
      <c r="N138">
        <f>INT(英雄配置表!N138)</f>
        <v>256</v>
      </c>
      <c r="O138">
        <f>英雄配置表!O138</f>
        <v>230.4</v>
      </c>
      <c r="P138">
        <f>英雄配置表!P138</f>
        <v>76.800000000000011</v>
      </c>
      <c r="Q138">
        <f>英雄配置表!Q138</f>
        <v>96</v>
      </c>
      <c r="R138">
        <f>英雄配置表!R138</f>
        <v>69.12</v>
      </c>
      <c r="S138">
        <f>英雄配置表!S138</f>
        <v>76.800000000000011</v>
      </c>
      <c r="T138">
        <f>扩大100倍!T138</f>
        <v>0</v>
      </c>
      <c r="U138">
        <f>扩大100倍!U138</f>
        <v>0</v>
      </c>
      <c r="V138">
        <f>扩大100倍!V138</f>
        <v>0</v>
      </c>
      <c r="W138">
        <f>扩大100倍!W138</f>
        <v>0</v>
      </c>
      <c r="X138">
        <f>扩大100倍!X138</f>
        <v>0</v>
      </c>
      <c r="Y138">
        <f>扩大100倍!Y138</f>
        <v>0</v>
      </c>
      <c r="Z138">
        <f>扩大100倍!Z138</f>
        <v>0</v>
      </c>
      <c r="AA138">
        <f>扩大100倍!AA138</f>
        <v>0</v>
      </c>
      <c r="AB138">
        <f>扩大100倍!AB138</f>
        <v>0</v>
      </c>
      <c r="AC138">
        <f>扩大100倍!AC138</f>
        <v>0</v>
      </c>
      <c r="AD138">
        <f>扩大100倍!AD138</f>
        <v>0</v>
      </c>
      <c r="AE138">
        <f>扩大100倍!AE138</f>
        <v>0</v>
      </c>
      <c r="AF138">
        <f>扩大100倍!AF138</f>
        <v>0</v>
      </c>
      <c r="AG138" t="s">
        <v>571</v>
      </c>
      <c r="AH138">
        <v>0</v>
      </c>
      <c r="AI138">
        <v>0</v>
      </c>
      <c r="AJ138">
        <v>0</v>
      </c>
      <c r="AK138">
        <v>0</v>
      </c>
      <c r="AL138">
        <v>0</v>
      </c>
      <c r="AM138">
        <v>0</v>
      </c>
      <c r="AN138" t="e">
        <f>VLOOKUP(A138,Sheet1!$A$4:$A$357,1,0)</f>
        <v>#N/A</v>
      </c>
      <c r="AO138" t="e">
        <f>VLOOKUP(B138,[4]Sheet1!$A$2:$A$363,1,0)</f>
        <v>#N/A</v>
      </c>
    </row>
    <row r="139" spans="1:41" x14ac:dyDescent="0.15">
      <c r="A139">
        <v>10137</v>
      </c>
      <c r="B139" t="s">
        <v>277</v>
      </c>
      <c r="C139">
        <v>0</v>
      </c>
      <c r="D139">
        <v>0</v>
      </c>
      <c r="E139">
        <v>0</v>
      </c>
      <c r="F139">
        <v>2</v>
      </c>
      <c r="G139">
        <v>3</v>
      </c>
      <c r="H139">
        <v>8</v>
      </c>
      <c r="I139">
        <v>2</v>
      </c>
      <c r="J139">
        <f>INT(英雄配置表!J139)</f>
        <v>844</v>
      </c>
      <c r="K139">
        <f>INT(英雄配置表!K139)</f>
        <v>241</v>
      </c>
      <c r="L139">
        <f>INT(英雄配置表!L139)</f>
        <v>335</v>
      </c>
      <c r="M139">
        <f>INT(英雄配置表!M139)</f>
        <v>277</v>
      </c>
      <c r="N139">
        <f>INT(英雄配置表!N139)</f>
        <v>241</v>
      </c>
      <c r="O139">
        <f>英雄配置表!O139</f>
        <v>253.26</v>
      </c>
      <c r="P139">
        <f>英雄配置表!P139</f>
        <v>72.36</v>
      </c>
      <c r="Q139">
        <f>英雄配置表!Q139</f>
        <v>100.50000000000001</v>
      </c>
      <c r="R139">
        <f>英雄配置表!R139</f>
        <v>83.214000000000013</v>
      </c>
      <c r="S139">
        <f>英雄配置表!S139</f>
        <v>72.36</v>
      </c>
      <c r="T139">
        <f>扩大100倍!T139</f>
        <v>0</v>
      </c>
      <c r="U139">
        <f>扩大100倍!U139</f>
        <v>0</v>
      </c>
      <c r="V139">
        <f>扩大100倍!V139</f>
        <v>0</v>
      </c>
      <c r="W139">
        <f>扩大100倍!W139</f>
        <v>0</v>
      </c>
      <c r="X139">
        <f>扩大100倍!X139</f>
        <v>0</v>
      </c>
      <c r="Y139">
        <f>扩大100倍!Y139</f>
        <v>0</v>
      </c>
      <c r="Z139">
        <f>扩大100倍!Z139</f>
        <v>0</v>
      </c>
      <c r="AA139">
        <f>扩大100倍!AA139</f>
        <v>0</v>
      </c>
      <c r="AB139">
        <f>扩大100倍!AB139</f>
        <v>0</v>
      </c>
      <c r="AC139">
        <f>扩大100倍!AC139</f>
        <v>0</v>
      </c>
      <c r="AD139">
        <f>扩大100倍!AD139</f>
        <v>0</v>
      </c>
      <c r="AE139">
        <f>扩大100倍!AE139</f>
        <v>0</v>
      </c>
      <c r="AF139">
        <f>扩大100倍!AF139</f>
        <v>0</v>
      </c>
      <c r="AG139" t="s">
        <v>572</v>
      </c>
      <c r="AH139">
        <v>0</v>
      </c>
      <c r="AI139">
        <v>0</v>
      </c>
      <c r="AJ139">
        <v>0</v>
      </c>
      <c r="AK139" t="s">
        <v>573</v>
      </c>
      <c r="AL139" t="s">
        <v>574</v>
      </c>
      <c r="AM139">
        <v>0</v>
      </c>
      <c r="AN139">
        <f>VLOOKUP(A139,Sheet1!$A$4:$A$357,1,0)</f>
        <v>10137</v>
      </c>
      <c r="AO139" t="str">
        <f>VLOOKUP(B139,[4]Sheet1!$A$2:$A$363,1,0)</f>
        <v>海象</v>
      </c>
    </row>
    <row r="140" spans="1:41" x14ac:dyDescent="0.15">
      <c r="A140">
        <v>10138</v>
      </c>
      <c r="B140" t="s">
        <v>575</v>
      </c>
      <c r="C140">
        <v>0</v>
      </c>
      <c r="D140">
        <v>0</v>
      </c>
      <c r="E140">
        <v>0</v>
      </c>
      <c r="F140">
        <v>2</v>
      </c>
      <c r="G140">
        <v>3</v>
      </c>
      <c r="H140">
        <v>8</v>
      </c>
      <c r="I140">
        <v>2</v>
      </c>
      <c r="J140">
        <f>INT(英雄配置表!J140)</f>
        <v>966</v>
      </c>
      <c r="K140">
        <f>INT(英雄配置表!K140)</f>
        <v>224</v>
      </c>
      <c r="L140">
        <f>INT(英雄配置表!L140)</f>
        <v>385</v>
      </c>
      <c r="M140">
        <f>INT(英雄配置表!M140)</f>
        <v>264</v>
      </c>
      <c r="N140">
        <f>INT(英雄配置表!N140)</f>
        <v>252</v>
      </c>
      <c r="O140">
        <f>英雄配置表!O140</f>
        <v>289.80000000000007</v>
      </c>
      <c r="P140">
        <f>英雄配置表!P140</f>
        <v>67.2</v>
      </c>
      <c r="Q140">
        <f>英雄配置表!Q140</f>
        <v>115.5</v>
      </c>
      <c r="R140">
        <f>英雄配置表!R140</f>
        <v>79.38000000000001</v>
      </c>
      <c r="S140">
        <f>英雄配置表!S140</f>
        <v>75.599999999999994</v>
      </c>
      <c r="T140">
        <f>扩大100倍!T140</f>
        <v>0</v>
      </c>
      <c r="U140">
        <f>扩大100倍!U140</f>
        <v>0</v>
      </c>
      <c r="V140">
        <f>扩大100倍!V140</f>
        <v>0</v>
      </c>
      <c r="W140">
        <f>扩大100倍!W140</f>
        <v>0</v>
      </c>
      <c r="X140">
        <f>扩大100倍!X140</f>
        <v>0</v>
      </c>
      <c r="Y140">
        <f>扩大100倍!Y140</f>
        <v>0</v>
      </c>
      <c r="Z140">
        <f>扩大100倍!Z140</f>
        <v>0</v>
      </c>
      <c r="AA140">
        <f>扩大100倍!AA140</f>
        <v>0</v>
      </c>
      <c r="AB140">
        <f>扩大100倍!AB140</f>
        <v>0</v>
      </c>
      <c r="AC140">
        <f>扩大100倍!AC140</f>
        <v>0</v>
      </c>
      <c r="AD140">
        <f>扩大100倍!AD140</f>
        <v>0</v>
      </c>
      <c r="AE140">
        <f>扩大100倍!AE140</f>
        <v>0</v>
      </c>
      <c r="AF140">
        <f>扩大100倍!AF140</f>
        <v>0</v>
      </c>
      <c r="AG140" t="s">
        <v>576</v>
      </c>
      <c r="AH140">
        <v>0</v>
      </c>
      <c r="AI140">
        <v>0</v>
      </c>
      <c r="AJ140">
        <v>0</v>
      </c>
      <c r="AK140">
        <v>0</v>
      </c>
      <c r="AL140">
        <v>0</v>
      </c>
      <c r="AM140">
        <v>0</v>
      </c>
      <c r="AN140">
        <f>VLOOKUP(A140,Sheet1!$A$4:$A$357,1,0)</f>
        <v>10138</v>
      </c>
      <c r="AO140" t="str">
        <f>VLOOKUP(B140,[4]Sheet1!$A$2:$A$363,1,0)</f>
        <v>土猫</v>
      </c>
    </row>
    <row r="141" spans="1:41" x14ac:dyDescent="0.15">
      <c r="A141">
        <v>10139</v>
      </c>
      <c r="B141" t="s">
        <v>280</v>
      </c>
      <c r="C141">
        <v>0</v>
      </c>
      <c r="D141">
        <v>0</v>
      </c>
      <c r="E141">
        <v>0</v>
      </c>
      <c r="F141">
        <v>2</v>
      </c>
      <c r="G141">
        <v>3</v>
      </c>
      <c r="H141">
        <v>8</v>
      </c>
      <c r="I141">
        <v>2</v>
      </c>
      <c r="J141">
        <f>INT(英雄配置表!J141)</f>
        <v>768</v>
      </c>
      <c r="K141">
        <f>INT(英雄配置表!K141)</f>
        <v>256</v>
      </c>
      <c r="L141">
        <f>INT(英雄配置表!L141)</f>
        <v>320</v>
      </c>
      <c r="M141">
        <f>INT(英雄配置表!M141)</f>
        <v>230</v>
      </c>
      <c r="N141">
        <f>INT(英雄配置表!N141)</f>
        <v>256</v>
      </c>
      <c r="O141">
        <f>英雄配置表!O141</f>
        <v>230.4</v>
      </c>
      <c r="P141">
        <f>英雄配置表!P141</f>
        <v>76.800000000000011</v>
      </c>
      <c r="Q141">
        <f>英雄配置表!Q141</f>
        <v>96</v>
      </c>
      <c r="R141">
        <f>英雄配置表!R141</f>
        <v>69.12</v>
      </c>
      <c r="S141">
        <f>英雄配置表!S141</f>
        <v>76.800000000000011</v>
      </c>
      <c r="T141">
        <f>扩大100倍!T141</f>
        <v>0</v>
      </c>
      <c r="U141">
        <f>扩大100倍!U141</f>
        <v>0</v>
      </c>
      <c r="V141">
        <f>扩大100倍!V141</f>
        <v>0</v>
      </c>
      <c r="W141">
        <f>扩大100倍!W141</f>
        <v>0</v>
      </c>
      <c r="X141">
        <f>扩大100倍!X141</f>
        <v>0</v>
      </c>
      <c r="Y141">
        <f>扩大100倍!Y141</f>
        <v>0</v>
      </c>
      <c r="Z141">
        <f>扩大100倍!Z141</f>
        <v>0</v>
      </c>
      <c r="AA141">
        <f>扩大100倍!AA141</f>
        <v>0</v>
      </c>
      <c r="AB141">
        <f>扩大100倍!AB141</f>
        <v>0</v>
      </c>
      <c r="AC141">
        <f>扩大100倍!AC141</f>
        <v>0</v>
      </c>
      <c r="AD141">
        <f>扩大100倍!AD141</f>
        <v>0</v>
      </c>
      <c r="AE141">
        <f>扩大100倍!AE141</f>
        <v>0</v>
      </c>
      <c r="AF141">
        <f>扩大100倍!AF141</f>
        <v>0</v>
      </c>
      <c r="AG141" t="s">
        <v>577</v>
      </c>
      <c r="AH141">
        <v>0</v>
      </c>
      <c r="AI141">
        <v>0</v>
      </c>
      <c r="AJ141">
        <v>0</v>
      </c>
      <c r="AK141">
        <v>0</v>
      </c>
      <c r="AL141">
        <v>0</v>
      </c>
      <c r="AM141">
        <v>0</v>
      </c>
      <c r="AN141" t="e">
        <f>VLOOKUP(A141,Sheet1!$A$4:$A$357,1,0)</f>
        <v>#N/A</v>
      </c>
      <c r="AO141" t="e">
        <f>VLOOKUP(B141,[4]Sheet1!$A$2:$A$363,1,0)</f>
        <v>#N/A</v>
      </c>
    </row>
    <row r="142" spans="1:41" x14ac:dyDescent="0.15">
      <c r="A142">
        <v>10140</v>
      </c>
      <c r="B142" t="s">
        <v>280</v>
      </c>
      <c r="C142">
        <v>0</v>
      </c>
      <c r="D142">
        <v>0</v>
      </c>
      <c r="E142">
        <v>0</v>
      </c>
      <c r="F142">
        <v>2</v>
      </c>
      <c r="G142">
        <v>3</v>
      </c>
      <c r="H142">
        <v>8</v>
      </c>
      <c r="I142">
        <v>2</v>
      </c>
      <c r="J142">
        <f>INT(英雄配置表!J142)</f>
        <v>768</v>
      </c>
      <c r="K142">
        <f>INT(英雄配置表!K142)</f>
        <v>256</v>
      </c>
      <c r="L142">
        <f>INT(英雄配置表!L142)</f>
        <v>320</v>
      </c>
      <c r="M142">
        <f>INT(英雄配置表!M142)</f>
        <v>230</v>
      </c>
      <c r="N142">
        <f>INT(英雄配置表!N142)</f>
        <v>256</v>
      </c>
      <c r="O142">
        <f>英雄配置表!O142</f>
        <v>230.4</v>
      </c>
      <c r="P142">
        <f>英雄配置表!P142</f>
        <v>76.800000000000011</v>
      </c>
      <c r="Q142">
        <f>英雄配置表!Q142</f>
        <v>96</v>
      </c>
      <c r="R142">
        <f>英雄配置表!R142</f>
        <v>69.12</v>
      </c>
      <c r="S142">
        <f>英雄配置表!S142</f>
        <v>76.800000000000011</v>
      </c>
      <c r="T142">
        <f>扩大100倍!T142</f>
        <v>0</v>
      </c>
      <c r="U142">
        <f>扩大100倍!U142</f>
        <v>0</v>
      </c>
      <c r="V142">
        <f>扩大100倍!V142</f>
        <v>0</v>
      </c>
      <c r="W142">
        <f>扩大100倍!W142</f>
        <v>0</v>
      </c>
      <c r="X142">
        <f>扩大100倍!X142</f>
        <v>0</v>
      </c>
      <c r="Y142">
        <f>扩大100倍!Y142</f>
        <v>0</v>
      </c>
      <c r="Z142">
        <f>扩大100倍!Z142</f>
        <v>0</v>
      </c>
      <c r="AA142">
        <f>扩大100倍!AA142</f>
        <v>0</v>
      </c>
      <c r="AB142">
        <f>扩大100倍!AB142</f>
        <v>0</v>
      </c>
      <c r="AC142">
        <f>扩大100倍!AC142</f>
        <v>0</v>
      </c>
      <c r="AD142">
        <f>扩大100倍!AD142</f>
        <v>0</v>
      </c>
      <c r="AE142">
        <f>扩大100倍!AE142</f>
        <v>0</v>
      </c>
      <c r="AF142">
        <f>扩大100倍!AF142</f>
        <v>0</v>
      </c>
      <c r="AG142" t="s">
        <v>578</v>
      </c>
      <c r="AH142">
        <v>0</v>
      </c>
      <c r="AI142">
        <v>0</v>
      </c>
      <c r="AJ142">
        <v>0</v>
      </c>
      <c r="AK142">
        <v>0</v>
      </c>
      <c r="AL142">
        <v>0</v>
      </c>
      <c r="AM142">
        <v>0</v>
      </c>
      <c r="AN142" t="e">
        <f>VLOOKUP(A142,Sheet1!$A$4:$A$357,1,0)</f>
        <v>#N/A</v>
      </c>
      <c r="AO142" t="e">
        <f>VLOOKUP(B142,[4]Sheet1!$A$2:$A$363,1,0)</f>
        <v>#N/A</v>
      </c>
    </row>
    <row r="143" spans="1:41" x14ac:dyDescent="0.15">
      <c r="A143">
        <v>10141</v>
      </c>
      <c r="B143" t="s">
        <v>127</v>
      </c>
      <c r="C143">
        <v>0</v>
      </c>
      <c r="D143">
        <v>0</v>
      </c>
      <c r="E143">
        <v>0</v>
      </c>
      <c r="F143">
        <v>2</v>
      </c>
      <c r="G143">
        <v>3</v>
      </c>
      <c r="H143">
        <v>9</v>
      </c>
      <c r="I143">
        <v>3</v>
      </c>
      <c r="J143">
        <f>INT(英雄配置表!J143)</f>
        <v>924</v>
      </c>
      <c r="K143">
        <f>INT(英雄配置表!K143)</f>
        <v>280</v>
      </c>
      <c r="L143">
        <f>INT(英雄配置表!L143)</f>
        <v>315</v>
      </c>
      <c r="M143">
        <f>INT(英雄配置表!M143)</f>
        <v>252</v>
      </c>
      <c r="N143">
        <f>INT(英雄配置表!N143)</f>
        <v>280</v>
      </c>
      <c r="O143">
        <f>英雄配置表!O143</f>
        <v>277.2</v>
      </c>
      <c r="P143">
        <f>英雄配置表!P143</f>
        <v>84</v>
      </c>
      <c r="Q143">
        <f>英雄配置表!Q143</f>
        <v>94.5</v>
      </c>
      <c r="R143">
        <f>英雄配置表!R143</f>
        <v>75.600000000000009</v>
      </c>
      <c r="S143">
        <f>英雄配置表!S143</f>
        <v>84</v>
      </c>
      <c r="T143">
        <f>扩大100倍!T143</f>
        <v>0</v>
      </c>
      <c r="U143">
        <f>扩大100倍!U143</f>
        <v>0</v>
      </c>
      <c r="V143">
        <f>扩大100倍!V143</f>
        <v>0</v>
      </c>
      <c r="W143">
        <f>扩大100倍!W143</f>
        <v>0</v>
      </c>
      <c r="X143">
        <f>扩大100倍!X143</f>
        <v>0</v>
      </c>
      <c r="Y143">
        <f>扩大100倍!Y143</f>
        <v>0</v>
      </c>
      <c r="Z143">
        <f>扩大100倍!Z143</f>
        <v>0</v>
      </c>
      <c r="AA143">
        <f>扩大100倍!AA143</f>
        <v>0</v>
      </c>
      <c r="AB143">
        <f>扩大100倍!AB143</f>
        <v>0</v>
      </c>
      <c r="AC143">
        <f>扩大100倍!AC143</f>
        <v>0</v>
      </c>
      <c r="AD143">
        <f>扩大100倍!AD143</f>
        <v>0</v>
      </c>
      <c r="AE143">
        <f>扩大100倍!AE143</f>
        <v>0</v>
      </c>
      <c r="AF143">
        <f>扩大100倍!AF143</f>
        <v>0</v>
      </c>
      <c r="AG143" t="s">
        <v>579</v>
      </c>
      <c r="AH143">
        <v>0</v>
      </c>
      <c r="AI143">
        <v>0</v>
      </c>
      <c r="AJ143">
        <v>0</v>
      </c>
      <c r="AK143" t="s">
        <v>580</v>
      </c>
      <c r="AL143" t="s">
        <v>581</v>
      </c>
      <c r="AM143">
        <v>0</v>
      </c>
      <c r="AN143">
        <f>VLOOKUP(A143,Sheet1!$A$4:$A$357,1,0)</f>
        <v>10141</v>
      </c>
      <c r="AO143" t="str">
        <f>VLOOKUP(B143,[4]Sheet1!$A$2:$A$363,1,0)</f>
        <v>尸王</v>
      </c>
    </row>
    <row r="144" spans="1:41" x14ac:dyDescent="0.15">
      <c r="A144">
        <v>10142</v>
      </c>
      <c r="B144" t="s">
        <v>123</v>
      </c>
      <c r="C144">
        <v>0</v>
      </c>
      <c r="D144">
        <v>0</v>
      </c>
      <c r="E144">
        <v>0</v>
      </c>
      <c r="F144">
        <v>2</v>
      </c>
      <c r="G144">
        <v>3</v>
      </c>
      <c r="H144">
        <v>9</v>
      </c>
      <c r="I144">
        <v>3</v>
      </c>
      <c r="J144">
        <f>INT(英雄配置表!J144)</f>
        <v>884</v>
      </c>
      <c r="K144">
        <f>INT(英雄配置表!K144)</f>
        <v>268</v>
      </c>
      <c r="L144">
        <f>INT(英雄配置表!L144)</f>
        <v>301</v>
      </c>
      <c r="M144">
        <f>INT(英雄配置表!M144)</f>
        <v>241</v>
      </c>
      <c r="N144">
        <f>INT(英雄配置表!N144)</f>
        <v>268</v>
      </c>
      <c r="O144">
        <f>英雄配置表!O144</f>
        <v>265.32000000000005</v>
      </c>
      <c r="P144">
        <f>英雄配置表!P144</f>
        <v>80.400000000000006</v>
      </c>
      <c r="Q144">
        <f>英雄配置表!Q144</f>
        <v>90.450000000000017</v>
      </c>
      <c r="R144">
        <f>英雄配置表!R144</f>
        <v>72.36</v>
      </c>
      <c r="S144">
        <f>英雄配置表!S144</f>
        <v>80.400000000000006</v>
      </c>
      <c r="T144">
        <f>扩大100倍!T144</f>
        <v>0</v>
      </c>
      <c r="U144">
        <f>扩大100倍!U144</f>
        <v>0</v>
      </c>
      <c r="V144">
        <f>扩大100倍!V144</f>
        <v>0</v>
      </c>
      <c r="W144">
        <f>扩大100倍!W144</f>
        <v>0</v>
      </c>
      <c r="X144">
        <f>扩大100倍!X144</f>
        <v>0</v>
      </c>
      <c r="Y144">
        <f>扩大100倍!Y144</f>
        <v>0</v>
      </c>
      <c r="Z144">
        <f>扩大100倍!Z144</f>
        <v>0</v>
      </c>
      <c r="AA144">
        <f>扩大100倍!AA144</f>
        <v>0</v>
      </c>
      <c r="AB144">
        <f>扩大100倍!AB144</f>
        <v>0</v>
      </c>
      <c r="AC144">
        <f>扩大100倍!AC144</f>
        <v>0</v>
      </c>
      <c r="AD144">
        <f>扩大100倍!AD144</f>
        <v>0</v>
      </c>
      <c r="AE144">
        <f>扩大100倍!AE144</f>
        <v>0</v>
      </c>
      <c r="AF144">
        <f>扩大100倍!AF144</f>
        <v>0</v>
      </c>
      <c r="AG144" t="s">
        <v>582</v>
      </c>
      <c r="AH144">
        <v>0</v>
      </c>
      <c r="AI144">
        <v>0</v>
      </c>
      <c r="AJ144">
        <v>0</v>
      </c>
      <c r="AK144" t="s">
        <v>583</v>
      </c>
      <c r="AL144" t="s">
        <v>584</v>
      </c>
      <c r="AM144">
        <v>0</v>
      </c>
      <c r="AN144">
        <f>VLOOKUP(A144,Sheet1!$A$4:$A$357,1,0)</f>
        <v>10142</v>
      </c>
      <c r="AO144" t="str">
        <f>VLOOKUP(B144,[4]Sheet1!$A$2:$A$363,1,0)</f>
        <v>大屁股</v>
      </c>
    </row>
    <row r="145" spans="1:41" x14ac:dyDescent="0.15">
      <c r="A145">
        <v>10143</v>
      </c>
      <c r="B145" t="s">
        <v>280</v>
      </c>
      <c r="C145">
        <v>0</v>
      </c>
      <c r="D145">
        <v>0</v>
      </c>
      <c r="E145">
        <v>0</v>
      </c>
      <c r="F145">
        <v>2</v>
      </c>
      <c r="G145">
        <v>3</v>
      </c>
      <c r="H145">
        <v>9</v>
      </c>
      <c r="I145">
        <v>3</v>
      </c>
      <c r="J145">
        <f>INT(英雄配置表!J145)</f>
        <v>768</v>
      </c>
      <c r="K145">
        <f>INT(英雄配置表!K145)</f>
        <v>256</v>
      </c>
      <c r="L145">
        <f>INT(英雄配置表!L145)</f>
        <v>320</v>
      </c>
      <c r="M145">
        <f>INT(英雄配置表!M145)</f>
        <v>230</v>
      </c>
      <c r="N145">
        <f>INT(英雄配置表!N145)</f>
        <v>256</v>
      </c>
      <c r="O145">
        <f>英雄配置表!O145</f>
        <v>230.4</v>
      </c>
      <c r="P145">
        <f>英雄配置表!P145</f>
        <v>76.800000000000011</v>
      </c>
      <c r="Q145">
        <f>英雄配置表!Q145</f>
        <v>96</v>
      </c>
      <c r="R145">
        <f>英雄配置表!R145</f>
        <v>69.12</v>
      </c>
      <c r="S145">
        <f>英雄配置表!S145</f>
        <v>76.800000000000011</v>
      </c>
      <c r="T145">
        <f>扩大100倍!T145</f>
        <v>0</v>
      </c>
      <c r="U145">
        <f>扩大100倍!U145</f>
        <v>0</v>
      </c>
      <c r="V145">
        <f>扩大100倍!V145</f>
        <v>0</v>
      </c>
      <c r="W145">
        <f>扩大100倍!W145</f>
        <v>0</v>
      </c>
      <c r="X145">
        <f>扩大100倍!X145</f>
        <v>0</v>
      </c>
      <c r="Y145">
        <f>扩大100倍!Y145</f>
        <v>0</v>
      </c>
      <c r="Z145">
        <f>扩大100倍!Z145</f>
        <v>0</v>
      </c>
      <c r="AA145">
        <f>扩大100倍!AA145</f>
        <v>0</v>
      </c>
      <c r="AB145">
        <f>扩大100倍!AB145</f>
        <v>0</v>
      </c>
      <c r="AC145">
        <f>扩大100倍!AC145</f>
        <v>0</v>
      </c>
      <c r="AD145">
        <f>扩大100倍!AD145</f>
        <v>0</v>
      </c>
      <c r="AE145">
        <f>扩大100倍!AE145</f>
        <v>0</v>
      </c>
      <c r="AF145">
        <f>扩大100倍!AF145</f>
        <v>0</v>
      </c>
      <c r="AG145" t="s">
        <v>585</v>
      </c>
      <c r="AH145">
        <v>0</v>
      </c>
      <c r="AI145">
        <v>0</v>
      </c>
      <c r="AJ145">
        <v>0</v>
      </c>
      <c r="AK145">
        <v>0</v>
      </c>
      <c r="AL145">
        <v>0</v>
      </c>
      <c r="AM145">
        <v>0</v>
      </c>
      <c r="AN145" t="e">
        <f>VLOOKUP(A145,Sheet1!$A$4:$A$357,1,0)</f>
        <v>#N/A</v>
      </c>
      <c r="AO145" t="e">
        <f>VLOOKUP(B145,[4]Sheet1!$A$2:$A$363,1,0)</f>
        <v>#N/A</v>
      </c>
    </row>
    <row r="146" spans="1:41" x14ac:dyDescent="0.15">
      <c r="A146">
        <v>10144</v>
      </c>
      <c r="B146" t="s">
        <v>280</v>
      </c>
      <c r="C146">
        <v>0</v>
      </c>
      <c r="D146">
        <v>0</v>
      </c>
      <c r="E146">
        <v>0</v>
      </c>
      <c r="F146">
        <v>2</v>
      </c>
      <c r="G146">
        <v>3</v>
      </c>
      <c r="H146">
        <v>9</v>
      </c>
      <c r="I146">
        <v>3</v>
      </c>
      <c r="J146">
        <f>INT(英雄配置表!J146)</f>
        <v>768</v>
      </c>
      <c r="K146">
        <f>INT(英雄配置表!K146)</f>
        <v>256</v>
      </c>
      <c r="L146">
        <f>INT(英雄配置表!L146)</f>
        <v>320</v>
      </c>
      <c r="M146">
        <f>INT(英雄配置表!M146)</f>
        <v>230</v>
      </c>
      <c r="N146">
        <f>INT(英雄配置表!N146)</f>
        <v>256</v>
      </c>
      <c r="O146">
        <f>英雄配置表!O146</f>
        <v>230.4</v>
      </c>
      <c r="P146">
        <f>英雄配置表!P146</f>
        <v>76.800000000000011</v>
      </c>
      <c r="Q146">
        <f>英雄配置表!Q146</f>
        <v>96</v>
      </c>
      <c r="R146">
        <f>英雄配置表!R146</f>
        <v>69.12</v>
      </c>
      <c r="S146">
        <f>英雄配置表!S146</f>
        <v>76.800000000000011</v>
      </c>
      <c r="T146">
        <f>扩大100倍!T146</f>
        <v>0</v>
      </c>
      <c r="U146">
        <f>扩大100倍!U146</f>
        <v>0</v>
      </c>
      <c r="V146">
        <f>扩大100倍!V146</f>
        <v>0</v>
      </c>
      <c r="W146">
        <f>扩大100倍!W146</f>
        <v>0</v>
      </c>
      <c r="X146">
        <f>扩大100倍!X146</f>
        <v>0</v>
      </c>
      <c r="Y146">
        <f>扩大100倍!Y146</f>
        <v>0</v>
      </c>
      <c r="Z146">
        <f>扩大100倍!Z146</f>
        <v>0</v>
      </c>
      <c r="AA146">
        <f>扩大100倍!AA146</f>
        <v>0</v>
      </c>
      <c r="AB146">
        <f>扩大100倍!AB146</f>
        <v>0</v>
      </c>
      <c r="AC146">
        <f>扩大100倍!AC146</f>
        <v>0</v>
      </c>
      <c r="AD146">
        <f>扩大100倍!AD146</f>
        <v>0</v>
      </c>
      <c r="AE146">
        <f>扩大100倍!AE146</f>
        <v>0</v>
      </c>
      <c r="AF146">
        <f>扩大100倍!AF146</f>
        <v>0</v>
      </c>
      <c r="AG146" t="s">
        <v>586</v>
      </c>
      <c r="AH146">
        <v>0</v>
      </c>
      <c r="AI146">
        <v>0</v>
      </c>
      <c r="AJ146">
        <v>0</v>
      </c>
      <c r="AK146">
        <v>0</v>
      </c>
      <c r="AL146">
        <v>0</v>
      </c>
      <c r="AM146">
        <v>0</v>
      </c>
      <c r="AN146" t="e">
        <f>VLOOKUP(A146,Sheet1!$A$4:$A$357,1,0)</f>
        <v>#N/A</v>
      </c>
      <c r="AO146" t="e">
        <f>VLOOKUP(B146,[4]Sheet1!$A$2:$A$363,1,0)</f>
        <v>#N/A</v>
      </c>
    </row>
  </sheetData>
  <autoFilter ref="A1:AO146"/>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Sheet1</vt:lpstr>
      <vt:lpstr>扩大100倍</vt:lpstr>
      <vt:lpstr>英雄配置表</vt:lpstr>
      <vt:lpstr>预制对应表</vt:lpstr>
      <vt:lpstr>英雄描述</vt:lpstr>
      <vt:lpstr>英雄id对应表</vt:lpstr>
      <vt:lpstr>Sheet3</vt:lpstr>
      <vt:lpstr>编号对应关系</vt:lpstr>
      <vt:lpstr>Sheet2</vt:lpstr>
      <vt:lpstr>Sheet4</vt:lpstr>
      <vt:lpstr>Sheet5</vt:lpstr>
      <vt:lpstr>Sheet6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2014-07-30T08:45:06Z</dcterms:modified>
</cp:coreProperties>
</file>