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shok\statistic\"/>
    </mc:Choice>
  </mc:AlternateContent>
  <xr:revisionPtr revIDLastSave="0" documentId="13_ncr:1_{E88F2E00-B641-4F12-A25F-CDD60A6B7B9D}" xr6:coauthVersionLast="47" xr6:coauthVersionMax="47" xr10:uidLastSave="{00000000-0000-0000-0000-000000000000}"/>
  <bookViews>
    <workbookView xWindow="-120" yWindow="-120" windowWidth="20730" windowHeight="11160" xr2:uid="{F3775963-A6AD-41A2-915D-CA70A25B2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38" i="1"/>
  <c r="P37" i="1"/>
  <c r="P35" i="1"/>
  <c r="P36" i="1" s="1"/>
  <c r="M43" i="1"/>
  <c r="N16" i="1"/>
  <c r="N13" i="1"/>
  <c r="O13" i="1"/>
  <c r="O9" i="1"/>
  <c r="O10" i="1"/>
  <c r="O11" i="1"/>
  <c r="O12" i="1"/>
  <c r="O8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<sst xmlns="http://schemas.openxmlformats.org/spreadsheetml/2006/main" count="39" uniqueCount="35">
  <si>
    <t>Problem:</t>
  </si>
  <si>
    <t>From the following data calculate mean median and mode</t>
  </si>
  <si>
    <t>working expression:</t>
  </si>
  <si>
    <t>write formula here</t>
  </si>
  <si>
    <t>SPSS SYNTAX</t>
  </si>
  <si>
    <t>OUTPUT</t>
  </si>
  <si>
    <t>conclusion</t>
  </si>
  <si>
    <t xml:space="preserve"> =AVERAGE(C8:C13)</t>
  </si>
  <si>
    <t xml:space="preserve"> =MEDIAN(C8:C13)</t>
  </si>
  <si>
    <t xml:space="preserve">  =MODE(C8:C13)</t>
  </si>
  <si>
    <t>mean</t>
  </si>
  <si>
    <t>median</t>
  </si>
  <si>
    <t>mode</t>
  </si>
  <si>
    <t>harmonic mean</t>
  </si>
  <si>
    <t xml:space="preserve"> =HARMEAN(C8:C13)</t>
  </si>
  <si>
    <t>geometric mean</t>
  </si>
  <si>
    <t xml:space="preserve"> =GEOMEAN(C8:C13)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</si>
  <si>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</si>
  <si>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</si>
  <si>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t>r</t>
  </si>
  <si>
    <t>x</t>
  </si>
  <si>
    <t>f</t>
  </si>
  <si>
    <t>fx</t>
  </si>
  <si>
    <t xml:space="preserve">group </t>
  </si>
  <si>
    <t>number</t>
  </si>
  <si>
    <t>A</t>
  </si>
  <si>
    <t>B</t>
  </si>
  <si>
    <t>C</t>
  </si>
  <si>
    <t xml:space="preserve">D </t>
  </si>
  <si>
    <t>y</t>
  </si>
  <si>
    <t>pe®</t>
  </si>
  <si>
    <t>descision</t>
  </si>
  <si>
    <t>lower limit</t>
  </si>
  <si>
    <t>upper limit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</si>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</sst>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Sheet1!$R$7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pattFill prst="pct9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7-468C-8B3A-450FFD559FB1}"/>
              </c:ext>
            </c:extLst>
          </c:dPt>
          <c:dPt>
            <c:idx val="1"/>
            <c:bubble3D val="0"/>
            <c:spPr>
              <a:pattFill prst="dkVert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7-468C-8B3A-450FFD559FB1}"/>
              </c:ext>
            </c:extLst>
          </c:dPt>
          <c:dPt>
            <c:idx val="2"/>
            <c:bubble3D val="0"/>
            <c:spPr>
              <a:pattFill prst="lgGrid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B47-468C-8B3A-450FFD559FB1}"/>
              </c:ext>
            </c:extLst>
          </c:dPt>
          <c:dPt>
            <c:idx val="3"/>
            <c:bubble3D val="0"/>
            <c:spPr>
              <a:pattFill prst="horzBrick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47-468C-8B3A-450FFD559FB1}"/>
              </c:ext>
            </c:extLst>
          </c:dPt>
          <c:cat>
            <c:strRef>
              <c:f>Sheet1!$Q$8:$Q$11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 </c:v>
                </c:pt>
              </c:strCache>
            </c:strRef>
          </c:cat>
          <c:val>
            <c:numRef>
              <c:f>Sheet1!$R$8:$R$11</c:f>
              <c:numCache>
                <c:formatCode>General</c:formatCode>
                <c:ptCount val="4"/>
                <c:pt idx="0">
                  <c:v>23</c:v>
                </c:pt>
                <c:pt idx="1">
                  <c:v>45</c:v>
                </c:pt>
                <c:pt idx="2">
                  <c:v>76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7-468C-8B3A-450FFD55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Sheet1!$L$35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Sheet1!$L$36:$L$41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4-463C-93AC-AC50B50FFA3C}"/>
            </c:ext>
          </c:extLst>
        </c:ser>
        <c:ser>
          <c:idx val="1"/>
          <c:order val="1"/>
          <c:tx>
            <c:strRef>
              <c:f>Sheet1!$M$35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Sheet1!$M$36:$M$41</c:f>
              <c:numCache>
                <c:formatCode>General</c:formatCode>
                <c:ptCount val="6"/>
                <c:pt idx="0">
                  <c:v>125</c:v>
                </c:pt>
                <c:pt idx="1">
                  <c:v>145</c:v>
                </c:pt>
                <c:pt idx="2">
                  <c:v>132</c:v>
                </c:pt>
                <c:pt idx="3">
                  <c:v>111</c:v>
                </c:pt>
                <c:pt idx="4">
                  <c:v>165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4-463C-93AC-AC50B50F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598079"/>
        <c:axId val="1822603839"/>
      </c:lineChart>
      <c:catAx>
        <c:axId val="182259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03839"/>
        <c:crosses val="autoZero"/>
        <c:auto val="1"/>
        <c:lblAlgn val="ctr"/>
        <c:lblOffset val="100"/>
        <c:noMultiLvlLbl val="0"/>
      </c:catAx>
      <c:valAx>
        <c:axId val="18226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526750</xdr:colOff>
      <xdr:row>20</xdr:row>
      <xdr:rowOff>14556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E76C4B-6F4E-DEFF-2B2B-42A13AD8FE68}"/>
            </a:ext>
          </a:extLst>
        </xdr:cNvPr>
        <xdr:cNvSpPr txBox="1"/>
      </xdr:nvSpPr>
      <xdr:spPr>
        <a:xfrm>
          <a:off x="2494651" y="3788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469445</xdr:colOff>
      <xdr:row>16</xdr:row>
      <xdr:rowOff>104775</xdr:rowOff>
    </xdr:from>
    <xdr:to>
      <xdr:col>18</xdr:col>
      <xdr:colOff>374195</xdr:colOff>
      <xdr:row>30</xdr:row>
      <xdr:rowOff>99332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BC15C-0BE7-4DE6-9D1A-5BAB9742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50425</xdr:colOff>
      <xdr:row>27</xdr:row>
      <xdr:rowOff>169210</xdr:rowOff>
    </xdr:from>
    <xdr:to>
      <xdr:col>15</xdr:col>
      <xdr:colOff>173690</xdr:colOff>
      <xdr:row>42</xdr:row>
      <xdr:rowOff>54910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E55A85-3236-4837-D0D7-116D2759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876B-27C4-45DC-8C2B-3BF9991A0857}">
  <dimension ref="A1:R43"/>
  <sheetViews>
    <sheetView tabSelected="1" showWhiteSpace="0" view="pageLayout" topLeftCell="A29" zoomScale="85" zoomScaleNormal="100" zoomScalePageLayoutView="85" workbookViewId="0">
      <selection activeCell="E36" sqref="E36"/>
    </sheetView>
  </sheetViews>
  <sheetFormatPr defaultRowHeight="15" x14ac:dyDescent="0.25"/>
  <cols>
    <col min="2" max="2" width="12" customWidth="1"/>
    <col min="4" max="4" width="9.140625" customWidth="1"/>
    <col min="14" max="14" width="10.5703125" customWidth="1"/>
    <col min="15" max="15" width="33.140625" customWidth="1"/>
  </cols>
  <sheetData>
    <row r="1" spans="1:18" x14ac:dyDescent="0.25">
      <c r="A1" t="s">
        <v>0</v>
      </c>
      <c r="B1" t="s">
        <v>1</v>
      </c>
    </row>
    <row r="2" spans="1:18" x14ac:dyDescent="0.25">
      <c r="B2" s="1">
        <v>23</v>
      </c>
      <c r="C2" s="1">
        <v>45</v>
      </c>
      <c r="D2" s="1">
        <v>32</v>
      </c>
      <c r="E2" s="1">
        <v>23</v>
      </c>
      <c r="F2" s="1">
        <v>12</v>
      </c>
      <c r="G2" s="1">
        <v>11</v>
      </c>
    </row>
    <row r="3" spans="1:18" x14ac:dyDescent="0.25">
      <c r="B3" s="1">
        <v>43</v>
      </c>
      <c r="C3" s="1">
        <v>45</v>
      </c>
      <c r="D3" s="1">
        <v>34</v>
      </c>
      <c r="E3" s="1">
        <v>43</v>
      </c>
      <c r="F3" s="1">
        <v>34</v>
      </c>
      <c r="G3" s="1">
        <v>56</v>
      </c>
    </row>
    <row r="6" spans="1:18" x14ac:dyDescent="0.25">
      <c r="A6" t="s">
        <v>2</v>
      </c>
    </row>
    <row r="7" spans="1:18" x14ac:dyDescent="0.25">
      <c r="B7" t="s">
        <v>3</v>
      </c>
      <c r="M7" s="1" t="s">
        <v>20</v>
      </c>
      <c r="N7" s="1" t="s">
        <v>21</v>
      </c>
      <c r="O7" s="1" t="s">
        <v>22</v>
      </c>
      <c r="Q7" s="1" t="s">
        <v>23</v>
      </c>
      <c r="R7" s="1" t="s">
        <v>24</v>
      </c>
    </row>
    <row r="8" spans="1:18" ht="18" x14ac:dyDescent="0.35">
      <c r="C8">
        <v>43</v>
      </c>
      <c r="D8" t="s">
        <v>17</v>
      </c>
      <c r="M8" s="1">
        <v>10</v>
      </c>
      <c r="N8" s="1">
        <v>2</v>
      </c>
      <c r="O8" s="1">
        <f>N8*M8</f>
        <v>20</v>
      </c>
      <c r="Q8" s="1" t="s">
        <v>25</v>
      </c>
      <c r="R8" s="1">
        <v>23</v>
      </c>
    </row>
    <row r="9" spans="1:18" x14ac:dyDescent="0.25">
      <c r="C9">
        <v>45</v>
      </c>
      <c r="J9" t="s">
        <v>19</v>
      </c>
      <c r="M9" s="1">
        <v>20</v>
      </c>
      <c r="N9" s="1">
        <v>3</v>
      </c>
      <c r="O9" s="1">
        <f t="shared" ref="O9:O12" si="0">N9*M9</f>
        <v>60</v>
      </c>
      <c r="Q9" s="1" t="s">
        <v>26</v>
      </c>
      <c r="R9" s="1">
        <v>45</v>
      </c>
    </row>
    <row r="10" spans="1:18" x14ac:dyDescent="0.25">
      <c r="C10">
        <v>34</v>
      </c>
      <c r="M10" s="1">
        <v>30</v>
      </c>
      <c r="N10" s="1">
        <v>5</v>
      </c>
      <c r="O10" s="1">
        <f t="shared" si="0"/>
        <v>150</v>
      </c>
      <c r="Q10" s="1" t="s">
        <v>27</v>
      </c>
      <c r="R10" s="1">
        <v>76</v>
      </c>
    </row>
    <row r="11" spans="1:18" x14ac:dyDescent="0.25">
      <c r="C11">
        <v>43</v>
      </c>
      <c r="M11" s="1">
        <v>40</v>
      </c>
      <c r="N11" s="1">
        <v>6</v>
      </c>
      <c r="O11" s="1">
        <f t="shared" si="0"/>
        <v>240</v>
      </c>
      <c r="Q11" s="1" t="s">
        <v>28</v>
      </c>
      <c r="R11" s="1">
        <v>24</v>
      </c>
    </row>
    <row r="12" spans="1:18" x14ac:dyDescent="0.25">
      <c r="C12">
        <v>34</v>
      </c>
      <c r="M12" s="1">
        <v>50</v>
      </c>
      <c r="N12" s="1">
        <v>7</v>
      </c>
      <c r="O12" s="1">
        <f t="shared" si="0"/>
        <v>350</v>
      </c>
    </row>
    <row r="13" spans="1:18" x14ac:dyDescent="0.25">
      <c r="A13" t="s">
        <v>4</v>
      </c>
      <c r="C13">
        <v>56</v>
      </c>
      <c r="M13" s="1"/>
      <c r="N13" s="1">
        <f>SUM(N8:N12)</f>
        <v>23</v>
      </c>
      <c r="O13" s="1">
        <f>SUM(O8:O12)</f>
        <v>820</v>
      </c>
    </row>
    <row r="14" spans="1:18" x14ac:dyDescent="0.25">
      <c r="B14" t="s">
        <v>10</v>
      </c>
      <c r="C14">
        <f>AVERAGE(C8:C13)</f>
        <v>42.5</v>
      </c>
      <c r="D14" s="3" t="s">
        <v>7</v>
      </c>
      <c r="E14" s="3"/>
    </row>
    <row r="15" spans="1:18" x14ac:dyDescent="0.25">
      <c r="B15" t="s">
        <v>11</v>
      </c>
      <c r="C15">
        <f>MEDIAN(C8:C13)</f>
        <v>43</v>
      </c>
      <c r="D15" s="3" t="s">
        <v>8</v>
      </c>
      <c r="E15" s="3"/>
    </row>
    <row r="16" spans="1:18" x14ac:dyDescent="0.25">
      <c r="B16" t="s">
        <v>12</v>
      </c>
      <c r="C16">
        <f>MODE(C8:C13)</f>
        <v>43</v>
      </c>
      <c r="D16" t="s">
        <v>9</v>
      </c>
      <c r="M16" t="s">
        <v>10</v>
      </c>
      <c r="N16">
        <f>O13/N13</f>
        <v>35.652173913043477</v>
      </c>
    </row>
    <row r="17" spans="1:4" x14ac:dyDescent="0.25">
      <c r="B17" t="s">
        <v>13</v>
      </c>
      <c r="C17">
        <f>HARMEAN(C8:C13)</f>
        <v>41.261353412650124</v>
      </c>
      <c r="D17" t="s">
        <v>14</v>
      </c>
    </row>
    <row r="18" spans="1:4" x14ac:dyDescent="0.25">
      <c r="A18" t="s">
        <v>5</v>
      </c>
      <c r="B18" t="s">
        <v>15</v>
      </c>
      <c r="C18">
        <f>GEOMEAN(C8:C13)</f>
        <v>41.868032023234171</v>
      </c>
      <c r="D18" t="s">
        <v>16</v>
      </c>
    </row>
    <row r="19" spans="1:4" ht="18" x14ac:dyDescent="0.35">
      <c r="B19" t="s">
        <v>17</v>
      </c>
      <c r="C19">
        <f>QUARTILE(C8:C13,1)</f>
        <v>36.25</v>
      </c>
    </row>
    <row r="20" spans="1:4" ht="18" x14ac:dyDescent="0.35">
      <c r="B20" t="s">
        <v>18</v>
      </c>
      <c r="C20">
        <f>QUARTILE(C8:C13,3)</f>
        <v>44.5</v>
      </c>
    </row>
    <row r="29" spans="1:4" x14ac:dyDescent="0.25">
      <c r="A29" t="s">
        <v>6</v>
      </c>
    </row>
    <row r="31" spans="1:4" x14ac:dyDescent="0.25">
      <c r="B31" t="s">
        <v>34</v>
      </c>
    </row>
    <row r="35" spans="12:16" x14ac:dyDescent="0.25">
      <c r="L35" s="1" t="s">
        <v>20</v>
      </c>
      <c r="M35" s="1" t="s">
        <v>29</v>
      </c>
      <c r="O35" t="s">
        <v>19</v>
      </c>
      <c r="P35">
        <f>CORREL(L36:L41,M36:M41)</f>
        <v>5.2644237826583493E-2</v>
      </c>
    </row>
    <row r="36" spans="12:16" x14ac:dyDescent="0.25">
      <c r="L36" s="1">
        <v>10</v>
      </c>
      <c r="M36" s="1">
        <v>125</v>
      </c>
      <c r="O36" t="s">
        <v>30</v>
      </c>
      <c r="P36">
        <f>0.6745*(1-P35^2)/SQRT(M42)</f>
        <v>0.27460032524757416</v>
      </c>
    </row>
    <row r="37" spans="12:16" x14ac:dyDescent="0.25">
      <c r="L37" s="1">
        <v>20</v>
      </c>
      <c r="M37" s="1">
        <v>145</v>
      </c>
      <c r="O37" t="s">
        <v>31</v>
      </c>
      <c r="P37" t="str">
        <f>IF(P35&lt;P36,"notsignificant","significant")</f>
        <v>notsignificant</v>
      </c>
    </row>
    <row r="38" spans="12:16" x14ac:dyDescent="0.25">
      <c r="L38" s="1">
        <v>30</v>
      </c>
      <c r="M38" s="1">
        <v>132</v>
      </c>
      <c r="O38" t="s">
        <v>32</v>
      </c>
      <c r="P38">
        <f>SUM(P35:P36)</f>
        <v>0.32724456307415767</v>
      </c>
    </row>
    <row r="39" spans="12:16" x14ac:dyDescent="0.25">
      <c r="L39" s="1">
        <v>40</v>
      </c>
      <c r="M39" s="1">
        <v>111</v>
      </c>
      <c r="O39" t="s">
        <v>33</v>
      </c>
      <c r="P39">
        <f>P35-P36</f>
        <v>-0.22195608742099066</v>
      </c>
    </row>
    <row r="40" spans="12:16" x14ac:dyDescent="0.25">
      <c r="L40" s="1">
        <v>50</v>
      </c>
      <c r="M40" s="1">
        <v>165</v>
      </c>
    </row>
    <row r="41" spans="12:16" x14ac:dyDescent="0.25">
      <c r="L41" s="1">
        <v>60</v>
      </c>
      <c r="M41" s="1">
        <v>121</v>
      </c>
    </row>
    <row r="42" spans="12:16" x14ac:dyDescent="0.25">
      <c r="M42" s="2">
        <v>6</v>
      </c>
    </row>
    <row r="43" spans="12:16" x14ac:dyDescent="0.25">
      <c r="M43">
        <f>SUMPRODUCT(L36:L41,M36:M41)</f>
        <v>28060</v>
      </c>
    </row>
  </sheetData>
  <mergeCells count="2">
    <mergeCell ref="D14:E14"/>
    <mergeCell ref="D15:E15"/>
  </mergeCells>
  <pageMargins left="0.25" right="0.25" top="1.0023584905660377" bottom="0.75" header="0.3" footer="0.3"/>
  <pageSetup orientation="portrait" r:id="rId1"/>
  <headerFooter>
    <oddHeader>&amp;LLevel:BCA  3rd semester
Roll no:2&amp;CKathmandu Business Campus
Probability &amp; Statistics 
pratical 1&amp;RDate:2080/02/08</oddHeader>
    <oddFooter>&amp;R&amp;P of&amp;N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2023-05-22T05:52:52Z</dcterms:created>
  <dcterms:modified xsi:type="dcterms:W3CDTF">2023-06-13T08:18:03Z</dcterms:modified>
</cp:coreProperties>
</file>