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glennsorrentino/Nextcloud/Git/01-Working-Files/3. Grants/1. SUSTAIN/Expenses/"/>
    </mc:Choice>
  </mc:AlternateContent>
  <xr:revisionPtr revIDLastSave="0" documentId="13_ncr:1_{95A57F01-1A09-F144-8CAE-514FE832F31C}" xr6:coauthVersionLast="47" xr6:coauthVersionMax="47" xr10:uidLastSave="{00000000-0000-0000-0000-000000000000}"/>
  <bookViews>
    <workbookView xWindow="2120" yWindow="3660" windowWidth="38940" windowHeight="22120" activeTab="2" xr2:uid="{00000000-000D-0000-FFFF-FFFF00000000}"/>
  </bookViews>
  <sheets>
    <sheet name="Export Summary" sheetId="1" r:id="rId1"/>
    <sheet name="List Hide" sheetId="2" r:id="rId2"/>
    <sheet name="FINANCIAL REPORT SUMMARY" sheetId="3" r:id="rId3"/>
    <sheet name="EXPENSE DETAIL REPORT" sheetId="4" r:id="rId4"/>
    <sheet name="PROJECTED EXPENSES" sheetId="5" r:id="rId5"/>
    <sheet name="PROPERTY DISPOSITION FORM"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2" i="6"/>
  <c r="A1" i="6"/>
  <c r="E21" i="5"/>
  <c r="E20" i="5"/>
  <c r="G24" i="3" s="1"/>
  <c r="E19" i="5"/>
  <c r="E18" i="5"/>
  <c r="B17" i="5"/>
  <c r="E17" i="5" s="1"/>
  <c r="G21" i="3" s="1"/>
  <c r="E16" i="5"/>
  <c r="D15" i="5"/>
  <c r="C15" i="5"/>
  <c r="E15" i="5" s="1"/>
  <c r="B15" i="5"/>
  <c r="A12" i="5"/>
  <c r="A11" i="5"/>
  <c r="A10" i="5"/>
  <c r="B8" i="5"/>
  <c r="A8" i="5"/>
  <c r="A7" i="5"/>
  <c r="B6" i="5"/>
  <c r="A6" i="5"/>
  <c r="A3" i="5"/>
  <c r="A2" i="5"/>
  <c r="A1" i="5"/>
  <c r="F43" i="4"/>
  <c r="G42" i="4"/>
  <c r="D25" i="3" s="1"/>
  <c r="E25" i="3" s="1"/>
  <c r="F25" i="3" s="1"/>
  <c r="F42" i="4"/>
  <c r="G41" i="4"/>
  <c r="G40" i="4"/>
  <c r="G39" i="4"/>
  <c r="G38" i="4"/>
  <c r="G37" i="4"/>
  <c r="F36" i="4"/>
  <c r="G35" i="4"/>
  <c r="G36" i="4" s="1"/>
  <c r="D24" i="3" s="1"/>
  <c r="E24" i="3" s="1"/>
  <c r="F24" i="3" s="1"/>
  <c r="G34" i="4"/>
  <c r="G33" i="4"/>
  <c r="F32" i="4"/>
  <c r="G31" i="4"/>
  <c r="G30" i="4"/>
  <c r="G29" i="4"/>
  <c r="G32" i="4" s="1"/>
  <c r="D23" i="3" s="1"/>
  <c r="E23" i="3" s="1"/>
  <c r="F23" i="3" s="1"/>
  <c r="G28" i="4"/>
  <c r="D22" i="3" s="1"/>
  <c r="E22" i="3" s="1"/>
  <c r="F22" i="3" s="1"/>
  <c r="F28" i="4"/>
  <c r="G27" i="4"/>
  <c r="G26" i="4"/>
  <c r="F25" i="4"/>
  <c r="G24" i="4"/>
  <c r="G23" i="4"/>
  <c r="G22" i="4"/>
  <c r="G25" i="4" s="1"/>
  <c r="D21" i="3" s="1"/>
  <c r="E21" i="3" s="1"/>
  <c r="F21" i="3" s="1"/>
  <c r="G21" i="4"/>
  <c r="G20" i="4"/>
  <c r="F19" i="4"/>
  <c r="G18" i="4"/>
  <c r="G17" i="4"/>
  <c r="G16" i="4"/>
  <c r="G15" i="4"/>
  <c r="G14" i="4"/>
  <c r="G19" i="4" s="1"/>
  <c r="D20" i="3" s="1"/>
  <c r="E20" i="3" s="1"/>
  <c r="F20" i="3" s="1"/>
  <c r="F13" i="4"/>
  <c r="G12" i="4"/>
  <c r="G13" i="4" s="1"/>
  <c r="G11" i="4"/>
  <c r="C7" i="4"/>
  <c r="B7" i="4"/>
  <c r="C6" i="4"/>
  <c r="B6" i="4"/>
  <c r="A3" i="4"/>
  <c r="A2" i="4"/>
  <c r="A1" i="4"/>
  <c r="D35" i="3"/>
  <c r="B33" i="3"/>
  <c r="B32" i="3"/>
  <c r="B31" i="3"/>
  <c r="B35" i="3" s="1"/>
  <c r="C27" i="3"/>
  <c r="B27" i="3"/>
  <c r="G25" i="3"/>
  <c r="G23" i="3"/>
  <c r="G22" i="3"/>
  <c r="G20" i="3"/>
  <c r="F13" i="3"/>
  <c r="E13" i="3"/>
  <c r="B12" i="3"/>
  <c r="B39" i="3" s="1"/>
  <c r="B11" i="3"/>
  <c r="F9" i="3"/>
  <c r="B40" i="3" l="1"/>
  <c r="B10" i="5" s="1"/>
  <c r="B47" i="3"/>
  <c r="G19" i="3"/>
  <c r="D19" i="3"/>
  <c r="G43" i="4"/>
  <c r="B7" i="5"/>
  <c r="D26" i="3"/>
  <c r="E26" i="3" s="1"/>
  <c r="B12" i="5" l="1"/>
  <c r="E19" i="3"/>
  <c r="D27" i="3"/>
  <c r="B44" i="3"/>
  <c r="B41" i="3"/>
  <c r="F26" i="3"/>
  <c r="F19" i="3" l="1"/>
  <c r="F27" i="3" s="1"/>
  <c r="E27" i="3"/>
  <c r="B36" i="3" s="1"/>
  <c r="B37" i="3" s="1"/>
  <c r="B22" i="5"/>
  <c r="B23" i="5" l="1"/>
  <c r="C22" i="5"/>
  <c r="C23" i="5" s="1"/>
  <c r="D22" i="5" l="1"/>
  <c r="D23" i="5" s="1"/>
  <c r="E22" i="5" l="1"/>
  <c r="G26" i="3" l="1"/>
  <c r="G27" i="3" s="1"/>
  <c r="E23" i="5"/>
  <c r="B43" i="3" l="1"/>
  <c r="B45" i="3"/>
  <c r="B46" i="3" s="1"/>
  <c r="B11" i="5" l="1"/>
  <c r="B49" i="3"/>
</calcChain>
</file>

<file path=xl/sharedStrings.xml><?xml version="1.0" encoding="utf-8"?>
<sst xmlns="http://schemas.openxmlformats.org/spreadsheetml/2006/main" count="187" uniqueCount="145">
  <si>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</si>
  <si>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</si>
  <si>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</si>
  <si>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</si>
  <si>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List Hide</t>
  </si>
  <si>
    <t>Table 1</t>
  </si>
  <si>
    <t>NO</t>
  </si>
  <si>
    <t>YES</t>
  </si>
  <si>
    <t>Select …</t>
  </si>
  <si>
    <t>The Subrecipient retains title with no further obligation to Internews</t>
  </si>
  <si>
    <t>The Subrecipient retains title, but must compensate Internews for the Internews share, based on the current fair market value of the Property</t>
  </si>
  <si>
    <t>The Subrecipient will transfer title to Internews; the Subrecipient will be compensated for its proportional share of the Property that the Subrecipient financed with its own funds, if any, based on the current fair market value of the Property</t>
  </si>
  <si>
    <t>The Subrecipient will transfer title to the host country government; the Subrecipient will be compensated for its proportional share of the Property that the Subrecipient financed with its own funds, if any, based on the current fair market value of the Property</t>
  </si>
  <si>
    <t>The Subrecipient will transfer title to another implementing partner; the Subrecipient will be compensated for its proportional share of the Property that the Subrecipient financed with its own funds, if any, based on the current fair market value of the Property</t>
  </si>
  <si>
    <t>Select…</t>
  </si>
  <si>
    <t>Not Applicable</t>
  </si>
  <si>
    <t>Additive</t>
  </si>
  <si>
    <t>Deductive</t>
  </si>
  <si>
    <t>FINANCIAL REPORT SUMMARY</t>
  </si>
  <si>
    <t>Annex 2</t>
  </si>
  <si>
    <t>Do not type over formulas in cells with color fill</t>
  </si>
  <si>
    <t>Financial Report Form</t>
  </si>
  <si>
    <t xml:space="preserve"> </t>
  </si>
  <si>
    <t>Subgrant SGR-IN-GX22UFD-200-107 m00 SCIDES</t>
  </si>
  <si>
    <t>Financial Report Summary</t>
  </si>
  <si>
    <t>Organization Name:</t>
  </si>
  <si>
    <t>Science &amp; Design, Inc.</t>
  </si>
  <si>
    <t xml:space="preserve">                               COST SHARE SUMMARY</t>
  </si>
  <si>
    <t>Subgrant Period:</t>
  </si>
  <si>
    <t>01AUG2023 - 31MAR2024</t>
  </si>
  <si>
    <t>Cost Share Obligation</t>
  </si>
  <si>
    <t>Reporting Period:</t>
  </si>
  <si>
    <t>01AUG2023 - 31AUG2023</t>
  </si>
  <si>
    <t xml:space="preserve"> Total Cumulative Cost Share Reported</t>
  </si>
  <si>
    <t>Report Date:</t>
  </si>
  <si>
    <t>11SEP2023</t>
  </si>
  <si>
    <t>Balance of Cost Share</t>
  </si>
  <si>
    <t xml:space="preserve">          PROGRAM INCOME SUMMARY</t>
  </si>
  <si>
    <t>Total Estimated Amount (TEA):</t>
  </si>
  <si>
    <t>Current Balance of Program Income</t>
  </si>
  <si>
    <t>Total Obligated Amount (TOA):</t>
  </si>
  <si>
    <t>Treatment of Program Income</t>
  </si>
  <si>
    <t>Total Fixed Indirect Cost Amount:</t>
  </si>
  <si>
    <t>Retention Amount:</t>
  </si>
  <si>
    <t>A</t>
  </si>
  <si>
    <t>B</t>
  </si>
  <si>
    <t>C</t>
  </si>
  <si>
    <t>D</t>
  </si>
  <si>
    <t>E</t>
  </si>
  <si>
    <t>F</t>
  </si>
  <si>
    <t>G</t>
  </si>
  <si>
    <t>Budget Categories</t>
  </si>
  <si>
    <t>Obligated Budget</t>
  </si>
  <si>
    <t>Total Expenses for Prior Periods</t>
  </si>
  <si>
    <t>Total Expenses for Current Period</t>
  </si>
  <si>
    <t>Total Cumulative Expenses</t>
  </si>
  <si>
    <t>Obligated Budget Balance</t>
  </si>
  <si>
    <t>Projected Expenses 01SEP2023 - 30NOV2023</t>
  </si>
  <si>
    <t>C + D = E</t>
  </si>
  <si>
    <t>B - E = F</t>
  </si>
  <si>
    <t>Personnel</t>
  </si>
  <si>
    <t>Travel</t>
  </si>
  <si>
    <t>Supplies</t>
  </si>
  <si>
    <t>Equipment</t>
  </si>
  <si>
    <t>Contractual</t>
  </si>
  <si>
    <t>Subgrants</t>
  </si>
  <si>
    <t>Other Direct Costs (ODCs)</t>
  </si>
  <si>
    <t>Indirect Costs</t>
  </si>
  <si>
    <t>TOTALS:</t>
  </si>
  <si>
    <t>Funds Received to Date:</t>
  </si>
  <si>
    <t>Amount USD</t>
  </si>
  <si>
    <t>Exchange Rate</t>
  </si>
  <si>
    <t>Amount (local currency)</t>
  </si>
  <si>
    <t>ddMMMyyyy</t>
  </si>
  <si>
    <t>Add additional rows here, if required</t>
  </si>
  <si>
    <t>Total Received to Date:</t>
  </si>
  <si>
    <t>Cash-On-Hand:</t>
  </si>
  <si>
    <r>
      <rPr>
        <b/>
        <sz val="10"/>
        <color indexed="8"/>
        <rFont val="Arial"/>
        <family val="2"/>
      </rPr>
      <t>Certification:</t>
    </r>
    <r>
      <rPr>
        <sz val="10"/>
        <color indexed="8"/>
        <rFont val="Arial"/>
        <family val="2"/>
      </rPr>
      <t xml:space="preserve">  By submission of this report the subrecipient hereby certifies that the financial report has been prepared from the books and records of the subrecipient in accordance with the terms and conditions of the subagreement. To the best of our knowledge and belief, the information provided is correct and accurate. The work reflected by the costs above has been performed consistent with the requirements of the subagreement. Appropriate refund to Internews will be made promptly on request in the event of disallowance of costs reimbursed, under the terms of this subagreement.</t>
    </r>
  </si>
  <si>
    <t>Total Obligated Funds:</t>
  </si>
  <si>
    <t>Balance of Obligated Funds before Request:</t>
  </si>
  <si>
    <t>Is this the final report/payment request?</t>
  </si>
  <si>
    <t xml:space="preserve">Name: </t>
  </si>
  <si>
    <t>Glenn Sorrentino</t>
  </si>
  <si>
    <t>Projected Expenses</t>
  </si>
  <si>
    <t>Title:</t>
  </si>
  <si>
    <t>Funds Requested:</t>
  </si>
  <si>
    <t>Amount available for payment:</t>
  </si>
  <si>
    <t>Signature:</t>
  </si>
  <si>
    <t>Amount of Payment:</t>
  </si>
  <si>
    <t>EXPENSE DETAIL REPORT</t>
  </si>
  <si>
    <t>Expense Detail Report</t>
  </si>
  <si>
    <t>Current exchange rate:</t>
  </si>
  <si>
    <t>Receipt Number</t>
  </si>
  <si>
    <t>Budget Category and Line Items</t>
  </si>
  <si>
    <t>Date of Payment ddMMMyyyy</t>
  </si>
  <si>
    <t>Name of Vendor</t>
  </si>
  <si>
    <t>Description</t>
  </si>
  <si>
    <t>Amount Local curreny</t>
  </si>
  <si>
    <t>Engineering</t>
  </si>
  <si>
    <t>Hourly rate @ 22.2 hours</t>
  </si>
  <si>
    <t>Project Management</t>
  </si>
  <si>
    <t>Hourly rate @ 19.2 hours</t>
  </si>
  <si>
    <t>Total Personnel:</t>
  </si>
  <si>
    <t>Total Travel:</t>
  </si>
  <si>
    <t>Total Supplies:</t>
  </si>
  <si>
    <t>HARICA</t>
  </si>
  <si>
    <t>Code Signing Keys</t>
  </si>
  <si>
    <t>Total Equipment:</t>
  </si>
  <si>
    <t>Total Contractual:</t>
  </si>
  <si>
    <t>Total Subgrants:</t>
  </si>
  <si>
    <t>Total ODC's:</t>
  </si>
  <si>
    <t xml:space="preserve">                   TOTAL</t>
  </si>
  <si>
    <t>PROJECTED EXPENSES</t>
  </si>
  <si>
    <t xml:space="preserve">Projected Expenses </t>
  </si>
  <si>
    <t>SEP2023</t>
  </si>
  <si>
    <t>OCT2023</t>
  </si>
  <si>
    <t>NOV2023</t>
  </si>
  <si>
    <t>Total Projected Expenses</t>
  </si>
  <si>
    <t>Total</t>
  </si>
  <si>
    <t>PROPERTY DISPOSITION FORM</t>
  </si>
  <si>
    <t>Property Disposition Approval Request and Completion Form</t>
  </si>
  <si>
    <r>
      <rPr>
        <b/>
        <sz val="10"/>
        <color indexed="14"/>
        <rFont val="Arial"/>
        <family val="2"/>
      </rPr>
      <t xml:space="preserve">1. Complete this form and submit no later than the deadline identified in Section 5.03 b.9 of your subgrant agreement to </t>
    </r>
    <r>
      <rPr>
        <b/>
        <i/>
        <sz val="10"/>
        <color indexed="14"/>
        <rFont val="Arial"/>
        <family val="2"/>
      </rPr>
      <t>request approval for your proposed disposition</t>
    </r>
  </si>
  <si>
    <r>
      <rPr>
        <b/>
        <sz val="10"/>
        <color indexed="14"/>
        <rFont val="Arial"/>
        <family val="2"/>
      </rPr>
      <t xml:space="preserve">2. Update this form and submit with your final financial report </t>
    </r>
    <r>
      <rPr>
        <b/>
        <i/>
        <sz val="10"/>
        <color indexed="14"/>
        <rFont val="Arial"/>
        <family val="2"/>
      </rPr>
      <t>confirming the proposed and approved disposition has been completed</t>
    </r>
  </si>
  <si>
    <r>
      <rPr>
        <b/>
        <sz val="10"/>
        <color indexed="8"/>
        <rFont val="Arial"/>
        <family val="2"/>
      </rPr>
      <t>Equipment</t>
    </r>
    <r>
      <rPr>
        <sz val="10"/>
        <color indexed="8"/>
        <rFont val="Arial"/>
        <family val="2"/>
      </rPr>
      <t xml:space="preserve">
</t>
    </r>
    <r>
      <rPr>
        <b/>
        <sz val="10"/>
        <color indexed="8"/>
        <rFont val="Arial"/>
        <family val="2"/>
      </rPr>
      <t>ID#</t>
    </r>
  </si>
  <si>
    <r>
      <rPr>
        <b/>
        <sz val="10"/>
        <color indexed="8"/>
        <rFont val="Arial"/>
        <family val="2"/>
      </rPr>
      <t>Purchase</t>
    </r>
    <r>
      <rPr>
        <sz val="10"/>
        <color indexed="8"/>
        <rFont val="Arial"/>
        <family val="2"/>
      </rPr>
      <t xml:space="preserve">
</t>
    </r>
    <r>
      <rPr>
        <b/>
        <sz val="10"/>
        <color indexed="8"/>
        <rFont val="Arial"/>
        <family val="2"/>
      </rPr>
      <t>Date</t>
    </r>
  </si>
  <si>
    <t>DESCRIPTION OF ITEM</t>
  </si>
  <si>
    <r>
      <rPr>
        <b/>
        <sz val="10"/>
        <color indexed="8"/>
        <rFont val="Arial"/>
        <family val="2"/>
      </rPr>
      <t>MAKE &amp;</t>
    </r>
    <r>
      <rPr>
        <sz val="10"/>
        <color indexed="8"/>
        <rFont val="Arial"/>
        <family val="2"/>
      </rPr>
      <t xml:space="preserve">
</t>
    </r>
    <r>
      <rPr>
        <b/>
        <sz val="10"/>
        <color indexed="8"/>
        <rFont val="Arial"/>
        <family val="2"/>
      </rPr>
      <t>MODEL</t>
    </r>
  </si>
  <si>
    <r>
      <rPr>
        <b/>
        <sz val="10"/>
        <color indexed="8"/>
        <rFont val="Arial"/>
        <family val="2"/>
      </rPr>
      <t>MANUFACTURER</t>
    </r>
    <r>
      <rPr>
        <sz val="10"/>
        <color indexed="8"/>
        <rFont val="Arial"/>
        <family val="2"/>
      </rPr>
      <t xml:space="preserve">
</t>
    </r>
    <r>
      <rPr>
        <b/>
        <sz val="10"/>
        <color indexed="8"/>
        <rFont val="Arial"/>
        <family val="2"/>
      </rPr>
      <t>SERIAL #</t>
    </r>
  </si>
  <si>
    <t>PURCHASE PRICE (local currency)</t>
  </si>
  <si>
    <t>PURCHASE PRICE USD</t>
  </si>
  <si>
    <r>
      <rPr>
        <b/>
        <sz val="10"/>
        <color indexed="8"/>
        <rFont val="Arial"/>
        <family val="2"/>
      </rPr>
      <t>Exchange</t>
    </r>
    <r>
      <rPr>
        <sz val="10"/>
        <color indexed="8"/>
        <rFont val="Arial"/>
        <family val="2"/>
      </rPr>
      <t xml:space="preserve">
</t>
    </r>
    <r>
      <rPr>
        <b/>
        <sz val="10"/>
        <color indexed="8"/>
        <rFont val="Arial"/>
        <family val="2"/>
      </rPr>
      <t>Rate</t>
    </r>
  </si>
  <si>
    <r>
      <rPr>
        <b/>
        <sz val="10"/>
        <color indexed="8"/>
        <rFont val="Arial"/>
        <family val="2"/>
      </rPr>
      <t>PERCENT PAID BY</t>
    </r>
    <r>
      <rPr>
        <sz val="10"/>
        <color indexed="8"/>
        <rFont val="Arial"/>
        <family val="2"/>
      </rPr>
      <t xml:space="preserve">
</t>
    </r>
    <r>
      <rPr>
        <b/>
        <sz val="10"/>
        <color indexed="8"/>
        <rFont val="Arial"/>
        <family val="2"/>
      </rPr>
      <t>INTERNEWS AWARD</t>
    </r>
  </si>
  <si>
    <r>
      <rPr>
        <b/>
        <sz val="10"/>
        <color indexed="8"/>
        <rFont val="Arial"/>
        <family val="2"/>
      </rPr>
      <t>ASSIGNED</t>
    </r>
    <r>
      <rPr>
        <sz val="10"/>
        <color indexed="8"/>
        <rFont val="Arial"/>
        <family val="2"/>
      </rPr>
      <t xml:space="preserve">
</t>
    </r>
    <r>
      <rPr>
        <b/>
        <sz val="10"/>
        <color indexed="8"/>
        <rFont val="Arial"/>
        <family val="2"/>
      </rPr>
      <t>TO</t>
    </r>
  </si>
  <si>
    <t>CONDITION</t>
  </si>
  <si>
    <r>
      <rPr>
        <b/>
        <sz val="10"/>
        <color indexed="8"/>
        <rFont val="Arial"/>
        <family val="2"/>
      </rPr>
      <t>LAST</t>
    </r>
    <r>
      <rPr>
        <sz val="10"/>
        <color indexed="8"/>
        <rFont val="Arial"/>
        <family val="2"/>
      </rPr>
      <t xml:space="preserve">
</t>
    </r>
    <r>
      <rPr>
        <b/>
        <sz val="10"/>
        <color indexed="8"/>
        <rFont val="Arial"/>
        <family val="2"/>
      </rPr>
      <t>UPDATED</t>
    </r>
  </si>
  <si>
    <r>
      <rPr>
        <b/>
        <sz val="10"/>
        <color indexed="8"/>
        <rFont val="Arial"/>
        <family val="2"/>
      </rPr>
      <t>PROPOSED</t>
    </r>
    <r>
      <rPr>
        <sz val="10"/>
        <color indexed="8"/>
        <rFont val="Arial"/>
        <family val="2"/>
      </rPr>
      <t xml:space="preserve">
</t>
    </r>
    <r>
      <rPr>
        <b/>
        <sz val="10"/>
        <color indexed="8"/>
        <rFont val="Arial"/>
        <family val="2"/>
      </rPr>
      <t>DISPOSITION</t>
    </r>
  </si>
  <si>
    <r>
      <rPr>
        <b/>
        <sz val="10"/>
        <color indexed="8"/>
        <rFont val="Arial"/>
        <family val="2"/>
      </rPr>
      <t>PROPOSED</t>
    </r>
    <r>
      <rPr>
        <sz val="10"/>
        <color indexed="8"/>
        <rFont val="Arial"/>
        <family val="2"/>
      </rPr>
      <t xml:space="preserve">
</t>
    </r>
    <r>
      <rPr>
        <b/>
        <sz val="10"/>
        <color indexed="8"/>
        <rFont val="Arial"/>
        <family val="2"/>
      </rPr>
      <t>SALE PRICE</t>
    </r>
  </si>
  <si>
    <r>
      <rPr>
        <b/>
        <sz val="10"/>
        <color indexed="8"/>
        <rFont val="Arial"/>
        <family val="2"/>
      </rPr>
      <t>SALE PRICE DETERMINATION</t>
    </r>
    <r>
      <rPr>
        <sz val="10"/>
        <color indexed="8"/>
        <rFont val="Arial"/>
        <family val="2"/>
      </rPr>
      <t xml:space="preserve">
</t>
    </r>
    <r>
      <rPr>
        <b/>
        <sz val="10"/>
        <color indexed="8"/>
        <rFont val="Arial"/>
        <family val="2"/>
      </rPr>
      <t>METHOD</t>
    </r>
  </si>
  <si>
    <t>SUPPLIER</t>
  </si>
  <si>
    <t>LOCATION</t>
  </si>
  <si>
    <t>With the Subrecipient's final financial report, the Subrecipient must submit to Internews this property disposition report, along with a proposed disposition, for the following:</t>
  </si>
  <si>
    <t>(1) All equipment that has a per unit current fair market value at the end of this award of $5,000 or more</t>
  </si>
  <si>
    <t>(2) New/unused supplies with an aggregate current fair market value at the end of this award of $5,000 or more</t>
  </si>
  <si>
    <t xml:space="preserve">(3) Real property (land, including land improvements, structures and appurtenances thereto, but excluding movable machinery and equipment) of any value </t>
  </si>
  <si>
    <t>(4) Intangible property (including but not limited to: trademarks, copyrights, patents and patent applications and such property as loans, notes and other debt instruments, lease agreements, stock and other instruments of property ownership) of any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</si>
</sst>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quot; &quot;&quot;$&quot;* #,##0.00&quot; &quot;;&quot; &quot;&quot;$&quot;* \(#,##0.00\);&quot; &quot;&quot;$&quot;* &quot;-&quot;??&quot; &quot;"/>
    <numFmt numFmtId="165" formatCode="&quot; &quot;&quot;$&quot;* #,##0&quot; &quot;;&quot; &quot;&quot;$&quot;* \(#,##0\);&quot; &quot;&quot;$&quot;* &quot;- &quot;"/>
    <numFmt numFmtId="166" formatCode="0.0000%"/>
    <numFmt numFmtId="167" formatCode="&quot; &quot;* #,##0.00&quot; &quot;;&quot; &quot;* \(#,##0.00\);&quot; &quot;* &quot;-&quot;??&quot; &quot;"/>
    <numFmt numFmtId="168" formatCode="0.00&quot; грн.&quot;"/>
    <numFmt numFmtId="169" formatCode="&quot;$&quot;#,##0.00"/>
    <numFmt numFmtId="170" formatCode="mm/dd/yy"/>
    <numFmt numFmtId="171" formatCode="#,##0.00&quot;  &quot;"/>
    <numFmt numFmtId="172" formatCode="&quot; &quot;* #,##0.000&quot; &quot;;&quot; &quot;* \(#,##0.000\);&quot; &quot;* &quot;-&quot;???&quot; &quot;"/>
    <numFmt numFmtId="173" formatCode="ddmmmyyyy"/>
    <numFmt numFmtId="174" formatCode="#,##0.0#"/>
    <numFmt numFmtId="175" formatCode="&quot;$&quot;0.00"/>
  </numFmts>
  <fonts count="13">
    <font>
      <sz val="10"/>
      <color indexed="8"/>
      <name val="Arial"/>
    </font>
    <font>
      <sz val="12"/>
      <color indexed="8"/>
      <name val="Arial"/>
      <family val="2"/>
    </font>
    <font>
      <sz val="14"/>
      <color indexed="8"/>
      <name val="Arial"/>
      <family val="2"/>
    </font>
    <font>
      <u/>
      <sz val="12"/>
      <color indexed="11"/>
      <name val="Arial"/>
      <family val="2"/>
    </font>
    <font>
      <b/>
      <sz val="10"/>
      <color indexed="8"/>
      <name val="Arial"/>
      <family val="2"/>
    </font>
    <font>
      <b/>
      <sz val="10"/>
      <color indexed="14"/>
      <name val="Arial"/>
      <family val="2"/>
    </font>
    <font>
      <b/>
      <sz val="10"/>
      <color indexed="18"/>
      <name val="Arial"/>
      <family val="2"/>
    </font>
    <font>
      <b/>
      <sz val="10"/>
      <color indexed="11"/>
      <name val="Arial"/>
      <family val="2"/>
    </font>
    <font>
      <sz val="10"/>
      <color indexed="19"/>
      <name val="Arial"/>
      <family val="2"/>
    </font>
    <font>
      <i/>
      <sz val="10"/>
      <color indexed="8"/>
      <name val="Arial"/>
      <family val="2"/>
    </font>
    <font>
      <b/>
      <i/>
      <sz val="10"/>
      <color indexed="14"/>
      <name val="Arial"/>
      <family val="2"/>
    </font>
    <font>
      <i/>
      <sz val="14"/>
      <color indexed="8"/>
      <name val="Helvetica"/>
      <family val="2"/>
    </font>
    <font>
      <sz val="10"/>
      <color indexed="8"/>
      <name val="Arial"/>
      <family val="2"/>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4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12"/>
      </left>
      <right/>
      <top style="thin">
        <color indexed="12"/>
      </top>
      <bottom style="thin">
        <color indexed="12"/>
      </bottom>
      <diagonal/>
    </border>
    <border>
      <left/>
      <right/>
      <top/>
      <bottom/>
      <diagonal/>
    </border>
    <border>
      <left/>
      <right style="thin">
        <color indexed="8"/>
      </right>
      <top style="thin">
        <color indexed="12"/>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12"/>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2"/>
      </left>
      <right style="thin">
        <color indexed="12"/>
      </right>
      <top style="thin">
        <color indexed="8"/>
      </top>
      <bottom style="thin">
        <color indexed="12"/>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8"/>
      </right>
      <top/>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n">
        <color indexed="8"/>
      </top>
      <bottom style="thin">
        <color indexed="8"/>
      </bottom>
      <diagonal/>
    </border>
    <border>
      <left/>
      <right style="thin">
        <color indexed="12"/>
      </right>
      <top style="thin">
        <color indexed="12"/>
      </top>
      <bottom style="thin">
        <color indexed="12"/>
      </bottom>
      <diagonal/>
    </border>
    <border>
      <left style="thin">
        <color indexed="12"/>
      </left>
      <right style="thin">
        <color indexed="12"/>
      </right>
      <top style="thin">
        <color indexed="8"/>
      </top>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thin">
        <color indexed="12"/>
      </right>
      <top style="thin">
        <color indexed="12"/>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12"/>
      </left>
      <right style="thin">
        <color indexed="12"/>
      </right>
      <top/>
      <bottom/>
      <diagonal/>
    </border>
    <border>
      <left style="thin">
        <color indexed="12"/>
      </left>
      <right style="thin">
        <color indexed="12"/>
      </right>
      <top/>
      <bottom style="thin">
        <color indexed="8"/>
      </bottom>
      <diagonal/>
    </border>
    <border>
      <left style="thin">
        <color indexed="20"/>
      </left>
      <right style="thin">
        <color indexed="20"/>
      </right>
      <top style="thin">
        <color indexed="8"/>
      </top>
      <bottom/>
      <diagonal/>
    </border>
    <border>
      <left style="thin">
        <color indexed="20"/>
      </left>
      <right style="thin">
        <color indexed="20"/>
      </right>
      <top/>
      <bottom style="thin">
        <color indexed="20"/>
      </bottom>
      <diagonal/>
    </border>
    <border>
      <left style="thin">
        <color indexed="20"/>
      </left>
      <right style="thin">
        <color indexed="20"/>
      </right>
      <top style="thin">
        <color indexed="20"/>
      </top>
      <bottom style="thin">
        <color indexed="20"/>
      </bottom>
      <diagonal/>
    </border>
    <border>
      <left style="thin">
        <color indexed="12"/>
      </left>
      <right style="thin">
        <color indexed="12"/>
      </right>
      <top style="thin">
        <color indexed="20"/>
      </top>
      <bottom style="thin">
        <color indexed="12"/>
      </bottom>
      <diagonal/>
    </border>
  </borders>
  <cellStyleXfs count="1">
    <xf numFmtId="0" fontId="0" fillId="0" borderId="0" applyNumberFormat="0" applyFill="0" applyBorder="0" applyProtection="0"/>
  </cellStyleXfs>
  <cellXfs count="192">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0" fillId="0" borderId="1" xfId="0" applyNumberFormat="1" applyBorder="1"/>
    <xf numFmtId="0" fontId="0" fillId="0" borderId="1" xfId="0" applyBorder="1"/>
    <xf numFmtId="49" fontId="4" fillId="4" borderId="1" xfId="0" applyNumberFormat="1" applyFont="1" applyFill="1" applyBorder="1" applyAlignment="1">
      <alignment vertical="center"/>
    </xf>
    <xf numFmtId="0" fontId="0" fillId="4" borderId="1" xfId="0" applyFill="1" applyBorder="1" applyAlignment="1">
      <alignment vertical="center"/>
    </xf>
    <xf numFmtId="49" fontId="5" fillId="4" borderId="1" xfId="0" applyNumberFormat="1" applyFont="1" applyFill="1" applyBorder="1" applyAlignment="1">
      <alignment horizontal="right" vertical="center"/>
    </xf>
    <xf numFmtId="49" fontId="0" fillId="4" borderId="1" xfId="0" applyNumberFormat="1" applyFill="1" applyBorder="1" applyAlignment="1">
      <alignment vertical="center"/>
    </xf>
    <xf numFmtId="164" fontId="0" fillId="4" borderId="1" xfId="0" applyNumberFormat="1" applyFill="1" applyBorder="1" applyAlignment="1">
      <alignment vertical="center"/>
    </xf>
    <xf numFmtId="0" fontId="0" fillId="4" borderId="2" xfId="0" applyFill="1" applyBorder="1" applyAlignment="1">
      <alignment vertical="center"/>
    </xf>
    <xf numFmtId="0" fontId="4" fillId="4" borderId="1" xfId="0" applyFont="1" applyFill="1" applyBorder="1" applyAlignment="1">
      <alignment vertical="center"/>
    </xf>
    <xf numFmtId="0" fontId="0" fillId="4" borderId="3" xfId="0" applyFill="1" applyBorder="1" applyAlignment="1">
      <alignment vertical="center"/>
    </xf>
    <xf numFmtId="49" fontId="4" fillId="4" borderId="4" xfId="0" applyNumberFormat="1" applyFont="1" applyFill="1" applyBorder="1" applyAlignment="1">
      <alignment horizontal="right" vertical="center"/>
    </xf>
    <xf numFmtId="49" fontId="4" fillId="5" borderId="5" xfId="0" applyNumberFormat="1" applyFont="1" applyFill="1" applyBorder="1" applyAlignment="1">
      <alignment horizontal="left" vertical="center"/>
    </xf>
    <xf numFmtId="0" fontId="0" fillId="4" borderId="6" xfId="0" applyFill="1" applyBorder="1" applyAlignment="1">
      <alignment vertical="center"/>
    </xf>
    <xf numFmtId="0" fontId="4" fillId="5" borderId="7" xfId="0" applyFont="1" applyFill="1" applyBorder="1" applyAlignment="1">
      <alignment horizontal="center" vertical="center"/>
    </xf>
    <xf numFmtId="49" fontId="4" fillId="5" borderId="8" xfId="0" applyNumberFormat="1" applyFont="1" applyFill="1" applyBorder="1" applyAlignment="1">
      <alignment horizontal="center" vertical="center"/>
    </xf>
    <xf numFmtId="0" fontId="4" fillId="5" borderId="8" xfId="0" applyFont="1" applyFill="1" applyBorder="1" applyAlignment="1">
      <alignment horizontal="left" vertical="center"/>
    </xf>
    <xf numFmtId="0" fontId="4" fillId="5" borderId="9" xfId="0" applyFont="1" applyFill="1" applyBorder="1" applyAlignment="1">
      <alignment horizontal="center" vertical="center"/>
    </xf>
    <xf numFmtId="0" fontId="0" fillId="6" borderId="10" xfId="0" applyFill="1" applyBorder="1" applyAlignment="1">
      <alignment vertical="center"/>
    </xf>
    <xf numFmtId="49" fontId="4" fillId="6" borderId="11" xfId="0" applyNumberFormat="1" applyFont="1" applyFill="1" applyBorder="1" applyAlignment="1">
      <alignment horizontal="right" vertical="center"/>
    </xf>
    <xf numFmtId="164" fontId="4" fillId="6" borderId="11" xfId="0" applyNumberFormat="1" applyFont="1" applyFill="1" applyBorder="1" applyAlignment="1">
      <alignment vertical="center"/>
    </xf>
    <xf numFmtId="0" fontId="0" fillId="6" borderId="12" xfId="0" applyFill="1" applyBorder="1" applyAlignment="1">
      <alignment vertical="center"/>
    </xf>
    <xf numFmtId="49" fontId="4" fillId="4" borderId="1" xfId="0" applyNumberFormat="1" applyFont="1" applyFill="1" applyBorder="1" applyAlignment="1">
      <alignment horizontal="right" vertical="center"/>
    </xf>
    <xf numFmtId="49" fontId="4" fillId="4" borderId="13" xfId="0" applyNumberFormat="1" applyFont="1" applyFill="1" applyBorder="1" applyAlignment="1">
      <alignment horizontal="left" vertical="center"/>
    </xf>
    <xf numFmtId="0" fontId="0" fillId="4" borderId="14" xfId="0" applyFill="1" applyBorder="1" applyAlignment="1">
      <alignment vertical="center"/>
    </xf>
    <xf numFmtId="0" fontId="0" fillId="6" borderId="15" xfId="0" applyFill="1" applyBorder="1" applyAlignment="1">
      <alignment vertical="center"/>
    </xf>
    <xf numFmtId="49" fontId="4" fillId="6" borderId="5" xfId="0" applyNumberFormat="1" applyFont="1" applyFill="1" applyBorder="1" applyAlignment="1">
      <alignment horizontal="right" vertical="center"/>
    </xf>
    <xf numFmtId="164" fontId="4" fillId="6" borderId="5" xfId="0" applyNumberFormat="1" applyFont="1" applyFill="1" applyBorder="1" applyAlignment="1">
      <alignment vertical="center"/>
    </xf>
    <xf numFmtId="0" fontId="0" fillId="6" borderId="16" xfId="0" applyFill="1" applyBorder="1" applyAlignment="1">
      <alignment vertical="center"/>
    </xf>
    <xf numFmtId="49" fontId="4" fillId="4" borderId="1" xfId="0" applyNumberFormat="1" applyFont="1" applyFill="1" applyBorder="1" applyAlignment="1">
      <alignment horizontal="left" vertical="center"/>
    </xf>
    <xf numFmtId="0" fontId="0" fillId="6" borderId="17" xfId="0" applyFill="1" applyBorder="1" applyAlignment="1">
      <alignment vertical="center"/>
    </xf>
    <xf numFmtId="49" fontId="4" fillId="6" borderId="18" xfId="0" applyNumberFormat="1" applyFont="1" applyFill="1" applyBorder="1" applyAlignment="1">
      <alignment horizontal="right" vertical="center"/>
    </xf>
    <xf numFmtId="164" fontId="4" fillId="6" borderId="18" xfId="0" applyNumberFormat="1" applyFont="1" applyFill="1" applyBorder="1" applyAlignment="1">
      <alignment vertical="center"/>
    </xf>
    <xf numFmtId="0" fontId="0" fillId="6" borderId="19" xfId="0" applyFill="1" applyBorder="1" applyAlignment="1">
      <alignment vertical="center"/>
    </xf>
    <xf numFmtId="0" fontId="4" fillId="5" borderId="7" xfId="0" applyFont="1" applyFill="1" applyBorder="1" applyAlignment="1">
      <alignment horizontal="center"/>
    </xf>
    <xf numFmtId="0" fontId="4" fillId="5" borderId="9" xfId="0" applyFont="1" applyFill="1" applyBorder="1" applyAlignment="1">
      <alignment horizontal="center"/>
    </xf>
    <xf numFmtId="164" fontId="4" fillId="7" borderId="5" xfId="0" applyNumberFormat="1" applyFont="1" applyFill="1" applyBorder="1" applyAlignment="1">
      <alignment vertical="center"/>
    </xf>
    <xf numFmtId="164" fontId="4" fillId="7" borderId="5" xfId="0" applyNumberFormat="1" applyFont="1" applyFill="1" applyBorder="1" applyAlignment="1">
      <alignment horizontal="left" vertical="center"/>
    </xf>
    <xf numFmtId="49" fontId="4" fillId="6" borderId="5" xfId="0" applyNumberFormat="1" applyFont="1" applyFill="1" applyBorder="1" applyAlignment="1">
      <alignment vertical="center"/>
    </xf>
    <xf numFmtId="0" fontId="4" fillId="6" borderId="15" xfId="0" applyFont="1" applyFill="1" applyBorder="1" applyAlignment="1">
      <alignment horizontal="left" vertical="center"/>
    </xf>
    <xf numFmtId="49" fontId="5" fillId="6" borderId="5" xfId="0" applyNumberFormat="1" applyFont="1" applyFill="1" applyBorder="1" applyAlignment="1">
      <alignment horizontal="right" vertical="center"/>
    </xf>
    <xf numFmtId="49" fontId="5" fillId="6" borderId="5" xfId="0" applyNumberFormat="1" applyFont="1" applyFill="1" applyBorder="1" applyAlignment="1">
      <alignment vertical="center"/>
    </xf>
    <xf numFmtId="0" fontId="4" fillId="6" borderId="17" xfId="0" applyFont="1" applyFill="1" applyBorder="1" applyAlignment="1">
      <alignment horizontal="left" vertical="center"/>
    </xf>
    <xf numFmtId="164" fontId="5" fillId="6" borderId="18" xfId="0" applyNumberFormat="1" applyFont="1" applyFill="1" applyBorder="1" applyAlignment="1">
      <alignment horizontal="right" vertical="center"/>
    </xf>
    <xf numFmtId="164" fontId="5" fillId="6" borderId="18" xfId="0" applyNumberFormat="1" applyFont="1" applyFill="1" applyBorder="1" applyAlignment="1">
      <alignment vertical="center"/>
    </xf>
    <xf numFmtId="0" fontId="4" fillId="4" borderId="1" xfId="0" applyFont="1" applyFill="1" applyBorder="1" applyAlignment="1">
      <alignment horizontal="right" vertical="center"/>
    </xf>
    <xf numFmtId="165" fontId="4" fillId="4" borderId="13" xfId="0" applyNumberFormat="1" applyFont="1" applyFill="1" applyBorder="1" applyAlignment="1">
      <alignment horizontal="left" vertical="center"/>
    </xf>
    <xf numFmtId="0" fontId="0" fillId="4" borderId="20" xfId="0" applyFill="1" applyBorder="1" applyAlignment="1">
      <alignment vertical="center"/>
    </xf>
    <xf numFmtId="0" fontId="4" fillId="4" borderId="20" xfId="0" applyFont="1" applyFill="1" applyBorder="1" applyAlignment="1">
      <alignment horizontal="right" vertical="center"/>
    </xf>
    <xf numFmtId="164" fontId="4" fillId="4" borderId="20" xfId="0" applyNumberFormat="1" applyFont="1" applyFill="1" applyBorder="1" applyAlignment="1">
      <alignment horizontal="left" vertical="center"/>
    </xf>
    <xf numFmtId="49" fontId="0" fillId="4" borderId="3" xfId="0" applyNumberFormat="1" applyFill="1" applyBorder="1" applyAlignment="1">
      <alignment horizontal="center" vertical="center"/>
    </xf>
    <xf numFmtId="49" fontId="4" fillId="5" borderId="21" xfId="0" applyNumberFormat="1" applyFont="1" applyFill="1" applyBorder="1" applyAlignment="1">
      <alignment horizontal="center" vertical="center" wrapText="1"/>
    </xf>
    <xf numFmtId="49" fontId="4" fillId="5" borderId="22" xfId="0" applyNumberFormat="1" applyFont="1" applyFill="1" applyBorder="1" applyAlignment="1">
      <alignment horizontal="center" vertical="center" wrapText="1"/>
    </xf>
    <xf numFmtId="49" fontId="4" fillId="4" borderId="23" xfId="0" applyNumberFormat="1" applyFont="1" applyFill="1" applyBorder="1" applyAlignment="1">
      <alignment horizontal="center" vertical="center" wrapText="1"/>
    </xf>
    <xf numFmtId="164" fontId="4" fillId="7" borderId="21" xfId="0" applyNumberFormat="1" applyFont="1" applyFill="1" applyBorder="1" applyAlignment="1">
      <alignment vertical="center"/>
    </xf>
    <xf numFmtId="164" fontId="4" fillId="4" borderId="23" xfId="0" applyNumberFormat="1" applyFont="1" applyFill="1" applyBorder="1" applyAlignment="1">
      <alignment vertical="center"/>
    </xf>
    <xf numFmtId="164" fontId="4" fillId="7" borderId="21" xfId="0" applyNumberFormat="1" applyFont="1" applyFill="1" applyBorder="1" applyAlignment="1">
      <alignment horizontal="right" vertical="center"/>
    </xf>
    <xf numFmtId="49" fontId="4" fillId="4" borderId="24" xfId="0" applyNumberFormat="1" applyFont="1" applyFill="1" applyBorder="1" applyAlignment="1">
      <alignment horizontal="center" vertical="center" wrapText="1"/>
    </xf>
    <xf numFmtId="164" fontId="4" fillId="7" borderId="25" xfId="0" applyNumberFormat="1" applyFont="1" applyFill="1" applyBorder="1" applyAlignment="1">
      <alignment vertical="center"/>
    </xf>
    <xf numFmtId="164" fontId="4" fillId="4" borderId="24" xfId="0" applyNumberFormat="1" applyFont="1" applyFill="1" applyBorder="1" applyAlignment="1">
      <alignment vertical="center"/>
    </xf>
    <xf numFmtId="164" fontId="4" fillId="7" borderId="25" xfId="0" applyNumberFormat="1" applyFont="1" applyFill="1" applyBorder="1" applyAlignment="1">
      <alignment horizontal="right" vertical="center"/>
    </xf>
    <xf numFmtId="49" fontId="4" fillId="4" borderId="26" xfId="0" applyNumberFormat="1" applyFont="1" applyFill="1" applyBorder="1" applyAlignment="1">
      <alignment horizontal="center" vertical="center" wrapText="1"/>
    </xf>
    <xf numFmtId="164" fontId="4" fillId="7" borderId="22" xfId="0" applyNumberFormat="1" applyFont="1" applyFill="1" applyBorder="1" applyAlignment="1">
      <alignment vertical="center"/>
    </xf>
    <xf numFmtId="164" fontId="4" fillId="4" borderId="26" xfId="0" applyNumberFormat="1" applyFont="1" applyFill="1" applyBorder="1" applyAlignment="1">
      <alignment vertical="center"/>
    </xf>
    <xf numFmtId="164" fontId="4" fillId="7" borderId="22" xfId="0" applyNumberFormat="1" applyFont="1" applyFill="1" applyBorder="1" applyAlignment="1">
      <alignment horizontal="right" vertical="center"/>
    </xf>
    <xf numFmtId="49" fontId="4" fillId="7" borderId="27" xfId="0" applyNumberFormat="1" applyFont="1" applyFill="1" applyBorder="1" applyAlignment="1">
      <alignment horizontal="right" vertical="center"/>
    </xf>
    <xf numFmtId="164" fontId="4" fillId="7" borderId="27" xfId="0" applyNumberFormat="1" applyFont="1" applyFill="1" applyBorder="1" applyAlignment="1">
      <alignment horizontal="center" vertical="center"/>
    </xf>
    <xf numFmtId="164" fontId="4" fillId="7" borderId="27" xfId="0" applyNumberFormat="1" applyFont="1" applyFill="1" applyBorder="1" applyAlignment="1">
      <alignment vertical="center"/>
    </xf>
    <xf numFmtId="164" fontId="4" fillId="7" borderId="27" xfId="0" applyNumberFormat="1" applyFont="1" applyFill="1" applyBorder="1" applyAlignment="1">
      <alignment horizontal="right" vertical="center"/>
    </xf>
    <xf numFmtId="166" fontId="6" fillId="4" borderId="20" xfId="0" applyNumberFormat="1" applyFont="1" applyFill="1" applyBorder="1" applyAlignment="1">
      <alignment horizontal="right" vertical="center"/>
    </xf>
    <xf numFmtId="164" fontId="4" fillId="4" borderId="20" xfId="0" applyNumberFormat="1" applyFont="1" applyFill="1" applyBorder="1" applyAlignment="1">
      <alignment horizontal="right" vertical="center"/>
    </xf>
    <xf numFmtId="49" fontId="0" fillId="4" borderId="1" xfId="0" applyNumberFormat="1" applyFill="1" applyBorder="1" applyAlignment="1">
      <alignment horizontal="center" vertical="center"/>
    </xf>
    <xf numFmtId="167" fontId="0" fillId="4" borderId="1" xfId="0" applyNumberFormat="1" applyFill="1" applyBorder="1" applyAlignment="1">
      <alignment vertical="center"/>
    </xf>
    <xf numFmtId="49" fontId="0" fillId="4" borderId="1" xfId="0" applyNumberFormat="1" applyFill="1" applyBorder="1" applyAlignment="1">
      <alignment horizontal="right" vertical="center"/>
    </xf>
    <xf numFmtId="164" fontId="0" fillId="4" borderId="1" xfId="0" applyNumberFormat="1" applyFill="1" applyBorder="1" applyAlignment="1">
      <alignment horizontal="right" vertical="center"/>
    </xf>
    <xf numFmtId="4" fontId="0" fillId="4" borderId="1" xfId="0" applyNumberFormat="1" applyFill="1" applyBorder="1" applyAlignment="1">
      <alignment horizontal="right" vertical="center"/>
    </xf>
    <xf numFmtId="167" fontId="0" fillId="4" borderId="1" xfId="0" applyNumberFormat="1" applyFill="1" applyBorder="1" applyAlignment="1">
      <alignment horizontal="right" vertical="center"/>
    </xf>
    <xf numFmtId="49" fontId="6" fillId="4" borderId="1" xfId="0" applyNumberFormat="1" applyFont="1" applyFill="1" applyBorder="1" applyAlignment="1">
      <alignment horizontal="left" vertical="center"/>
    </xf>
    <xf numFmtId="0" fontId="0" fillId="4" borderId="1" xfId="0" applyFill="1" applyBorder="1" applyAlignment="1">
      <alignment horizontal="right" vertical="center"/>
    </xf>
    <xf numFmtId="164" fontId="0" fillId="4" borderId="2" xfId="0" applyNumberFormat="1" applyFill="1" applyBorder="1" applyAlignment="1">
      <alignment vertical="center"/>
    </xf>
    <xf numFmtId="168" fontId="0" fillId="4" borderId="1" xfId="0" applyNumberFormat="1" applyFill="1" applyBorder="1" applyAlignment="1">
      <alignment vertical="center"/>
    </xf>
    <xf numFmtId="164" fontId="4" fillId="7" borderId="18" xfId="0" applyNumberFormat="1" applyFont="1" applyFill="1" applyBorder="1" applyAlignment="1">
      <alignment horizontal="right" vertical="center"/>
    </xf>
    <xf numFmtId="0" fontId="0" fillId="4" borderId="28" xfId="0" applyFill="1" applyBorder="1" applyAlignment="1">
      <alignment vertical="center"/>
    </xf>
    <xf numFmtId="167" fontId="4" fillId="4" borderId="3" xfId="0" applyNumberFormat="1" applyFont="1" applyFill="1" applyBorder="1" applyAlignment="1">
      <alignment horizontal="right" vertical="center"/>
    </xf>
    <xf numFmtId="164" fontId="4" fillId="7" borderId="8" xfId="0" applyNumberFormat="1" applyFont="1" applyFill="1" applyBorder="1" applyAlignment="1">
      <alignment horizontal="right" vertical="center"/>
    </xf>
    <xf numFmtId="168" fontId="0" fillId="4" borderId="28" xfId="0" applyNumberFormat="1" applyFill="1" applyBorder="1" applyAlignment="1">
      <alignment vertical="center"/>
    </xf>
    <xf numFmtId="169" fontId="0" fillId="4" borderId="20" xfId="0" applyNumberFormat="1" applyFill="1" applyBorder="1" applyAlignment="1">
      <alignment vertical="center"/>
    </xf>
    <xf numFmtId="0" fontId="4" fillId="4" borderId="28" xfId="0" applyFont="1" applyFill="1" applyBorder="1" applyAlignment="1">
      <alignment horizontal="right" vertical="center"/>
    </xf>
    <xf numFmtId="0" fontId="0" fillId="4" borderId="1" xfId="0" applyFill="1" applyBorder="1" applyAlignment="1">
      <alignment vertical="center" wrapText="1"/>
    </xf>
    <xf numFmtId="164" fontId="4" fillId="4" borderId="29" xfId="0" applyNumberFormat="1" applyFont="1" applyFill="1" applyBorder="1" applyAlignment="1">
      <alignment horizontal="right" vertical="center"/>
    </xf>
    <xf numFmtId="49" fontId="4" fillId="4" borderId="4" xfId="0" applyNumberFormat="1" applyFont="1" applyFill="1" applyBorder="1" applyAlignment="1">
      <alignment horizontal="right" vertical="center" wrapText="1"/>
    </xf>
    <xf numFmtId="49" fontId="5" fillId="4" borderId="20" xfId="0" applyNumberFormat="1" applyFont="1" applyFill="1" applyBorder="1" applyAlignment="1">
      <alignment horizontal="center" vertical="center"/>
    </xf>
    <xf numFmtId="49" fontId="5" fillId="4" borderId="1" xfId="0" applyNumberFormat="1" applyFont="1" applyFill="1" applyBorder="1" applyAlignment="1">
      <alignment horizontal="center" vertical="center"/>
    </xf>
    <xf numFmtId="0" fontId="0" fillId="4" borderId="1" xfId="0" applyFill="1" applyBorder="1" applyAlignment="1">
      <alignment horizontal="left" vertical="center" wrapText="1"/>
    </xf>
    <xf numFmtId="49" fontId="5" fillId="4" borderId="2" xfId="0" applyNumberFormat="1" applyFont="1" applyFill="1" applyBorder="1" applyAlignment="1">
      <alignment horizontal="center" vertical="center"/>
    </xf>
    <xf numFmtId="0" fontId="0" fillId="4" borderId="1" xfId="0" applyFill="1" applyBorder="1" applyAlignment="1">
      <alignment horizontal="left" vertical="center"/>
    </xf>
    <xf numFmtId="0" fontId="5" fillId="4" borderId="30" xfId="0" applyFont="1" applyFill="1" applyBorder="1" applyAlignment="1">
      <alignment horizontal="center" vertical="center"/>
    </xf>
    <xf numFmtId="49" fontId="4" fillId="4" borderId="1" xfId="0" applyNumberFormat="1" applyFont="1" applyFill="1" applyBorder="1" applyAlignment="1">
      <alignment horizontal="left" vertical="center" wrapText="1"/>
    </xf>
    <xf numFmtId="170" fontId="0" fillId="4" borderId="1" xfId="0" applyNumberFormat="1" applyFill="1" applyBorder="1" applyAlignment="1">
      <alignment vertical="center" wrapText="1"/>
    </xf>
    <xf numFmtId="167" fontId="0" fillId="4" borderId="1" xfId="0" applyNumberFormat="1" applyFill="1" applyBorder="1" applyAlignment="1">
      <alignment vertical="center" wrapText="1"/>
    </xf>
    <xf numFmtId="171" fontId="0" fillId="4" borderId="1" xfId="0" applyNumberFormat="1" applyFill="1" applyBorder="1" applyAlignment="1">
      <alignment vertical="center" wrapText="1"/>
    </xf>
    <xf numFmtId="0" fontId="0" fillId="4" borderId="2" xfId="0" applyFill="1" applyBorder="1" applyAlignment="1">
      <alignment vertical="center" wrapText="1"/>
    </xf>
    <xf numFmtId="170" fontId="0" fillId="4" borderId="28" xfId="0" applyNumberFormat="1" applyFill="1" applyBorder="1" applyAlignment="1">
      <alignment vertical="center" wrapText="1"/>
    </xf>
    <xf numFmtId="0" fontId="4" fillId="4" borderId="1" xfId="0" applyFont="1" applyFill="1" applyBorder="1" applyAlignment="1">
      <alignment horizontal="right" vertical="center" wrapText="1"/>
    </xf>
    <xf numFmtId="0" fontId="4" fillId="4" borderId="13" xfId="0" applyFont="1" applyFill="1" applyBorder="1" applyAlignment="1">
      <alignment horizontal="left" vertical="center" wrapText="1"/>
    </xf>
    <xf numFmtId="171" fontId="0" fillId="4" borderId="3" xfId="0" applyNumberFormat="1" applyFill="1" applyBorder="1" applyAlignment="1">
      <alignment vertical="center" wrapText="1"/>
    </xf>
    <xf numFmtId="0" fontId="0" fillId="4" borderId="3" xfId="0" applyFill="1" applyBorder="1" applyAlignment="1">
      <alignment vertical="center" wrapText="1"/>
    </xf>
    <xf numFmtId="165" fontId="7" fillId="4" borderId="3" xfId="0" applyNumberFormat="1" applyFont="1" applyFill="1" applyBorder="1" applyAlignment="1">
      <alignment horizontal="left" vertical="center"/>
    </xf>
    <xf numFmtId="49" fontId="0" fillId="4" borderId="31" xfId="0" applyNumberFormat="1" applyFill="1" applyBorder="1" applyAlignment="1">
      <alignment horizontal="right" vertical="center"/>
    </xf>
    <xf numFmtId="172" fontId="5" fillId="4" borderId="27" xfId="0" applyNumberFormat="1" applyFont="1" applyFill="1" applyBorder="1" applyAlignment="1">
      <alignment horizontal="left" vertical="center" wrapText="1"/>
    </xf>
    <xf numFmtId="0" fontId="8" fillId="4" borderId="32" xfId="0" applyFont="1" applyFill="1" applyBorder="1" applyAlignment="1">
      <alignment vertical="center"/>
    </xf>
    <xf numFmtId="0" fontId="9" fillId="4" borderId="1" xfId="0" applyFont="1" applyFill="1" applyBorder="1" applyAlignment="1">
      <alignment vertical="center"/>
    </xf>
    <xf numFmtId="0" fontId="9" fillId="4" borderId="1" xfId="0" applyFont="1" applyFill="1" applyBorder="1" applyAlignment="1">
      <alignment vertical="center" wrapText="1"/>
    </xf>
    <xf numFmtId="49" fontId="4" fillId="5" borderId="27" xfId="0" applyNumberFormat="1" applyFont="1" applyFill="1" applyBorder="1" applyAlignment="1">
      <alignment horizontal="center" vertical="center" wrapText="1"/>
    </xf>
    <xf numFmtId="0" fontId="9" fillId="4" borderId="32" xfId="0" applyFont="1" applyFill="1" applyBorder="1" applyAlignment="1">
      <alignment vertical="center" wrapText="1"/>
    </xf>
    <xf numFmtId="0" fontId="0" fillId="4" borderId="27" xfId="0" applyFill="1" applyBorder="1" applyAlignment="1">
      <alignment vertical="center" wrapText="1"/>
    </xf>
    <xf numFmtId="49" fontId="0" fillId="4" borderId="27" xfId="0" applyNumberFormat="1" applyFill="1" applyBorder="1" applyAlignment="1">
      <alignment horizontal="right" vertical="center" wrapText="1"/>
    </xf>
    <xf numFmtId="173" fontId="0" fillId="4" borderId="27" xfId="0" applyNumberFormat="1" applyFill="1" applyBorder="1" applyAlignment="1">
      <alignment vertical="center" wrapText="1"/>
    </xf>
    <xf numFmtId="49" fontId="0" fillId="4" borderId="33" xfId="0" applyNumberFormat="1" applyFill="1" applyBorder="1" applyAlignment="1">
      <alignment vertical="center" wrapText="1"/>
    </xf>
    <xf numFmtId="49" fontId="0" fillId="4" borderId="30" xfId="0" applyNumberFormat="1" applyFill="1" applyBorder="1" applyAlignment="1">
      <alignment vertical="center" wrapText="1"/>
    </xf>
    <xf numFmtId="174" fontId="0" fillId="4" borderId="34" xfId="0" applyNumberFormat="1" applyFill="1" applyBorder="1" applyAlignment="1">
      <alignment vertical="center" wrapText="1"/>
    </xf>
    <xf numFmtId="164" fontId="0" fillId="4" borderId="27" xfId="0" applyNumberFormat="1" applyFill="1" applyBorder="1" applyAlignment="1">
      <alignment vertical="center"/>
    </xf>
    <xf numFmtId="0" fontId="9" fillId="4" borderId="32" xfId="0" applyFont="1" applyFill="1" applyBorder="1" applyAlignment="1">
      <alignment vertical="center"/>
    </xf>
    <xf numFmtId="49" fontId="9" fillId="4" borderId="27" xfId="0" applyNumberFormat="1" applyFont="1" applyFill="1" applyBorder="1" applyAlignment="1">
      <alignment vertical="center" wrapText="1"/>
    </xf>
    <xf numFmtId="49" fontId="0" fillId="4" borderId="27" xfId="0" applyNumberFormat="1" applyFill="1" applyBorder="1" applyAlignment="1">
      <alignment vertical="center" wrapText="1"/>
    </xf>
    <xf numFmtId="167" fontId="0" fillId="4" borderId="27" xfId="0" applyNumberFormat="1" applyFill="1" applyBorder="1" applyAlignment="1">
      <alignment vertical="center"/>
    </xf>
    <xf numFmtId="0" fontId="0" fillId="7" borderId="7" xfId="0" applyFill="1" applyBorder="1" applyAlignment="1">
      <alignment vertical="center" wrapText="1"/>
    </xf>
    <xf numFmtId="0" fontId="0" fillId="7" borderId="8" xfId="0" applyFill="1" applyBorder="1" applyAlignment="1">
      <alignment horizontal="right" vertical="center" wrapText="1"/>
    </xf>
    <xf numFmtId="173" fontId="0" fillId="7" borderId="8" xfId="0" applyNumberFormat="1" applyFill="1" applyBorder="1" applyAlignment="1">
      <alignment horizontal="right" vertical="center" wrapText="1"/>
    </xf>
    <xf numFmtId="0" fontId="0" fillId="7" borderId="9" xfId="0" applyFill="1" applyBorder="1" applyAlignment="1">
      <alignment horizontal="right" vertical="center" wrapText="1"/>
    </xf>
    <xf numFmtId="49" fontId="4" fillId="7" borderId="27" xfId="0" applyNumberFormat="1" applyFont="1" applyFill="1" applyBorder="1" applyAlignment="1">
      <alignment horizontal="right" vertical="center" wrapText="1"/>
    </xf>
    <xf numFmtId="167" fontId="4" fillId="7" borderId="27" xfId="0" applyNumberFormat="1" applyFont="1" applyFill="1" applyBorder="1" applyAlignment="1">
      <alignment vertical="center"/>
    </xf>
    <xf numFmtId="165" fontId="0" fillId="4" borderId="27" xfId="0" applyNumberFormat="1" applyFill="1" applyBorder="1" applyAlignment="1">
      <alignment horizontal="right" vertical="center" wrapText="1"/>
    </xf>
    <xf numFmtId="170" fontId="9" fillId="4" borderId="27" xfId="0" applyNumberFormat="1" applyFont="1" applyFill="1" applyBorder="1" applyAlignment="1">
      <alignment vertical="center" wrapText="1"/>
    </xf>
    <xf numFmtId="170" fontId="0" fillId="4" borderId="27" xfId="0" applyNumberFormat="1" applyFill="1" applyBorder="1" applyAlignment="1">
      <alignment vertical="center" wrapText="1"/>
    </xf>
    <xf numFmtId="0" fontId="0" fillId="4" borderId="27" xfId="0" applyNumberFormat="1" applyFill="1" applyBorder="1" applyAlignment="1">
      <alignment vertical="center" wrapText="1"/>
    </xf>
    <xf numFmtId="0" fontId="0" fillId="4" borderId="27" xfId="0" applyFill="1" applyBorder="1" applyAlignment="1">
      <alignment horizontal="right" vertical="center" wrapText="1"/>
    </xf>
    <xf numFmtId="0" fontId="9" fillId="4" borderId="27" xfId="0" applyFont="1" applyFill="1" applyBorder="1" applyAlignment="1">
      <alignment vertical="center" wrapText="1"/>
    </xf>
    <xf numFmtId="167" fontId="0" fillId="7" borderId="27" xfId="0" applyNumberFormat="1" applyFill="1" applyBorder="1" applyAlignment="1">
      <alignment vertical="center"/>
    </xf>
    <xf numFmtId="164" fontId="0" fillId="7" borderId="27" xfId="0" applyNumberFormat="1" applyFill="1" applyBorder="1" applyAlignment="1">
      <alignment vertical="center"/>
    </xf>
    <xf numFmtId="0" fontId="0" fillId="4" borderId="32" xfId="0" applyFill="1" applyBorder="1" applyAlignment="1">
      <alignment vertical="center" wrapText="1"/>
    </xf>
    <xf numFmtId="0" fontId="0" fillId="4" borderId="20" xfId="0" applyFill="1" applyBorder="1" applyAlignment="1">
      <alignment vertical="center" wrapText="1"/>
    </xf>
    <xf numFmtId="49" fontId="0" fillId="4" borderId="20" xfId="0" applyNumberFormat="1" applyFill="1" applyBorder="1" applyAlignment="1">
      <alignment vertical="center" wrapText="1"/>
    </xf>
    <xf numFmtId="164" fontId="4" fillId="5" borderId="5" xfId="0" applyNumberFormat="1" applyFont="1" applyFill="1" applyBorder="1" applyAlignment="1">
      <alignment horizontal="left" vertical="center"/>
    </xf>
    <xf numFmtId="164" fontId="0" fillId="4" borderId="35" xfId="0" applyNumberFormat="1" applyFill="1" applyBorder="1" applyAlignment="1">
      <alignment vertical="center"/>
    </xf>
    <xf numFmtId="164" fontId="4" fillId="5" borderId="5" xfId="0" applyNumberFormat="1" applyFont="1" applyFill="1" applyBorder="1" applyAlignment="1">
      <alignment horizontal="right" vertical="center"/>
    </xf>
    <xf numFmtId="0" fontId="0" fillId="4" borderId="36" xfId="0" applyFill="1" applyBorder="1" applyAlignment="1">
      <alignment vertical="center"/>
    </xf>
    <xf numFmtId="49" fontId="4" fillId="5" borderId="27" xfId="0" applyNumberFormat="1" applyFont="1" applyFill="1" applyBorder="1" applyAlignment="1">
      <alignment horizontal="center" vertical="center"/>
    </xf>
    <xf numFmtId="0" fontId="0" fillId="4" borderId="32" xfId="0" applyFill="1" applyBorder="1" applyAlignment="1">
      <alignment vertical="center"/>
    </xf>
    <xf numFmtId="49" fontId="4" fillId="4" borderId="27" xfId="0" applyNumberFormat="1" applyFont="1" applyFill="1" applyBorder="1" applyAlignment="1">
      <alignment horizontal="center" vertical="center" wrapText="1"/>
    </xf>
    <xf numFmtId="164" fontId="0" fillId="4" borderId="27" xfId="0" applyNumberFormat="1" applyFill="1" applyBorder="1" applyAlignment="1">
      <alignment horizontal="center" vertical="center"/>
    </xf>
    <xf numFmtId="49" fontId="4" fillId="4" borderId="27" xfId="0" applyNumberFormat="1" applyFont="1" applyFill="1" applyBorder="1" applyAlignment="1">
      <alignment horizontal="center" vertical="center"/>
    </xf>
    <xf numFmtId="164" fontId="0" fillId="7" borderId="27" xfId="0" applyNumberFormat="1" applyFill="1" applyBorder="1" applyAlignment="1">
      <alignment horizontal="center" vertical="center"/>
    </xf>
    <xf numFmtId="49" fontId="4" fillId="4" borderId="27" xfId="0" applyNumberFormat="1" applyFont="1" applyFill="1" applyBorder="1" applyAlignment="1">
      <alignment horizontal="right" vertical="center"/>
    </xf>
    <xf numFmtId="0" fontId="4" fillId="4" borderId="20" xfId="0" applyFont="1" applyFill="1" applyBorder="1" applyAlignment="1">
      <alignment vertical="center"/>
    </xf>
    <xf numFmtId="49" fontId="4" fillId="4" borderId="1" xfId="0" applyNumberFormat="1" applyFont="1" applyFill="1" applyBorder="1"/>
    <xf numFmtId="0" fontId="0" fillId="4" borderId="1" xfId="0" applyFill="1" applyBorder="1"/>
    <xf numFmtId="0" fontId="4" fillId="4" borderId="1" xfId="0" applyFont="1" applyFill="1" applyBorder="1"/>
    <xf numFmtId="49" fontId="5" fillId="4" borderId="1" xfId="0" applyNumberFormat="1" applyFont="1" applyFill="1" applyBorder="1"/>
    <xf numFmtId="0" fontId="4" fillId="4" borderId="3" xfId="0" applyFont="1" applyFill="1" applyBorder="1"/>
    <xf numFmtId="0" fontId="0" fillId="4" borderId="3" xfId="0" applyFill="1" applyBorder="1"/>
    <xf numFmtId="0" fontId="0" fillId="5" borderId="37" xfId="0" applyFill="1" applyBorder="1" applyAlignment="1">
      <alignment vertical="top" wrapText="1"/>
    </xf>
    <xf numFmtId="49" fontId="4" fillId="5" borderId="38" xfId="0" applyNumberFormat="1" applyFont="1" applyFill="1" applyBorder="1" applyAlignment="1">
      <alignment horizontal="center" vertical="top" wrapText="1"/>
    </xf>
    <xf numFmtId="0" fontId="0" fillId="4" borderId="39" xfId="0" applyFill="1" applyBorder="1" applyAlignment="1">
      <alignment horizontal="left" vertical="top" wrapText="1"/>
    </xf>
    <xf numFmtId="0" fontId="0" fillId="4" borderId="39" xfId="0" applyFill="1" applyBorder="1" applyAlignment="1">
      <alignment horizontal="left" vertical="top" wrapText="1" readingOrder="1"/>
    </xf>
    <xf numFmtId="175" fontId="0" fillId="4" borderId="39" xfId="0" applyNumberFormat="1" applyFill="1" applyBorder="1" applyAlignment="1">
      <alignment horizontal="left" vertical="top" wrapText="1"/>
    </xf>
    <xf numFmtId="49" fontId="0" fillId="4" borderId="39" xfId="0" applyNumberFormat="1" applyFill="1" applyBorder="1" applyAlignment="1">
      <alignment horizontal="center" vertical="top" wrapText="1"/>
    </xf>
    <xf numFmtId="0" fontId="11" fillId="4" borderId="39" xfId="0" applyFont="1" applyFill="1" applyBorder="1" applyAlignment="1">
      <alignment horizontal="left" vertical="top" wrapText="1" readingOrder="1"/>
    </xf>
    <xf numFmtId="0" fontId="0" fillId="4" borderId="40" xfId="0" applyFill="1" applyBorder="1"/>
    <xf numFmtId="49" fontId="0" fillId="4" borderId="1" xfId="0" applyNumberFormat="1" applyFill="1" applyBorder="1"/>
    <xf numFmtId="0" fontId="1" fillId="0" borderId="0" xfId="0" applyFont="1" applyAlignment="1">
      <alignment horizontal="left" wrapText="1"/>
    </xf>
    <xf numFmtId="0" fontId="0" fillId="0" borderId="0" xfId="0"/>
    <xf numFmtId="49" fontId="0" fillId="4" borderId="1" xfId="0" applyNumberFormat="1" applyFill="1" applyBorder="1" applyAlignment="1">
      <alignment horizontal="left" vertical="center" wrapText="1"/>
    </xf>
    <xf numFmtId="0" fontId="0" fillId="4" borderId="1" xfId="0" applyFill="1" applyBorder="1" applyAlignment="1">
      <alignment vertical="center" wrapText="1"/>
    </xf>
    <xf numFmtId="49" fontId="4" fillId="5" borderId="8" xfId="0" applyNumberFormat="1" applyFont="1" applyFill="1" applyBorder="1" applyAlignment="1">
      <alignment horizontal="left"/>
    </xf>
    <xf numFmtId="0" fontId="0" fillId="5" borderId="8" xfId="0" applyFill="1" applyBorder="1" applyAlignment="1">
      <alignment horizontal="left"/>
    </xf>
    <xf numFmtId="49" fontId="4" fillId="5" borderId="21" xfId="0" applyNumberFormat="1" applyFont="1" applyFill="1" applyBorder="1" applyAlignment="1">
      <alignment horizontal="center" vertical="center" wrapText="1"/>
    </xf>
    <xf numFmtId="0" fontId="0" fillId="5" borderId="22" xfId="0" applyFill="1" applyBorder="1" applyAlignment="1">
      <alignment horizontal="center" vertical="center" wrapText="1"/>
    </xf>
    <xf numFmtId="0" fontId="4" fillId="5" borderId="22" xfId="0" applyFont="1" applyFill="1" applyBorder="1" applyAlignment="1">
      <alignment horizontal="center" vertical="center" wrapText="1"/>
    </xf>
    <xf numFmtId="0" fontId="0" fillId="0" borderId="1" xfId="0" applyBorder="1" applyAlignment="1">
      <alignment horizontal="left" vertical="center"/>
    </xf>
    <xf numFmtId="0" fontId="0" fillId="4" borderId="1" xfId="0" applyFill="1" applyBorder="1" applyAlignment="1">
      <alignment vertical="center"/>
    </xf>
    <xf numFmtId="0" fontId="0" fillId="4" borderId="3" xfId="0" applyFill="1" applyBorder="1" applyAlignment="1">
      <alignment vertical="center"/>
    </xf>
    <xf numFmtId="49" fontId="4" fillId="7" borderId="7" xfId="0" applyNumberFormat="1" applyFont="1" applyFill="1" applyBorder="1" applyAlignment="1">
      <alignment horizontal="right" vertical="center" wrapText="1"/>
    </xf>
    <xf numFmtId="0" fontId="4" fillId="7" borderId="8" xfId="0" applyFont="1" applyFill="1" applyBorder="1" applyAlignment="1">
      <alignment horizontal="right" vertical="center" wrapText="1"/>
    </xf>
    <xf numFmtId="0" fontId="4" fillId="7" borderId="9" xfId="0" applyFont="1" applyFill="1" applyBorder="1" applyAlignment="1">
      <alignment horizontal="right" vertical="center" wrapText="1"/>
    </xf>
    <xf numFmtId="49" fontId="4" fillId="5" borderId="37" xfId="0" applyNumberFormat="1" applyFont="1" applyFill="1" applyBorder="1" applyAlignment="1">
      <alignment horizontal="center" vertical="top" wrapText="1"/>
    </xf>
    <xf numFmtId="0" fontId="4" fillId="5" borderId="38" xfId="0" applyFont="1" applyFill="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0000"/>
      <rgbColor rgb="FFF2F2F2"/>
      <rgbColor rgb="FFFDE9D9"/>
      <rgbColor rgb="FFDBE5F1"/>
      <rgbColor rgb="FFB97034"/>
      <rgbColor rgb="FF808080"/>
      <rgbColor rgb="FF231F2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45</xdr:row>
      <xdr:rowOff>0</xdr:rowOff>
    </xdr:from>
    <xdr:to>
      <xdr:col>4</xdr:col>
      <xdr:colOff>850900</xdr:colOff>
      <xdr:row>49</xdr:row>
      <xdr:rowOff>6440</xdr:rowOff>
    </xdr:to>
    <xdr:pic>
      <xdr:nvPicPr>
        <xdr:cNvPr id="3" name="Picture 2">
          <a:extLst>
            <a:ext uri="{FF2B5EF4-FFF2-40B4-BE49-F238E27FC236}">
              <a16:creationId xmlns:a16="http://schemas.microsoft.com/office/drawing/2014/main" id="{1525ED6B-75B7-B522-7059-A664B38E0D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64500" y="7581900"/>
          <a:ext cx="850900" cy="666840"/>
        </a:xfrm>
        <a:prstGeom prst="rect">
          <a:avLst/>
        </a:prstGeom>
      </xdr:spPr>
    </xdr:pic>
    <xdr:clientData/>
  </xdr:twoCellAnchor>
</xdr:wsDr>
</file>

<file path=xl/theme/theme1.xml><?xml version="1.0" encoding="utf-8"?>
<a:theme xmlns:a="http://schemas.openxmlformats.org/drawingml/2006/main" name="Office Theme 2007 - 2010">
  <a:themeElements>
    <a:clrScheme name="Office Theme 2007 - 2010">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2007 - 2010">
      <a:majorFont>
        <a:latin typeface="Helvetica Neue"/>
        <a:ea typeface="Helvetica Neue"/>
        <a:cs typeface="Helvetica Neue"/>
      </a:majorFont>
      <a:minorFont>
        <a:latin typeface="Helvetica Neue"/>
        <a:ea typeface="Helvetica Neue"/>
        <a:cs typeface="Helvetica Neue"/>
      </a:minorFont>
    </a:fontScheme>
    <a:fmtScheme name="Office Them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8"/>
  <sheetViews>
    <sheetView showGridLines="0" workbookViewId="0"/>
  </sheetViews>
  <sheetFormatPr baseColWidth="10" defaultColWidth="10" defaultRowHeight="13" customHeight="1"/>
  <cols>
    <col min="1" max="1" width="2" customWidth="1"/>
    <col min="2" max="4" width="33.6640625" customWidth="1"/>
  </cols>
  <sheetData>
    <row r="3" spans="2:4" ht="50" customHeight="1">
      <c r="B3" s="175" t="s">
        <v>0</v>
      </c>
      <c r="C3" s="176"/>
      <c r="D3" s="176"/>
    </row>
    <row r="7" spans="2:4" ht="18">
      <c r="B7" s="1" t="s">
        <v>1</v>
      </c>
      <c r="C7" s="1" t="s">
        <v>2</v>
      </c>
      <c r="D7" s="1" t="s">
        <v>3</v>
      </c>
    </row>
    <row r="9" spans="2:4" ht="16">
      <c r="B9" s="2" t="s">
        <v>4</v>
      </c>
      <c r="C9" s="2"/>
      <c r="D9" s="2"/>
    </row>
    <row r="10" spans="2:4" ht="16">
      <c r="B10" s="3"/>
      <c r="C10" s="3" t="s">
        <v>5</v>
      </c>
      <c r="D10" s="4" t="s">
        <v>4</v>
      </c>
    </row>
    <row r="11" spans="2:4" ht="16">
      <c r="B11" s="2" t="s">
        <v>18</v>
      </c>
      <c r="C11" s="2"/>
      <c r="D11" s="2"/>
    </row>
    <row r="12" spans="2:4" ht="16">
      <c r="B12" s="3"/>
      <c r="C12" s="3" t="s">
        <v>5</v>
      </c>
      <c r="D12" s="4" t="s">
        <v>18</v>
      </c>
    </row>
    <row r="13" spans="2:4" ht="16">
      <c r="B13" s="2" t="s">
        <v>89</v>
      </c>
      <c r="C13" s="2"/>
      <c r="D13" s="2"/>
    </row>
    <row r="14" spans="2:4" ht="16">
      <c r="B14" s="3"/>
      <c r="C14" s="3" t="s">
        <v>5</v>
      </c>
      <c r="D14" s="4" t="s">
        <v>89</v>
      </c>
    </row>
    <row r="15" spans="2:4" ht="16">
      <c r="B15" s="2" t="s">
        <v>112</v>
      </c>
      <c r="C15" s="2"/>
      <c r="D15" s="2"/>
    </row>
    <row r="16" spans="2:4" ht="16">
      <c r="B16" s="3"/>
      <c r="C16" s="3" t="s">
        <v>5</v>
      </c>
      <c r="D16" s="4" t="s">
        <v>112</v>
      </c>
    </row>
    <row r="17" spans="2:4" ht="16">
      <c r="B17" s="2" t="s">
        <v>119</v>
      </c>
      <c r="C17" s="2"/>
      <c r="D17" s="2"/>
    </row>
    <row r="18" spans="2:4" ht="16">
      <c r="B18" s="3"/>
      <c r="C18" s="3" t="s">
        <v>5</v>
      </c>
      <c r="D18" s="4" t="s">
        <v>119</v>
      </c>
    </row>
  </sheetData>
  <mergeCells count="1">
    <mergeCell ref="B3:D3"/>
  </mergeCells>
  <hyperlinks>
    <hyperlink ref="D10" location="'List Hide'!R1C1" display="List Hide" xr:uid="{00000000-0004-0000-0000-000000000000}"/>
    <hyperlink ref="D12" location="'FINANCIAL REPORT SUMMARY'!R1C1" display="FINANCIAL REPORT SUMMARY" xr:uid="{00000000-0004-0000-0000-000001000000}"/>
    <hyperlink ref="D14" location="'EXPENSE DETAIL REPORT'!R1C1" display="EXPENSE DETAIL REPORT" xr:uid="{00000000-0004-0000-0000-000002000000}"/>
    <hyperlink ref="D16" location="'PROJECTED EXPENSES'!R1C1" display="PROJECTED EXPENSES" xr:uid="{00000000-0004-0000-0000-000003000000}"/>
    <hyperlink ref="D18" location="'PROPERTY DISPOSITION FORM'!R1C1" display="PROPERTY DISPOSITION FORM"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showGridLines="0" workbookViewId="0"/>
  </sheetViews>
  <sheetFormatPr baseColWidth="10" defaultColWidth="8.83203125" defaultRowHeight="12.25" customHeight="1"/>
  <cols>
    <col min="1" max="1" width="21.1640625" style="5" customWidth="1"/>
    <col min="2" max="4" width="18.83203125" style="5" customWidth="1"/>
    <col min="5" max="6" width="8.83203125" style="5" customWidth="1"/>
    <col min="7" max="16384" width="8.83203125" style="5"/>
  </cols>
  <sheetData>
    <row r="1" spans="1:5" ht="13.75" customHeight="1">
      <c r="A1" s="6" t="s">
        <v>6</v>
      </c>
      <c r="B1" s="7"/>
      <c r="C1" s="7"/>
      <c r="D1" s="7"/>
      <c r="E1" s="7"/>
    </row>
    <row r="2" spans="1:5" ht="13.75" customHeight="1">
      <c r="A2" s="6" t="s">
        <v>7</v>
      </c>
      <c r="B2" s="7"/>
      <c r="C2" s="7"/>
      <c r="D2" s="7"/>
      <c r="E2" s="7"/>
    </row>
    <row r="3" spans="1:5" ht="13.75" customHeight="1">
      <c r="A3" s="7"/>
      <c r="B3" s="7"/>
      <c r="C3" s="7"/>
      <c r="D3" s="7"/>
      <c r="E3" s="7"/>
    </row>
    <row r="4" spans="1:5" ht="13.75" customHeight="1">
      <c r="A4" s="6" t="s">
        <v>8</v>
      </c>
      <c r="B4" s="7"/>
      <c r="C4" s="7"/>
      <c r="D4" s="7"/>
      <c r="E4" s="7"/>
    </row>
    <row r="5" spans="1:5" ht="13.75" customHeight="1">
      <c r="A5" s="6" t="s">
        <v>9</v>
      </c>
      <c r="B5" s="7"/>
      <c r="C5" s="7"/>
      <c r="D5" s="7"/>
      <c r="E5" s="7"/>
    </row>
    <row r="6" spans="1:5" ht="13.75" customHeight="1">
      <c r="A6" s="6" t="s">
        <v>10</v>
      </c>
      <c r="B6" s="7"/>
      <c r="C6" s="7"/>
      <c r="D6" s="7"/>
      <c r="E6" s="7"/>
    </row>
    <row r="7" spans="1:5" ht="13.75" customHeight="1">
      <c r="A7" s="6" t="s">
        <v>11</v>
      </c>
      <c r="B7" s="7"/>
      <c r="C7" s="7"/>
      <c r="D7" s="7"/>
      <c r="E7" s="7"/>
    </row>
    <row r="8" spans="1:5" ht="13.75" customHeight="1">
      <c r="A8" s="6" t="s">
        <v>12</v>
      </c>
      <c r="B8" s="7"/>
      <c r="C8" s="7"/>
      <c r="D8" s="7"/>
      <c r="E8" s="7"/>
    </row>
    <row r="9" spans="1:5" ht="13.75" customHeight="1">
      <c r="A9" s="6" t="s">
        <v>13</v>
      </c>
      <c r="B9" s="7"/>
      <c r="C9" s="7"/>
      <c r="D9" s="7"/>
      <c r="E9" s="7"/>
    </row>
    <row r="10" spans="1:5" ht="13.75" customHeight="1">
      <c r="A10" s="7"/>
      <c r="B10" s="7"/>
      <c r="C10" s="7"/>
      <c r="D10" s="7"/>
      <c r="E10" s="7"/>
    </row>
    <row r="11" spans="1:5" ht="13.75" customHeight="1">
      <c r="A11" s="6" t="s">
        <v>14</v>
      </c>
      <c r="B11" s="7"/>
      <c r="C11" s="7"/>
      <c r="D11" s="7"/>
      <c r="E11" s="7"/>
    </row>
    <row r="12" spans="1:5" ht="13.75" customHeight="1">
      <c r="A12" s="6" t="s">
        <v>15</v>
      </c>
      <c r="B12" s="7"/>
      <c r="C12" s="7"/>
      <c r="D12" s="7"/>
      <c r="E12" s="7"/>
    </row>
    <row r="13" spans="1:5" ht="13.75" customHeight="1">
      <c r="A13" s="6" t="s">
        <v>16</v>
      </c>
      <c r="B13" s="7"/>
      <c r="C13" s="7"/>
      <c r="D13" s="7"/>
      <c r="E13" s="7"/>
    </row>
    <row r="14" spans="1:5" ht="13.75" customHeight="1">
      <c r="A14" s="6" t="s">
        <v>17</v>
      </c>
      <c r="B14" s="7"/>
      <c r="C14" s="7"/>
      <c r="D14" s="7"/>
      <c r="E14" s="7"/>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53"/>
  <sheetViews>
    <sheetView showGridLines="0" tabSelected="1" workbookViewId="0">
      <selection activeCell="D56" sqref="D56"/>
    </sheetView>
  </sheetViews>
  <sheetFormatPr baseColWidth="10" defaultColWidth="9.1640625" defaultRowHeight="12.25" customHeight="1"/>
  <cols>
    <col min="1" max="1" width="40.83203125" style="5" customWidth="1"/>
    <col min="2" max="7" width="21.6640625" style="5" customWidth="1"/>
    <col min="8" max="8" width="9.1640625" style="5" customWidth="1"/>
    <col min="9" max="16384" width="9.1640625" style="5"/>
  </cols>
  <sheetData>
    <row r="1" spans="1:7" ht="13.75" customHeight="1">
      <c r="A1" s="8" t="s">
        <v>19</v>
      </c>
      <c r="B1" s="9"/>
      <c r="C1" s="9"/>
      <c r="D1" s="9"/>
      <c r="E1" s="9"/>
      <c r="F1" s="9"/>
      <c r="G1" s="10" t="s">
        <v>20</v>
      </c>
    </row>
    <row r="2" spans="1:7" ht="13.75" customHeight="1">
      <c r="A2" s="8" t="s">
        <v>21</v>
      </c>
      <c r="B2" s="9"/>
      <c r="C2" s="11" t="s">
        <v>22</v>
      </c>
      <c r="D2" s="9"/>
      <c r="E2" s="9"/>
      <c r="F2" s="9"/>
      <c r="G2" s="9"/>
    </row>
    <row r="3" spans="1:7" ht="13.75" customHeight="1">
      <c r="A3" s="8" t="s">
        <v>23</v>
      </c>
      <c r="B3" s="9"/>
      <c r="C3" s="9"/>
      <c r="D3" s="12"/>
      <c r="E3" s="9"/>
      <c r="F3" s="9"/>
      <c r="G3" s="9"/>
    </row>
    <row r="4" spans="1:7" ht="13.75" customHeight="1">
      <c r="A4" s="8" t="s">
        <v>24</v>
      </c>
      <c r="B4" s="9"/>
      <c r="C4" s="9"/>
      <c r="D4" s="12"/>
      <c r="E4" s="9"/>
      <c r="F4" s="9"/>
      <c r="G4" s="9"/>
    </row>
    <row r="5" spans="1:7" ht="13.75" customHeight="1">
      <c r="A5" s="9"/>
      <c r="B5" s="13"/>
      <c r="C5" s="14"/>
      <c r="D5" s="15"/>
      <c r="E5" s="15"/>
      <c r="F5" s="15"/>
      <c r="G5" s="15"/>
    </row>
    <row r="6" spans="1:7" ht="13.75" customHeight="1">
      <c r="A6" s="16" t="s">
        <v>25</v>
      </c>
      <c r="B6" s="17" t="s">
        <v>26</v>
      </c>
      <c r="C6" s="18"/>
      <c r="D6" s="19"/>
      <c r="E6" s="20" t="s">
        <v>27</v>
      </c>
      <c r="F6" s="21"/>
      <c r="G6" s="22"/>
    </row>
    <row r="7" spans="1:7" ht="13.75" customHeight="1">
      <c r="A7" s="16" t="s">
        <v>28</v>
      </c>
      <c r="B7" s="17" t="s">
        <v>29</v>
      </c>
      <c r="C7" s="18"/>
      <c r="D7" s="23"/>
      <c r="E7" s="24" t="s">
        <v>30</v>
      </c>
      <c r="F7" s="25">
        <v>0</v>
      </c>
      <c r="G7" s="26"/>
    </row>
    <row r="8" spans="1:7" ht="13.75" customHeight="1">
      <c r="A8" s="27" t="s">
        <v>31</v>
      </c>
      <c r="B8" s="28" t="s">
        <v>32</v>
      </c>
      <c r="C8" s="29"/>
      <c r="D8" s="30"/>
      <c r="E8" s="31" t="s">
        <v>33</v>
      </c>
      <c r="F8" s="32">
        <v>0</v>
      </c>
      <c r="G8" s="33"/>
    </row>
    <row r="9" spans="1:7" ht="13.75" customHeight="1">
      <c r="A9" s="27" t="s">
        <v>34</v>
      </c>
      <c r="B9" s="34" t="s">
        <v>35</v>
      </c>
      <c r="C9" s="29"/>
      <c r="D9" s="35"/>
      <c r="E9" s="36" t="s">
        <v>36</v>
      </c>
      <c r="F9" s="37">
        <f>F7-F8</f>
        <v>0</v>
      </c>
      <c r="G9" s="38"/>
    </row>
    <row r="10" spans="1:7" ht="13.75" customHeight="1">
      <c r="A10" s="9"/>
      <c r="B10" s="13"/>
      <c r="C10" s="29"/>
      <c r="D10" s="39"/>
      <c r="E10" s="179" t="s">
        <v>37</v>
      </c>
      <c r="F10" s="180"/>
      <c r="G10" s="40"/>
    </row>
    <row r="11" spans="1:7" ht="13.75" customHeight="1">
      <c r="A11" s="16" t="s">
        <v>38</v>
      </c>
      <c r="B11" s="41">
        <f>B12</f>
        <v>51995</v>
      </c>
      <c r="C11" s="18"/>
      <c r="D11" s="23"/>
      <c r="E11" s="24" t="s">
        <v>39</v>
      </c>
      <c r="F11" s="25">
        <v>0</v>
      </c>
      <c r="G11" s="26"/>
    </row>
    <row r="12" spans="1:7" ht="13.75" customHeight="1">
      <c r="A12" s="16" t="s">
        <v>40</v>
      </c>
      <c r="B12" s="42">
        <f>B27</f>
        <v>51995</v>
      </c>
      <c r="C12" s="18"/>
      <c r="D12" s="30"/>
      <c r="E12" s="31" t="s">
        <v>41</v>
      </c>
      <c r="F12" s="43" t="s">
        <v>15</v>
      </c>
      <c r="G12" s="33"/>
    </row>
    <row r="13" spans="1:7" ht="13.75" customHeight="1">
      <c r="A13" s="16" t="s">
        <v>42</v>
      </c>
      <c r="B13" s="42">
        <v>5170</v>
      </c>
      <c r="C13" s="18"/>
      <c r="D13" s="44"/>
      <c r="E13" s="45" t="str">
        <f>IF(F12="Deductive","TOA - Program Income Balance (Effective TOA)"," ")</f>
        <v xml:space="preserve"> </v>
      </c>
      <c r="F13" s="46" t="str">
        <f>IF(F12="Deductive",B12-F11," ")</f>
        <v xml:space="preserve"> </v>
      </c>
      <c r="G13" s="33"/>
    </row>
    <row r="14" spans="1:7" ht="13.75" customHeight="1">
      <c r="A14" s="16" t="s">
        <v>43</v>
      </c>
      <c r="B14" s="42">
        <v>500</v>
      </c>
      <c r="C14" s="18"/>
      <c r="D14" s="47"/>
      <c r="E14" s="48"/>
      <c r="F14" s="49"/>
      <c r="G14" s="38"/>
    </row>
    <row r="15" spans="1:7" ht="13.75" customHeight="1">
      <c r="A15" s="50"/>
      <c r="B15" s="51"/>
      <c r="C15" s="9"/>
      <c r="D15" s="52"/>
      <c r="E15" s="53"/>
      <c r="F15" s="54"/>
      <c r="G15" s="52"/>
    </row>
    <row r="16" spans="1:7" ht="13.75" customHeight="1">
      <c r="A16" s="55" t="s">
        <v>44</v>
      </c>
      <c r="B16" s="55" t="s">
        <v>45</v>
      </c>
      <c r="C16" s="55" t="s">
        <v>46</v>
      </c>
      <c r="D16" s="55" t="s">
        <v>47</v>
      </c>
      <c r="E16" s="55" t="s">
        <v>48</v>
      </c>
      <c r="F16" s="55" t="s">
        <v>49</v>
      </c>
      <c r="G16" s="55" t="s">
        <v>50</v>
      </c>
    </row>
    <row r="17" spans="1:7" ht="24.5" customHeight="1">
      <c r="A17" s="181" t="s">
        <v>51</v>
      </c>
      <c r="B17" s="181" t="s">
        <v>52</v>
      </c>
      <c r="C17" s="181" t="s">
        <v>53</v>
      </c>
      <c r="D17" s="181" t="s">
        <v>54</v>
      </c>
      <c r="E17" s="56" t="s">
        <v>55</v>
      </c>
      <c r="F17" s="56" t="s">
        <v>56</v>
      </c>
      <c r="G17" s="181" t="s">
        <v>57</v>
      </c>
    </row>
    <row r="18" spans="1:7" ht="13.75" customHeight="1">
      <c r="A18" s="182"/>
      <c r="B18" s="182"/>
      <c r="C18" s="182"/>
      <c r="D18" s="182"/>
      <c r="E18" s="57" t="s">
        <v>58</v>
      </c>
      <c r="F18" s="57" t="s">
        <v>59</v>
      </c>
      <c r="G18" s="183"/>
    </row>
    <row r="19" spans="1:7" ht="13.75" customHeight="1">
      <c r="A19" s="58" t="s">
        <v>60</v>
      </c>
      <c r="B19" s="59">
        <v>24826</v>
      </c>
      <c r="C19" s="60">
        <v>0</v>
      </c>
      <c r="D19" s="59">
        <f>'EXPENSE DETAIL REPORT'!G13</f>
        <v>3103.25</v>
      </c>
      <c r="E19" s="61">
        <f t="shared" ref="E19:E26" si="0">SUM(C19:D19)</f>
        <v>3103.25</v>
      </c>
      <c r="F19" s="61">
        <f t="shared" ref="F19:F26" si="1">B19-E19</f>
        <v>21722.75</v>
      </c>
      <c r="G19" s="61">
        <f>'PROJECTED EXPENSES'!E15</f>
        <v>9309.75</v>
      </c>
    </row>
    <row r="20" spans="1:7" ht="13.75" customHeight="1">
      <c r="A20" s="62" t="s">
        <v>61</v>
      </c>
      <c r="B20" s="63">
        <v>1565</v>
      </c>
      <c r="C20" s="64">
        <v>0</v>
      </c>
      <c r="D20" s="63">
        <f>'EXPENSE DETAIL REPORT'!G19</f>
        <v>0</v>
      </c>
      <c r="E20" s="65">
        <f t="shared" si="0"/>
        <v>0</v>
      </c>
      <c r="F20" s="65">
        <f t="shared" si="1"/>
        <v>1565</v>
      </c>
      <c r="G20" s="65">
        <f>'PROJECTED EXPENSES'!E16</f>
        <v>0</v>
      </c>
    </row>
    <row r="21" spans="1:7" ht="13.75" customHeight="1">
      <c r="A21" s="62" t="s">
        <v>62</v>
      </c>
      <c r="B21" s="63">
        <v>6020</v>
      </c>
      <c r="C21" s="64">
        <v>0</v>
      </c>
      <c r="D21" s="63">
        <f>'EXPENSE DETAIL REPORT'!G25</f>
        <v>0</v>
      </c>
      <c r="E21" s="65">
        <f t="shared" si="0"/>
        <v>0</v>
      </c>
      <c r="F21" s="65">
        <f t="shared" si="1"/>
        <v>6020</v>
      </c>
      <c r="G21" s="65">
        <f>'PROJECTED EXPENSES'!E17</f>
        <v>5602.59</v>
      </c>
    </row>
    <row r="22" spans="1:7" ht="13.75" customHeight="1">
      <c r="A22" s="62" t="s">
        <v>63</v>
      </c>
      <c r="B22" s="63">
        <v>0</v>
      </c>
      <c r="C22" s="64">
        <v>0</v>
      </c>
      <c r="D22" s="63">
        <f>'EXPENSE DETAIL REPORT'!G28</f>
        <v>398</v>
      </c>
      <c r="E22" s="65">
        <f t="shared" si="0"/>
        <v>398</v>
      </c>
      <c r="F22" s="65">
        <f t="shared" si="1"/>
        <v>-398</v>
      </c>
      <c r="G22" s="65">
        <f>'PROJECTED EXPENSES'!E18</f>
        <v>0</v>
      </c>
    </row>
    <row r="23" spans="1:7" ht="13.75" customHeight="1">
      <c r="A23" s="62" t="s">
        <v>64</v>
      </c>
      <c r="B23" s="63">
        <v>15000</v>
      </c>
      <c r="C23" s="64">
        <v>0</v>
      </c>
      <c r="D23" s="63">
        <f>'EXPENSE DETAIL REPORT'!G32</f>
        <v>0</v>
      </c>
      <c r="E23" s="65">
        <f t="shared" si="0"/>
        <v>0</v>
      </c>
      <c r="F23" s="65">
        <f t="shared" si="1"/>
        <v>15000</v>
      </c>
      <c r="G23" s="65">
        <f>'PROJECTED EXPENSES'!E19</f>
        <v>0</v>
      </c>
    </row>
    <row r="24" spans="1:7" ht="13.75" customHeight="1">
      <c r="A24" s="62" t="s">
        <v>65</v>
      </c>
      <c r="B24" s="63">
        <v>0</v>
      </c>
      <c r="C24" s="64">
        <v>0</v>
      </c>
      <c r="D24" s="63">
        <f>'EXPENSE DETAIL REPORT'!G36</f>
        <v>0</v>
      </c>
      <c r="E24" s="65">
        <f t="shared" si="0"/>
        <v>0</v>
      </c>
      <c r="F24" s="65">
        <f t="shared" si="1"/>
        <v>0</v>
      </c>
      <c r="G24" s="65">
        <f>'PROJECTED EXPENSES'!E20</f>
        <v>0</v>
      </c>
    </row>
    <row r="25" spans="1:7" ht="13.75" customHeight="1">
      <c r="A25" s="62" t="s">
        <v>66</v>
      </c>
      <c r="B25" s="63">
        <v>0</v>
      </c>
      <c r="C25" s="64">
        <v>0</v>
      </c>
      <c r="D25" s="63">
        <f>'EXPENSE DETAIL REPORT'!G42</f>
        <v>0</v>
      </c>
      <c r="E25" s="65">
        <f t="shared" si="0"/>
        <v>0</v>
      </c>
      <c r="F25" s="65">
        <f t="shared" si="1"/>
        <v>0</v>
      </c>
      <c r="G25" s="65">
        <f>'PROJECTED EXPENSES'!E21</f>
        <v>0</v>
      </c>
    </row>
    <row r="26" spans="1:7" ht="13.75" customHeight="1">
      <c r="A26" s="66" t="s">
        <v>67</v>
      </c>
      <c r="B26" s="67">
        <v>4584</v>
      </c>
      <c r="C26" s="68">
        <v>0</v>
      </c>
      <c r="D26" s="67">
        <f>IF(B42="NO",IF(OR((B11-B13)-(SUM(C19:C25))&lt;0,(B13-C26)&lt;0),(B13-C26),IF((((SUM(D19:D25))*(B13-C26)/((B11-B13)-(SUM(C19:C25))))&gt;(B13-C26)),(B13-C26),((SUM(D19:D25))*(B13-C26)/((B11-B13)-(SUM(C19:C25)))))),(B13-C26))</f>
        <v>386.57688200747464</v>
      </c>
      <c r="E26" s="69">
        <f t="shared" si="0"/>
        <v>386.57688200747464</v>
      </c>
      <c r="F26" s="69">
        <f t="shared" si="1"/>
        <v>4197.4231179925255</v>
      </c>
      <c r="G26" s="69">
        <f>'PROJECTED EXPENSES'!E22</f>
        <v>1646.487940202883</v>
      </c>
    </row>
    <row r="27" spans="1:7" ht="13.75" customHeight="1">
      <c r="A27" s="70" t="s">
        <v>68</v>
      </c>
      <c r="B27" s="71">
        <f t="shared" ref="B27:G27" si="2">SUM(B19:B26)</f>
        <v>51995</v>
      </c>
      <c r="C27" s="72">
        <f t="shared" si="2"/>
        <v>0</v>
      </c>
      <c r="D27" s="72">
        <f t="shared" si="2"/>
        <v>3887.8268820074745</v>
      </c>
      <c r="E27" s="73">
        <f t="shared" si="2"/>
        <v>3887.8268820074745</v>
      </c>
      <c r="F27" s="73">
        <f t="shared" si="2"/>
        <v>48107.173117992526</v>
      </c>
      <c r="G27" s="73">
        <f t="shared" si="2"/>
        <v>16558.827940202882</v>
      </c>
    </row>
    <row r="28" spans="1:7" ht="13.75" customHeight="1">
      <c r="A28" s="53"/>
      <c r="B28" s="53"/>
      <c r="C28" s="74"/>
      <c r="D28" s="53"/>
      <c r="E28" s="75"/>
      <c r="F28" s="53"/>
      <c r="G28" s="53"/>
    </row>
    <row r="29" spans="1:7" ht="13.75" customHeight="1">
      <c r="A29" s="27" t="s">
        <v>69</v>
      </c>
      <c r="B29" s="76" t="s">
        <v>70</v>
      </c>
      <c r="C29" s="76" t="s">
        <v>71</v>
      </c>
      <c r="D29" s="76" t="s">
        <v>72</v>
      </c>
      <c r="E29" s="9"/>
      <c r="F29" s="9"/>
      <c r="G29" s="77"/>
    </row>
    <row r="30" spans="1:7" ht="13.75" customHeight="1">
      <c r="A30" s="78" t="s">
        <v>73</v>
      </c>
      <c r="B30" s="79">
        <v>0</v>
      </c>
      <c r="C30" s="80">
        <v>1</v>
      </c>
      <c r="D30" s="81">
        <v>0</v>
      </c>
      <c r="E30" s="9"/>
      <c r="F30" s="77"/>
      <c r="G30" s="9"/>
    </row>
    <row r="31" spans="1:7" ht="13.75" customHeight="1">
      <c r="A31" s="78" t="s">
        <v>73</v>
      </c>
      <c r="B31" s="79">
        <f>D31/C31</f>
        <v>0</v>
      </c>
      <c r="C31" s="80">
        <v>1</v>
      </c>
      <c r="D31" s="81">
        <v>0</v>
      </c>
      <c r="E31" s="9"/>
      <c r="F31" s="77"/>
      <c r="G31" s="9"/>
    </row>
    <row r="32" spans="1:7" ht="13.75" customHeight="1">
      <c r="A32" s="78" t="s">
        <v>73</v>
      </c>
      <c r="B32" s="79">
        <f>D32/C32</f>
        <v>0</v>
      </c>
      <c r="C32" s="80">
        <v>1</v>
      </c>
      <c r="D32" s="81">
        <v>0</v>
      </c>
      <c r="E32" s="9"/>
      <c r="F32" s="77"/>
      <c r="G32" s="9"/>
    </row>
    <row r="33" spans="1:7" ht="13.75" customHeight="1">
      <c r="A33" s="82" t="s">
        <v>74</v>
      </c>
      <c r="B33" s="79">
        <f>D33/C33</f>
        <v>0</v>
      </c>
      <c r="C33" s="80">
        <v>1</v>
      </c>
      <c r="D33" s="81">
        <v>0</v>
      </c>
      <c r="E33" s="9"/>
      <c r="F33" s="77"/>
      <c r="G33" s="9"/>
    </row>
    <row r="34" spans="1:7" ht="13.75" customHeight="1">
      <c r="A34" s="83"/>
      <c r="B34" s="84"/>
      <c r="C34" s="9"/>
      <c r="D34" s="77"/>
      <c r="E34" s="85"/>
      <c r="F34" s="77"/>
      <c r="G34" s="9"/>
    </row>
    <row r="35" spans="1:7" ht="13.75" customHeight="1">
      <c r="A35" s="16" t="s">
        <v>75</v>
      </c>
      <c r="B35" s="86">
        <f>SUM(B30:B33)</f>
        <v>0</v>
      </c>
      <c r="C35" s="87"/>
      <c r="D35" s="88">
        <f>SUM(D30:D33)</f>
        <v>0</v>
      </c>
      <c r="E35" s="9"/>
      <c r="F35" s="77"/>
      <c r="G35" s="9"/>
    </row>
    <row r="36" spans="1:7" ht="13.75" customHeight="1">
      <c r="A36" s="16" t="s">
        <v>55</v>
      </c>
      <c r="B36" s="89">
        <f>E27</f>
        <v>3887.8268820074745</v>
      </c>
      <c r="C36" s="90"/>
      <c r="D36" s="91"/>
      <c r="E36" s="9"/>
      <c r="F36" s="77"/>
      <c r="G36" s="9"/>
    </row>
    <row r="37" spans="1:7" ht="13.75" customHeight="1">
      <c r="A37" s="16" t="s">
        <v>76</v>
      </c>
      <c r="B37" s="89">
        <f>B35-B36</f>
        <v>-3887.8268820074745</v>
      </c>
      <c r="C37" s="92"/>
      <c r="D37" s="177" t="s">
        <v>77</v>
      </c>
      <c r="E37" s="178"/>
      <c r="F37" s="178"/>
      <c r="G37" s="178"/>
    </row>
    <row r="38" spans="1:7" ht="13.5" customHeight="1">
      <c r="A38" s="50"/>
      <c r="B38" s="94"/>
      <c r="C38" s="50"/>
      <c r="D38" s="178"/>
      <c r="E38" s="178"/>
      <c r="F38" s="178"/>
      <c r="G38" s="178"/>
    </row>
    <row r="39" spans="1:7" ht="13.5" customHeight="1">
      <c r="A39" s="16" t="s">
        <v>78</v>
      </c>
      <c r="B39" s="86">
        <f>B12</f>
        <v>51995</v>
      </c>
      <c r="C39" s="92"/>
      <c r="D39" s="178"/>
      <c r="E39" s="178"/>
      <c r="F39" s="178"/>
      <c r="G39" s="178"/>
    </row>
    <row r="40" spans="1:7" ht="13.5" customHeight="1">
      <c r="A40" s="16" t="s">
        <v>69</v>
      </c>
      <c r="B40" s="89">
        <f>B35</f>
        <v>0</v>
      </c>
      <c r="C40" s="92"/>
      <c r="D40" s="178"/>
      <c r="E40" s="178"/>
      <c r="F40" s="178"/>
      <c r="G40" s="178"/>
    </row>
    <row r="41" spans="1:7" ht="14.25" customHeight="1">
      <c r="A41" s="95" t="s">
        <v>79</v>
      </c>
      <c r="B41" s="89">
        <f>B39-B40</f>
        <v>51995</v>
      </c>
      <c r="C41" s="92"/>
      <c r="D41" s="178"/>
      <c r="E41" s="178"/>
      <c r="F41" s="178"/>
      <c r="G41" s="178"/>
    </row>
    <row r="42" spans="1:7" ht="13.75" customHeight="1">
      <c r="A42" s="27" t="s">
        <v>80</v>
      </c>
      <c r="B42" s="96" t="s">
        <v>6</v>
      </c>
      <c r="C42" s="9"/>
      <c r="D42" s="178"/>
      <c r="E42" s="178"/>
      <c r="F42" s="178"/>
      <c r="G42" s="178"/>
    </row>
    <row r="43" spans="1:7" ht="13.75" customHeight="1">
      <c r="A43" s="9"/>
      <c r="B43" s="97" t="str">
        <f>IF(AND(B42="YES",G27&gt;0),"FINAL PAYMENT REQUEST/REPORT CANNOT INCLUDE PROJECTED EXPENSES FOR NEXT PERIOD"," ")</f>
        <v xml:space="preserve"> </v>
      </c>
      <c r="C43" s="9"/>
      <c r="D43" s="98"/>
      <c r="E43" s="98"/>
      <c r="F43" s="98"/>
      <c r="G43" s="98"/>
    </row>
    <row r="44" spans="1:7" ht="13.75" customHeight="1">
      <c r="A44" s="9"/>
      <c r="B44" s="99" t="str">
        <f>IF(AND(B42="YES",((C27+SUM(D19:D25))&lt;(B11*0.8))),"FINAL INDIRECT AMOUNT WILL BE ADJUSTED BY INTERNEWS"," ")</f>
        <v xml:space="preserve"> </v>
      </c>
      <c r="C44" s="9"/>
      <c r="D44" s="11" t="s">
        <v>81</v>
      </c>
      <c r="E44" s="11" t="s">
        <v>82</v>
      </c>
      <c r="F44" s="100"/>
      <c r="G44" s="100"/>
    </row>
    <row r="45" spans="1:7" ht="13.75" customHeight="1">
      <c r="A45" s="16" t="s">
        <v>83</v>
      </c>
      <c r="B45" s="86">
        <f>G27</f>
        <v>16558.827940202882</v>
      </c>
      <c r="C45" s="87"/>
      <c r="D45" s="11" t="s">
        <v>84</v>
      </c>
      <c r="E45" s="11" t="s">
        <v>35</v>
      </c>
      <c r="F45" s="9"/>
      <c r="G45" s="9"/>
    </row>
    <row r="46" spans="1:7" ht="13.75" customHeight="1">
      <c r="A46" s="16" t="s">
        <v>85</v>
      </c>
      <c r="B46" s="89">
        <f>B45-B37</f>
        <v>20446.654822210356</v>
      </c>
      <c r="C46" s="87"/>
      <c r="D46" s="9"/>
      <c r="E46" s="184"/>
      <c r="F46" s="9"/>
      <c r="G46" s="9"/>
    </row>
    <row r="47" spans="1:7" ht="13.75" customHeight="1">
      <c r="A47" s="16" t="s">
        <v>86</v>
      </c>
      <c r="B47" s="89">
        <f>IF((B42="NO"),(B12-B14-B35),(B12-B35))</f>
        <v>51495</v>
      </c>
      <c r="C47" s="87"/>
      <c r="D47" s="9"/>
      <c r="E47" s="185"/>
      <c r="F47" s="9"/>
      <c r="G47" s="9"/>
    </row>
    <row r="48" spans="1:7" ht="13.75" customHeight="1">
      <c r="A48" s="9"/>
      <c r="B48" s="101"/>
      <c r="C48" s="9"/>
      <c r="D48" s="11" t="s">
        <v>87</v>
      </c>
      <c r="E48" s="186"/>
      <c r="F48" s="15"/>
      <c r="G48" s="15"/>
    </row>
    <row r="49" spans="1:7" ht="13.75" customHeight="1">
      <c r="A49" s="16" t="s">
        <v>88</v>
      </c>
      <c r="B49" s="89">
        <f>IF((B47&gt;B46),(B46),(B47))</f>
        <v>20446.654822210356</v>
      </c>
      <c r="C49" s="87"/>
      <c r="D49" s="9"/>
      <c r="E49" s="52"/>
      <c r="F49" s="52"/>
      <c r="G49" s="52"/>
    </row>
    <row r="50" spans="1:7" ht="13.75" customHeight="1">
      <c r="A50" s="9"/>
      <c r="B50" s="52"/>
      <c r="C50" s="9"/>
      <c r="D50" s="9"/>
      <c r="E50" s="9"/>
      <c r="F50" s="9"/>
      <c r="G50" s="9"/>
    </row>
    <row r="51" spans="1:7" ht="13.75" customHeight="1">
      <c r="A51" s="14"/>
      <c r="B51" s="9"/>
      <c r="C51" s="9"/>
      <c r="D51" s="9"/>
      <c r="E51" s="9"/>
      <c r="F51" s="9"/>
      <c r="G51" s="9"/>
    </row>
    <row r="52" spans="1:7" ht="13.75" customHeight="1">
      <c r="A52" s="14"/>
      <c r="B52" s="9"/>
      <c r="C52" s="9"/>
      <c r="D52" s="9"/>
      <c r="E52" s="9"/>
      <c r="F52" s="9"/>
      <c r="G52" s="9"/>
    </row>
    <row r="53" spans="1:7" ht="13.75" customHeight="1">
      <c r="A53" s="14"/>
      <c r="B53" s="9"/>
      <c r="C53" s="9"/>
      <c r="D53" s="9"/>
      <c r="E53" s="9"/>
      <c r="F53" s="9"/>
      <c r="G53" s="9"/>
    </row>
  </sheetData>
  <mergeCells count="8">
    <mergeCell ref="E46:E48"/>
    <mergeCell ref="D37:G42"/>
    <mergeCell ref="E10:F10"/>
    <mergeCell ref="A17:A18"/>
    <mergeCell ref="G17:G18"/>
    <mergeCell ref="D17:D18"/>
    <mergeCell ref="C17:C18"/>
    <mergeCell ref="B17:B18"/>
  </mergeCells>
  <dataValidations disablePrompts="1" count="2">
    <dataValidation type="list" allowBlank="1" showInputMessage="1" showErrorMessage="1" sqref="F12" xr:uid="{00000000-0002-0000-0200-000000000000}">
      <formula1>"Select…,Not Applicable,Additive,Deductive"</formula1>
    </dataValidation>
    <dataValidation type="list" allowBlank="1" showInputMessage="1" showErrorMessage="1" sqref="B42" xr:uid="{00000000-0002-0000-0200-000001000000}">
      <formula1>"NO,YES"</formula1>
    </dataValidation>
  </dataValidations>
  <pageMargins left="0.5" right="0.5" top="0.5" bottom="0.5" header="0" footer="0"/>
  <pageSetup orientation="landscape"/>
  <headerFooter>
    <oddFooter>&amp;C&amp;"Arial,Regular"&amp;10&amp;K000000p &amp;P of &amp;N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63"/>
  <sheetViews>
    <sheetView showGridLines="0" workbookViewId="0"/>
  </sheetViews>
  <sheetFormatPr baseColWidth="10" defaultColWidth="8.83203125" defaultRowHeight="12.25" customHeight="1"/>
  <cols>
    <col min="1" max="1" width="10.5" style="5" customWidth="1"/>
    <col min="2" max="2" width="18.83203125" style="5" customWidth="1"/>
    <col min="3" max="3" width="17.5" style="5" customWidth="1"/>
    <col min="4" max="4" width="37.6640625" style="5" customWidth="1"/>
    <col min="5" max="5" width="51.6640625" style="5" customWidth="1"/>
    <col min="6" max="6" width="15" style="5" customWidth="1"/>
    <col min="7" max="7" width="17.33203125" style="5" customWidth="1"/>
    <col min="8" max="8" width="9.5" style="5" customWidth="1"/>
    <col min="9" max="9" width="9.1640625" style="5" customWidth="1"/>
    <col min="10" max="23" width="8.83203125" style="5" customWidth="1"/>
    <col min="24" max="16384" width="8.83203125" style="5"/>
  </cols>
  <sheetData>
    <row r="1" spans="1:22" ht="13.75" customHeight="1">
      <c r="A1" s="102" t="str">
        <f>'FINANCIAL REPORT SUMMARY'!A1</f>
        <v>Annex 2</v>
      </c>
      <c r="B1" s="93"/>
      <c r="C1" s="93"/>
      <c r="D1" s="103"/>
      <c r="E1" s="103"/>
      <c r="F1" s="104"/>
      <c r="G1" s="105"/>
      <c r="H1" s="93"/>
      <c r="I1" s="93"/>
      <c r="J1" s="93"/>
      <c r="K1" s="93"/>
      <c r="L1" s="93"/>
      <c r="M1" s="93"/>
      <c r="N1" s="93"/>
      <c r="O1" s="93"/>
      <c r="P1" s="93"/>
      <c r="Q1" s="93"/>
      <c r="R1" s="93"/>
      <c r="S1" s="93"/>
      <c r="T1" s="93"/>
      <c r="U1" s="93"/>
      <c r="V1" s="93"/>
    </row>
    <row r="2" spans="1:22" ht="13.75" customHeight="1">
      <c r="A2" s="102" t="str">
        <f>'FINANCIAL REPORT SUMMARY'!A2</f>
        <v>Financial Report Form</v>
      </c>
      <c r="B2" s="93"/>
      <c r="C2" s="93"/>
      <c r="D2" s="103"/>
      <c r="E2" s="103"/>
      <c r="F2" s="104"/>
      <c r="G2" s="105"/>
      <c r="H2" s="93"/>
      <c r="I2" s="93"/>
      <c r="J2" s="93"/>
      <c r="K2" s="93"/>
      <c r="L2" s="93"/>
      <c r="M2" s="93"/>
      <c r="N2" s="93"/>
      <c r="O2" s="93"/>
      <c r="P2" s="93"/>
      <c r="Q2" s="93"/>
      <c r="R2" s="93"/>
      <c r="S2" s="93"/>
      <c r="T2" s="93"/>
      <c r="U2" s="93"/>
      <c r="V2" s="93"/>
    </row>
    <row r="3" spans="1:22" ht="13.75" customHeight="1">
      <c r="A3" s="102" t="str">
        <f>'FINANCIAL REPORT SUMMARY'!A3</f>
        <v>Subgrant SGR-IN-GX22UFD-200-107 m00 SCIDES</v>
      </c>
      <c r="B3" s="93"/>
      <c r="C3" s="93"/>
      <c r="D3" s="103"/>
      <c r="E3" s="103"/>
      <c r="F3" s="104"/>
      <c r="G3" s="105"/>
      <c r="H3" s="93"/>
      <c r="I3" s="93"/>
      <c r="J3" s="93"/>
      <c r="K3" s="93"/>
      <c r="L3" s="93"/>
      <c r="M3" s="93"/>
      <c r="N3" s="93"/>
      <c r="O3" s="93"/>
      <c r="P3" s="93"/>
      <c r="Q3" s="93"/>
      <c r="R3" s="93"/>
      <c r="S3" s="93"/>
      <c r="T3" s="93"/>
      <c r="U3" s="93"/>
      <c r="V3" s="93"/>
    </row>
    <row r="4" spans="1:22" ht="13.75" customHeight="1">
      <c r="A4" s="102" t="s">
        <v>90</v>
      </c>
      <c r="B4" s="93"/>
      <c r="C4" s="93"/>
      <c r="D4" s="103"/>
      <c r="E4" s="103"/>
      <c r="F4" s="104"/>
      <c r="G4" s="105"/>
      <c r="H4" s="93"/>
      <c r="I4" s="93"/>
      <c r="J4" s="93"/>
      <c r="K4" s="93"/>
      <c r="L4" s="93"/>
      <c r="M4" s="93"/>
      <c r="N4" s="93"/>
      <c r="O4" s="93"/>
      <c r="P4" s="93"/>
      <c r="Q4" s="93"/>
      <c r="R4" s="93"/>
      <c r="S4" s="93"/>
      <c r="T4" s="93"/>
      <c r="U4" s="93"/>
      <c r="V4" s="93"/>
    </row>
    <row r="5" spans="1:22" ht="13.75" customHeight="1">
      <c r="A5" s="93"/>
      <c r="B5" s="93"/>
      <c r="C5" s="106"/>
      <c r="D5" s="103"/>
      <c r="E5" s="103"/>
      <c r="F5" s="104"/>
      <c r="G5" s="105"/>
      <c r="H5" s="93"/>
      <c r="I5" s="93"/>
      <c r="J5" s="93"/>
      <c r="K5" s="93"/>
      <c r="L5" s="93"/>
      <c r="M5" s="93"/>
      <c r="N5" s="93"/>
      <c r="O5" s="93"/>
      <c r="P5" s="93"/>
      <c r="Q5" s="93"/>
      <c r="R5" s="93"/>
      <c r="S5" s="93"/>
      <c r="T5" s="93"/>
      <c r="U5" s="93"/>
      <c r="V5" s="93"/>
    </row>
    <row r="6" spans="1:22" ht="13.75" customHeight="1">
      <c r="A6" s="93"/>
      <c r="B6" s="95" t="str">
        <f>'FINANCIAL REPORT SUMMARY'!A7</f>
        <v>Subgrant Period:</v>
      </c>
      <c r="C6" s="17" t="str">
        <f>'FINANCIAL REPORT SUMMARY'!B7</f>
        <v>01AUG2023 - 31MAR2024</v>
      </c>
      <c r="D6" s="107"/>
      <c r="E6" s="103"/>
      <c r="F6" s="104"/>
      <c r="G6" s="105"/>
      <c r="H6" s="93"/>
      <c r="I6" s="93"/>
      <c r="J6" s="93"/>
      <c r="K6" s="93"/>
      <c r="L6" s="93"/>
      <c r="M6" s="93"/>
      <c r="N6" s="93"/>
      <c r="O6" s="93"/>
      <c r="P6" s="93"/>
      <c r="Q6" s="93"/>
      <c r="R6" s="93"/>
      <c r="S6" s="93"/>
      <c r="T6" s="93"/>
      <c r="U6" s="93"/>
      <c r="V6" s="93"/>
    </row>
    <row r="7" spans="1:22" ht="13.75" customHeight="1">
      <c r="A7" s="93"/>
      <c r="B7" s="95" t="str">
        <f>'FINANCIAL REPORT SUMMARY'!A8</f>
        <v>Reporting Period:</v>
      </c>
      <c r="C7" s="17" t="str">
        <f>'FINANCIAL REPORT SUMMARY'!B8</f>
        <v>01AUG2023 - 31AUG2023</v>
      </c>
      <c r="D7" s="107"/>
      <c r="E7" s="103"/>
      <c r="F7" s="104"/>
      <c r="G7" s="105"/>
      <c r="H7" s="93"/>
      <c r="I7" s="93"/>
      <c r="J7" s="93"/>
      <c r="K7" s="93"/>
      <c r="L7" s="93"/>
      <c r="M7" s="93"/>
      <c r="N7" s="93"/>
      <c r="O7" s="93"/>
      <c r="P7" s="93"/>
      <c r="Q7" s="93"/>
      <c r="R7" s="93"/>
      <c r="S7" s="93"/>
      <c r="T7" s="93"/>
      <c r="U7" s="93"/>
      <c r="V7" s="93"/>
    </row>
    <row r="8" spans="1:22" ht="13.75" customHeight="1">
      <c r="A8" s="93"/>
      <c r="B8" s="108"/>
      <c r="C8" s="109"/>
      <c r="D8" s="103"/>
      <c r="E8" s="103"/>
      <c r="F8" s="104"/>
      <c r="G8" s="110"/>
      <c r="H8" s="93"/>
      <c r="I8" s="93"/>
      <c r="J8" s="93"/>
      <c r="K8" s="93"/>
      <c r="L8" s="93"/>
      <c r="M8" s="93"/>
      <c r="N8" s="93"/>
      <c r="O8" s="93"/>
      <c r="P8" s="93"/>
      <c r="Q8" s="93"/>
      <c r="R8" s="93"/>
      <c r="S8" s="93"/>
      <c r="T8" s="93"/>
      <c r="U8" s="93"/>
      <c r="V8" s="93"/>
    </row>
    <row r="9" spans="1:22" ht="12.5" customHeight="1">
      <c r="A9" s="111"/>
      <c r="B9" s="111"/>
      <c r="C9" s="112"/>
      <c r="D9" s="111"/>
      <c r="E9" s="111"/>
      <c r="F9" s="113" t="s">
        <v>91</v>
      </c>
      <c r="G9" s="114">
        <v>1</v>
      </c>
      <c r="H9" s="115"/>
      <c r="I9" s="116"/>
      <c r="J9" s="116"/>
      <c r="K9" s="117"/>
      <c r="L9" s="117"/>
      <c r="M9" s="117"/>
      <c r="N9" s="117"/>
      <c r="O9" s="117"/>
      <c r="P9" s="117"/>
      <c r="Q9" s="117"/>
      <c r="R9" s="117"/>
      <c r="S9" s="117"/>
      <c r="T9" s="117"/>
      <c r="U9" s="117"/>
      <c r="V9" s="117"/>
    </row>
    <row r="10" spans="1:22" ht="24.5" customHeight="1">
      <c r="A10" s="118" t="s">
        <v>92</v>
      </c>
      <c r="B10" s="118" t="s">
        <v>93</v>
      </c>
      <c r="C10" s="118" t="s">
        <v>94</v>
      </c>
      <c r="D10" s="118" t="s">
        <v>95</v>
      </c>
      <c r="E10" s="118" t="s">
        <v>96</v>
      </c>
      <c r="F10" s="118" t="s">
        <v>97</v>
      </c>
      <c r="G10" s="118" t="s">
        <v>70</v>
      </c>
      <c r="H10" s="119"/>
      <c r="I10" s="117"/>
      <c r="J10" s="117"/>
      <c r="K10" s="117"/>
      <c r="L10" s="117"/>
      <c r="M10" s="117"/>
      <c r="N10" s="117"/>
      <c r="O10" s="117"/>
      <c r="P10" s="117"/>
      <c r="Q10" s="117"/>
      <c r="R10" s="117"/>
      <c r="S10" s="117"/>
      <c r="T10" s="117"/>
      <c r="U10" s="117"/>
      <c r="V10" s="117"/>
    </row>
    <row r="11" spans="1:22" ht="12.5" customHeight="1">
      <c r="A11" s="120"/>
      <c r="B11" s="121" t="s">
        <v>60</v>
      </c>
      <c r="C11" s="122">
        <v>45139</v>
      </c>
      <c r="D11" s="123" t="s">
        <v>98</v>
      </c>
      <c r="E11" s="124" t="s">
        <v>99</v>
      </c>
      <c r="F11" s="125">
        <v>1663.25</v>
      </c>
      <c r="G11" s="126">
        <f>F11/$G$9</f>
        <v>1663.25</v>
      </c>
      <c r="H11" s="127"/>
      <c r="I11" s="116"/>
      <c r="J11" s="116"/>
      <c r="K11" s="116"/>
      <c r="L11" s="117"/>
      <c r="M11" s="117"/>
      <c r="N11" s="117"/>
      <c r="O11" s="117"/>
      <c r="P11" s="117"/>
      <c r="Q11" s="117"/>
      <c r="R11" s="117"/>
      <c r="S11" s="117"/>
      <c r="T11" s="117"/>
      <c r="U11" s="117"/>
      <c r="V11" s="117"/>
    </row>
    <row r="12" spans="1:22" ht="12.5" customHeight="1">
      <c r="A12" s="120"/>
      <c r="B12" s="121" t="s">
        <v>60</v>
      </c>
      <c r="C12" s="122">
        <v>45139</v>
      </c>
      <c r="D12" s="128" t="s">
        <v>100</v>
      </c>
      <c r="E12" s="129" t="s">
        <v>101</v>
      </c>
      <c r="F12" s="130">
        <v>1440</v>
      </c>
      <c r="G12" s="126">
        <f>F12/$G$9</f>
        <v>1440</v>
      </c>
      <c r="H12" s="127"/>
      <c r="I12" s="116"/>
      <c r="J12" s="116"/>
      <c r="K12" s="116"/>
      <c r="L12" s="117"/>
      <c r="M12" s="117"/>
      <c r="N12" s="117"/>
      <c r="O12" s="117"/>
      <c r="P12" s="117"/>
      <c r="Q12" s="117"/>
      <c r="R12" s="117"/>
      <c r="S12" s="117"/>
      <c r="T12" s="117"/>
      <c r="U12" s="117"/>
      <c r="V12" s="117"/>
    </row>
    <row r="13" spans="1:22" ht="12.5" customHeight="1">
      <c r="A13" s="131"/>
      <c r="B13" s="132"/>
      <c r="C13" s="133"/>
      <c r="D13" s="134"/>
      <c r="E13" s="135" t="s">
        <v>102</v>
      </c>
      <c r="F13" s="136">
        <f>SUM(F11:F12)</f>
        <v>3103.25</v>
      </c>
      <c r="G13" s="72">
        <f>SUM(G11:G12)</f>
        <v>3103.25</v>
      </c>
      <c r="H13" s="127"/>
      <c r="I13" s="117"/>
      <c r="J13" s="117"/>
      <c r="K13" s="117"/>
      <c r="L13" s="117"/>
      <c r="M13" s="117"/>
      <c r="N13" s="117"/>
      <c r="O13" s="117"/>
      <c r="P13" s="117"/>
      <c r="Q13" s="117"/>
      <c r="R13" s="117"/>
      <c r="S13" s="117"/>
      <c r="T13" s="117"/>
      <c r="U13" s="117"/>
      <c r="V13" s="117"/>
    </row>
    <row r="14" spans="1:22" ht="12.5" customHeight="1">
      <c r="A14" s="120"/>
      <c r="B14" s="137"/>
      <c r="C14" s="122"/>
      <c r="D14" s="138"/>
      <c r="E14" s="139"/>
      <c r="F14" s="130">
        <v>0</v>
      </c>
      <c r="G14" s="126">
        <f>F14/$G$9</f>
        <v>0</v>
      </c>
      <c r="H14" s="127"/>
      <c r="I14" s="117"/>
      <c r="J14" s="117"/>
      <c r="K14" s="117"/>
      <c r="L14" s="117"/>
      <c r="M14" s="117"/>
      <c r="N14" s="117"/>
      <c r="O14" s="117"/>
      <c r="P14" s="117"/>
      <c r="Q14" s="117"/>
      <c r="R14" s="117"/>
      <c r="S14" s="117"/>
      <c r="T14" s="117"/>
      <c r="U14" s="117"/>
      <c r="V14" s="117"/>
    </row>
    <row r="15" spans="1:22" ht="12.5" customHeight="1">
      <c r="A15" s="120"/>
      <c r="B15" s="137"/>
      <c r="C15" s="122"/>
      <c r="D15" s="138"/>
      <c r="E15" s="139"/>
      <c r="F15" s="130">
        <v>0</v>
      </c>
      <c r="G15" s="126">
        <f>F15/$G$9</f>
        <v>0</v>
      </c>
      <c r="H15" s="127"/>
      <c r="I15" s="117"/>
      <c r="J15" s="117"/>
      <c r="K15" s="117"/>
      <c r="L15" s="117"/>
      <c r="M15" s="117"/>
      <c r="N15" s="117"/>
      <c r="O15" s="117"/>
      <c r="P15" s="117"/>
      <c r="Q15" s="117"/>
      <c r="R15" s="117"/>
      <c r="S15" s="117"/>
      <c r="T15" s="117"/>
      <c r="U15" s="117"/>
      <c r="V15" s="117"/>
    </row>
    <row r="16" spans="1:22" ht="12.5" customHeight="1">
      <c r="A16" s="120"/>
      <c r="B16" s="137"/>
      <c r="C16" s="122"/>
      <c r="D16" s="138"/>
      <c r="E16" s="139"/>
      <c r="F16" s="130">
        <v>0</v>
      </c>
      <c r="G16" s="126">
        <f>F16/$G$9</f>
        <v>0</v>
      </c>
      <c r="H16" s="127"/>
      <c r="I16" s="117"/>
      <c r="J16" s="117"/>
      <c r="K16" s="117"/>
      <c r="L16" s="117"/>
      <c r="M16" s="117"/>
      <c r="N16" s="117"/>
      <c r="O16" s="117"/>
      <c r="P16" s="117"/>
      <c r="Q16" s="117"/>
      <c r="R16" s="117"/>
      <c r="S16" s="117"/>
      <c r="T16" s="117"/>
      <c r="U16" s="117"/>
      <c r="V16" s="117"/>
    </row>
    <row r="17" spans="1:22" ht="12.5" customHeight="1">
      <c r="A17" s="120"/>
      <c r="B17" s="137"/>
      <c r="C17" s="122"/>
      <c r="D17" s="138"/>
      <c r="E17" s="139"/>
      <c r="F17" s="130">
        <v>0</v>
      </c>
      <c r="G17" s="126">
        <f>F17/$G$9</f>
        <v>0</v>
      </c>
      <c r="H17" s="127"/>
      <c r="I17" s="117"/>
      <c r="J17" s="117"/>
      <c r="K17" s="117"/>
      <c r="L17" s="117"/>
      <c r="M17" s="117"/>
      <c r="N17" s="117"/>
      <c r="O17" s="117"/>
      <c r="P17" s="117"/>
      <c r="Q17" s="117"/>
      <c r="R17" s="117"/>
      <c r="S17" s="117"/>
      <c r="T17" s="117"/>
      <c r="U17" s="117"/>
      <c r="V17" s="117"/>
    </row>
    <row r="18" spans="1:22" ht="12.5" customHeight="1">
      <c r="A18" s="120"/>
      <c r="B18" s="137"/>
      <c r="C18" s="122"/>
      <c r="D18" s="138"/>
      <c r="E18" s="139"/>
      <c r="F18" s="130">
        <v>0</v>
      </c>
      <c r="G18" s="126">
        <f>F18/$G$9</f>
        <v>0</v>
      </c>
      <c r="H18" s="127"/>
      <c r="I18" s="117"/>
      <c r="J18" s="117"/>
      <c r="K18" s="117"/>
      <c r="L18" s="117"/>
      <c r="M18" s="117"/>
      <c r="N18" s="117"/>
      <c r="O18" s="117"/>
      <c r="P18" s="117"/>
      <c r="Q18" s="117"/>
      <c r="R18" s="117"/>
      <c r="S18" s="117"/>
      <c r="T18" s="117"/>
      <c r="U18" s="117"/>
      <c r="V18" s="117"/>
    </row>
    <row r="19" spans="1:22" ht="12.5" customHeight="1">
      <c r="A19" s="131"/>
      <c r="B19" s="132"/>
      <c r="C19" s="133"/>
      <c r="D19" s="134"/>
      <c r="E19" s="135" t="s">
        <v>103</v>
      </c>
      <c r="F19" s="136">
        <f>SUM(F14:F18)</f>
        <v>0</v>
      </c>
      <c r="G19" s="72">
        <f>SUM(G14:G18)</f>
        <v>0</v>
      </c>
      <c r="H19" s="127"/>
      <c r="I19" s="117"/>
      <c r="J19" s="117"/>
      <c r="K19" s="117"/>
      <c r="L19" s="117"/>
      <c r="M19" s="117"/>
      <c r="N19" s="117"/>
      <c r="O19" s="117"/>
      <c r="P19" s="117"/>
      <c r="Q19" s="117"/>
      <c r="R19" s="117"/>
      <c r="S19" s="117"/>
      <c r="T19" s="117"/>
      <c r="U19" s="117"/>
      <c r="V19" s="117"/>
    </row>
    <row r="20" spans="1:22" ht="12.5" customHeight="1">
      <c r="A20" s="120"/>
      <c r="B20" s="137"/>
      <c r="C20" s="122"/>
      <c r="D20" s="138"/>
      <c r="E20" s="139"/>
      <c r="F20" s="130">
        <v>0</v>
      </c>
      <c r="G20" s="126">
        <f>F20/$G$9</f>
        <v>0</v>
      </c>
      <c r="H20" s="127"/>
      <c r="I20" s="117"/>
      <c r="J20" s="117"/>
      <c r="K20" s="117"/>
      <c r="L20" s="117"/>
      <c r="M20" s="117"/>
      <c r="N20" s="117"/>
      <c r="O20" s="117"/>
      <c r="P20" s="117"/>
      <c r="Q20" s="117"/>
      <c r="R20" s="117"/>
      <c r="S20" s="117"/>
      <c r="T20" s="117"/>
      <c r="U20" s="117"/>
      <c r="V20" s="117"/>
    </row>
    <row r="21" spans="1:22" ht="12.5" customHeight="1">
      <c r="A21" s="120"/>
      <c r="B21" s="137"/>
      <c r="C21" s="122"/>
      <c r="D21" s="138"/>
      <c r="E21" s="139"/>
      <c r="F21" s="130">
        <v>0</v>
      </c>
      <c r="G21" s="126">
        <f>F21/$G$9</f>
        <v>0</v>
      </c>
      <c r="H21" s="127"/>
      <c r="I21" s="117"/>
      <c r="J21" s="117"/>
      <c r="K21" s="117"/>
      <c r="L21" s="117"/>
      <c r="M21" s="117"/>
      <c r="N21" s="117"/>
      <c r="O21" s="117"/>
      <c r="P21" s="117"/>
      <c r="Q21" s="117"/>
      <c r="R21" s="117"/>
      <c r="S21" s="117"/>
      <c r="T21" s="117"/>
      <c r="U21" s="117"/>
      <c r="V21" s="117"/>
    </row>
    <row r="22" spans="1:22" ht="12.5" customHeight="1">
      <c r="A22" s="120"/>
      <c r="B22" s="137"/>
      <c r="C22" s="122"/>
      <c r="D22" s="138"/>
      <c r="E22" s="139"/>
      <c r="F22" s="130">
        <v>0</v>
      </c>
      <c r="G22" s="126">
        <f>F22/$G$9</f>
        <v>0</v>
      </c>
      <c r="H22" s="127"/>
      <c r="I22" s="117"/>
      <c r="J22" s="117"/>
      <c r="K22" s="117"/>
      <c r="L22" s="117"/>
      <c r="M22" s="117"/>
      <c r="N22" s="117"/>
      <c r="O22" s="117"/>
      <c r="P22" s="117"/>
      <c r="Q22" s="117"/>
      <c r="R22" s="117"/>
      <c r="S22" s="117"/>
      <c r="T22" s="117"/>
      <c r="U22" s="117"/>
      <c r="V22" s="117"/>
    </row>
    <row r="23" spans="1:22" ht="12.5" customHeight="1">
      <c r="A23" s="120"/>
      <c r="B23" s="137"/>
      <c r="C23" s="122"/>
      <c r="D23" s="138"/>
      <c r="E23" s="139"/>
      <c r="F23" s="130">
        <v>0</v>
      </c>
      <c r="G23" s="126">
        <f>F23/$G$9</f>
        <v>0</v>
      </c>
      <c r="H23" s="127"/>
      <c r="I23" s="117"/>
      <c r="J23" s="117"/>
      <c r="K23" s="117"/>
      <c r="L23" s="117"/>
      <c r="M23" s="117"/>
      <c r="N23" s="117"/>
      <c r="O23" s="117"/>
      <c r="P23" s="117"/>
      <c r="Q23" s="117"/>
      <c r="R23" s="117"/>
      <c r="S23" s="117"/>
      <c r="T23" s="117"/>
      <c r="U23" s="117"/>
      <c r="V23" s="117"/>
    </row>
    <row r="24" spans="1:22" ht="12.5" customHeight="1">
      <c r="A24" s="120"/>
      <c r="B24" s="137"/>
      <c r="C24" s="122"/>
      <c r="D24" s="138"/>
      <c r="E24" s="139"/>
      <c r="F24" s="130">
        <v>0</v>
      </c>
      <c r="G24" s="126">
        <f>F24/$G$9</f>
        <v>0</v>
      </c>
      <c r="H24" s="127"/>
      <c r="I24" s="117"/>
      <c r="J24" s="117"/>
      <c r="K24" s="117"/>
      <c r="L24" s="117"/>
      <c r="M24" s="117"/>
      <c r="N24" s="117"/>
      <c r="O24" s="117"/>
      <c r="P24" s="117"/>
      <c r="Q24" s="117"/>
      <c r="R24" s="117"/>
      <c r="S24" s="117"/>
      <c r="T24" s="117"/>
      <c r="U24" s="117"/>
      <c r="V24" s="117"/>
    </row>
    <row r="25" spans="1:22" ht="12.5" customHeight="1">
      <c r="A25" s="131"/>
      <c r="B25" s="132"/>
      <c r="C25" s="133"/>
      <c r="D25" s="134"/>
      <c r="E25" s="135" t="s">
        <v>104</v>
      </c>
      <c r="F25" s="136">
        <f>SUM(F20:F24)</f>
        <v>0</v>
      </c>
      <c r="G25" s="72">
        <f>SUM(G20:G24)</f>
        <v>0</v>
      </c>
      <c r="H25" s="127"/>
      <c r="I25" s="117"/>
      <c r="J25" s="117"/>
      <c r="K25" s="117"/>
      <c r="L25" s="117"/>
      <c r="M25" s="117"/>
      <c r="N25" s="117"/>
      <c r="O25" s="117"/>
      <c r="P25" s="117"/>
      <c r="Q25" s="117"/>
      <c r="R25" s="117"/>
      <c r="S25" s="117"/>
      <c r="T25" s="117"/>
      <c r="U25" s="117"/>
      <c r="V25" s="117"/>
    </row>
    <row r="26" spans="1:22" ht="12.5" customHeight="1">
      <c r="A26" s="140">
        <v>72</v>
      </c>
      <c r="B26" s="121" t="s">
        <v>62</v>
      </c>
      <c r="C26" s="122">
        <v>45097</v>
      </c>
      <c r="D26" s="128" t="s">
        <v>105</v>
      </c>
      <c r="E26" s="129" t="s">
        <v>106</v>
      </c>
      <c r="F26" s="130">
        <v>398</v>
      </c>
      <c r="G26" s="126">
        <f>F26/$G$9</f>
        <v>398</v>
      </c>
      <c r="H26" s="127"/>
      <c r="I26" s="117"/>
      <c r="J26" s="117"/>
      <c r="K26" s="117"/>
      <c r="L26" s="117"/>
      <c r="M26" s="117"/>
      <c r="N26" s="117"/>
      <c r="O26" s="117"/>
      <c r="P26" s="117"/>
      <c r="Q26" s="117"/>
      <c r="R26" s="117"/>
      <c r="S26" s="117"/>
      <c r="T26" s="117"/>
      <c r="U26" s="117"/>
      <c r="V26" s="117"/>
    </row>
    <row r="27" spans="1:22" ht="12.5" customHeight="1">
      <c r="A27" s="120"/>
      <c r="B27" s="141"/>
      <c r="C27" s="122"/>
      <c r="D27" s="142"/>
      <c r="E27" s="120"/>
      <c r="F27" s="130">
        <v>0</v>
      </c>
      <c r="G27" s="126">
        <f>F27/$G$9</f>
        <v>0</v>
      </c>
      <c r="H27" s="127"/>
      <c r="I27" s="117"/>
      <c r="J27" s="117"/>
      <c r="K27" s="117"/>
      <c r="L27" s="117"/>
      <c r="M27" s="117"/>
      <c r="N27" s="117"/>
      <c r="O27" s="117"/>
      <c r="P27" s="117"/>
      <c r="Q27" s="117"/>
      <c r="R27" s="117"/>
      <c r="S27" s="117"/>
      <c r="T27" s="117"/>
      <c r="U27" s="117"/>
      <c r="V27" s="117"/>
    </row>
    <row r="28" spans="1:22" ht="12.5" customHeight="1">
      <c r="A28" s="131"/>
      <c r="B28" s="132"/>
      <c r="C28" s="133"/>
      <c r="D28" s="134"/>
      <c r="E28" s="135" t="s">
        <v>107</v>
      </c>
      <c r="F28" s="136">
        <f>SUM(F26:F27)</f>
        <v>398</v>
      </c>
      <c r="G28" s="72">
        <f>SUM(G26:G27)</f>
        <v>398</v>
      </c>
      <c r="H28" s="127"/>
      <c r="I28" s="117"/>
      <c r="J28" s="117"/>
      <c r="K28" s="117"/>
      <c r="L28" s="117"/>
      <c r="M28" s="117"/>
      <c r="N28" s="117"/>
      <c r="O28" s="117"/>
      <c r="P28" s="117"/>
      <c r="Q28" s="117"/>
      <c r="R28" s="117"/>
      <c r="S28" s="117"/>
      <c r="T28" s="117"/>
      <c r="U28" s="117"/>
      <c r="V28" s="117"/>
    </row>
    <row r="29" spans="1:22" ht="12.5" customHeight="1">
      <c r="A29" s="120"/>
      <c r="B29" s="137"/>
      <c r="C29" s="122"/>
      <c r="D29" s="138"/>
      <c r="E29" s="139"/>
      <c r="F29" s="130">
        <v>0</v>
      </c>
      <c r="G29" s="126">
        <f>F29/$G$9</f>
        <v>0</v>
      </c>
      <c r="H29" s="127"/>
      <c r="I29" s="117"/>
      <c r="J29" s="117"/>
      <c r="K29" s="117"/>
      <c r="L29" s="117"/>
      <c r="M29" s="117"/>
      <c r="N29" s="117"/>
      <c r="O29" s="117"/>
      <c r="P29" s="117"/>
      <c r="Q29" s="117"/>
      <c r="R29" s="117"/>
      <c r="S29" s="117"/>
      <c r="T29" s="117"/>
      <c r="U29" s="117"/>
      <c r="V29" s="117"/>
    </row>
    <row r="30" spans="1:22" ht="12.5" customHeight="1">
      <c r="A30" s="120"/>
      <c r="B30" s="137"/>
      <c r="C30" s="122"/>
      <c r="D30" s="138"/>
      <c r="E30" s="139"/>
      <c r="F30" s="130">
        <v>0</v>
      </c>
      <c r="G30" s="126">
        <f>F30/$G$9</f>
        <v>0</v>
      </c>
      <c r="H30" s="127"/>
      <c r="I30" s="117"/>
      <c r="J30" s="117"/>
      <c r="K30" s="117"/>
      <c r="L30" s="117"/>
      <c r="M30" s="117"/>
      <c r="N30" s="117"/>
      <c r="O30" s="117"/>
      <c r="P30" s="117"/>
      <c r="Q30" s="117"/>
      <c r="R30" s="117"/>
      <c r="S30" s="117"/>
      <c r="T30" s="117"/>
      <c r="U30" s="117"/>
      <c r="V30" s="117"/>
    </row>
    <row r="31" spans="1:22" ht="12.5" customHeight="1">
      <c r="A31" s="120"/>
      <c r="B31" s="137"/>
      <c r="C31" s="122"/>
      <c r="D31" s="138"/>
      <c r="E31" s="139"/>
      <c r="F31" s="130">
        <v>0</v>
      </c>
      <c r="G31" s="126">
        <f>F31/$G$9</f>
        <v>0</v>
      </c>
      <c r="H31" s="127"/>
      <c r="I31" s="117"/>
      <c r="J31" s="117"/>
      <c r="K31" s="117"/>
      <c r="L31" s="117"/>
      <c r="M31" s="117"/>
      <c r="N31" s="117"/>
      <c r="O31" s="117"/>
      <c r="P31" s="117"/>
      <c r="Q31" s="117"/>
      <c r="R31" s="117"/>
      <c r="S31" s="117"/>
      <c r="T31" s="117"/>
      <c r="U31" s="117"/>
      <c r="V31" s="117"/>
    </row>
    <row r="32" spans="1:22" ht="12.5" customHeight="1">
      <c r="A32" s="131"/>
      <c r="B32" s="132"/>
      <c r="C32" s="133"/>
      <c r="D32" s="134"/>
      <c r="E32" s="135" t="s">
        <v>108</v>
      </c>
      <c r="F32" s="136">
        <f>SUM(F29:F31)</f>
        <v>0</v>
      </c>
      <c r="G32" s="72">
        <f>SUM(G29:G31)</f>
        <v>0</v>
      </c>
      <c r="H32" s="127"/>
      <c r="I32" s="117"/>
      <c r="J32" s="117"/>
      <c r="K32" s="117"/>
      <c r="L32" s="117"/>
      <c r="M32" s="117"/>
      <c r="N32" s="117"/>
      <c r="O32" s="117"/>
      <c r="P32" s="117"/>
      <c r="Q32" s="117"/>
      <c r="R32" s="117"/>
      <c r="S32" s="117"/>
      <c r="T32" s="117"/>
      <c r="U32" s="117"/>
      <c r="V32" s="117"/>
    </row>
    <row r="33" spans="1:22" ht="12.5" customHeight="1">
      <c r="A33" s="120"/>
      <c r="B33" s="137"/>
      <c r="C33" s="122"/>
      <c r="D33" s="138"/>
      <c r="E33" s="139"/>
      <c r="F33" s="130">
        <v>0</v>
      </c>
      <c r="G33" s="126">
        <f>F33/$G$9</f>
        <v>0</v>
      </c>
      <c r="H33" s="127"/>
      <c r="I33" s="117"/>
      <c r="J33" s="117"/>
      <c r="K33" s="117"/>
      <c r="L33" s="117"/>
      <c r="M33" s="117"/>
      <c r="N33" s="117"/>
      <c r="O33" s="117"/>
      <c r="P33" s="117"/>
      <c r="Q33" s="117"/>
      <c r="R33" s="117"/>
      <c r="S33" s="117"/>
      <c r="T33" s="117"/>
      <c r="U33" s="117"/>
      <c r="V33" s="117"/>
    </row>
    <row r="34" spans="1:22" ht="12.5" customHeight="1">
      <c r="A34" s="120"/>
      <c r="B34" s="137"/>
      <c r="C34" s="122"/>
      <c r="D34" s="138"/>
      <c r="E34" s="139"/>
      <c r="F34" s="130">
        <v>0</v>
      </c>
      <c r="G34" s="126">
        <f>F34/$G$9</f>
        <v>0</v>
      </c>
      <c r="H34" s="127"/>
      <c r="I34" s="117"/>
      <c r="J34" s="117"/>
      <c r="K34" s="117"/>
      <c r="L34" s="117"/>
      <c r="M34" s="117"/>
      <c r="N34" s="117"/>
      <c r="O34" s="117"/>
      <c r="P34" s="117"/>
      <c r="Q34" s="117"/>
      <c r="R34" s="117"/>
      <c r="S34" s="117"/>
      <c r="T34" s="117"/>
      <c r="U34" s="117"/>
      <c r="V34" s="117"/>
    </row>
    <row r="35" spans="1:22" ht="12.5" customHeight="1">
      <c r="A35" s="120"/>
      <c r="B35" s="137"/>
      <c r="C35" s="122"/>
      <c r="D35" s="138"/>
      <c r="E35" s="139"/>
      <c r="F35" s="130">
        <v>0</v>
      </c>
      <c r="G35" s="126">
        <f>F35/$G$9</f>
        <v>0</v>
      </c>
      <c r="H35" s="127"/>
      <c r="I35" s="117"/>
      <c r="J35" s="117"/>
      <c r="K35" s="117"/>
      <c r="L35" s="117"/>
      <c r="M35" s="117"/>
      <c r="N35" s="117"/>
      <c r="O35" s="117"/>
      <c r="P35" s="117"/>
      <c r="Q35" s="117"/>
      <c r="R35" s="117"/>
      <c r="S35" s="117"/>
      <c r="T35" s="117"/>
      <c r="U35" s="117"/>
      <c r="V35" s="117"/>
    </row>
    <row r="36" spans="1:22" ht="12.5" customHeight="1">
      <c r="A36" s="131"/>
      <c r="B36" s="132"/>
      <c r="C36" s="133"/>
      <c r="D36" s="134"/>
      <c r="E36" s="135" t="s">
        <v>109</v>
      </c>
      <c r="F36" s="136">
        <f>SUM(F33:F35)</f>
        <v>0</v>
      </c>
      <c r="G36" s="72">
        <f>SUM(G33:G35)</f>
        <v>0</v>
      </c>
      <c r="H36" s="127"/>
      <c r="I36" s="117"/>
      <c r="J36" s="117"/>
      <c r="K36" s="117"/>
      <c r="L36" s="117"/>
      <c r="M36" s="117"/>
      <c r="N36" s="117"/>
      <c r="O36" s="117"/>
      <c r="P36" s="117"/>
      <c r="Q36" s="117"/>
      <c r="R36" s="117"/>
      <c r="S36" s="117"/>
      <c r="T36" s="117"/>
      <c r="U36" s="117"/>
      <c r="V36" s="117"/>
    </row>
    <row r="37" spans="1:22" ht="12.5" customHeight="1">
      <c r="A37" s="120"/>
      <c r="B37" s="137"/>
      <c r="C37" s="122"/>
      <c r="D37" s="138"/>
      <c r="E37" s="139"/>
      <c r="F37" s="130">
        <v>0</v>
      </c>
      <c r="G37" s="126">
        <f>F37/$G$9</f>
        <v>0</v>
      </c>
      <c r="H37" s="127"/>
      <c r="I37" s="117"/>
      <c r="J37" s="117"/>
      <c r="K37" s="117"/>
      <c r="L37" s="117"/>
      <c r="M37" s="117"/>
      <c r="N37" s="117"/>
      <c r="O37" s="117"/>
      <c r="P37" s="117"/>
      <c r="Q37" s="117"/>
      <c r="R37" s="117"/>
      <c r="S37" s="117"/>
      <c r="T37" s="117"/>
      <c r="U37" s="117"/>
      <c r="V37" s="117"/>
    </row>
    <row r="38" spans="1:22" ht="12.5" customHeight="1">
      <c r="A38" s="120"/>
      <c r="B38" s="137"/>
      <c r="C38" s="122"/>
      <c r="D38" s="138"/>
      <c r="E38" s="139"/>
      <c r="F38" s="130">
        <v>0</v>
      </c>
      <c r="G38" s="126">
        <f>F38/$G$9</f>
        <v>0</v>
      </c>
      <c r="H38" s="127"/>
      <c r="I38" s="117"/>
      <c r="J38" s="117"/>
      <c r="K38" s="117"/>
      <c r="L38" s="117"/>
      <c r="M38" s="117"/>
      <c r="N38" s="117"/>
      <c r="O38" s="117"/>
      <c r="P38" s="117"/>
      <c r="Q38" s="117"/>
      <c r="R38" s="117"/>
      <c r="S38" s="117"/>
      <c r="T38" s="117"/>
      <c r="U38" s="117"/>
      <c r="V38" s="117"/>
    </row>
    <row r="39" spans="1:22" ht="12.5" customHeight="1">
      <c r="A39" s="120"/>
      <c r="B39" s="137"/>
      <c r="C39" s="122"/>
      <c r="D39" s="138"/>
      <c r="E39" s="139"/>
      <c r="F39" s="130">
        <v>0</v>
      </c>
      <c r="G39" s="126">
        <f>F39/$G$9</f>
        <v>0</v>
      </c>
      <c r="H39" s="127"/>
      <c r="I39" s="117"/>
      <c r="J39" s="117"/>
      <c r="K39" s="117"/>
      <c r="L39" s="117"/>
      <c r="M39" s="117"/>
      <c r="N39" s="117"/>
      <c r="O39" s="117"/>
      <c r="P39" s="117"/>
      <c r="Q39" s="117"/>
      <c r="R39" s="117"/>
      <c r="S39" s="117"/>
      <c r="T39" s="117"/>
      <c r="U39" s="117"/>
      <c r="V39" s="117"/>
    </row>
    <row r="40" spans="1:22" ht="12.5" customHeight="1">
      <c r="A40" s="120"/>
      <c r="B40" s="137"/>
      <c r="C40" s="122"/>
      <c r="D40" s="138"/>
      <c r="E40" s="139"/>
      <c r="F40" s="130">
        <v>0</v>
      </c>
      <c r="G40" s="126">
        <f>F40/$G$9</f>
        <v>0</v>
      </c>
      <c r="H40" s="127"/>
      <c r="I40" s="117"/>
      <c r="J40" s="117"/>
      <c r="K40" s="117"/>
      <c r="L40" s="117"/>
      <c r="M40" s="117"/>
      <c r="N40" s="117"/>
      <c r="O40" s="117"/>
      <c r="P40" s="117"/>
      <c r="Q40" s="117"/>
      <c r="R40" s="117"/>
      <c r="S40" s="117"/>
      <c r="T40" s="117"/>
      <c r="U40" s="117"/>
      <c r="V40" s="117"/>
    </row>
    <row r="41" spans="1:22" ht="12.5" customHeight="1">
      <c r="A41" s="120"/>
      <c r="B41" s="137"/>
      <c r="C41" s="122"/>
      <c r="D41" s="138"/>
      <c r="E41" s="139"/>
      <c r="F41" s="130">
        <v>0</v>
      </c>
      <c r="G41" s="126">
        <f>F41/$G$9</f>
        <v>0</v>
      </c>
      <c r="H41" s="127"/>
      <c r="I41" s="117"/>
      <c r="J41" s="117"/>
      <c r="K41" s="117"/>
      <c r="L41" s="117"/>
      <c r="M41" s="117"/>
      <c r="N41" s="117"/>
      <c r="O41" s="117"/>
      <c r="P41" s="117"/>
      <c r="Q41" s="117"/>
      <c r="R41" s="117"/>
      <c r="S41" s="117"/>
      <c r="T41" s="117"/>
      <c r="U41" s="117"/>
      <c r="V41" s="117"/>
    </row>
    <row r="42" spans="1:22" ht="12.5" customHeight="1">
      <c r="A42" s="131"/>
      <c r="B42" s="132"/>
      <c r="C42" s="133"/>
      <c r="D42" s="134"/>
      <c r="E42" s="135" t="s">
        <v>110</v>
      </c>
      <c r="F42" s="136">
        <f>SUM(F37:F41)</f>
        <v>0</v>
      </c>
      <c r="G42" s="72">
        <f>SUM(G37:G41)</f>
        <v>0</v>
      </c>
      <c r="H42" s="127"/>
      <c r="I42" s="117"/>
      <c r="J42" s="117"/>
      <c r="K42" s="117"/>
      <c r="L42" s="117"/>
      <c r="M42" s="117"/>
      <c r="N42" s="117"/>
      <c r="O42" s="117"/>
      <c r="P42" s="117"/>
      <c r="Q42" s="117"/>
      <c r="R42" s="117"/>
      <c r="S42" s="117"/>
      <c r="T42" s="117"/>
      <c r="U42" s="117"/>
      <c r="V42" s="117"/>
    </row>
    <row r="43" spans="1:22" ht="13.75" customHeight="1">
      <c r="A43" s="187" t="s">
        <v>111</v>
      </c>
      <c r="B43" s="188"/>
      <c r="C43" s="188"/>
      <c r="D43" s="188"/>
      <c r="E43" s="189"/>
      <c r="F43" s="143">
        <f>SUM(F13,F19,F25,F28,F32,F36,F42)</f>
        <v>3501.25</v>
      </c>
      <c r="G43" s="144">
        <f>G13+G19+G25+G28+G32+G36+G42</f>
        <v>3501.25</v>
      </c>
      <c r="H43" s="145"/>
      <c r="I43" s="93"/>
      <c r="J43" s="93"/>
      <c r="K43" s="93"/>
      <c r="L43" s="93"/>
      <c r="M43" s="93"/>
      <c r="N43" s="93"/>
      <c r="O43" s="93"/>
      <c r="P43" s="93"/>
      <c r="Q43" s="93"/>
      <c r="R43" s="93"/>
      <c r="S43" s="93"/>
      <c r="T43" s="93"/>
      <c r="U43" s="93"/>
      <c r="V43" s="93"/>
    </row>
    <row r="44" spans="1:22" ht="13.75" customHeight="1">
      <c r="A44" s="146"/>
      <c r="B44" s="146"/>
      <c r="C44" s="146"/>
      <c r="D44" s="146"/>
      <c r="E44" s="146"/>
      <c r="F44" s="147" t="s">
        <v>22</v>
      </c>
      <c r="G44" s="146"/>
      <c r="H44" s="93"/>
      <c r="I44" s="93"/>
      <c r="J44" s="93"/>
      <c r="K44" s="93"/>
      <c r="L44" s="93"/>
      <c r="M44" s="93"/>
      <c r="N44" s="93"/>
      <c r="O44" s="93"/>
      <c r="P44" s="93"/>
      <c r="Q44" s="93"/>
      <c r="R44" s="93"/>
      <c r="S44" s="93"/>
      <c r="T44" s="93"/>
      <c r="U44" s="93"/>
      <c r="V44" s="93"/>
    </row>
    <row r="45" spans="1:22" ht="13.75" customHeight="1">
      <c r="A45" s="93"/>
      <c r="B45" s="93"/>
      <c r="C45" s="103"/>
      <c r="D45" s="93"/>
      <c r="E45" s="93"/>
      <c r="F45" s="93"/>
      <c r="G45" s="93"/>
      <c r="H45" s="93"/>
      <c r="I45" s="93"/>
      <c r="J45" s="93"/>
      <c r="K45" s="93"/>
      <c r="L45" s="93"/>
      <c r="M45" s="93"/>
      <c r="N45" s="93"/>
      <c r="O45" s="93"/>
      <c r="P45" s="93"/>
      <c r="Q45" s="93"/>
      <c r="R45" s="93"/>
      <c r="S45" s="93"/>
      <c r="T45" s="93"/>
      <c r="U45" s="93"/>
      <c r="V45" s="93"/>
    </row>
    <row r="46" spans="1:22" ht="13.75" customHeight="1">
      <c r="A46" s="93"/>
      <c r="B46" s="93"/>
      <c r="C46" s="103"/>
      <c r="D46" s="93"/>
      <c r="E46" s="93"/>
      <c r="F46" s="93"/>
      <c r="G46" s="93"/>
      <c r="H46" s="93"/>
      <c r="I46" s="93"/>
      <c r="J46" s="93"/>
      <c r="K46" s="93"/>
      <c r="L46" s="93"/>
      <c r="M46" s="93"/>
      <c r="N46" s="93"/>
      <c r="O46" s="93"/>
      <c r="P46" s="93"/>
      <c r="Q46" s="93"/>
      <c r="R46" s="93"/>
      <c r="S46" s="93"/>
      <c r="T46" s="93"/>
      <c r="U46" s="93"/>
      <c r="V46" s="93"/>
    </row>
    <row r="47" spans="1:22" ht="13.75" customHeight="1">
      <c r="A47" s="93"/>
      <c r="B47" s="93"/>
      <c r="C47" s="103"/>
      <c r="D47" s="93"/>
      <c r="E47" s="93"/>
      <c r="F47" s="93"/>
      <c r="G47" s="93"/>
      <c r="H47" s="93"/>
      <c r="I47" s="93"/>
      <c r="J47" s="93"/>
      <c r="K47" s="93"/>
      <c r="L47" s="93"/>
      <c r="M47" s="93"/>
      <c r="N47" s="93"/>
      <c r="O47" s="93"/>
      <c r="P47" s="93"/>
      <c r="Q47" s="93"/>
      <c r="R47" s="93"/>
      <c r="S47" s="93"/>
      <c r="T47" s="93"/>
      <c r="U47" s="93"/>
      <c r="V47" s="93"/>
    </row>
    <row r="48" spans="1:22" ht="13.75" customHeight="1">
      <c r="A48" s="93"/>
      <c r="B48" s="93"/>
      <c r="C48" s="103"/>
      <c r="D48" s="93"/>
      <c r="E48" s="93"/>
      <c r="F48" s="93"/>
      <c r="G48" s="93"/>
      <c r="H48" s="93"/>
      <c r="I48" s="93"/>
      <c r="J48" s="93"/>
      <c r="K48" s="93"/>
      <c r="L48" s="93"/>
      <c r="M48" s="93"/>
      <c r="N48" s="93"/>
      <c r="O48" s="93"/>
      <c r="P48" s="93"/>
      <c r="Q48" s="93"/>
      <c r="R48" s="93"/>
      <c r="S48" s="93"/>
      <c r="T48" s="93"/>
      <c r="U48" s="93"/>
      <c r="V48" s="93"/>
    </row>
    <row r="49" spans="1:22" ht="13.75" customHeight="1">
      <c r="A49" s="93"/>
      <c r="B49" s="93"/>
      <c r="C49" s="103"/>
      <c r="D49" s="93"/>
      <c r="E49" s="93"/>
      <c r="F49" s="93"/>
      <c r="G49" s="93"/>
      <c r="H49" s="93"/>
      <c r="I49" s="93"/>
      <c r="J49" s="93"/>
      <c r="K49" s="93"/>
      <c r="L49" s="93"/>
      <c r="M49" s="93"/>
      <c r="N49" s="93"/>
      <c r="O49" s="93"/>
      <c r="P49" s="93"/>
      <c r="Q49" s="93"/>
      <c r="R49" s="93"/>
      <c r="S49" s="93"/>
      <c r="T49" s="93"/>
      <c r="U49" s="93"/>
      <c r="V49" s="93"/>
    </row>
    <row r="50" spans="1:22" ht="13.75" customHeight="1">
      <c r="A50" s="93"/>
      <c r="B50" s="93"/>
      <c r="C50" s="103"/>
      <c r="D50" s="93"/>
      <c r="E50" s="93"/>
      <c r="F50" s="93"/>
      <c r="G50" s="93"/>
      <c r="H50" s="93"/>
      <c r="I50" s="93"/>
      <c r="J50" s="93"/>
      <c r="K50" s="93"/>
      <c r="L50" s="93"/>
      <c r="M50" s="93"/>
      <c r="N50" s="93"/>
      <c r="O50" s="93"/>
      <c r="P50" s="93"/>
      <c r="Q50" s="93"/>
      <c r="R50" s="93"/>
      <c r="S50" s="93"/>
      <c r="T50" s="93"/>
      <c r="U50" s="93"/>
      <c r="V50" s="93"/>
    </row>
    <row r="51" spans="1:22" ht="13.75" customHeight="1">
      <c r="A51" s="93"/>
      <c r="B51" s="93"/>
      <c r="C51" s="103"/>
      <c r="D51" s="93"/>
      <c r="E51" s="93"/>
      <c r="F51" s="93"/>
      <c r="G51" s="93"/>
      <c r="H51" s="93"/>
      <c r="I51" s="93"/>
      <c r="J51" s="93"/>
      <c r="K51" s="93"/>
      <c r="L51" s="93"/>
      <c r="M51" s="93"/>
      <c r="N51" s="93"/>
      <c r="O51" s="93"/>
      <c r="P51" s="93"/>
      <c r="Q51" s="93"/>
      <c r="R51" s="93"/>
      <c r="S51" s="93"/>
      <c r="T51" s="93"/>
      <c r="U51" s="93"/>
      <c r="V51" s="93"/>
    </row>
    <row r="52" spans="1:22" ht="13.75" customHeight="1">
      <c r="A52" s="93"/>
      <c r="B52" s="93"/>
      <c r="C52" s="103"/>
      <c r="D52" s="93"/>
      <c r="E52" s="93"/>
      <c r="F52" s="93"/>
      <c r="G52" s="93"/>
      <c r="H52" s="93"/>
      <c r="I52" s="93"/>
      <c r="J52" s="93"/>
      <c r="K52" s="93"/>
      <c r="L52" s="93"/>
      <c r="M52" s="93"/>
      <c r="N52" s="93"/>
      <c r="O52" s="93"/>
      <c r="P52" s="93"/>
      <c r="Q52" s="93"/>
      <c r="R52" s="93"/>
      <c r="S52" s="93"/>
      <c r="T52" s="93"/>
      <c r="U52" s="93"/>
      <c r="V52" s="93"/>
    </row>
    <row r="53" spans="1:22" ht="13.75" customHeight="1">
      <c r="A53" s="93"/>
      <c r="B53" s="93"/>
      <c r="C53" s="103"/>
      <c r="D53" s="93"/>
      <c r="E53" s="93"/>
      <c r="F53" s="93"/>
      <c r="G53" s="93"/>
      <c r="H53" s="93"/>
      <c r="I53" s="93"/>
      <c r="J53" s="93"/>
      <c r="K53" s="93"/>
      <c r="L53" s="93"/>
      <c r="M53" s="93"/>
      <c r="N53" s="93"/>
      <c r="O53" s="93"/>
      <c r="P53" s="93"/>
      <c r="Q53" s="93"/>
      <c r="R53" s="93"/>
      <c r="S53" s="93"/>
      <c r="T53" s="93"/>
      <c r="U53" s="93"/>
      <c r="V53" s="93"/>
    </row>
    <row r="54" spans="1:22" ht="13.75" customHeight="1">
      <c r="A54" s="93"/>
      <c r="B54" s="93"/>
      <c r="C54" s="103"/>
      <c r="D54" s="93"/>
      <c r="E54" s="105"/>
      <c r="F54" s="93"/>
      <c r="G54" s="93"/>
      <c r="H54" s="93"/>
      <c r="I54" s="93"/>
      <c r="J54" s="93"/>
      <c r="K54" s="93"/>
      <c r="L54" s="93"/>
      <c r="M54" s="93"/>
      <c r="N54" s="93"/>
      <c r="O54" s="93"/>
      <c r="P54" s="93"/>
      <c r="Q54" s="93"/>
      <c r="R54" s="93"/>
      <c r="S54" s="93"/>
      <c r="T54" s="93"/>
      <c r="U54" s="93"/>
      <c r="V54" s="93"/>
    </row>
    <row r="55" spans="1:22" ht="13.75" customHeight="1">
      <c r="A55" s="93"/>
      <c r="B55" s="93"/>
      <c r="C55" s="103"/>
      <c r="D55" s="93"/>
      <c r="E55" s="105"/>
      <c r="F55" s="93"/>
      <c r="G55" s="93"/>
      <c r="H55" s="93"/>
      <c r="I55" s="93"/>
      <c r="J55" s="93"/>
      <c r="K55" s="93"/>
      <c r="L55" s="93"/>
      <c r="M55" s="93"/>
      <c r="N55" s="93"/>
      <c r="O55" s="93"/>
      <c r="P55" s="93"/>
      <c r="Q55" s="93"/>
      <c r="R55" s="93"/>
      <c r="S55" s="93"/>
      <c r="T55" s="93"/>
      <c r="U55" s="93"/>
      <c r="V55" s="93"/>
    </row>
    <row r="56" spans="1:22" ht="13.75" customHeight="1">
      <c r="A56" s="93"/>
      <c r="B56" s="93"/>
      <c r="C56" s="103"/>
      <c r="D56" s="93"/>
      <c r="E56" s="105"/>
      <c r="F56" s="93"/>
      <c r="G56" s="93"/>
      <c r="H56" s="93"/>
      <c r="I56" s="93"/>
      <c r="J56" s="93"/>
      <c r="K56" s="93"/>
      <c r="L56" s="93"/>
      <c r="M56" s="93"/>
      <c r="N56" s="93"/>
      <c r="O56" s="93"/>
      <c r="P56" s="93"/>
      <c r="Q56" s="93"/>
      <c r="R56" s="93"/>
      <c r="S56" s="93"/>
      <c r="T56" s="93"/>
      <c r="U56" s="93"/>
      <c r="V56" s="93"/>
    </row>
    <row r="57" spans="1:22" ht="13.75" customHeight="1">
      <c r="A57" s="93"/>
      <c r="B57" s="93"/>
      <c r="C57" s="103"/>
      <c r="D57" s="93"/>
      <c r="E57" s="105"/>
      <c r="F57" s="93"/>
      <c r="G57" s="93"/>
      <c r="H57" s="93"/>
      <c r="I57" s="93"/>
      <c r="J57" s="93"/>
      <c r="K57" s="93"/>
      <c r="L57" s="93"/>
      <c r="M57" s="93"/>
      <c r="N57" s="93"/>
      <c r="O57" s="93"/>
      <c r="P57" s="93"/>
      <c r="Q57" s="93"/>
      <c r="R57" s="93"/>
      <c r="S57" s="93"/>
      <c r="T57" s="93"/>
      <c r="U57" s="93"/>
      <c r="V57" s="93"/>
    </row>
    <row r="58" spans="1:22" ht="13.75" customHeight="1">
      <c r="A58" s="93"/>
      <c r="B58" s="93"/>
      <c r="C58" s="103"/>
      <c r="D58" s="93"/>
      <c r="E58" s="105"/>
      <c r="F58" s="93"/>
      <c r="G58" s="93"/>
      <c r="H58" s="93"/>
      <c r="I58" s="93"/>
      <c r="J58" s="93"/>
      <c r="K58" s="93"/>
      <c r="L58" s="93"/>
      <c r="M58" s="93"/>
      <c r="N58" s="93"/>
      <c r="O58" s="93"/>
      <c r="P58" s="93"/>
      <c r="Q58" s="93"/>
      <c r="R58" s="93"/>
      <c r="S58" s="93"/>
      <c r="T58" s="93"/>
      <c r="U58" s="93"/>
      <c r="V58" s="93"/>
    </row>
    <row r="59" spans="1:22" ht="13.75" customHeight="1">
      <c r="A59" s="93"/>
      <c r="B59" s="93"/>
      <c r="C59" s="103"/>
      <c r="D59" s="93"/>
      <c r="E59" s="105"/>
      <c r="F59" s="93"/>
      <c r="G59" s="93"/>
      <c r="H59" s="93"/>
      <c r="I59" s="93"/>
      <c r="J59" s="93"/>
      <c r="K59" s="93"/>
      <c r="L59" s="93"/>
      <c r="M59" s="93"/>
      <c r="N59" s="93"/>
      <c r="O59" s="93"/>
      <c r="P59" s="93"/>
      <c r="Q59" s="93"/>
      <c r="R59" s="93"/>
      <c r="S59" s="93"/>
      <c r="T59" s="93"/>
      <c r="U59" s="93"/>
      <c r="V59" s="93"/>
    </row>
    <row r="60" spans="1:22" ht="13.75" customHeight="1">
      <c r="A60" s="93"/>
      <c r="B60" s="93"/>
      <c r="C60" s="103"/>
      <c r="D60" s="93"/>
      <c r="E60" s="105"/>
      <c r="F60" s="93"/>
      <c r="G60" s="93"/>
      <c r="H60" s="93"/>
      <c r="I60" s="93"/>
      <c r="J60" s="93"/>
      <c r="K60" s="93"/>
      <c r="L60" s="93"/>
      <c r="M60" s="93"/>
      <c r="N60" s="93"/>
      <c r="O60" s="93"/>
      <c r="P60" s="93"/>
      <c r="Q60" s="93"/>
      <c r="R60" s="93"/>
      <c r="S60" s="93"/>
      <c r="T60" s="93"/>
      <c r="U60" s="93"/>
      <c r="V60" s="93"/>
    </row>
    <row r="61" spans="1:22" ht="13.75" customHeight="1">
      <c r="A61" s="93"/>
      <c r="B61" s="93"/>
      <c r="C61" s="103"/>
      <c r="D61" s="93"/>
      <c r="E61" s="105"/>
      <c r="F61" s="93"/>
      <c r="G61" s="93"/>
      <c r="H61" s="93"/>
      <c r="I61" s="93"/>
      <c r="J61" s="93"/>
      <c r="K61" s="93"/>
      <c r="L61" s="93"/>
      <c r="M61" s="93"/>
      <c r="N61" s="93"/>
      <c r="O61" s="93"/>
      <c r="P61" s="93"/>
      <c r="Q61" s="93"/>
      <c r="R61" s="93"/>
      <c r="S61" s="93"/>
      <c r="T61" s="93"/>
      <c r="U61" s="93"/>
      <c r="V61" s="93"/>
    </row>
    <row r="62" spans="1:22" ht="13.75" customHeight="1">
      <c r="A62" s="93"/>
      <c r="B62" s="93"/>
      <c r="C62" s="103"/>
      <c r="D62" s="93"/>
      <c r="E62" s="105"/>
      <c r="F62" s="93"/>
      <c r="G62" s="93"/>
      <c r="H62" s="93"/>
      <c r="I62" s="93"/>
      <c r="J62" s="93"/>
      <c r="K62" s="93"/>
      <c r="L62" s="93"/>
      <c r="M62" s="93"/>
      <c r="N62" s="93"/>
      <c r="O62" s="93"/>
      <c r="P62" s="93"/>
      <c r="Q62" s="93"/>
      <c r="R62" s="93"/>
      <c r="S62" s="93"/>
      <c r="T62" s="93"/>
      <c r="U62" s="93"/>
      <c r="V62" s="93"/>
    </row>
    <row r="63" spans="1:22" ht="13.75" customHeight="1">
      <c r="A63" s="93"/>
      <c r="B63" s="93"/>
      <c r="C63" s="103"/>
      <c r="D63" s="93"/>
      <c r="E63" s="105"/>
      <c r="F63" s="93"/>
      <c r="G63" s="93"/>
      <c r="H63" s="93"/>
      <c r="I63" s="93"/>
      <c r="J63" s="93"/>
      <c r="K63" s="93"/>
      <c r="L63" s="93"/>
      <c r="M63" s="93"/>
      <c r="N63" s="93"/>
      <c r="O63" s="93"/>
      <c r="P63" s="93"/>
      <c r="Q63" s="93"/>
      <c r="R63" s="93"/>
      <c r="S63" s="93"/>
      <c r="T63" s="93"/>
      <c r="U63" s="93"/>
      <c r="V63" s="93"/>
    </row>
  </sheetData>
  <mergeCells count="1">
    <mergeCell ref="A43:E43"/>
  </mergeCells>
  <pageMargins left="0.5" right="0.5" top="0.5" bottom="0.5" header="0" footer="0"/>
  <pageSetup orientation="landscape"/>
  <headerFooter>
    <oddFooter>&amp;C&amp;"Arial,Regular"&amp;10&amp;K000000p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24"/>
  <sheetViews>
    <sheetView showGridLines="0" workbookViewId="0"/>
  </sheetViews>
  <sheetFormatPr baseColWidth="10" defaultColWidth="9.1640625" defaultRowHeight="12.25" customHeight="1"/>
  <cols>
    <col min="1" max="1" width="40.83203125" style="5" customWidth="1"/>
    <col min="2" max="4" width="21.6640625" style="5" customWidth="1"/>
    <col min="5" max="5" width="21.5" style="5" customWidth="1"/>
    <col min="6" max="6" width="9.1640625" style="5" customWidth="1"/>
    <col min="7" max="7" width="10.5" style="5" customWidth="1"/>
    <col min="8" max="8" width="9.1640625" style="5" customWidth="1"/>
    <col min="9" max="16384" width="9.1640625" style="5"/>
  </cols>
  <sheetData>
    <row r="1" spans="1:7" ht="13.75" customHeight="1">
      <c r="A1" s="34" t="str">
        <f>'FINANCIAL REPORT SUMMARY'!A1</f>
        <v>Annex 2</v>
      </c>
      <c r="B1" s="100"/>
      <c r="C1" s="9"/>
      <c r="D1" s="9"/>
      <c r="E1" s="9"/>
      <c r="F1" s="9"/>
      <c r="G1" s="9"/>
    </row>
    <row r="2" spans="1:7" ht="13.75" customHeight="1">
      <c r="A2" s="34" t="str">
        <f>'FINANCIAL REPORT SUMMARY'!A2</f>
        <v>Financial Report Form</v>
      </c>
      <c r="B2" s="100"/>
      <c r="C2" s="9"/>
      <c r="D2" s="9"/>
      <c r="E2" s="9"/>
      <c r="F2" s="9"/>
      <c r="G2" s="9"/>
    </row>
    <row r="3" spans="1:7" ht="13.75" customHeight="1">
      <c r="A3" s="34" t="str">
        <f>'FINANCIAL REPORT SUMMARY'!A3</f>
        <v>Subgrant SGR-IN-GX22UFD-200-107 m00 SCIDES</v>
      </c>
      <c r="B3" s="100"/>
      <c r="C3" s="9"/>
      <c r="D3" s="9"/>
      <c r="E3" s="9"/>
      <c r="F3" s="9"/>
      <c r="G3" s="9"/>
    </row>
    <row r="4" spans="1:7" ht="13.75" customHeight="1">
      <c r="A4" s="34" t="s">
        <v>113</v>
      </c>
      <c r="B4" s="100"/>
      <c r="C4" s="9"/>
      <c r="D4" s="9"/>
      <c r="E4" s="9"/>
      <c r="F4" s="9"/>
      <c r="G4" s="9"/>
    </row>
    <row r="5" spans="1:7" ht="13.75" customHeight="1">
      <c r="A5" s="9"/>
      <c r="B5" s="13"/>
      <c r="C5" s="9"/>
      <c r="D5" s="9"/>
      <c r="E5" s="9"/>
      <c r="F5" s="9"/>
      <c r="G5" s="9"/>
    </row>
    <row r="6" spans="1:7" ht="13.75" customHeight="1">
      <c r="A6" s="16" t="str">
        <f>'FINANCIAL REPORT SUMMARY'!A11</f>
        <v>Total Estimated Amount (TEA):</v>
      </c>
      <c r="B6" s="148">
        <f>'FINANCIAL REPORT SUMMARY'!B11</f>
        <v>51995</v>
      </c>
      <c r="C6" s="87"/>
      <c r="D6" s="9"/>
      <c r="E6" s="9"/>
      <c r="F6" s="9"/>
      <c r="G6" s="9"/>
    </row>
    <row r="7" spans="1:7" ht="13.75" customHeight="1">
      <c r="A7" s="16" t="str">
        <f>'FINANCIAL REPORT SUMMARY'!A12</f>
        <v>Total Obligated Amount (TOA):</v>
      </c>
      <c r="B7" s="148">
        <f>'FINANCIAL REPORT SUMMARY'!B12</f>
        <v>51995</v>
      </c>
      <c r="C7" s="87"/>
      <c r="D7" s="9"/>
      <c r="E7" s="9"/>
      <c r="F7" s="9"/>
      <c r="G7" s="9"/>
    </row>
    <row r="8" spans="1:7" ht="13.75" customHeight="1">
      <c r="A8" s="16" t="str">
        <f>'FINANCIAL REPORT SUMMARY'!A13</f>
        <v>Total Fixed Indirect Cost Amount:</v>
      </c>
      <c r="B8" s="148">
        <f>'FINANCIAL REPORT SUMMARY'!B13</f>
        <v>5170</v>
      </c>
      <c r="C8" s="87"/>
      <c r="D8" s="9"/>
      <c r="E8" s="9"/>
      <c r="F8" s="9"/>
      <c r="G8" s="9"/>
    </row>
    <row r="9" spans="1:7" ht="13.75" customHeight="1">
      <c r="A9" s="9"/>
      <c r="B9" s="149"/>
      <c r="C9" s="9"/>
      <c r="D9" s="9"/>
      <c r="E9" s="9"/>
      <c r="F9" s="9"/>
      <c r="G9" s="9"/>
    </row>
    <row r="10" spans="1:7" ht="13.75" customHeight="1">
      <c r="A10" s="16" t="str">
        <f>'FINANCIAL REPORT SUMMARY'!A40</f>
        <v>Funds Received to Date:</v>
      </c>
      <c r="B10" s="150">
        <f>'FINANCIAL REPORT SUMMARY'!B40</f>
        <v>0</v>
      </c>
      <c r="C10" s="87"/>
      <c r="D10" s="9"/>
      <c r="E10" s="9"/>
      <c r="F10" s="9"/>
      <c r="G10" s="9"/>
    </row>
    <row r="11" spans="1:7" ht="13.75" customHeight="1">
      <c r="A11" s="16" t="str">
        <f>'FINANCIAL REPORT SUMMARY'!A46</f>
        <v>Funds Requested:</v>
      </c>
      <c r="B11" s="148">
        <f>'FINANCIAL REPORT SUMMARY'!B46</f>
        <v>20446.654822210356</v>
      </c>
      <c r="C11" s="87"/>
      <c r="D11" s="9"/>
      <c r="E11" s="9"/>
      <c r="F11" s="9"/>
      <c r="G11" s="9"/>
    </row>
    <row r="12" spans="1:7" ht="13.75" customHeight="1">
      <c r="A12" s="16" t="str">
        <f>'FINANCIAL REPORT SUMMARY'!A47</f>
        <v>Amount available for payment:</v>
      </c>
      <c r="B12" s="150">
        <f>'FINANCIAL REPORT SUMMARY'!B47</f>
        <v>51495</v>
      </c>
      <c r="C12" s="87"/>
      <c r="D12" s="9"/>
      <c r="E12" s="9"/>
      <c r="F12" s="9"/>
      <c r="G12" s="9"/>
    </row>
    <row r="13" spans="1:7" ht="13.75" customHeight="1">
      <c r="A13" s="15"/>
      <c r="B13" s="151"/>
      <c r="C13" s="15"/>
      <c r="D13" s="15"/>
      <c r="E13" s="15"/>
      <c r="F13" s="9"/>
      <c r="G13" s="9"/>
    </row>
    <row r="14" spans="1:7" ht="33.75" customHeight="1">
      <c r="A14" s="152" t="s">
        <v>51</v>
      </c>
      <c r="B14" s="152" t="s">
        <v>114</v>
      </c>
      <c r="C14" s="152" t="s">
        <v>115</v>
      </c>
      <c r="D14" s="152" t="s">
        <v>116</v>
      </c>
      <c r="E14" s="118" t="s">
        <v>117</v>
      </c>
      <c r="F14" s="153"/>
      <c r="G14" s="9"/>
    </row>
    <row r="15" spans="1:7" ht="13.75" customHeight="1">
      <c r="A15" s="154" t="s">
        <v>60</v>
      </c>
      <c r="B15" s="130">
        <f t="shared" ref="B15:D15" si="0">1663.25+1440</f>
        <v>3103.25</v>
      </c>
      <c r="C15" s="130">
        <f t="shared" si="0"/>
        <v>3103.25</v>
      </c>
      <c r="D15" s="130">
        <f t="shared" si="0"/>
        <v>3103.25</v>
      </c>
      <c r="E15" s="144">
        <f t="shared" ref="E15:E22" si="1">SUM(B15:D15)</f>
        <v>9309.75</v>
      </c>
      <c r="F15" s="153"/>
      <c r="G15" s="9"/>
    </row>
    <row r="16" spans="1:7" ht="13.75" customHeight="1">
      <c r="A16" s="154" t="s">
        <v>61</v>
      </c>
      <c r="B16" s="155">
        <v>0</v>
      </c>
      <c r="C16" s="155">
        <v>0</v>
      </c>
      <c r="D16" s="155">
        <v>0</v>
      </c>
      <c r="E16" s="144">
        <f t="shared" si="1"/>
        <v>0</v>
      </c>
      <c r="F16" s="153"/>
      <c r="G16" s="9"/>
    </row>
    <row r="17" spans="1:7" ht="13.75" customHeight="1">
      <c r="A17" s="154" t="s">
        <v>62</v>
      </c>
      <c r="B17" s="155">
        <f>1867.53*3</f>
        <v>5602.59</v>
      </c>
      <c r="C17" s="155"/>
      <c r="D17" s="155">
        <v>0</v>
      </c>
      <c r="E17" s="144">
        <f t="shared" si="1"/>
        <v>5602.59</v>
      </c>
      <c r="F17" s="153"/>
      <c r="G17" s="9"/>
    </row>
    <row r="18" spans="1:7" ht="13.75" customHeight="1">
      <c r="A18" s="154" t="s">
        <v>63</v>
      </c>
      <c r="B18" s="155">
        <v>0</v>
      </c>
      <c r="C18" s="155">
        <v>0</v>
      </c>
      <c r="D18" s="155">
        <v>0</v>
      </c>
      <c r="E18" s="144">
        <f t="shared" si="1"/>
        <v>0</v>
      </c>
      <c r="F18" s="153"/>
      <c r="G18" s="9"/>
    </row>
    <row r="19" spans="1:7" ht="13.75" customHeight="1">
      <c r="A19" s="156" t="s">
        <v>64</v>
      </c>
      <c r="B19" s="155">
        <v>0</v>
      </c>
      <c r="C19" s="155">
        <v>0</v>
      </c>
      <c r="D19" s="155">
        <v>0</v>
      </c>
      <c r="E19" s="144">
        <f t="shared" si="1"/>
        <v>0</v>
      </c>
      <c r="F19" s="153"/>
      <c r="G19" s="9"/>
    </row>
    <row r="20" spans="1:7" ht="13.75" customHeight="1">
      <c r="A20" s="156" t="s">
        <v>65</v>
      </c>
      <c r="B20" s="155">
        <v>0</v>
      </c>
      <c r="C20" s="155">
        <v>0</v>
      </c>
      <c r="D20" s="155">
        <v>0</v>
      </c>
      <c r="E20" s="144">
        <f t="shared" si="1"/>
        <v>0</v>
      </c>
      <c r="F20" s="153"/>
      <c r="G20" s="9"/>
    </row>
    <row r="21" spans="1:7" ht="13.75" customHeight="1">
      <c r="A21" s="156" t="s">
        <v>66</v>
      </c>
      <c r="B21" s="155">
        <v>0</v>
      </c>
      <c r="C21" s="155">
        <v>0</v>
      </c>
      <c r="D21" s="155">
        <v>0</v>
      </c>
      <c r="E21" s="144">
        <f t="shared" si="1"/>
        <v>0</v>
      </c>
      <c r="F21" s="153"/>
      <c r="G21" s="12"/>
    </row>
    <row r="22" spans="1:7" ht="13.75" customHeight="1">
      <c r="A22" s="156" t="s">
        <v>67</v>
      </c>
      <c r="B22" s="157">
        <f>IF(OR(('FINANCIAL REPORT SUMMARY'!B11-'FINANCIAL REPORT SUMMARY'!B13)-(SUM('FINANCIAL REPORT SUMMARY'!E19:E25))&lt;0,('FINANCIAL REPORT SUMMARY'!B13-'FINANCIAL REPORT SUMMARY'!E26)&lt;0),('FINANCIAL REPORT SUMMARY'!B13-'FINANCIAL REPORT SUMMARY'!E26),IF((((SUM(B15:B21))*('FINANCIAL REPORT SUMMARY'!B13-'FINANCIAL REPORT SUMMARY'!E26)/(('FINANCIAL REPORT SUMMARY'!B11-'FINANCIAL REPORT SUMMARY'!B13)-(SUM('FINANCIAL REPORT SUMMARY'!E19:E25))))&gt;('FINANCIAL REPORT SUMMARY'!B13-'FINANCIAL REPORT SUMMARY'!E26)),('FINANCIAL REPORT SUMMARY'!B13-'FINANCIAL REPORT SUMMARY'!E26),((SUM(B15:B21))*('FINANCIAL REPORT SUMMARY'!B13-'FINANCIAL REPORT SUMMARY'!E26)/(('FINANCIAL REPORT SUMMARY'!B11-'FINANCIAL REPORT SUMMARY'!B13)-(SUM('FINANCIAL REPORT SUMMARY'!E19:E25))))))</f>
        <v>961.22141591030436</v>
      </c>
      <c r="C22" s="157">
        <f>IF(OR(('FINANCIAL REPORT SUMMARY'!B11-'FINANCIAL REPORT SUMMARY'!B13)-((SUM('FINANCIAL REPORT SUMMARY'!E19:E25))+(SUM(B15:B21)))&lt;0,('FINANCIAL REPORT SUMMARY'!B13-('FINANCIAL REPORT SUMMARY'!E26+B22)&lt;0)),('FINANCIAL REPORT SUMMARY'!B13-('FINANCIAL REPORT SUMMARY'!E26+B22)),IF((((SUM(C15:C21))*('FINANCIAL REPORT SUMMARY'!B13-('FINANCIAL REPORT SUMMARY'!E26+B22)))/(('FINANCIAL REPORT SUMMARY'!B11-'FINANCIAL REPORT SUMMARY'!B13)-((SUM('FINANCIAL REPORT SUMMARY'!E19:E25))+(SUM(B15:B21))))&gt;('FINANCIAL REPORT SUMMARY'!B13-('FINANCIAL REPORT SUMMARY'!E26+B22))),('FINANCIAL REPORT SUMMARY'!B13-('FINANCIAL REPORT SUMMARY'!E26+B22)),(((SUM(C15:C21))*('FINANCIAL REPORT SUMMARY'!B13-('FINANCIAL REPORT SUMMARY'!E26+B22)))/(('FINANCIAL REPORT SUMMARY'!B11-'FINANCIAL REPORT SUMMARY'!B13)-((SUM('FINANCIAL REPORT SUMMARY'!E19:E25))+(SUM(B15:B21)))))))</f>
        <v>342.63326214628933</v>
      </c>
      <c r="D22" s="157">
        <f>IF(OR(('FINANCIAL REPORT SUMMARY'!B11-'FINANCIAL REPORT SUMMARY'!B13)-((SUM('FINANCIAL REPORT SUMMARY'!E19:E25))+(SUM(B15:B21))+(SUM(C15:C21)))&lt;0,('FINANCIAL REPORT SUMMARY'!B13-('FINANCIAL REPORT SUMMARY'!E26+B22+C22)&lt;0)),('FINANCIAL REPORT SUMMARY'!B13-('FINANCIAL REPORT SUMMARY'!E26+B22+C22)),IF((((SUM(D15:D21))*('FINANCIAL REPORT SUMMARY'!B13-('FINANCIAL REPORT SUMMARY'!E26+B22+C22)))/(('FINANCIAL REPORT SUMMARY'!B11-'FINANCIAL REPORT SUMMARY'!B13)-((SUM('FINANCIAL REPORT SUMMARY'!E19:E25))+(SUM(B15:B21))+(SUM(C15:C21))))&gt;('FINANCIAL REPORT SUMMARY'!B13-('FINANCIAL REPORT SUMMARY'!E26+B22+C22))),('FINANCIAL REPORT SUMMARY'!B13-('FINANCIAL REPORT SUMMARY'!E26+B22+C22)),(((SUM(D15:D21))*('FINANCIAL REPORT SUMMARY'!B13-('FINANCIAL REPORT SUMMARY'!E26+B22+C22)))/(('FINANCIAL REPORT SUMMARY'!B11-'FINANCIAL REPORT SUMMARY'!B13)-((SUM('FINANCIAL REPORT SUMMARY'!E19:E25))+(SUM(B15:B21))+(SUM(C15:C21)))))))</f>
        <v>342.63326214628938</v>
      </c>
      <c r="E22" s="144">
        <f t="shared" si="1"/>
        <v>1646.487940202883</v>
      </c>
      <c r="F22" s="153"/>
      <c r="G22" s="12"/>
    </row>
    <row r="23" spans="1:7" ht="13.75" customHeight="1">
      <c r="A23" s="158" t="s">
        <v>118</v>
      </c>
      <c r="B23" s="72">
        <f>SUM(B15:B22)</f>
        <v>9667.0614159103043</v>
      </c>
      <c r="C23" s="72">
        <f>SUM(C15:C22)</f>
        <v>3445.8832621462893</v>
      </c>
      <c r="D23" s="72">
        <f>SUM(D15:D22)</f>
        <v>3445.8832621462893</v>
      </c>
      <c r="E23" s="72">
        <f>SUM(E15:E22)</f>
        <v>16558.827940202882</v>
      </c>
      <c r="F23" s="153"/>
      <c r="G23" s="9"/>
    </row>
    <row r="24" spans="1:7" ht="13.75" customHeight="1">
      <c r="A24" s="159"/>
      <c r="B24" s="52"/>
      <c r="C24" s="52"/>
      <c r="D24" s="52"/>
      <c r="E24" s="52"/>
      <c r="F24" s="9"/>
      <c r="G24" s="9"/>
    </row>
  </sheetData>
  <pageMargins left="0.5" right="0.5" top="0.5" bottom="0.5" header="0" footer="0"/>
  <pageSetup orientation="landscape"/>
  <headerFooter>
    <oddFooter>&amp;C&amp;"Arial,Regular"&amp;10&amp;K000000p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28"/>
  <sheetViews>
    <sheetView showGridLines="0" workbookViewId="0"/>
  </sheetViews>
  <sheetFormatPr baseColWidth="10" defaultColWidth="8.83203125" defaultRowHeight="12.25" customHeight="1"/>
  <cols>
    <col min="1" max="2" width="18.1640625" style="5" customWidth="1"/>
    <col min="3" max="3" width="22.33203125" style="5" customWidth="1"/>
    <col min="4" max="14" width="18.1640625" style="5" customWidth="1"/>
    <col min="15" max="15" width="22.5" style="5" customWidth="1"/>
    <col min="16" max="17" width="18.1640625" style="5" customWidth="1"/>
    <col min="18" max="18" width="8.83203125" style="5" customWidth="1"/>
    <col min="19" max="16384" width="8.83203125" style="5"/>
  </cols>
  <sheetData>
    <row r="1" spans="1:17" ht="13.75" customHeight="1">
      <c r="A1" s="160" t="str">
        <f>'FINANCIAL REPORT SUMMARY'!A1</f>
        <v>Annex 2</v>
      </c>
      <c r="B1" s="161"/>
      <c r="C1" s="161"/>
      <c r="D1" s="161"/>
      <c r="E1" s="161"/>
      <c r="F1" s="161"/>
      <c r="G1" s="161"/>
      <c r="H1" s="161"/>
      <c r="I1" s="161"/>
      <c r="J1" s="161"/>
      <c r="K1" s="161"/>
      <c r="L1" s="161"/>
      <c r="M1" s="161"/>
      <c r="N1" s="161"/>
      <c r="O1" s="161"/>
      <c r="P1" s="161"/>
      <c r="Q1" s="161"/>
    </row>
    <row r="2" spans="1:17" ht="13.75" customHeight="1">
      <c r="A2" s="160" t="str">
        <f>'FINANCIAL REPORT SUMMARY'!A2</f>
        <v>Financial Report Form</v>
      </c>
      <c r="B2" s="161"/>
      <c r="C2" s="161"/>
      <c r="D2" s="161"/>
      <c r="E2" s="161"/>
      <c r="F2" s="161"/>
      <c r="G2" s="161"/>
      <c r="H2" s="161"/>
      <c r="I2" s="161"/>
      <c r="J2" s="161"/>
      <c r="K2" s="161"/>
      <c r="L2" s="161"/>
      <c r="M2" s="161"/>
      <c r="N2" s="161"/>
      <c r="O2" s="161"/>
      <c r="P2" s="161"/>
      <c r="Q2" s="161"/>
    </row>
    <row r="3" spans="1:17" ht="13.75" customHeight="1">
      <c r="A3" s="160" t="str">
        <f>'FINANCIAL REPORT SUMMARY'!A3</f>
        <v>Subgrant SGR-IN-GX22UFD-200-107 m00 SCIDES</v>
      </c>
      <c r="B3" s="161"/>
      <c r="C3" s="161"/>
      <c r="D3" s="161"/>
      <c r="E3" s="161"/>
      <c r="F3" s="161"/>
      <c r="G3" s="161"/>
      <c r="H3" s="161"/>
      <c r="I3" s="161"/>
      <c r="J3" s="161"/>
      <c r="K3" s="161"/>
      <c r="L3" s="161"/>
      <c r="M3" s="161"/>
      <c r="N3" s="161"/>
      <c r="O3" s="161"/>
      <c r="P3" s="161"/>
      <c r="Q3" s="161"/>
    </row>
    <row r="4" spans="1:17" ht="13.75" customHeight="1">
      <c r="A4" s="160" t="s">
        <v>120</v>
      </c>
      <c r="B4" s="161"/>
      <c r="C4" s="161"/>
      <c r="D4" s="161"/>
      <c r="E4" s="161"/>
      <c r="F4" s="161"/>
      <c r="G4" s="161"/>
      <c r="H4" s="161"/>
      <c r="I4" s="161"/>
      <c r="J4" s="161"/>
      <c r="K4" s="161"/>
      <c r="L4" s="161"/>
      <c r="M4" s="161"/>
      <c r="N4" s="161"/>
      <c r="O4" s="161"/>
      <c r="P4" s="161"/>
      <c r="Q4" s="161"/>
    </row>
    <row r="5" spans="1:17" ht="13.75" customHeight="1">
      <c r="A5" s="162"/>
      <c r="B5" s="161"/>
      <c r="C5" s="161"/>
      <c r="D5" s="161"/>
      <c r="E5" s="161"/>
      <c r="F5" s="161"/>
      <c r="G5" s="161"/>
      <c r="H5" s="161"/>
      <c r="I5" s="161"/>
      <c r="J5" s="161"/>
      <c r="K5" s="161"/>
      <c r="L5" s="161"/>
      <c r="M5" s="161"/>
      <c r="N5" s="161"/>
      <c r="O5" s="161"/>
      <c r="P5" s="161"/>
      <c r="Q5" s="161"/>
    </row>
    <row r="6" spans="1:17" ht="13.75" customHeight="1">
      <c r="A6" s="163" t="s">
        <v>121</v>
      </c>
      <c r="B6" s="161"/>
      <c r="C6" s="161"/>
      <c r="D6" s="161"/>
      <c r="E6" s="161"/>
      <c r="F6" s="161"/>
      <c r="G6" s="161"/>
      <c r="H6" s="161"/>
      <c r="I6" s="161"/>
      <c r="J6" s="161"/>
      <c r="K6" s="161"/>
      <c r="L6" s="161"/>
      <c r="M6" s="161"/>
      <c r="N6" s="161"/>
      <c r="O6" s="161"/>
      <c r="P6" s="161"/>
      <c r="Q6" s="161"/>
    </row>
    <row r="7" spans="1:17" ht="13.75" customHeight="1">
      <c r="A7" s="163" t="s">
        <v>122</v>
      </c>
      <c r="B7" s="161"/>
      <c r="C7" s="161"/>
      <c r="D7" s="161"/>
      <c r="E7" s="161"/>
      <c r="F7" s="161"/>
      <c r="G7" s="161"/>
      <c r="H7" s="161"/>
      <c r="I7" s="161"/>
      <c r="J7" s="161"/>
      <c r="K7" s="161"/>
      <c r="L7" s="161"/>
      <c r="M7" s="161"/>
      <c r="N7" s="161"/>
      <c r="O7" s="161"/>
      <c r="P7" s="161"/>
      <c r="Q7" s="161"/>
    </row>
    <row r="8" spans="1:17" ht="13.75" customHeight="1">
      <c r="A8" s="164"/>
      <c r="B8" s="165"/>
      <c r="C8" s="165"/>
      <c r="D8" s="165"/>
      <c r="E8" s="165"/>
      <c r="F8" s="165"/>
      <c r="G8" s="165"/>
      <c r="H8" s="165"/>
      <c r="I8" s="165"/>
      <c r="J8" s="165"/>
      <c r="K8" s="165"/>
      <c r="L8" s="165"/>
      <c r="M8" s="165"/>
      <c r="N8" s="165"/>
      <c r="O8" s="165"/>
      <c r="P8" s="165"/>
      <c r="Q8" s="165"/>
    </row>
    <row r="9" spans="1:17" ht="13.75" customHeight="1">
      <c r="A9" s="190" t="s">
        <v>123</v>
      </c>
      <c r="B9" s="190" t="s">
        <v>124</v>
      </c>
      <c r="C9" s="190" t="s">
        <v>125</v>
      </c>
      <c r="D9" s="190" t="s">
        <v>126</v>
      </c>
      <c r="E9" s="190" t="s">
        <v>127</v>
      </c>
      <c r="F9" s="190" t="s">
        <v>128</v>
      </c>
      <c r="G9" s="190" t="s">
        <v>129</v>
      </c>
      <c r="H9" s="190" t="s">
        <v>130</v>
      </c>
      <c r="I9" s="166"/>
      <c r="J9" s="190" t="s">
        <v>131</v>
      </c>
      <c r="K9" s="166"/>
      <c r="L9" s="190" t="s">
        <v>132</v>
      </c>
      <c r="M9" s="190" t="s">
        <v>133</v>
      </c>
      <c r="N9" s="190" t="s">
        <v>134</v>
      </c>
      <c r="O9" s="190" t="s">
        <v>135</v>
      </c>
      <c r="P9" s="190" t="s">
        <v>136</v>
      </c>
      <c r="Q9" s="190" t="s">
        <v>137</v>
      </c>
    </row>
    <row r="10" spans="1:17" ht="22" customHeight="1">
      <c r="A10" s="191"/>
      <c r="B10" s="191"/>
      <c r="C10" s="191"/>
      <c r="D10" s="191"/>
      <c r="E10" s="191"/>
      <c r="F10" s="191"/>
      <c r="G10" s="191"/>
      <c r="H10" s="191"/>
      <c r="I10" s="167" t="s">
        <v>138</v>
      </c>
      <c r="J10" s="191"/>
      <c r="K10" s="167" t="s">
        <v>139</v>
      </c>
      <c r="L10" s="191"/>
      <c r="M10" s="191"/>
      <c r="N10" s="191"/>
      <c r="O10" s="191"/>
      <c r="P10" s="191"/>
      <c r="Q10" s="191"/>
    </row>
    <row r="11" spans="1:17" ht="13.75" customHeight="1">
      <c r="A11" s="168"/>
      <c r="B11" s="168"/>
      <c r="C11" s="169"/>
      <c r="D11" s="169"/>
      <c r="E11" s="168"/>
      <c r="F11" s="170"/>
      <c r="G11" s="170"/>
      <c r="H11" s="168"/>
      <c r="I11" s="168"/>
      <c r="J11" s="168"/>
      <c r="K11" s="168"/>
      <c r="L11" s="168"/>
      <c r="M11" s="168"/>
      <c r="N11" s="168"/>
      <c r="O11" s="171" t="s">
        <v>8</v>
      </c>
      <c r="P11" s="168"/>
      <c r="Q11" s="168"/>
    </row>
    <row r="12" spans="1:17" ht="20" customHeight="1">
      <c r="A12" s="168"/>
      <c r="B12" s="168"/>
      <c r="C12" s="172"/>
      <c r="D12" s="168"/>
      <c r="E12" s="168"/>
      <c r="F12" s="168"/>
      <c r="G12" s="168"/>
      <c r="H12" s="168"/>
      <c r="I12" s="168"/>
      <c r="J12" s="168"/>
      <c r="K12" s="168"/>
      <c r="L12" s="168"/>
      <c r="M12" s="168"/>
      <c r="N12" s="168"/>
      <c r="O12" s="171" t="s">
        <v>8</v>
      </c>
      <c r="P12" s="168"/>
      <c r="Q12" s="168"/>
    </row>
    <row r="13" spans="1:17" ht="13.75" customHeight="1">
      <c r="A13" s="168"/>
      <c r="B13" s="168"/>
      <c r="C13" s="168"/>
      <c r="D13" s="168"/>
      <c r="E13" s="168"/>
      <c r="F13" s="168"/>
      <c r="G13" s="168"/>
      <c r="H13" s="168"/>
      <c r="I13" s="168"/>
      <c r="J13" s="168"/>
      <c r="K13" s="168"/>
      <c r="L13" s="168"/>
      <c r="M13" s="168"/>
      <c r="N13" s="168"/>
      <c r="O13" s="171" t="s">
        <v>8</v>
      </c>
      <c r="P13" s="168"/>
      <c r="Q13" s="168"/>
    </row>
    <row r="14" spans="1:17" ht="13.75" customHeight="1">
      <c r="A14" s="168"/>
      <c r="B14" s="168"/>
      <c r="C14" s="168"/>
      <c r="D14" s="168"/>
      <c r="E14" s="168"/>
      <c r="F14" s="168"/>
      <c r="G14" s="168"/>
      <c r="H14" s="168"/>
      <c r="I14" s="168"/>
      <c r="J14" s="168"/>
      <c r="K14" s="168"/>
      <c r="L14" s="168"/>
      <c r="M14" s="168"/>
      <c r="N14" s="168"/>
      <c r="O14" s="171" t="s">
        <v>8</v>
      </c>
      <c r="P14" s="168"/>
      <c r="Q14" s="168"/>
    </row>
    <row r="15" spans="1:17" ht="13.75" customHeight="1">
      <c r="A15" s="168"/>
      <c r="B15" s="168"/>
      <c r="C15" s="168"/>
      <c r="D15" s="168"/>
      <c r="E15" s="168"/>
      <c r="F15" s="168"/>
      <c r="G15" s="168"/>
      <c r="H15" s="168"/>
      <c r="I15" s="168"/>
      <c r="J15" s="168"/>
      <c r="K15" s="168"/>
      <c r="L15" s="168"/>
      <c r="M15" s="168"/>
      <c r="N15" s="168"/>
      <c r="O15" s="171" t="s">
        <v>8</v>
      </c>
      <c r="P15" s="168"/>
      <c r="Q15" s="168"/>
    </row>
    <row r="16" spans="1:17" ht="13.75" customHeight="1">
      <c r="A16" s="168"/>
      <c r="B16" s="168"/>
      <c r="C16" s="168"/>
      <c r="D16" s="168"/>
      <c r="E16" s="168"/>
      <c r="F16" s="168"/>
      <c r="G16" s="168"/>
      <c r="H16" s="168"/>
      <c r="I16" s="168"/>
      <c r="J16" s="168"/>
      <c r="K16" s="168"/>
      <c r="L16" s="168"/>
      <c r="M16" s="168"/>
      <c r="N16" s="168"/>
      <c r="O16" s="171" t="s">
        <v>8</v>
      </c>
      <c r="P16" s="168"/>
      <c r="Q16" s="168"/>
    </row>
    <row r="17" spans="1:17" ht="13.75" customHeight="1">
      <c r="A17" s="168"/>
      <c r="B17" s="168"/>
      <c r="C17" s="168"/>
      <c r="D17" s="168"/>
      <c r="E17" s="168"/>
      <c r="F17" s="168"/>
      <c r="G17" s="168"/>
      <c r="H17" s="168"/>
      <c r="I17" s="168"/>
      <c r="J17" s="168"/>
      <c r="K17" s="168"/>
      <c r="L17" s="168"/>
      <c r="M17" s="168"/>
      <c r="N17" s="168"/>
      <c r="O17" s="171" t="s">
        <v>8</v>
      </c>
      <c r="P17" s="168"/>
      <c r="Q17" s="168"/>
    </row>
    <row r="18" spans="1:17" ht="13.75" customHeight="1">
      <c r="A18" s="168"/>
      <c r="B18" s="168"/>
      <c r="C18" s="168"/>
      <c r="D18" s="168"/>
      <c r="E18" s="168"/>
      <c r="F18" s="168"/>
      <c r="G18" s="168"/>
      <c r="H18" s="168"/>
      <c r="I18" s="168"/>
      <c r="J18" s="168"/>
      <c r="K18" s="168"/>
      <c r="L18" s="168"/>
      <c r="M18" s="168"/>
      <c r="N18" s="168"/>
      <c r="O18" s="171" t="s">
        <v>8</v>
      </c>
      <c r="P18" s="168"/>
      <c r="Q18" s="168"/>
    </row>
    <row r="19" spans="1:17" ht="13.75" customHeight="1">
      <c r="A19" s="168"/>
      <c r="B19" s="168"/>
      <c r="C19" s="168"/>
      <c r="D19" s="168"/>
      <c r="E19" s="168"/>
      <c r="F19" s="168"/>
      <c r="G19" s="168"/>
      <c r="H19" s="168"/>
      <c r="I19" s="168"/>
      <c r="J19" s="168"/>
      <c r="K19" s="168"/>
      <c r="L19" s="168"/>
      <c r="M19" s="168"/>
      <c r="N19" s="168"/>
      <c r="O19" s="171" t="s">
        <v>8</v>
      </c>
      <c r="P19" s="168"/>
      <c r="Q19" s="168"/>
    </row>
    <row r="20" spans="1:17" ht="13.75" customHeight="1">
      <c r="A20" s="168"/>
      <c r="B20" s="168"/>
      <c r="C20" s="168"/>
      <c r="D20" s="168"/>
      <c r="E20" s="168"/>
      <c r="F20" s="168"/>
      <c r="G20" s="168"/>
      <c r="H20" s="168"/>
      <c r="I20" s="168"/>
      <c r="J20" s="168"/>
      <c r="K20" s="168"/>
      <c r="L20" s="168"/>
      <c r="M20" s="168"/>
      <c r="N20" s="168"/>
      <c r="O20" s="171" t="s">
        <v>8</v>
      </c>
      <c r="P20" s="168"/>
      <c r="Q20" s="168"/>
    </row>
    <row r="21" spans="1:17" ht="13.75" customHeight="1">
      <c r="A21" s="168"/>
      <c r="B21" s="168"/>
      <c r="C21" s="168"/>
      <c r="D21" s="168"/>
      <c r="E21" s="168"/>
      <c r="F21" s="168"/>
      <c r="G21" s="168"/>
      <c r="H21" s="168"/>
      <c r="I21" s="168"/>
      <c r="J21" s="168"/>
      <c r="K21" s="168"/>
      <c r="L21" s="168"/>
      <c r="M21" s="168"/>
      <c r="N21" s="168"/>
      <c r="O21" s="171" t="s">
        <v>8</v>
      </c>
      <c r="P21" s="168"/>
      <c r="Q21" s="168"/>
    </row>
    <row r="22" spans="1:17" ht="13.75" customHeight="1">
      <c r="A22" s="168"/>
      <c r="B22" s="168"/>
      <c r="C22" s="168"/>
      <c r="D22" s="168"/>
      <c r="E22" s="168"/>
      <c r="F22" s="168"/>
      <c r="G22" s="168"/>
      <c r="H22" s="168"/>
      <c r="I22" s="168"/>
      <c r="J22" s="168"/>
      <c r="K22" s="168"/>
      <c r="L22" s="168"/>
      <c r="M22" s="168"/>
      <c r="N22" s="168"/>
      <c r="O22" s="171" t="s">
        <v>8</v>
      </c>
      <c r="P22" s="168"/>
      <c r="Q22" s="168"/>
    </row>
    <row r="23" spans="1:17" ht="13.75" customHeight="1">
      <c r="A23" s="173"/>
      <c r="B23" s="173"/>
      <c r="C23" s="173"/>
      <c r="D23" s="173"/>
      <c r="E23" s="173"/>
      <c r="F23" s="173"/>
      <c r="G23" s="173"/>
      <c r="H23" s="173"/>
      <c r="I23" s="173"/>
      <c r="J23" s="173"/>
      <c r="K23" s="173"/>
      <c r="L23" s="173"/>
      <c r="M23" s="173"/>
      <c r="N23" s="173"/>
      <c r="O23" s="173"/>
      <c r="P23" s="173"/>
      <c r="Q23" s="173"/>
    </row>
    <row r="24" spans="1:17" ht="13.75" customHeight="1">
      <c r="A24" s="174" t="s">
        <v>140</v>
      </c>
      <c r="B24" s="161"/>
      <c r="C24" s="161"/>
      <c r="D24" s="161"/>
      <c r="E24" s="161"/>
      <c r="F24" s="161"/>
      <c r="G24" s="161"/>
      <c r="H24" s="161"/>
      <c r="I24" s="161"/>
      <c r="J24" s="161"/>
      <c r="K24" s="161"/>
      <c r="L24" s="161"/>
      <c r="M24" s="161"/>
      <c r="N24" s="161"/>
      <c r="O24" s="161"/>
      <c r="P24" s="161"/>
      <c r="Q24" s="161"/>
    </row>
    <row r="25" spans="1:17" ht="13.75" customHeight="1">
      <c r="A25" s="174" t="s">
        <v>141</v>
      </c>
      <c r="B25" s="161"/>
      <c r="C25" s="161"/>
      <c r="D25" s="161"/>
      <c r="E25" s="161"/>
      <c r="F25" s="161"/>
      <c r="G25" s="161"/>
      <c r="H25" s="161"/>
      <c r="I25" s="161"/>
      <c r="J25" s="161"/>
      <c r="K25" s="161"/>
      <c r="L25" s="161"/>
      <c r="M25" s="161"/>
      <c r="N25" s="161"/>
      <c r="O25" s="161"/>
      <c r="P25" s="161"/>
      <c r="Q25" s="161"/>
    </row>
    <row r="26" spans="1:17" ht="13.75" customHeight="1">
      <c r="A26" s="174" t="s">
        <v>142</v>
      </c>
      <c r="B26" s="161"/>
      <c r="C26" s="161"/>
      <c r="D26" s="161"/>
      <c r="E26" s="161"/>
      <c r="F26" s="161"/>
      <c r="G26" s="161"/>
      <c r="H26" s="161"/>
      <c r="I26" s="161"/>
      <c r="J26" s="161"/>
      <c r="K26" s="161"/>
      <c r="L26" s="161"/>
      <c r="M26" s="161"/>
      <c r="N26" s="161"/>
      <c r="O26" s="161"/>
      <c r="P26" s="161"/>
      <c r="Q26" s="161"/>
    </row>
    <row r="27" spans="1:17" ht="13.75" customHeight="1">
      <c r="A27" s="174" t="s">
        <v>143</v>
      </c>
      <c r="B27" s="161"/>
      <c r="C27" s="161"/>
      <c r="D27" s="161"/>
      <c r="E27" s="161"/>
      <c r="F27" s="161"/>
      <c r="G27" s="161"/>
      <c r="H27" s="161"/>
      <c r="I27" s="161"/>
      <c r="J27" s="161"/>
      <c r="K27" s="161"/>
      <c r="L27" s="161"/>
      <c r="M27" s="161"/>
      <c r="N27" s="161"/>
      <c r="O27" s="161"/>
      <c r="P27" s="161"/>
      <c r="Q27" s="161"/>
    </row>
    <row r="28" spans="1:17" ht="13.75" customHeight="1">
      <c r="A28" s="160" t="s">
        <v>144</v>
      </c>
      <c r="B28" s="161"/>
      <c r="C28" s="161"/>
      <c r="D28" s="161"/>
      <c r="E28" s="161"/>
      <c r="F28" s="161"/>
      <c r="G28" s="161"/>
      <c r="H28" s="161"/>
      <c r="I28" s="161"/>
      <c r="J28" s="161"/>
      <c r="K28" s="161"/>
      <c r="L28" s="161"/>
      <c r="M28" s="161"/>
      <c r="N28" s="161"/>
      <c r="O28" s="161"/>
      <c r="P28" s="161"/>
      <c r="Q28" s="161"/>
    </row>
  </sheetData>
  <mergeCells count="15">
    <mergeCell ref="F9:F10"/>
    <mergeCell ref="G9:G10"/>
    <mergeCell ref="H9:H10"/>
    <mergeCell ref="A9:A10"/>
    <mergeCell ref="B9:B10"/>
    <mergeCell ref="C9:C10"/>
    <mergeCell ref="D9:D10"/>
    <mergeCell ref="E9:E10"/>
    <mergeCell ref="Q9:Q10"/>
    <mergeCell ref="J9:J10"/>
    <mergeCell ref="L9:L10"/>
    <mergeCell ref="M9:M10"/>
    <mergeCell ref="N9:N10"/>
    <mergeCell ref="O9:O10"/>
    <mergeCell ref="P9:P10"/>
  </mergeCells>
  <dataValidations count="1">
    <dataValidation type="list" allowBlank="1" showInputMessage="1" showErrorMessage="1" sqref="O11:O22" xr:uid="{00000000-0002-0000-0500-000000000000}">
      <formula1>"Select …,The Subrecipient retains title with no further obligation to Internews"</formula1>
    </dataValidation>
  </dataValidations>
  <pageMargins left="0.7" right="0.7" top="0.75" bottom="0.75" header="0.3" footer="0.3"/>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List Hide</vt:lpstr>
      <vt:lpstr>FINANCIAL REPORT SUMMARY</vt:lpstr>
      <vt:lpstr>EXPENSE DETAIL REPORT</vt:lpstr>
      <vt:lpstr>PROJECTED EXPENSES</vt:lpstr>
      <vt:lpstr>PROPERTY DISPOSITION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Glenn Sorrentino</cp:lastModifiedBy>
  <dcterms:modified xsi:type="dcterms:W3CDTF">2023-09-11T22:20:16Z</dcterms:modified>
</cp:coreProperties>
</file>