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victo\CBAM\Website\"/>
    </mc:Choice>
  </mc:AlternateContent>
  <xr:revisionPtr revIDLastSave="0" documentId="13_ncr:1_{8AE4B2AE-A575-45DE-ACA6-11697C6852EE}" xr6:coauthVersionLast="47" xr6:coauthVersionMax="47" xr10:uidLastSave="{00000000-0000-0000-0000-000000000000}"/>
  <bookViews>
    <workbookView xWindow="28680" yWindow="-120" windowWidth="29040" windowHeight="15720" activeTab="4" xr2:uid="{00000000-000D-0000-FFFF-FFFF00000000}"/>
  </bookViews>
  <sheets>
    <sheet name="Copy-Paste Hersteller" sheetId="7" state="hidden" r:id="rId1"/>
    <sheet name="Importangaben" sheetId="3" state="hidden" r:id="rId2"/>
    <sheet name="Ergebnisse" sheetId="4" state="hidden" r:id="rId3"/>
    <sheet name="Calculation" sheetId="6" state="hidden" r:id="rId4"/>
    <sheet name="Default Values" sheetId="1" r:id="rId5"/>
    <sheet name="Country List" sheetId="2" state="hidden" r:id="rId6"/>
    <sheet name="Settings" sheetId="5" state="hidden" r:id="rId7"/>
  </sheets>
  <externalReferences>
    <externalReference r:id="rId8"/>
  </externalReferences>
  <definedNames>
    <definedName name="calc_cn_codes">Settings!$H$3:$H$1001</definedName>
    <definedName name="calc_companies">Settings!$F$3:$F$1001</definedName>
    <definedName name="calc_countries">Settings!$I$3:$I$1001</definedName>
    <definedName name="calc_suppliers">Settings!$G$3:$G$1001</definedName>
    <definedName name="cn_codes_updated">'[1]CN Code Liste'!$F$9:$F$576</definedName>
    <definedName name="copy_paste_country">'Copy-Paste Hersteller'!$J$12:$J$261</definedName>
    <definedName name="copy_paste_supplier">'Copy-Paste Hersteller'!$D$12:$D$261</definedName>
    <definedName name="d_cn_codes">Importangaben!$AE$6:$AE$305</definedName>
    <definedName name="d_companies">Importangaben!$F$6:$F$305</definedName>
    <definedName name="d_countries">Importangaben!$L$6:$L$305</definedName>
    <definedName name="d_emissions_per_position">Importangaben!$P$6:$P$305</definedName>
    <definedName name="d_position_relevant_for_plot">Importangaben!$AM$6:$AM$305</definedName>
    <definedName name="d_suppliers">copy_paste_supplier</definedName>
    <definedName name="defvals_benchmark">'Default Values'!$AQ$3:$AQ$538</definedName>
    <definedName name="defvals_cbam_transitional_period">'Default Values'!$D$3:$D$538</definedName>
    <definedName name="defvals_cn_codes">'Default Values'!$A$3:$A$538</definedName>
    <definedName name="defvals_phase_in">Calculation!$B$6:$B$14</definedName>
    <definedName name="defvals_rest_of_world">'Default Values'!$AR$3:$AR$538</definedName>
    <definedName name="defvals_specific_countries">'Default Values'!$E$3:$AO$538</definedName>
    <definedName name="defvals_years">Calculation!$A$6:$A$14</definedName>
    <definedName name="drop_cn_codes">Settings!$C$3:$C$1001</definedName>
    <definedName name="drop_companies">Settings!$A$3:$A$1001</definedName>
    <definedName name="drop_countries">Settings!$D$3:$D$1001</definedName>
    <definedName name="drop_suppliers">Settings!$B$3:$B$1001</definedName>
    <definedName name="erg_cn_codes">Ergebnisse!$E$5:$E$104</definedName>
    <definedName name="erg_companies">Ergebnisse!$C$5:$C$104</definedName>
    <definedName name="erg_countries">Ergebnisse!$F$5:$F$104</definedName>
    <definedName name="erg_suppliers">Ergebnisse!$D$5:$D$104</definedName>
    <definedName name="list_agcs">'Default Values'!$C$3:$C$538</definedName>
    <definedName name="list_cbam_relevance">'Default Values'!$E$2:$AO$2</definedName>
    <definedName name="list_cn_codes">'Default Values'!$A$3:$A$538</definedName>
    <definedName name="list_descriptions">'Default Values'!$B$3:$B$538</definedName>
    <definedName name="list_specific_countries">'Default Values'!$E$1:$AO$1</definedName>
    <definedName name="list_unlocodes">'Country List'!$A$2:$A$254</definedName>
    <definedName name="list_unlocodes_countries">'Country List'!$C$2:$C$254</definedName>
    <definedName name="ListeCNCodes">OFFSET('[1]CN Codes'!$AB$11, 0, 0, 300-COUNTIF('[1]CN Codes'!$AB$11:$AB$310, ""))</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 i="3" l="1"/>
  <c r="M6" i="3" a="1"/>
  <c r="M6" i="3" s="1"/>
  <c r="N6" i="3" a="1"/>
  <c r="N6" i="3" s="1"/>
  <c r="O6" i="3" a="1"/>
  <c r="O6" i="3" s="1"/>
  <c r="P6" i="3" a="1"/>
  <c r="P6" i="3" s="1"/>
  <c r="V6" i="3" l="1"/>
  <c r="Q6" i="3"/>
  <c r="S6" i="3"/>
  <c r="T6" i="3"/>
  <c r="U6" i="3"/>
  <c r="R6" i="3"/>
  <c r="Y6" i="3"/>
  <c r="W6" i="3"/>
  <c r="Z6" i="3"/>
  <c r="X6" i="3"/>
  <c r="O30" i="3" l="1" a="1"/>
  <c r="O30" i="3" s="1"/>
  <c r="O31" i="3" a="1"/>
  <c r="O31" i="3" s="1"/>
  <c r="O32" i="3" a="1"/>
  <c r="O32" i="3" s="1"/>
  <c r="O33" i="3" a="1"/>
  <c r="O33" i="3" s="1"/>
  <c r="O34" i="3" a="1"/>
  <c r="O34" i="3" s="1"/>
  <c r="O35" i="3" a="1"/>
  <c r="O35" i="3" s="1"/>
  <c r="O36" i="3" a="1"/>
  <c r="O36" i="3" s="1"/>
  <c r="O37" i="3" a="1"/>
  <c r="O37" i="3" s="1"/>
  <c r="O38" i="3" a="1"/>
  <c r="O38" i="3" s="1"/>
  <c r="O39" i="3" a="1"/>
  <c r="O39" i="3" s="1"/>
  <c r="O40" i="3" a="1"/>
  <c r="O40" i="3" s="1"/>
  <c r="O41" i="3" a="1"/>
  <c r="O41" i="3" s="1"/>
  <c r="O42" i="3" a="1"/>
  <c r="O42" i="3" s="1"/>
  <c r="O43" i="3" a="1"/>
  <c r="O43" i="3" s="1"/>
  <c r="O44" i="3" a="1"/>
  <c r="O44" i="3" s="1"/>
  <c r="O45" i="3" a="1"/>
  <c r="O45" i="3" s="1"/>
  <c r="O46" i="3" a="1"/>
  <c r="O46" i="3" s="1"/>
  <c r="O47" i="3" a="1"/>
  <c r="O47" i="3" s="1"/>
  <c r="O48" i="3" a="1"/>
  <c r="O48" i="3" s="1"/>
  <c r="O49" i="3" a="1"/>
  <c r="O49" i="3" s="1"/>
  <c r="O50" i="3" a="1"/>
  <c r="O50" i="3" s="1"/>
  <c r="O51" i="3" a="1"/>
  <c r="O51" i="3" s="1"/>
  <c r="O52" i="3" a="1"/>
  <c r="O52" i="3" s="1"/>
  <c r="O53" i="3" a="1"/>
  <c r="O53" i="3" s="1"/>
  <c r="O54" i="3" a="1"/>
  <c r="O54" i="3" s="1"/>
  <c r="O55" i="3" a="1"/>
  <c r="O55" i="3" s="1"/>
  <c r="O56" i="3" a="1"/>
  <c r="O56" i="3" s="1"/>
  <c r="O57" i="3" a="1"/>
  <c r="O57" i="3" s="1"/>
  <c r="O58" i="3" a="1"/>
  <c r="O58" i="3" s="1"/>
  <c r="O59" i="3" a="1"/>
  <c r="O59" i="3" s="1"/>
  <c r="O60" i="3" a="1"/>
  <c r="O60" i="3" s="1"/>
  <c r="O61" i="3" a="1"/>
  <c r="O61" i="3" s="1"/>
  <c r="O62" i="3" a="1"/>
  <c r="O62" i="3" s="1"/>
  <c r="O63" i="3" a="1"/>
  <c r="O63" i="3" s="1"/>
  <c r="O64" i="3" a="1"/>
  <c r="O64" i="3" s="1"/>
  <c r="O65" i="3" a="1"/>
  <c r="O65" i="3" s="1"/>
  <c r="O66" i="3" a="1"/>
  <c r="O66" i="3" s="1"/>
  <c r="O67" i="3" a="1"/>
  <c r="O67" i="3" s="1"/>
  <c r="O68" i="3" a="1"/>
  <c r="O68" i="3" s="1"/>
  <c r="O69" i="3" a="1"/>
  <c r="O69" i="3" s="1"/>
  <c r="O70" i="3" a="1"/>
  <c r="O70" i="3" s="1"/>
  <c r="O71" i="3" a="1"/>
  <c r="O71" i="3" s="1"/>
  <c r="O72" i="3" a="1"/>
  <c r="O72" i="3" s="1"/>
  <c r="O73" i="3" a="1"/>
  <c r="O73" i="3" s="1"/>
  <c r="O74" i="3" a="1"/>
  <c r="O74" i="3" s="1"/>
  <c r="O75" i="3" a="1"/>
  <c r="O75" i="3" s="1"/>
  <c r="O76" i="3" a="1"/>
  <c r="O76" i="3" s="1"/>
  <c r="O77" i="3" a="1"/>
  <c r="O77" i="3" s="1"/>
  <c r="O78" i="3" a="1"/>
  <c r="O78" i="3" s="1"/>
  <c r="O79" i="3" a="1"/>
  <c r="O79" i="3" s="1"/>
  <c r="O80" i="3" a="1"/>
  <c r="O80" i="3" s="1"/>
  <c r="O81" i="3" a="1"/>
  <c r="O81" i="3" s="1"/>
  <c r="O82" i="3" a="1"/>
  <c r="O82" i="3" s="1"/>
  <c r="O83" i="3" a="1"/>
  <c r="O83" i="3" s="1"/>
  <c r="O84" i="3" a="1"/>
  <c r="O84" i="3" s="1"/>
  <c r="O85" i="3" a="1"/>
  <c r="O85" i="3" s="1"/>
  <c r="O86" i="3" a="1"/>
  <c r="O86" i="3" s="1"/>
  <c r="O87" i="3" a="1"/>
  <c r="O87" i="3" s="1"/>
  <c r="O88" i="3" a="1"/>
  <c r="O88" i="3" s="1"/>
  <c r="O89" i="3" a="1"/>
  <c r="O89" i="3" s="1"/>
  <c r="O90" i="3" a="1"/>
  <c r="O90" i="3" s="1"/>
  <c r="O91" i="3" a="1"/>
  <c r="O91" i="3" s="1"/>
  <c r="O92" i="3" a="1"/>
  <c r="O92" i="3" s="1"/>
  <c r="O93" i="3" a="1"/>
  <c r="O93" i="3" s="1"/>
  <c r="O94" i="3" a="1"/>
  <c r="O94" i="3" s="1"/>
  <c r="O95" i="3" a="1"/>
  <c r="O95" i="3" s="1"/>
  <c r="O96" i="3" a="1"/>
  <c r="O96" i="3" s="1"/>
  <c r="O97" i="3" a="1"/>
  <c r="O97" i="3" s="1"/>
  <c r="O98" i="3" a="1"/>
  <c r="O98" i="3" s="1"/>
  <c r="O99" i="3" a="1"/>
  <c r="O99" i="3" s="1"/>
  <c r="O100" i="3" a="1"/>
  <c r="O100" i="3" s="1"/>
  <c r="O101" i="3" a="1"/>
  <c r="O101" i="3" s="1"/>
  <c r="O102" i="3" a="1"/>
  <c r="O102" i="3" s="1"/>
  <c r="O103" i="3" a="1"/>
  <c r="O103" i="3" s="1"/>
  <c r="O104" i="3" a="1"/>
  <c r="O104" i="3" s="1"/>
  <c r="O105" i="3" a="1"/>
  <c r="O105" i="3" s="1"/>
  <c r="O106" i="3" a="1"/>
  <c r="O106" i="3" s="1"/>
  <c r="O107" i="3" a="1"/>
  <c r="O107" i="3" s="1"/>
  <c r="O108" i="3" a="1"/>
  <c r="O108" i="3" s="1"/>
  <c r="O109" i="3" a="1"/>
  <c r="O109" i="3" s="1"/>
  <c r="O110" i="3" a="1"/>
  <c r="O110" i="3" s="1"/>
  <c r="O111" i="3" a="1"/>
  <c r="O111" i="3" s="1"/>
  <c r="O112" i="3" a="1"/>
  <c r="O112" i="3" s="1"/>
  <c r="O113" i="3" a="1"/>
  <c r="O113" i="3" s="1"/>
  <c r="O114" i="3" a="1"/>
  <c r="O114" i="3" s="1"/>
  <c r="O115" i="3" a="1"/>
  <c r="O115" i="3" s="1"/>
  <c r="O116" i="3" a="1"/>
  <c r="O116" i="3" s="1"/>
  <c r="O117" i="3" a="1"/>
  <c r="O117" i="3" s="1"/>
  <c r="O118" i="3" a="1"/>
  <c r="O118" i="3" s="1"/>
  <c r="O119" i="3" a="1"/>
  <c r="O119" i="3" s="1"/>
  <c r="O120" i="3" a="1"/>
  <c r="O120" i="3" s="1"/>
  <c r="O121" i="3" a="1"/>
  <c r="O121" i="3" s="1"/>
  <c r="O122" i="3" a="1"/>
  <c r="O122" i="3" s="1"/>
  <c r="O123" i="3" a="1"/>
  <c r="O123" i="3" s="1"/>
  <c r="O124" i="3" a="1"/>
  <c r="O124" i="3" s="1"/>
  <c r="O125" i="3" a="1"/>
  <c r="O125" i="3" s="1"/>
  <c r="O126" i="3" a="1"/>
  <c r="O126" i="3" s="1"/>
  <c r="O127" i="3" a="1"/>
  <c r="O127" i="3" s="1"/>
  <c r="O128" i="3" a="1"/>
  <c r="O128" i="3" s="1"/>
  <c r="O129" i="3" a="1"/>
  <c r="O129" i="3" s="1"/>
  <c r="O130" i="3" a="1"/>
  <c r="O130" i="3" s="1"/>
  <c r="O131" i="3" a="1"/>
  <c r="O131" i="3" s="1"/>
  <c r="O132" i="3" a="1"/>
  <c r="O132" i="3" s="1"/>
  <c r="O133" i="3" a="1"/>
  <c r="O133" i="3" s="1"/>
  <c r="O134" i="3" a="1"/>
  <c r="O134" i="3" s="1"/>
  <c r="O135" i="3" a="1"/>
  <c r="O135" i="3" s="1"/>
  <c r="O136" i="3" a="1"/>
  <c r="O136" i="3" s="1"/>
  <c r="O137" i="3" a="1"/>
  <c r="O137" i="3" s="1"/>
  <c r="O138" i="3" a="1"/>
  <c r="O138" i="3" s="1"/>
  <c r="O139" i="3" a="1"/>
  <c r="O139" i="3" s="1"/>
  <c r="O140" i="3" a="1"/>
  <c r="O140" i="3" s="1"/>
  <c r="O141" i="3" a="1"/>
  <c r="O141" i="3" s="1"/>
  <c r="O142" i="3" a="1"/>
  <c r="O142" i="3" s="1"/>
  <c r="O143" i="3" a="1"/>
  <c r="O143" i="3" s="1"/>
  <c r="O144" i="3" a="1"/>
  <c r="O144" i="3" s="1"/>
  <c r="O145" i="3" a="1"/>
  <c r="O145" i="3" s="1"/>
  <c r="O146" i="3" a="1"/>
  <c r="O146" i="3" s="1"/>
  <c r="O147" i="3" a="1"/>
  <c r="O147" i="3" s="1"/>
  <c r="O148" i="3" a="1"/>
  <c r="O148" i="3" s="1"/>
  <c r="O149" i="3" a="1"/>
  <c r="O149" i="3" s="1"/>
  <c r="O150" i="3" a="1"/>
  <c r="O150" i="3" s="1"/>
  <c r="O151" i="3" a="1"/>
  <c r="O151" i="3" s="1"/>
  <c r="O152" i="3" a="1"/>
  <c r="O152" i="3" s="1"/>
  <c r="O153" i="3" a="1"/>
  <c r="O153" i="3" s="1"/>
  <c r="O154" i="3" a="1"/>
  <c r="O154" i="3" s="1"/>
  <c r="O155" i="3" a="1"/>
  <c r="O155" i="3" s="1"/>
  <c r="O156" i="3" a="1"/>
  <c r="O156" i="3" s="1"/>
  <c r="O157" i="3" a="1"/>
  <c r="O157" i="3" s="1"/>
  <c r="O158" i="3" a="1"/>
  <c r="O158" i="3" s="1"/>
  <c r="O159" i="3" a="1"/>
  <c r="O159" i="3" s="1"/>
  <c r="O160" i="3" a="1"/>
  <c r="O160" i="3" s="1"/>
  <c r="O161" i="3" a="1"/>
  <c r="O161" i="3" s="1"/>
  <c r="O162" i="3" a="1"/>
  <c r="O162" i="3" s="1"/>
  <c r="O163" i="3" a="1"/>
  <c r="O163" i="3" s="1"/>
  <c r="O164" i="3" a="1"/>
  <c r="O164" i="3" s="1"/>
  <c r="O165" i="3" a="1"/>
  <c r="O165" i="3" s="1"/>
  <c r="O166" i="3" a="1"/>
  <c r="O166" i="3" s="1"/>
  <c r="O167" i="3" a="1"/>
  <c r="O167" i="3" s="1"/>
  <c r="O168" i="3" a="1"/>
  <c r="O168" i="3" s="1"/>
  <c r="O169" i="3" a="1"/>
  <c r="O169" i="3" s="1"/>
  <c r="O170" i="3" a="1"/>
  <c r="O170" i="3" s="1"/>
  <c r="O171" i="3" a="1"/>
  <c r="O171" i="3" s="1"/>
  <c r="O172" i="3" a="1"/>
  <c r="O172" i="3" s="1"/>
  <c r="O173" i="3" a="1"/>
  <c r="O173" i="3" s="1"/>
  <c r="O174" i="3" a="1"/>
  <c r="O174" i="3" s="1"/>
  <c r="O175" i="3" a="1"/>
  <c r="O175" i="3" s="1"/>
  <c r="O176" i="3" a="1"/>
  <c r="O176" i="3" s="1"/>
  <c r="O177" i="3" a="1"/>
  <c r="O177" i="3" s="1"/>
  <c r="O178" i="3" a="1"/>
  <c r="O178" i="3" s="1"/>
  <c r="O179" i="3" a="1"/>
  <c r="O179" i="3" s="1"/>
  <c r="O180" i="3" a="1"/>
  <c r="O180" i="3" s="1"/>
  <c r="O181" i="3" a="1"/>
  <c r="O181" i="3" s="1"/>
  <c r="O182" i="3" a="1"/>
  <c r="O182" i="3" s="1"/>
  <c r="O183" i="3" a="1"/>
  <c r="O183" i="3" s="1"/>
  <c r="O184" i="3" a="1"/>
  <c r="O184" i="3" s="1"/>
  <c r="O185" i="3" a="1"/>
  <c r="O185" i="3" s="1"/>
  <c r="O186" i="3" a="1"/>
  <c r="O186" i="3" s="1"/>
  <c r="O187" i="3" a="1"/>
  <c r="O187" i="3" s="1"/>
  <c r="O188" i="3" a="1"/>
  <c r="O188" i="3" s="1"/>
  <c r="O189" i="3" a="1"/>
  <c r="O189" i="3" s="1"/>
  <c r="O190" i="3" a="1"/>
  <c r="O190" i="3" s="1"/>
  <c r="O191" i="3" a="1"/>
  <c r="O191" i="3" s="1"/>
  <c r="O192" i="3" a="1"/>
  <c r="O192" i="3" s="1"/>
  <c r="O193" i="3" a="1"/>
  <c r="O193" i="3" s="1"/>
  <c r="O194" i="3" a="1"/>
  <c r="O194" i="3" s="1"/>
  <c r="O195" i="3" a="1"/>
  <c r="O195" i="3" s="1"/>
  <c r="O196" i="3" a="1"/>
  <c r="O196" i="3" s="1"/>
  <c r="O197" i="3" a="1"/>
  <c r="O197" i="3" s="1"/>
  <c r="O198" i="3" a="1"/>
  <c r="O198" i="3" s="1"/>
  <c r="O199" i="3" a="1"/>
  <c r="O199" i="3" s="1"/>
  <c r="O200" i="3" a="1"/>
  <c r="O200" i="3" s="1"/>
  <c r="O201" i="3" a="1"/>
  <c r="O201" i="3" s="1"/>
  <c r="O202" i="3" a="1"/>
  <c r="O202" i="3" s="1"/>
  <c r="O203" i="3" a="1"/>
  <c r="O203" i="3" s="1"/>
  <c r="O204" i="3" a="1"/>
  <c r="O204" i="3" s="1"/>
  <c r="O205" i="3" a="1"/>
  <c r="O205" i="3" s="1"/>
  <c r="O206" i="3" a="1"/>
  <c r="O206" i="3" s="1"/>
  <c r="O207" i="3" a="1"/>
  <c r="O207" i="3" s="1"/>
  <c r="O208" i="3" a="1"/>
  <c r="O208" i="3" s="1"/>
  <c r="O209" i="3" a="1"/>
  <c r="O209" i="3" s="1"/>
  <c r="O210" i="3" a="1"/>
  <c r="O210" i="3" s="1"/>
  <c r="O211" i="3" a="1"/>
  <c r="O211" i="3" s="1"/>
  <c r="O212" i="3" a="1"/>
  <c r="O212" i="3" s="1"/>
  <c r="O213" i="3" a="1"/>
  <c r="O213" i="3" s="1"/>
  <c r="O214" i="3" a="1"/>
  <c r="O214" i="3" s="1"/>
  <c r="O215" i="3" a="1"/>
  <c r="O215" i="3" s="1"/>
  <c r="O216" i="3" a="1"/>
  <c r="O216" i="3" s="1"/>
  <c r="O217" i="3" a="1"/>
  <c r="O217" i="3" s="1"/>
  <c r="O218" i="3" a="1"/>
  <c r="O218" i="3" s="1"/>
  <c r="O219" i="3" a="1"/>
  <c r="O219" i="3" s="1"/>
  <c r="O220" i="3" a="1"/>
  <c r="O220" i="3" s="1"/>
  <c r="O221" i="3" a="1"/>
  <c r="O221" i="3" s="1"/>
  <c r="O222" i="3" a="1"/>
  <c r="O222" i="3" s="1"/>
  <c r="O223" i="3" a="1"/>
  <c r="O223" i="3" s="1"/>
  <c r="O224" i="3" a="1"/>
  <c r="O224" i="3" s="1"/>
  <c r="O225" i="3" a="1"/>
  <c r="O225" i="3" s="1"/>
  <c r="O226" i="3" a="1"/>
  <c r="O226" i="3" s="1"/>
  <c r="O227" i="3" a="1"/>
  <c r="O227" i="3" s="1"/>
  <c r="O228" i="3" a="1"/>
  <c r="O228" i="3" s="1"/>
  <c r="O229" i="3" a="1"/>
  <c r="O229" i="3" s="1"/>
  <c r="O230" i="3" a="1"/>
  <c r="O230" i="3" s="1"/>
  <c r="O231" i="3" a="1"/>
  <c r="O231" i="3" s="1"/>
  <c r="O232" i="3" a="1"/>
  <c r="O232" i="3" s="1"/>
  <c r="O233" i="3" a="1"/>
  <c r="O233" i="3" s="1"/>
  <c r="O234" i="3" a="1"/>
  <c r="O234" i="3" s="1"/>
  <c r="O235" i="3" a="1"/>
  <c r="O235" i="3" s="1"/>
  <c r="O236" i="3" a="1"/>
  <c r="O236" i="3" s="1"/>
  <c r="O237" i="3" a="1"/>
  <c r="O237" i="3" s="1"/>
  <c r="O238" i="3" a="1"/>
  <c r="O238" i="3" s="1"/>
  <c r="O239" i="3" a="1"/>
  <c r="O239" i="3" s="1"/>
  <c r="O240" i="3" a="1"/>
  <c r="O240" i="3" s="1"/>
  <c r="O241" i="3" a="1"/>
  <c r="O241" i="3" s="1"/>
  <c r="O242" i="3" a="1"/>
  <c r="O242" i="3" s="1"/>
  <c r="O243" i="3" a="1"/>
  <c r="O243" i="3" s="1"/>
  <c r="O244" i="3" a="1"/>
  <c r="O244" i="3" s="1"/>
  <c r="O245" i="3" a="1"/>
  <c r="O245" i="3" s="1"/>
  <c r="O246" i="3" a="1"/>
  <c r="O246" i="3" s="1"/>
  <c r="O247" i="3" a="1"/>
  <c r="O247" i="3" s="1"/>
  <c r="O248" i="3" a="1"/>
  <c r="O248" i="3" s="1"/>
  <c r="O249" i="3" a="1"/>
  <c r="O249" i="3" s="1"/>
  <c r="O250" i="3" a="1"/>
  <c r="O250" i="3" s="1"/>
  <c r="O251" i="3" a="1"/>
  <c r="O251" i="3" s="1"/>
  <c r="O252" i="3" a="1"/>
  <c r="O252" i="3" s="1"/>
  <c r="O253" i="3" a="1"/>
  <c r="O253" i="3" s="1"/>
  <c r="O254" i="3" a="1"/>
  <c r="O254" i="3" s="1"/>
  <c r="O255" i="3" a="1"/>
  <c r="O255" i="3" s="1"/>
  <c r="O256" i="3" a="1"/>
  <c r="O256" i="3" s="1"/>
  <c r="O257" i="3" a="1"/>
  <c r="O257" i="3" s="1"/>
  <c r="O258" i="3" a="1"/>
  <c r="O258" i="3" s="1"/>
  <c r="O259" i="3" a="1"/>
  <c r="O259" i="3" s="1"/>
  <c r="O260" i="3" a="1"/>
  <c r="O260" i="3" s="1"/>
  <c r="O261" i="3" a="1"/>
  <c r="O261" i="3" s="1"/>
  <c r="O262" i="3" a="1"/>
  <c r="O262" i="3" s="1"/>
  <c r="O263" i="3" a="1"/>
  <c r="O263" i="3" s="1"/>
  <c r="O264" i="3" a="1"/>
  <c r="O264" i="3" s="1"/>
  <c r="O265" i="3" a="1"/>
  <c r="O265" i="3" s="1"/>
  <c r="O266" i="3" a="1"/>
  <c r="O266" i="3" s="1"/>
  <c r="O267" i="3" a="1"/>
  <c r="O267" i="3" s="1"/>
  <c r="O268" i="3" a="1"/>
  <c r="O268" i="3" s="1"/>
  <c r="O269" i="3" a="1"/>
  <c r="O269" i="3" s="1"/>
  <c r="O270" i="3" a="1"/>
  <c r="O270" i="3" s="1"/>
  <c r="O271" i="3" a="1"/>
  <c r="O271" i="3" s="1"/>
  <c r="O272" i="3" a="1"/>
  <c r="O272" i="3" s="1"/>
  <c r="O273" i="3" a="1"/>
  <c r="O273" i="3" s="1"/>
  <c r="O274" i="3" a="1"/>
  <c r="O274" i="3" s="1"/>
  <c r="O275" i="3" a="1"/>
  <c r="O275" i="3" s="1"/>
  <c r="O276" i="3" a="1"/>
  <c r="O276" i="3" s="1"/>
  <c r="O277" i="3" a="1"/>
  <c r="O277" i="3" s="1"/>
  <c r="O278" i="3" a="1"/>
  <c r="O278" i="3" s="1"/>
  <c r="O279" i="3" a="1"/>
  <c r="O279" i="3" s="1"/>
  <c r="O280" i="3" a="1"/>
  <c r="O280" i="3" s="1"/>
  <c r="O281" i="3" a="1"/>
  <c r="O281" i="3" s="1"/>
  <c r="O282" i="3" a="1"/>
  <c r="O282" i="3" s="1"/>
  <c r="O283" i="3" a="1"/>
  <c r="O283" i="3" s="1"/>
  <c r="O284" i="3" a="1"/>
  <c r="O284" i="3" s="1"/>
  <c r="O285" i="3" a="1"/>
  <c r="O285" i="3" s="1"/>
  <c r="O286" i="3" a="1"/>
  <c r="O286" i="3" s="1"/>
  <c r="O287" i="3" a="1"/>
  <c r="O287" i="3" s="1"/>
  <c r="O288" i="3" a="1"/>
  <c r="O288" i="3" s="1"/>
  <c r="O289" i="3" a="1"/>
  <c r="O289" i="3" s="1"/>
  <c r="O290" i="3" a="1"/>
  <c r="O290" i="3" s="1"/>
  <c r="O291" i="3" a="1"/>
  <c r="O291" i="3" s="1"/>
  <c r="O292" i="3" a="1"/>
  <c r="O292" i="3" s="1"/>
  <c r="O293" i="3" a="1"/>
  <c r="O293" i="3" s="1"/>
  <c r="O294" i="3" a="1"/>
  <c r="O294" i="3" s="1"/>
  <c r="O295" i="3" a="1"/>
  <c r="O295" i="3" s="1"/>
  <c r="O296" i="3" a="1"/>
  <c r="O296" i="3" s="1"/>
  <c r="O297" i="3" a="1"/>
  <c r="O297" i="3" s="1"/>
  <c r="O298" i="3" a="1"/>
  <c r="O298" i="3" s="1"/>
  <c r="O299" i="3" a="1"/>
  <c r="O299" i="3" s="1"/>
  <c r="O300" i="3" a="1"/>
  <c r="O300" i="3" s="1"/>
  <c r="O301" i="3" a="1"/>
  <c r="O301" i="3" s="1"/>
  <c r="O302" i="3" a="1"/>
  <c r="O302" i="3" s="1"/>
  <c r="O303" i="3" a="1"/>
  <c r="O303" i="3" s="1"/>
  <c r="O304" i="3" a="1"/>
  <c r="O304" i="3" s="1"/>
  <c r="O305" i="3" a="1"/>
  <c r="O305" i="3" s="1"/>
  <c r="AM30" i="3" a="1"/>
  <c r="AM30" i="3" s="1"/>
  <c r="AM31" i="3" a="1"/>
  <c r="AM31" i="3" s="1"/>
  <c r="AM32" i="3" a="1"/>
  <c r="AM32" i="3" s="1"/>
  <c r="AM33" i="3" a="1"/>
  <c r="AM33" i="3" s="1"/>
  <c r="AM34" i="3" a="1"/>
  <c r="AM34" i="3" s="1"/>
  <c r="AM35" i="3" a="1"/>
  <c r="AM35" i="3" s="1"/>
  <c r="AM36" i="3" a="1"/>
  <c r="AM36" i="3" s="1"/>
  <c r="AM37" i="3" a="1"/>
  <c r="AM37" i="3" s="1"/>
  <c r="AM38" i="3" a="1"/>
  <c r="AM38" i="3" s="1"/>
  <c r="AM39" i="3" a="1"/>
  <c r="AM39" i="3" s="1"/>
  <c r="AM40" i="3" a="1"/>
  <c r="AM40" i="3" s="1"/>
  <c r="AM41" i="3" a="1"/>
  <c r="AM41" i="3" s="1"/>
  <c r="AM42" i="3" a="1"/>
  <c r="AM42" i="3" s="1"/>
  <c r="AM43" i="3" a="1"/>
  <c r="AM43" i="3" s="1"/>
  <c r="AM44" i="3" a="1"/>
  <c r="AM44" i="3" s="1"/>
  <c r="AM45" i="3" a="1"/>
  <c r="AM45" i="3" s="1"/>
  <c r="AM46" i="3" a="1"/>
  <c r="AM46" i="3" s="1"/>
  <c r="AM47" i="3" a="1"/>
  <c r="AM47" i="3" s="1"/>
  <c r="AM48" i="3" a="1"/>
  <c r="AM48" i="3" s="1"/>
  <c r="AM49" i="3" a="1"/>
  <c r="AM49" i="3" s="1"/>
  <c r="AM50" i="3" a="1"/>
  <c r="AM50" i="3" s="1"/>
  <c r="AM51" i="3" a="1"/>
  <c r="AM51" i="3" s="1"/>
  <c r="AM52" i="3" a="1"/>
  <c r="AM52" i="3" s="1"/>
  <c r="AM53" i="3" a="1"/>
  <c r="AM53" i="3" s="1"/>
  <c r="AM54" i="3" a="1"/>
  <c r="AM54" i="3" s="1"/>
  <c r="AM55" i="3" a="1"/>
  <c r="AM55" i="3" s="1"/>
  <c r="AM56" i="3" a="1"/>
  <c r="AM56" i="3" s="1"/>
  <c r="AM57" i="3" a="1"/>
  <c r="AM57" i="3" s="1"/>
  <c r="AM58" i="3" a="1"/>
  <c r="AM58" i="3" s="1"/>
  <c r="AM59" i="3" a="1"/>
  <c r="AM59" i="3" s="1"/>
  <c r="AM60" i="3" a="1"/>
  <c r="AM60" i="3" s="1"/>
  <c r="AM61" i="3" a="1"/>
  <c r="AM61" i="3" s="1"/>
  <c r="AM62" i="3" a="1"/>
  <c r="AM62" i="3" s="1"/>
  <c r="AM63" i="3" a="1"/>
  <c r="AM63" i="3" s="1"/>
  <c r="AM64" i="3" a="1"/>
  <c r="AM64" i="3" s="1"/>
  <c r="AM65" i="3" a="1"/>
  <c r="AM65" i="3" s="1"/>
  <c r="AM66" i="3" a="1"/>
  <c r="AM66" i="3" s="1"/>
  <c r="AM67" i="3" a="1"/>
  <c r="AM67" i="3" s="1"/>
  <c r="AM68" i="3" a="1"/>
  <c r="AM68" i="3" s="1"/>
  <c r="AM69" i="3" a="1"/>
  <c r="AM69" i="3" s="1"/>
  <c r="AM70" i="3" a="1"/>
  <c r="AM70" i="3" s="1"/>
  <c r="AM71" i="3" a="1"/>
  <c r="AM71" i="3" s="1"/>
  <c r="AM72" i="3" a="1"/>
  <c r="AM72" i="3" s="1"/>
  <c r="AM73" i="3" a="1"/>
  <c r="AM73" i="3" s="1"/>
  <c r="AM74" i="3" a="1"/>
  <c r="AM74" i="3" s="1"/>
  <c r="AM75" i="3" a="1"/>
  <c r="AM75" i="3" s="1"/>
  <c r="AM76" i="3" a="1"/>
  <c r="AM76" i="3" s="1"/>
  <c r="AM77" i="3" a="1"/>
  <c r="AM77" i="3" s="1"/>
  <c r="AM78" i="3" a="1"/>
  <c r="AM78" i="3" s="1"/>
  <c r="AM79" i="3" a="1"/>
  <c r="AM79" i="3" s="1"/>
  <c r="AM80" i="3" a="1"/>
  <c r="AM80" i="3" s="1"/>
  <c r="AM81" i="3" a="1"/>
  <c r="AM81" i="3" s="1"/>
  <c r="AM82" i="3" a="1"/>
  <c r="AM82" i="3" s="1"/>
  <c r="AM83" i="3" a="1"/>
  <c r="AM83" i="3" s="1"/>
  <c r="AM84" i="3" a="1"/>
  <c r="AM84" i="3" s="1"/>
  <c r="AM85" i="3" a="1"/>
  <c r="AM85" i="3" s="1"/>
  <c r="AM86" i="3" a="1"/>
  <c r="AM86" i="3" s="1"/>
  <c r="AM87" i="3" a="1"/>
  <c r="AM87" i="3" s="1"/>
  <c r="AM88" i="3" a="1"/>
  <c r="AM88" i="3" s="1"/>
  <c r="AM89" i="3" a="1"/>
  <c r="AM89" i="3" s="1"/>
  <c r="AM90" i="3" a="1"/>
  <c r="AM90" i="3" s="1"/>
  <c r="AM91" i="3" a="1"/>
  <c r="AM91" i="3" s="1"/>
  <c r="AM92" i="3" a="1"/>
  <c r="AM92" i="3" s="1"/>
  <c r="AM93" i="3" a="1"/>
  <c r="AM93" i="3" s="1"/>
  <c r="AM94" i="3" a="1"/>
  <c r="AM94" i="3" s="1"/>
  <c r="AM95" i="3" a="1"/>
  <c r="AM95" i="3" s="1"/>
  <c r="AM96" i="3" a="1"/>
  <c r="AM96" i="3" s="1"/>
  <c r="AM97" i="3" a="1"/>
  <c r="AM97" i="3" s="1"/>
  <c r="AM98" i="3" a="1"/>
  <c r="AM98" i="3" s="1"/>
  <c r="AM99" i="3" a="1"/>
  <c r="AM99" i="3" s="1"/>
  <c r="AM100" i="3" a="1"/>
  <c r="AM100" i="3" s="1"/>
  <c r="AM101" i="3" a="1"/>
  <c r="AM101" i="3" s="1"/>
  <c r="AM102" i="3" a="1"/>
  <c r="AM102" i="3" s="1"/>
  <c r="AM103" i="3" a="1"/>
  <c r="AM103" i="3" s="1"/>
  <c r="AM104" i="3" a="1"/>
  <c r="AM104" i="3" s="1"/>
  <c r="AM105" i="3" a="1"/>
  <c r="AM105" i="3" s="1"/>
  <c r="AM106" i="3" a="1"/>
  <c r="AM106" i="3" s="1"/>
  <c r="AM107" i="3" a="1"/>
  <c r="AM107" i="3" s="1"/>
  <c r="AM108" i="3" a="1"/>
  <c r="AM108" i="3" s="1"/>
  <c r="AM109" i="3" a="1"/>
  <c r="AM109" i="3" s="1"/>
  <c r="AM110" i="3" a="1"/>
  <c r="AM110" i="3" s="1"/>
  <c r="AM111" i="3" a="1"/>
  <c r="AM111" i="3" s="1"/>
  <c r="AM112" i="3" a="1"/>
  <c r="AM112" i="3" s="1"/>
  <c r="AM113" i="3" a="1"/>
  <c r="AM113" i="3" s="1"/>
  <c r="AM114" i="3" a="1"/>
  <c r="AM114" i="3" s="1"/>
  <c r="AM115" i="3" a="1"/>
  <c r="AM115" i="3" s="1"/>
  <c r="AM116" i="3" a="1"/>
  <c r="AM116" i="3" s="1"/>
  <c r="AM117" i="3" a="1"/>
  <c r="AM117" i="3" s="1"/>
  <c r="AM118" i="3" a="1"/>
  <c r="AM118" i="3" s="1"/>
  <c r="AM119" i="3" a="1"/>
  <c r="AM119" i="3" s="1"/>
  <c r="AM120" i="3" a="1"/>
  <c r="AM120" i="3" s="1"/>
  <c r="AM121" i="3" a="1"/>
  <c r="AM121" i="3" s="1"/>
  <c r="AM122" i="3" a="1"/>
  <c r="AM122" i="3" s="1"/>
  <c r="AM123" i="3" a="1"/>
  <c r="AM123" i="3" s="1"/>
  <c r="AM124" i="3" a="1"/>
  <c r="AM124" i="3" s="1"/>
  <c r="AM125" i="3" a="1"/>
  <c r="AM125" i="3" s="1"/>
  <c r="AM126" i="3" a="1"/>
  <c r="AM126" i="3" s="1"/>
  <c r="AM127" i="3" a="1"/>
  <c r="AM127" i="3" s="1"/>
  <c r="AM128" i="3" a="1"/>
  <c r="AM128" i="3" s="1"/>
  <c r="AM129" i="3" a="1"/>
  <c r="AM129" i="3" s="1"/>
  <c r="AM130" i="3" a="1"/>
  <c r="AM130" i="3" s="1"/>
  <c r="AM131" i="3" a="1"/>
  <c r="AM131" i="3" s="1"/>
  <c r="AM132" i="3" a="1"/>
  <c r="AM132" i="3" s="1"/>
  <c r="AM133" i="3" a="1"/>
  <c r="AM133" i="3" s="1"/>
  <c r="AM134" i="3" a="1"/>
  <c r="AM134" i="3" s="1"/>
  <c r="AM135" i="3" a="1"/>
  <c r="AM135" i="3" s="1"/>
  <c r="AM136" i="3" a="1"/>
  <c r="AM136" i="3" s="1"/>
  <c r="AM137" i="3" a="1"/>
  <c r="AM137" i="3" s="1"/>
  <c r="AM138" i="3" a="1"/>
  <c r="AM138" i="3" s="1"/>
  <c r="AM139" i="3" a="1"/>
  <c r="AM139" i="3" s="1"/>
  <c r="AM140" i="3" a="1"/>
  <c r="AM140" i="3" s="1"/>
  <c r="AM141" i="3" a="1"/>
  <c r="AM141" i="3" s="1"/>
  <c r="AM142" i="3" a="1"/>
  <c r="AM142" i="3" s="1"/>
  <c r="AM143" i="3" a="1"/>
  <c r="AM143" i="3" s="1"/>
  <c r="AM144" i="3" a="1"/>
  <c r="AM144" i="3" s="1"/>
  <c r="AM145" i="3" a="1"/>
  <c r="AM145" i="3" s="1"/>
  <c r="AM146" i="3" a="1"/>
  <c r="AM146" i="3" s="1"/>
  <c r="AM147" i="3" a="1"/>
  <c r="AM147" i="3" s="1"/>
  <c r="AM148" i="3" a="1"/>
  <c r="AM148" i="3" s="1"/>
  <c r="AM149" i="3" a="1"/>
  <c r="AM149" i="3" s="1"/>
  <c r="AM150" i="3" a="1"/>
  <c r="AM150" i="3" s="1"/>
  <c r="AM151" i="3" a="1"/>
  <c r="AM151" i="3" s="1"/>
  <c r="AM152" i="3" a="1"/>
  <c r="AM152" i="3" s="1"/>
  <c r="AM153" i="3" a="1"/>
  <c r="AM153" i="3" s="1"/>
  <c r="AM154" i="3" a="1"/>
  <c r="AM154" i="3" s="1"/>
  <c r="AM155" i="3" a="1"/>
  <c r="AM155" i="3" s="1"/>
  <c r="AM156" i="3" a="1"/>
  <c r="AM156" i="3" s="1"/>
  <c r="AM157" i="3" a="1"/>
  <c r="AM157" i="3" s="1"/>
  <c r="AM158" i="3" a="1"/>
  <c r="AM158" i="3" s="1"/>
  <c r="AM159" i="3" a="1"/>
  <c r="AM159" i="3" s="1"/>
  <c r="AM160" i="3" a="1"/>
  <c r="AM160" i="3" s="1"/>
  <c r="AM161" i="3" a="1"/>
  <c r="AM161" i="3" s="1"/>
  <c r="AM162" i="3" a="1"/>
  <c r="AM162" i="3" s="1"/>
  <c r="AM163" i="3" a="1"/>
  <c r="AM163" i="3" s="1"/>
  <c r="AM164" i="3" a="1"/>
  <c r="AM164" i="3" s="1"/>
  <c r="AM165" i="3" a="1"/>
  <c r="AM165" i="3" s="1"/>
  <c r="AM166" i="3" a="1"/>
  <c r="AM166" i="3" s="1"/>
  <c r="AM167" i="3" a="1"/>
  <c r="AM167" i="3" s="1"/>
  <c r="AM168" i="3" a="1"/>
  <c r="AM168" i="3" s="1"/>
  <c r="AM169" i="3" a="1"/>
  <c r="AM169" i="3" s="1"/>
  <c r="AM170" i="3" a="1"/>
  <c r="AM170" i="3" s="1"/>
  <c r="AM171" i="3" a="1"/>
  <c r="AM171" i="3" s="1"/>
  <c r="AM172" i="3" a="1"/>
  <c r="AM172" i="3" s="1"/>
  <c r="AM173" i="3" a="1"/>
  <c r="AM173" i="3" s="1"/>
  <c r="AM174" i="3" a="1"/>
  <c r="AM174" i="3" s="1"/>
  <c r="AM175" i="3" a="1"/>
  <c r="AM175" i="3" s="1"/>
  <c r="AM176" i="3" a="1"/>
  <c r="AM176" i="3" s="1"/>
  <c r="AM177" i="3" a="1"/>
  <c r="AM177" i="3" s="1"/>
  <c r="AM178" i="3" a="1"/>
  <c r="AM178" i="3" s="1"/>
  <c r="AM179" i="3" a="1"/>
  <c r="AM179" i="3" s="1"/>
  <c r="AM180" i="3" a="1"/>
  <c r="AM180" i="3" s="1"/>
  <c r="AM181" i="3" a="1"/>
  <c r="AM181" i="3" s="1"/>
  <c r="AM182" i="3" a="1"/>
  <c r="AM182" i="3" s="1"/>
  <c r="AM183" i="3" a="1"/>
  <c r="AM183" i="3" s="1"/>
  <c r="AM184" i="3" a="1"/>
  <c r="AM184" i="3" s="1"/>
  <c r="AM185" i="3" a="1"/>
  <c r="AM185" i="3" s="1"/>
  <c r="AM186" i="3" a="1"/>
  <c r="AM186" i="3" s="1"/>
  <c r="AM187" i="3" a="1"/>
  <c r="AM187" i="3" s="1"/>
  <c r="AM188" i="3" a="1"/>
  <c r="AM188" i="3" s="1"/>
  <c r="AM189" i="3" a="1"/>
  <c r="AM189" i="3" s="1"/>
  <c r="AM190" i="3" a="1"/>
  <c r="AM190" i="3" s="1"/>
  <c r="AM191" i="3" a="1"/>
  <c r="AM191" i="3" s="1"/>
  <c r="AM192" i="3" a="1"/>
  <c r="AM192" i="3" s="1"/>
  <c r="AM193" i="3" a="1"/>
  <c r="AM193" i="3" s="1"/>
  <c r="AM194" i="3" a="1"/>
  <c r="AM194" i="3" s="1"/>
  <c r="AM195" i="3" a="1"/>
  <c r="AM195" i="3" s="1"/>
  <c r="AM196" i="3" a="1"/>
  <c r="AM196" i="3" s="1"/>
  <c r="AM197" i="3" a="1"/>
  <c r="AM197" i="3" s="1"/>
  <c r="AM198" i="3" a="1"/>
  <c r="AM198" i="3" s="1"/>
  <c r="AM199" i="3" a="1"/>
  <c r="AM199" i="3" s="1"/>
  <c r="AM200" i="3" a="1"/>
  <c r="AM200" i="3" s="1"/>
  <c r="AM201" i="3" a="1"/>
  <c r="AM201" i="3" s="1"/>
  <c r="AM202" i="3" a="1"/>
  <c r="AM202" i="3" s="1"/>
  <c r="AM203" i="3" a="1"/>
  <c r="AM203" i="3" s="1"/>
  <c r="AM204" i="3" a="1"/>
  <c r="AM204" i="3" s="1"/>
  <c r="AM205" i="3" a="1"/>
  <c r="AM205" i="3" s="1"/>
  <c r="AM206" i="3" a="1"/>
  <c r="AM206" i="3" s="1"/>
  <c r="AM207" i="3" a="1"/>
  <c r="AM207" i="3" s="1"/>
  <c r="AM208" i="3" a="1"/>
  <c r="AM208" i="3" s="1"/>
  <c r="AM209" i="3" a="1"/>
  <c r="AM209" i="3" s="1"/>
  <c r="AM210" i="3" a="1"/>
  <c r="AM210" i="3" s="1"/>
  <c r="AM211" i="3" a="1"/>
  <c r="AM211" i="3" s="1"/>
  <c r="AM212" i="3" a="1"/>
  <c r="AM212" i="3" s="1"/>
  <c r="AM213" i="3" a="1"/>
  <c r="AM213" i="3" s="1"/>
  <c r="AM214" i="3" a="1"/>
  <c r="AM214" i="3" s="1"/>
  <c r="AM215" i="3" a="1"/>
  <c r="AM215" i="3" s="1"/>
  <c r="AM216" i="3" a="1"/>
  <c r="AM216" i="3" s="1"/>
  <c r="AM217" i="3" a="1"/>
  <c r="AM217" i="3" s="1"/>
  <c r="AM218" i="3" a="1"/>
  <c r="AM218" i="3" s="1"/>
  <c r="AM219" i="3" a="1"/>
  <c r="AM219" i="3" s="1"/>
  <c r="AM220" i="3" a="1"/>
  <c r="AM220" i="3" s="1"/>
  <c r="AM221" i="3" a="1"/>
  <c r="AM221" i="3" s="1"/>
  <c r="AM222" i="3" a="1"/>
  <c r="AM222" i="3" s="1"/>
  <c r="AM223" i="3" a="1"/>
  <c r="AM223" i="3" s="1"/>
  <c r="AM224" i="3" a="1"/>
  <c r="AM224" i="3" s="1"/>
  <c r="AM225" i="3" a="1"/>
  <c r="AM225" i="3" s="1"/>
  <c r="AM226" i="3" a="1"/>
  <c r="AM226" i="3" s="1"/>
  <c r="AM227" i="3" a="1"/>
  <c r="AM227" i="3" s="1"/>
  <c r="AM228" i="3" a="1"/>
  <c r="AM228" i="3" s="1"/>
  <c r="AM229" i="3" a="1"/>
  <c r="AM229" i="3" s="1"/>
  <c r="AM230" i="3" a="1"/>
  <c r="AM230" i="3" s="1"/>
  <c r="AM231" i="3" a="1"/>
  <c r="AM231" i="3" s="1"/>
  <c r="AM232" i="3" a="1"/>
  <c r="AM232" i="3" s="1"/>
  <c r="AM233" i="3" a="1"/>
  <c r="AM233" i="3" s="1"/>
  <c r="AM234" i="3" a="1"/>
  <c r="AM234" i="3" s="1"/>
  <c r="AM235" i="3" a="1"/>
  <c r="AM235" i="3" s="1"/>
  <c r="AM236" i="3" a="1"/>
  <c r="AM236" i="3" s="1"/>
  <c r="AM237" i="3" a="1"/>
  <c r="AM237" i="3" s="1"/>
  <c r="AM238" i="3" a="1"/>
  <c r="AM238" i="3" s="1"/>
  <c r="AM239" i="3" a="1"/>
  <c r="AM239" i="3" s="1"/>
  <c r="AM240" i="3" a="1"/>
  <c r="AM240" i="3" s="1"/>
  <c r="AM241" i="3" a="1"/>
  <c r="AM241" i="3" s="1"/>
  <c r="AM242" i="3" a="1"/>
  <c r="AM242" i="3" s="1"/>
  <c r="AM243" i="3" a="1"/>
  <c r="AM243" i="3" s="1"/>
  <c r="AM244" i="3" a="1"/>
  <c r="AM244" i="3" s="1"/>
  <c r="AM245" i="3" a="1"/>
  <c r="AM245" i="3" s="1"/>
  <c r="AM246" i="3" a="1"/>
  <c r="AM246" i="3" s="1"/>
  <c r="AM247" i="3" a="1"/>
  <c r="AM247" i="3" s="1"/>
  <c r="AM248" i="3" a="1"/>
  <c r="AM248" i="3" s="1"/>
  <c r="AM249" i="3" a="1"/>
  <c r="AM249" i="3" s="1"/>
  <c r="AM250" i="3" a="1"/>
  <c r="AM250" i="3" s="1"/>
  <c r="AM251" i="3" a="1"/>
  <c r="AM251" i="3" s="1"/>
  <c r="AM252" i="3" a="1"/>
  <c r="AM252" i="3" s="1"/>
  <c r="AM253" i="3" a="1"/>
  <c r="AM253" i="3" s="1"/>
  <c r="AM254" i="3" a="1"/>
  <c r="AM254" i="3" s="1"/>
  <c r="AM255" i="3" a="1"/>
  <c r="AM255" i="3" s="1"/>
  <c r="AM256" i="3" a="1"/>
  <c r="AM256" i="3" s="1"/>
  <c r="AM257" i="3" a="1"/>
  <c r="AM257" i="3" s="1"/>
  <c r="AM258" i="3" a="1"/>
  <c r="AM258" i="3" s="1"/>
  <c r="AM259" i="3" a="1"/>
  <c r="AM259" i="3" s="1"/>
  <c r="AM260" i="3" a="1"/>
  <c r="AM260" i="3" s="1"/>
  <c r="AM261" i="3" a="1"/>
  <c r="AM261" i="3" s="1"/>
  <c r="AM262" i="3" a="1"/>
  <c r="AM262" i="3" s="1"/>
  <c r="AM263" i="3" a="1"/>
  <c r="AM263" i="3" s="1"/>
  <c r="AM264" i="3" a="1"/>
  <c r="AM264" i="3" s="1"/>
  <c r="AM265" i="3" a="1"/>
  <c r="AM265" i="3" s="1"/>
  <c r="AM266" i="3" a="1"/>
  <c r="AM266" i="3" s="1"/>
  <c r="AM267" i="3" a="1"/>
  <c r="AM267" i="3" s="1"/>
  <c r="AM268" i="3" a="1"/>
  <c r="AM268" i="3" s="1"/>
  <c r="AM269" i="3" a="1"/>
  <c r="AM269" i="3" s="1"/>
  <c r="AM270" i="3" a="1"/>
  <c r="AM270" i="3" s="1"/>
  <c r="AM271" i="3" a="1"/>
  <c r="AM271" i="3" s="1"/>
  <c r="AM272" i="3" a="1"/>
  <c r="AM272" i="3" s="1"/>
  <c r="AM273" i="3" a="1"/>
  <c r="AM273" i="3" s="1"/>
  <c r="AM274" i="3" a="1"/>
  <c r="AM274" i="3" s="1"/>
  <c r="AM275" i="3" a="1"/>
  <c r="AM275" i="3" s="1"/>
  <c r="AM276" i="3" a="1"/>
  <c r="AM276" i="3" s="1"/>
  <c r="AM277" i="3" a="1"/>
  <c r="AM277" i="3" s="1"/>
  <c r="AM278" i="3" a="1"/>
  <c r="AM278" i="3" s="1"/>
  <c r="AM279" i="3" a="1"/>
  <c r="AM279" i="3" s="1"/>
  <c r="AM280" i="3" a="1"/>
  <c r="AM280" i="3" s="1"/>
  <c r="AM281" i="3" a="1"/>
  <c r="AM281" i="3" s="1"/>
  <c r="AM282" i="3" a="1"/>
  <c r="AM282" i="3" s="1"/>
  <c r="AM283" i="3" a="1"/>
  <c r="AM283" i="3" s="1"/>
  <c r="AM284" i="3" a="1"/>
  <c r="AM284" i="3" s="1"/>
  <c r="AM285" i="3" a="1"/>
  <c r="AM285" i="3" s="1"/>
  <c r="AM286" i="3" a="1"/>
  <c r="AM286" i="3" s="1"/>
  <c r="AM287" i="3" a="1"/>
  <c r="AM287" i="3" s="1"/>
  <c r="AM288" i="3" a="1"/>
  <c r="AM288" i="3" s="1"/>
  <c r="AM289" i="3" a="1"/>
  <c r="AM289" i="3" s="1"/>
  <c r="AM290" i="3" a="1"/>
  <c r="AM290" i="3" s="1"/>
  <c r="AM291" i="3" a="1"/>
  <c r="AM291" i="3" s="1"/>
  <c r="AM292" i="3" a="1"/>
  <c r="AM292" i="3" s="1"/>
  <c r="AM293" i="3" a="1"/>
  <c r="AM293" i="3" s="1"/>
  <c r="AM294" i="3" a="1"/>
  <c r="AM294" i="3" s="1"/>
  <c r="AM295" i="3" a="1"/>
  <c r="AM295" i="3" s="1"/>
  <c r="AM296" i="3" a="1"/>
  <c r="AM296" i="3" s="1"/>
  <c r="AM297" i="3" a="1"/>
  <c r="AM297" i="3" s="1"/>
  <c r="AM298" i="3" a="1"/>
  <c r="AM298" i="3" s="1"/>
  <c r="AM299" i="3" a="1"/>
  <c r="AM299" i="3" s="1"/>
  <c r="AM300" i="3" a="1"/>
  <c r="AM300" i="3" s="1"/>
  <c r="AM301" i="3" a="1"/>
  <c r="AM301" i="3" s="1"/>
  <c r="AM302" i="3" a="1"/>
  <c r="AM302" i="3" s="1"/>
  <c r="AM303" i="3" a="1"/>
  <c r="AM303" i="3" s="1"/>
  <c r="AM304" i="3" a="1"/>
  <c r="AM304" i="3" s="1"/>
  <c r="AM305" i="3" a="1"/>
  <c r="AM305" i="3" s="1"/>
  <c r="P30" i="3" a="1"/>
  <c r="P30" i="3" s="1"/>
  <c r="P31" i="3" a="1"/>
  <c r="P31" i="3" s="1"/>
  <c r="P32" i="3" a="1"/>
  <c r="P32" i="3" s="1"/>
  <c r="P33" i="3" a="1"/>
  <c r="P33" i="3" s="1"/>
  <c r="P34" i="3" a="1"/>
  <c r="P34" i="3" s="1"/>
  <c r="P35" i="3" a="1"/>
  <c r="P35" i="3" s="1"/>
  <c r="P36" i="3" a="1"/>
  <c r="P36" i="3" s="1"/>
  <c r="P37" i="3" a="1"/>
  <c r="P37" i="3" s="1"/>
  <c r="P38" i="3" a="1"/>
  <c r="P38" i="3" s="1"/>
  <c r="P39" i="3" a="1"/>
  <c r="P39" i="3" s="1"/>
  <c r="P40" i="3" a="1"/>
  <c r="P40" i="3" s="1"/>
  <c r="P41" i="3" a="1"/>
  <c r="P41" i="3" s="1"/>
  <c r="P42" i="3" a="1"/>
  <c r="P42" i="3" s="1"/>
  <c r="P43" i="3" a="1"/>
  <c r="P43" i="3" s="1"/>
  <c r="P44" i="3" a="1"/>
  <c r="P44" i="3" s="1"/>
  <c r="P45" i="3" a="1"/>
  <c r="P45" i="3" s="1"/>
  <c r="P46" i="3" a="1"/>
  <c r="P46" i="3" s="1"/>
  <c r="P47" i="3" a="1"/>
  <c r="P47" i="3" s="1"/>
  <c r="P48" i="3" a="1"/>
  <c r="P48" i="3" s="1"/>
  <c r="P49" i="3" a="1"/>
  <c r="P49" i="3" s="1"/>
  <c r="P50" i="3" a="1"/>
  <c r="P50" i="3" s="1"/>
  <c r="P51" i="3" a="1"/>
  <c r="P51" i="3" s="1"/>
  <c r="P52" i="3" a="1"/>
  <c r="P52" i="3" s="1"/>
  <c r="P53" i="3" a="1"/>
  <c r="P53" i="3" s="1"/>
  <c r="P54" i="3" a="1"/>
  <c r="P54" i="3" s="1"/>
  <c r="P55" i="3" a="1"/>
  <c r="P55" i="3" s="1"/>
  <c r="P56" i="3" a="1"/>
  <c r="P56" i="3" s="1"/>
  <c r="P57" i="3" a="1"/>
  <c r="P57" i="3" s="1"/>
  <c r="P58" i="3" a="1"/>
  <c r="P58" i="3" s="1"/>
  <c r="P59" i="3" a="1"/>
  <c r="P59" i="3" s="1"/>
  <c r="P60" i="3" a="1"/>
  <c r="P60" i="3" s="1"/>
  <c r="P61" i="3" a="1"/>
  <c r="P61" i="3" s="1"/>
  <c r="P62" i="3" a="1"/>
  <c r="P62" i="3" s="1"/>
  <c r="P63" i="3" a="1"/>
  <c r="P63" i="3" s="1"/>
  <c r="P64" i="3" a="1"/>
  <c r="P64" i="3" s="1"/>
  <c r="P65" i="3" a="1"/>
  <c r="P65" i="3" s="1"/>
  <c r="P66" i="3" a="1"/>
  <c r="P66" i="3" s="1"/>
  <c r="P67" i="3" a="1"/>
  <c r="P67" i="3" s="1"/>
  <c r="P68" i="3" a="1"/>
  <c r="P68" i="3" s="1"/>
  <c r="P69" i="3" a="1"/>
  <c r="P69" i="3" s="1"/>
  <c r="P70" i="3" a="1"/>
  <c r="P70" i="3" s="1"/>
  <c r="P71" i="3" a="1"/>
  <c r="P71" i="3" s="1"/>
  <c r="P72" i="3" a="1"/>
  <c r="P72" i="3" s="1"/>
  <c r="P73" i="3" a="1"/>
  <c r="P73" i="3" s="1"/>
  <c r="P74" i="3" a="1"/>
  <c r="P74" i="3" s="1"/>
  <c r="P75" i="3" a="1"/>
  <c r="P75" i="3" s="1"/>
  <c r="P76" i="3" a="1"/>
  <c r="P76" i="3" s="1"/>
  <c r="P77" i="3" a="1"/>
  <c r="P77" i="3" s="1"/>
  <c r="P78" i="3" a="1"/>
  <c r="P78" i="3" s="1"/>
  <c r="P79" i="3" a="1"/>
  <c r="P79" i="3" s="1"/>
  <c r="P80" i="3" a="1"/>
  <c r="P80" i="3" s="1"/>
  <c r="P81" i="3" a="1"/>
  <c r="P81" i="3" s="1"/>
  <c r="P82" i="3" a="1"/>
  <c r="P82" i="3" s="1"/>
  <c r="P83" i="3" a="1"/>
  <c r="P83" i="3" s="1"/>
  <c r="P84" i="3" a="1"/>
  <c r="P84" i="3" s="1"/>
  <c r="P85" i="3" a="1"/>
  <c r="P85" i="3" s="1"/>
  <c r="P86" i="3" a="1"/>
  <c r="P86" i="3" s="1"/>
  <c r="P87" i="3" a="1"/>
  <c r="P87" i="3" s="1"/>
  <c r="P88" i="3" a="1"/>
  <c r="P88" i="3" s="1"/>
  <c r="P89" i="3" a="1"/>
  <c r="P89" i="3" s="1"/>
  <c r="P90" i="3" a="1"/>
  <c r="P90" i="3" s="1"/>
  <c r="P91" i="3" a="1"/>
  <c r="P91" i="3" s="1"/>
  <c r="P92" i="3" a="1"/>
  <c r="P92" i="3" s="1"/>
  <c r="P93" i="3" a="1"/>
  <c r="P93" i="3" s="1"/>
  <c r="P94" i="3" a="1"/>
  <c r="P94" i="3" s="1"/>
  <c r="P95" i="3" a="1"/>
  <c r="P95" i="3" s="1"/>
  <c r="P96" i="3" a="1"/>
  <c r="P96" i="3" s="1"/>
  <c r="P97" i="3" a="1"/>
  <c r="P97" i="3" s="1"/>
  <c r="P98" i="3" a="1"/>
  <c r="P98" i="3" s="1"/>
  <c r="P99" i="3" a="1"/>
  <c r="P99" i="3" s="1"/>
  <c r="P100" i="3" a="1"/>
  <c r="P100" i="3" s="1"/>
  <c r="P101" i="3" a="1"/>
  <c r="P101" i="3" s="1"/>
  <c r="P102" i="3" a="1"/>
  <c r="P102" i="3" s="1"/>
  <c r="P103" i="3" a="1"/>
  <c r="P103" i="3" s="1"/>
  <c r="P104" i="3" a="1"/>
  <c r="P104" i="3" s="1"/>
  <c r="P105" i="3" a="1"/>
  <c r="P105" i="3" s="1"/>
  <c r="P106" i="3" a="1"/>
  <c r="P106" i="3" s="1"/>
  <c r="P107" i="3" a="1"/>
  <c r="P107" i="3" s="1"/>
  <c r="P108" i="3" a="1"/>
  <c r="P108" i="3" s="1"/>
  <c r="P109" i="3" a="1"/>
  <c r="P109" i="3" s="1"/>
  <c r="P110" i="3" a="1"/>
  <c r="P110" i="3" s="1"/>
  <c r="P111" i="3" a="1"/>
  <c r="P111" i="3" s="1"/>
  <c r="P112" i="3" a="1"/>
  <c r="P112" i="3" s="1"/>
  <c r="P113" i="3" a="1"/>
  <c r="P113" i="3" s="1"/>
  <c r="P114" i="3" a="1"/>
  <c r="P114" i="3" s="1"/>
  <c r="P115" i="3" a="1"/>
  <c r="P115" i="3" s="1"/>
  <c r="P116" i="3" a="1"/>
  <c r="P116" i="3" s="1"/>
  <c r="P117" i="3" a="1"/>
  <c r="P117" i="3" s="1"/>
  <c r="P118" i="3" a="1"/>
  <c r="P118" i="3" s="1"/>
  <c r="P119" i="3" a="1"/>
  <c r="P119" i="3" s="1"/>
  <c r="P120" i="3" a="1"/>
  <c r="P120" i="3" s="1"/>
  <c r="P121" i="3" a="1"/>
  <c r="P121" i="3" s="1"/>
  <c r="P122" i="3" a="1"/>
  <c r="P122" i="3" s="1"/>
  <c r="P123" i="3" a="1"/>
  <c r="P123" i="3" s="1"/>
  <c r="P124" i="3" a="1"/>
  <c r="P124" i="3" s="1"/>
  <c r="P125" i="3" a="1"/>
  <c r="P125" i="3" s="1"/>
  <c r="P126" i="3" a="1"/>
  <c r="P126" i="3" s="1"/>
  <c r="P127" i="3" a="1"/>
  <c r="P127" i="3" s="1"/>
  <c r="P128" i="3" a="1"/>
  <c r="P128" i="3" s="1"/>
  <c r="P129" i="3" a="1"/>
  <c r="P129" i="3" s="1"/>
  <c r="P130" i="3" a="1"/>
  <c r="P130" i="3" s="1"/>
  <c r="P131" i="3" a="1"/>
  <c r="P131" i="3" s="1"/>
  <c r="P132" i="3" a="1"/>
  <c r="P132" i="3" s="1"/>
  <c r="P133" i="3" a="1"/>
  <c r="P133" i="3" s="1"/>
  <c r="P134" i="3" a="1"/>
  <c r="P134" i="3" s="1"/>
  <c r="P135" i="3" a="1"/>
  <c r="P135" i="3" s="1"/>
  <c r="P136" i="3" a="1"/>
  <c r="P136" i="3" s="1"/>
  <c r="P137" i="3" a="1"/>
  <c r="P137" i="3" s="1"/>
  <c r="P138" i="3" a="1"/>
  <c r="P138" i="3" s="1"/>
  <c r="P139" i="3" a="1"/>
  <c r="P139" i="3" s="1"/>
  <c r="P140" i="3" a="1"/>
  <c r="P140" i="3" s="1"/>
  <c r="P141" i="3" a="1"/>
  <c r="P141" i="3" s="1"/>
  <c r="P142" i="3" a="1"/>
  <c r="P142" i="3" s="1"/>
  <c r="P143" i="3" a="1"/>
  <c r="P143" i="3" s="1"/>
  <c r="P144" i="3" a="1"/>
  <c r="P144" i="3" s="1"/>
  <c r="P145" i="3" a="1"/>
  <c r="P145" i="3" s="1"/>
  <c r="W145" i="3" s="1"/>
  <c r="P146" i="3" a="1"/>
  <c r="P146" i="3" s="1"/>
  <c r="P147" i="3" a="1"/>
  <c r="P147" i="3" s="1"/>
  <c r="P148" i="3" a="1"/>
  <c r="P148" i="3" s="1"/>
  <c r="P149" i="3" a="1"/>
  <c r="P149" i="3" s="1"/>
  <c r="P150" i="3" a="1"/>
  <c r="P150" i="3" s="1"/>
  <c r="P151" i="3" a="1"/>
  <c r="P151" i="3" s="1"/>
  <c r="P152" i="3" a="1"/>
  <c r="P152" i="3" s="1"/>
  <c r="P153" i="3" a="1"/>
  <c r="P153" i="3" s="1"/>
  <c r="P154" i="3" a="1"/>
  <c r="P154" i="3" s="1"/>
  <c r="P155" i="3" a="1"/>
  <c r="P155" i="3" s="1"/>
  <c r="P156" i="3" a="1"/>
  <c r="P156" i="3" s="1"/>
  <c r="P157" i="3" a="1"/>
  <c r="P157" i="3" s="1"/>
  <c r="P158" i="3" a="1"/>
  <c r="P158" i="3" s="1"/>
  <c r="P159" i="3" a="1"/>
  <c r="P159" i="3" s="1"/>
  <c r="P160" i="3" a="1"/>
  <c r="P160" i="3" s="1"/>
  <c r="P161" i="3" a="1"/>
  <c r="P161" i="3" s="1"/>
  <c r="P162" i="3" a="1"/>
  <c r="P162" i="3" s="1"/>
  <c r="P163" i="3" a="1"/>
  <c r="P163" i="3" s="1"/>
  <c r="P164" i="3" a="1"/>
  <c r="P164" i="3" s="1"/>
  <c r="P165" i="3" a="1"/>
  <c r="P165" i="3" s="1"/>
  <c r="P166" i="3" a="1"/>
  <c r="P166" i="3" s="1"/>
  <c r="P167" i="3" a="1"/>
  <c r="P167" i="3" s="1"/>
  <c r="P168" i="3" a="1"/>
  <c r="P168" i="3" s="1"/>
  <c r="P169" i="3" a="1"/>
  <c r="P169" i="3" s="1"/>
  <c r="P170" i="3" a="1"/>
  <c r="P170" i="3" s="1"/>
  <c r="P171" i="3" a="1"/>
  <c r="P171" i="3" s="1"/>
  <c r="P172" i="3" a="1"/>
  <c r="P172" i="3" s="1"/>
  <c r="P173" i="3" a="1"/>
  <c r="P173" i="3" s="1"/>
  <c r="P174" i="3" a="1"/>
  <c r="P174" i="3" s="1"/>
  <c r="P175" i="3" a="1"/>
  <c r="P175" i="3" s="1"/>
  <c r="P176" i="3" a="1"/>
  <c r="P176" i="3" s="1"/>
  <c r="P177" i="3" a="1"/>
  <c r="P177" i="3" s="1"/>
  <c r="P178" i="3" a="1"/>
  <c r="P178" i="3" s="1"/>
  <c r="P179" i="3" a="1"/>
  <c r="P179" i="3" s="1"/>
  <c r="P180" i="3" a="1"/>
  <c r="P180" i="3" s="1"/>
  <c r="P181" i="3" a="1"/>
  <c r="P181" i="3" s="1"/>
  <c r="P182" i="3" a="1"/>
  <c r="P182" i="3" s="1"/>
  <c r="P183" i="3" a="1"/>
  <c r="P183" i="3" s="1"/>
  <c r="P184" i="3" a="1"/>
  <c r="P184" i="3" s="1"/>
  <c r="P185" i="3" a="1"/>
  <c r="P185" i="3" s="1"/>
  <c r="P186" i="3" a="1"/>
  <c r="P186" i="3" s="1"/>
  <c r="P187" i="3" a="1"/>
  <c r="P187" i="3" s="1"/>
  <c r="P188" i="3" a="1"/>
  <c r="P188" i="3" s="1"/>
  <c r="P189" i="3" a="1"/>
  <c r="P189" i="3" s="1"/>
  <c r="P190" i="3" a="1"/>
  <c r="P190" i="3" s="1"/>
  <c r="P191" i="3" a="1"/>
  <c r="P191" i="3" s="1"/>
  <c r="P192" i="3" a="1"/>
  <c r="P192" i="3" s="1"/>
  <c r="P193" i="3" a="1"/>
  <c r="P193" i="3" s="1"/>
  <c r="P194" i="3" a="1"/>
  <c r="P194" i="3" s="1"/>
  <c r="P195" i="3" a="1"/>
  <c r="P195" i="3" s="1"/>
  <c r="P196" i="3" a="1"/>
  <c r="P196" i="3" s="1"/>
  <c r="Q196" i="3" s="1"/>
  <c r="P197" i="3" a="1"/>
  <c r="P197" i="3" s="1"/>
  <c r="P198" i="3" a="1"/>
  <c r="P198" i="3" s="1"/>
  <c r="P199" i="3" a="1"/>
  <c r="P199" i="3" s="1"/>
  <c r="W199" i="3" s="1"/>
  <c r="P200" i="3" a="1"/>
  <c r="P200" i="3" s="1"/>
  <c r="P201" i="3" a="1"/>
  <c r="P201" i="3" s="1"/>
  <c r="P202" i="3" a="1"/>
  <c r="P202" i="3" s="1"/>
  <c r="P203" i="3" a="1"/>
  <c r="P203" i="3" s="1"/>
  <c r="P204" i="3" a="1"/>
  <c r="P204" i="3" s="1"/>
  <c r="P205" i="3" a="1"/>
  <c r="P205" i="3" s="1"/>
  <c r="P206" i="3" a="1"/>
  <c r="P206" i="3" s="1"/>
  <c r="S206" i="3" s="1"/>
  <c r="P207" i="3" a="1"/>
  <c r="P207" i="3" s="1"/>
  <c r="P208" i="3" a="1"/>
  <c r="P208" i="3" s="1"/>
  <c r="S208" i="3" s="1"/>
  <c r="P209" i="3" a="1"/>
  <c r="P209" i="3" s="1"/>
  <c r="P210" i="3" a="1"/>
  <c r="P210" i="3" s="1"/>
  <c r="P211" i="3" a="1"/>
  <c r="P211" i="3" s="1"/>
  <c r="P212" i="3" a="1"/>
  <c r="P212" i="3" s="1"/>
  <c r="P213" i="3" a="1"/>
  <c r="P213" i="3" s="1"/>
  <c r="P214" i="3" a="1"/>
  <c r="P214" i="3" s="1"/>
  <c r="P215" i="3" a="1"/>
  <c r="P215" i="3" s="1"/>
  <c r="P216" i="3" a="1"/>
  <c r="P216" i="3" s="1"/>
  <c r="S216" i="3" s="1"/>
  <c r="P217" i="3" a="1"/>
  <c r="P217" i="3" s="1"/>
  <c r="U217" i="3" s="1"/>
  <c r="P218" i="3" a="1"/>
  <c r="P218" i="3" s="1"/>
  <c r="W218" i="3" s="1"/>
  <c r="P219" i="3" a="1"/>
  <c r="P219" i="3" s="1"/>
  <c r="Y219" i="3" s="1"/>
  <c r="P220" i="3" a="1"/>
  <c r="P220" i="3" s="1"/>
  <c r="P221" i="3" a="1"/>
  <c r="P221" i="3" s="1"/>
  <c r="Q221" i="3" s="1"/>
  <c r="P222" i="3" a="1"/>
  <c r="P222" i="3" s="1"/>
  <c r="S222" i="3" s="1"/>
  <c r="P223" i="3" a="1"/>
  <c r="P223" i="3" s="1"/>
  <c r="U223" i="3" s="1"/>
  <c r="P224" i="3" a="1"/>
  <c r="P224" i="3" s="1"/>
  <c r="P225" i="3" a="1"/>
  <c r="P225" i="3" s="1"/>
  <c r="P226" i="3" a="1"/>
  <c r="P226" i="3" s="1"/>
  <c r="P227" i="3" a="1"/>
  <c r="P227" i="3" s="1"/>
  <c r="P228" i="3" a="1"/>
  <c r="P228" i="3" s="1"/>
  <c r="P229" i="3" a="1"/>
  <c r="P229" i="3" s="1"/>
  <c r="U229" i="3" s="1"/>
  <c r="P230" i="3" a="1"/>
  <c r="P230" i="3" s="1"/>
  <c r="W230" i="3" s="1"/>
  <c r="P231" i="3" a="1"/>
  <c r="P231" i="3" s="1"/>
  <c r="Y231" i="3" s="1"/>
  <c r="P232" i="3" a="1"/>
  <c r="P232" i="3" s="1"/>
  <c r="P233" i="3" a="1"/>
  <c r="P233" i="3" s="1"/>
  <c r="Q233" i="3" s="1"/>
  <c r="P234" i="3" a="1"/>
  <c r="P234" i="3" s="1"/>
  <c r="S234" i="3" s="1"/>
  <c r="P235" i="3" a="1"/>
  <c r="P235" i="3" s="1"/>
  <c r="U235" i="3" s="1"/>
  <c r="P236" i="3" a="1"/>
  <c r="P236" i="3" s="1"/>
  <c r="W236" i="3" s="1"/>
  <c r="P237" i="3" a="1"/>
  <c r="P237" i="3" s="1"/>
  <c r="Y237" i="3" s="1"/>
  <c r="P238" i="3" a="1"/>
  <c r="P238" i="3" s="1"/>
  <c r="P239" i="3" a="1"/>
  <c r="P239" i="3" s="1"/>
  <c r="P240" i="3" a="1"/>
  <c r="P240" i="3" s="1"/>
  <c r="P241" i="3" a="1"/>
  <c r="P241" i="3" s="1"/>
  <c r="U241" i="3" s="1"/>
  <c r="P242" i="3" a="1"/>
  <c r="P242" i="3" s="1"/>
  <c r="W242" i="3" s="1"/>
  <c r="P243" i="3" a="1"/>
  <c r="P243" i="3" s="1"/>
  <c r="Y243" i="3" s="1"/>
  <c r="P244" i="3" a="1"/>
  <c r="P244" i="3" s="1"/>
  <c r="P245" i="3" a="1"/>
  <c r="P245" i="3" s="1"/>
  <c r="Q245" i="3" s="1"/>
  <c r="P246" i="3" a="1"/>
  <c r="P246" i="3" s="1"/>
  <c r="S246" i="3" s="1"/>
  <c r="P247" i="3" a="1"/>
  <c r="P247" i="3" s="1"/>
  <c r="U247" i="3" s="1"/>
  <c r="P248" i="3" a="1"/>
  <c r="P248" i="3" s="1"/>
  <c r="W248" i="3" s="1"/>
  <c r="P249" i="3" a="1"/>
  <c r="P249" i="3" s="1"/>
  <c r="Y249" i="3" s="1"/>
  <c r="P250" i="3" a="1"/>
  <c r="P250" i="3" s="1"/>
  <c r="P251" i="3" a="1"/>
  <c r="P251" i="3" s="1"/>
  <c r="P252" i="3" a="1"/>
  <c r="P252" i="3" s="1"/>
  <c r="S252" i="3" s="1"/>
  <c r="P253" i="3" a="1"/>
  <c r="P253" i="3" s="1"/>
  <c r="P254" i="3" a="1"/>
  <c r="P254" i="3" s="1"/>
  <c r="W254" i="3" s="1"/>
  <c r="P255" i="3" a="1"/>
  <c r="P255" i="3" s="1"/>
  <c r="P256" i="3" a="1"/>
  <c r="P256" i="3" s="1"/>
  <c r="P257" i="3" a="1"/>
  <c r="P257" i="3" s="1"/>
  <c r="P258" i="3" a="1"/>
  <c r="P258" i="3" s="1"/>
  <c r="P259" i="3" a="1"/>
  <c r="P259" i="3" s="1"/>
  <c r="P260" i="3" a="1"/>
  <c r="P260" i="3" s="1"/>
  <c r="P261" i="3" a="1"/>
  <c r="P261" i="3" s="1"/>
  <c r="Y261" i="3" s="1"/>
  <c r="P262" i="3" a="1"/>
  <c r="P262" i="3" s="1"/>
  <c r="P263" i="3" a="1"/>
  <c r="P263" i="3" s="1"/>
  <c r="Q263" i="3" s="1"/>
  <c r="P264" i="3" a="1"/>
  <c r="P264" i="3" s="1"/>
  <c r="S264" i="3" s="1"/>
  <c r="P265" i="3" a="1"/>
  <c r="P265" i="3" s="1"/>
  <c r="U265" i="3" s="1"/>
  <c r="P266" i="3" a="1"/>
  <c r="P266" i="3" s="1"/>
  <c r="W266" i="3" s="1"/>
  <c r="P267" i="3" a="1"/>
  <c r="P267" i="3" s="1"/>
  <c r="P268" i="3" a="1"/>
  <c r="P268" i="3" s="1"/>
  <c r="P269" i="3" a="1"/>
  <c r="P269" i="3" s="1"/>
  <c r="P270" i="3" a="1"/>
  <c r="P270" i="3" s="1"/>
  <c r="P271" i="3" a="1"/>
  <c r="P271" i="3" s="1"/>
  <c r="P272" i="3" a="1"/>
  <c r="P272" i="3" s="1"/>
  <c r="P273" i="3" a="1"/>
  <c r="P273" i="3" s="1"/>
  <c r="P274" i="3" a="1"/>
  <c r="P274" i="3" s="1"/>
  <c r="P275" i="3" a="1"/>
  <c r="P275" i="3" s="1"/>
  <c r="P276" i="3" a="1"/>
  <c r="P276" i="3" s="1"/>
  <c r="P277" i="3" a="1"/>
  <c r="P277" i="3" s="1"/>
  <c r="U277" i="3" s="1"/>
  <c r="P278" i="3" a="1"/>
  <c r="P278" i="3" s="1"/>
  <c r="W278" i="3" s="1"/>
  <c r="P279" i="3" a="1"/>
  <c r="P279" i="3" s="1"/>
  <c r="P280" i="3" a="1"/>
  <c r="P280" i="3" s="1"/>
  <c r="P281" i="3" a="1"/>
  <c r="P281" i="3" s="1"/>
  <c r="V281" i="3" s="1"/>
  <c r="P282" i="3" a="1"/>
  <c r="P282" i="3" s="1"/>
  <c r="X282" i="3" s="1"/>
  <c r="P283" i="3" a="1"/>
  <c r="P283" i="3" s="1"/>
  <c r="U283" i="3" s="1"/>
  <c r="P284" i="3" a="1"/>
  <c r="P284" i="3" s="1"/>
  <c r="W284" i="3" s="1"/>
  <c r="P285" i="3" a="1"/>
  <c r="P285" i="3" s="1"/>
  <c r="R285" i="3" s="1"/>
  <c r="P286" i="3" a="1"/>
  <c r="P286" i="3" s="1"/>
  <c r="P287" i="3" a="1"/>
  <c r="P287" i="3" s="1"/>
  <c r="P288" i="3" a="1"/>
  <c r="P288" i="3" s="1"/>
  <c r="P289" i="3" a="1"/>
  <c r="P289" i="3" s="1"/>
  <c r="U289" i="3" s="1"/>
  <c r="P290" i="3" a="1"/>
  <c r="P290" i="3" s="1"/>
  <c r="W290" i="3" s="1"/>
  <c r="P291" i="3" a="1"/>
  <c r="P291" i="3" s="1"/>
  <c r="R291" i="3" s="1"/>
  <c r="P292" i="3" a="1"/>
  <c r="P292" i="3" s="1"/>
  <c r="Q292" i="3" s="1"/>
  <c r="P293" i="3" a="1"/>
  <c r="P293" i="3" s="1"/>
  <c r="P294" i="3" a="1"/>
  <c r="P294" i="3" s="1"/>
  <c r="W294" i="3" s="1"/>
  <c r="P295" i="3" a="1"/>
  <c r="P295" i="3" s="1"/>
  <c r="U295" i="3" s="1"/>
  <c r="P296" i="3" a="1"/>
  <c r="P296" i="3" s="1"/>
  <c r="P297" i="3" a="1"/>
  <c r="P297" i="3" s="1"/>
  <c r="P298" i="3" a="1"/>
  <c r="P298" i="3" s="1"/>
  <c r="Q298" i="3" s="1"/>
  <c r="P299" i="3" a="1"/>
  <c r="P299" i="3" s="1"/>
  <c r="P300" i="3" a="1"/>
  <c r="P300" i="3" s="1"/>
  <c r="W300" i="3" s="1"/>
  <c r="P301" i="3" a="1"/>
  <c r="P301" i="3" s="1"/>
  <c r="R301" i="3" s="1"/>
  <c r="P302" i="3" a="1"/>
  <c r="P302" i="3" s="1"/>
  <c r="Y302" i="3" s="1"/>
  <c r="P303" i="3" a="1"/>
  <c r="P303" i="3" s="1"/>
  <c r="Q303" i="3" s="1"/>
  <c r="P304" i="3" a="1"/>
  <c r="P304" i="3" s="1"/>
  <c r="Q304" i="3" s="1"/>
  <c r="P305" i="3" a="1"/>
  <c r="P305" i="3" s="1"/>
  <c r="T305" i="3" s="1"/>
  <c r="T304" i="3" l="1"/>
  <c r="U302" i="3"/>
  <c r="S298" i="3"/>
  <c r="Z295" i="3"/>
  <c r="Y285" i="3"/>
  <c r="V204" i="3"/>
  <c r="Q204" i="3"/>
  <c r="S204" i="3"/>
  <c r="T204" i="3"/>
  <c r="X204" i="3"/>
  <c r="Y204" i="3"/>
  <c r="Z204" i="3"/>
  <c r="R204" i="3"/>
  <c r="U204" i="3"/>
  <c r="T84" i="3"/>
  <c r="U84" i="3"/>
  <c r="V84" i="3"/>
  <c r="W84" i="3"/>
  <c r="X84" i="3"/>
  <c r="Y84" i="3"/>
  <c r="Z84" i="3"/>
  <c r="Q84" i="3"/>
  <c r="R84" i="3"/>
  <c r="S84" i="3"/>
  <c r="R251" i="3"/>
  <c r="S251" i="3"/>
  <c r="T251" i="3"/>
  <c r="U251" i="3"/>
  <c r="V251" i="3"/>
  <c r="W251" i="3"/>
  <c r="X251" i="3"/>
  <c r="Y251" i="3"/>
  <c r="Z251" i="3"/>
  <c r="T191" i="3"/>
  <c r="U191" i="3"/>
  <c r="W191" i="3"/>
  <c r="X191" i="3"/>
  <c r="Y191" i="3"/>
  <c r="Z191" i="3"/>
  <c r="Q191" i="3"/>
  <c r="R191" i="3"/>
  <c r="S191" i="3"/>
  <c r="V191" i="3"/>
  <c r="T179" i="3"/>
  <c r="U179" i="3"/>
  <c r="V179" i="3"/>
  <c r="W179" i="3"/>
  <c r="X179" i="3"/>
  <c r="Y179" i="3"/>
  <c r="Z179" i="3"/>
  <c r="Q179" i="3"/>
  <c r="R179" i="3"/>
  <c r="S179" i="3"/>
  <c r="T167" i="3"/>
  <c r="U167" i="3"/>
  <c r="V167" i="3"/>
  <c r="W167" i="3"/>
  <c r="X167" i="3"/>
  <c r="Y167" i="3"/>
  <c r="Z167" i="3"/>
  <c r="Q167" i="3"/>
  <c r="R167" i="3"/>
  <c r="S167" i="3"/>
  <c r="T155" i="3"/>
  <c r="U155" i="3"/>
  <c r="V155" i="3"/>
  <c r="W155" i="3"/>
  <c r="X155" i="3"/>
  <c r="Y155" i="3"/>
  <c r="Z155" i="3"/>
  <c r="Q155" i="3"/>
  <c r="R155" i="3"/>
  <c r="S155" i="3"/>
  <c r="T143" i="3"/>
  <c r="U143" i="3"/>
  <c r="V143" i="3"/>
  <c r="W143" i="3"/>
  <c r="X143" i="3"/>
  <c r="Y143" i="3"/>
  <c r="Z143" i="3"/>
  <c r="Q143" i="3"/>
  <c r="R143" i="3"/>
  <c r="S143" i="3"/>
  <c r="T131" i="3"/>
  <c r="U131" i="3"/>
  <c r="V131" i="3"/>
  <c r="W131" i="3"/>
  <c r="X131" i="3"/>
  <c r="Y131" i="3"/>
  <c r="Z131" i="3"/>
  <c r="Q131" i="3"/>
  <c r="R131" i="3"/>
  <c r="T119" i="3"/>
  <c r="U119" i="3"/>
  <c r="V119" i="3"/>
  <c r="W119" i="3"/>
  <c r="X119" i="3"/>
  <c r="Y119" i="3"/>
  <c r="Z119" i="3"/>
  <c r="Q119" i="3"/>
  <c r="R119" i="3"/>
  <c r="S119" i="3"/>
  <c r="R107" i="3"/>
  <c r="U107" i="3"/>
  <c r="W107" i="3"/>
  <c r="X107" i="3"/>
  <c r="Y107" i="3"/>
  <c r="Q107" i="3"/>
  <c r="S107" i="3"/>
  <c r="T107" i="3"/>
  <c r="V107" i="3"/>
  <c r="Z107" i="3"/>
  <c r="R95" i="3"/>
  <c r="S95" i="3"/>
  <c r="T95" i="3"/>
  <c r="U95" i="3"/>
  <c r="W95" i="3"/>
  <c r="X95" i="3"/>
  <c r="Y95" i="3"/>
  <c r="Q95" i="3"/>
  <c r="V95" i="3"/>
  <c r="Z95" i="3"/>
  <c r="R83" i="3"/>
  <c r="S83" i="3"/>
  <c r="T83" i="3"/>
  <c r="U83" i="3"/>
  <c r="V83" i="3"/>
  <c r="W83" i="3"/>
  <c r="X83" i="3"/>
  <c r="Y83" i="3"/>
  <c r="Z83" i="3"/>
  <c r="Q83" i="3"/>
  <c r="R71" i="3"/>
  <c r="S71" i="3"/>
  <c r="T71" i="3"/>
  <c r="U71" i="3"/>
  <c r="V71" i="3"/>
  <c r="W71" i="3"/>
  <c r="X71" i="3"/>
  <c r="Y71" i="3"/>
  <c r="Z71" i="3"/>
  <c r="Q71" i="3"/>
  <c r="R59" i="3"/>
  <c r="S59" i="3"/>
  <c r="T59" i="3"/>
  <c r="U59" i="3"/>
  <c r="V59" i="3"/>
  <c r="W59" i="3"/>
  <c r="X59" i="3"/>
  <c r="Y59" i="3"/>
  <c r="Z59" i="3"/>
  <c r="Q59" i="3"/>
  <c r="R47" i="3"/>
  <c r="S47" i="3"/>
  <c r="T47" i="3"/>
  <c r="U47" i="3"/>
  <c r="V47" i="3"/>
  <c r="W47" i="3"/>
  <c r="X47" i="3"/>
  <c r="Y47" i="3"/>
  <c r="Z47" i="3"/>
  <c r="Q47" i="3"/>
  <c r="R35" i="3"/>
  <c r="S35" i="3"/>
  <c r="T35" i="3"/>
  <c r="U35" i="3"/>
  <c r="V35" i="3"/>
  <c r="W35" i="3"/>
  <c r="X35" i="3"/>
  <c r="Y35" i="3"/>
  <c r="Z35" i="3"/>
  <c r="Q35" i="3"/>
  <c r="S304" i="3"/>
  <c r="T302" i="3"/>
  <c r="S300" i="3"/>
  <c r="R298" i="3"/>
  <c r="Y295" i="3"/>
  <c r="Y291" i="3"/>
  <c r="Z277" i="3"/>
  <c r="Q251" i="3"/>
  <c r="T276" i="3"/>
  <c r="U276" i="3"/>
  <c r="V276" i="3"/>
  <c r="W276" i="3"/>
  <c r="Y276" i="3"/>
  <c r="Z276" i="3"/>
  <c r="Q276" i="3"/>
  <c r="R276" i="3"/>
  <c r="V156" i="3"/>
  <c r="W156" i="3"/>
  <c r="X156" i="3"/>
  <c r="Y156" i="3"/>
  <c r="Z156" i="3"/>
  <c r="Q156" i="3"/>
  <c r="R156" i="3"/>
  <c r="S156" i="3"/>
  <c r="T156" i="3"/>
  <c r="U156" i="3"/>
  <c r="R239" i="3"/>
  <c r="S239" i="3"/>
  <c r="T239" i="3"/>
  <c r="U239" i="3"/>
  <c r="V239" i="3"/>
  <c r="W239" i="3"/>
  <c r="X239" i="3"/>
  <c r="Y239" i="3"/>
  <c r="Z239" i="3"/>
  <c r="Q286" i="3"/>
  <c r="R286" i="3"/>
  <c r="S286" i="3"/>
  <c r="U286" i="3"/>
  <c r="V286" i="3"/>
  <c r="W286" i="3"/>
  <c r="X286" i="3"/>
  <c r="Y286" i="3"/>
  <c r="Z286" i="3"/>
  <c r="Q226" i="3"/>
  <c r="R226" i="3"/>
  <c r="S226" i="3"/>
  <c r="T226" i="3"/>
  <c r="U226" i="3"/>
  <c r="V226" i="3"/>
  <c r="W226" i="3"/>
  <c r="X226" i="3"/>
  <c r="Y226" i="3"/>
  <c r="Z226" i="3"/>
  <c r="Q214" i="3"/>
  <c r="R214" i="3"/>
  <c r="S214" i="3"/>
  <c r="T214" i="3"/>
  <c r="U214" i="3"/>
  <c r="V214" i="3"/>
  <c r="W214" i="3"/>
  <c r="X214" i="3"/>
  <c r="Y214" i="3"/>
  <c r="Z214" i="3"/>
  <c r="R202" i="3"/>
  <c r="W202" i="3"/>
  <c r="X202" i="3"/>
  <c r="Y202" i="3"/>
  <c r="U202" i="3"/>
  <c r="V202" i="3"/>
  <c r="Z202" i="3"/>
  <c r="Q202" i="3"/>
  <c r="S202" i="3"/>
  <c r="R190" i="3"/>
  <c r="S190" i="3"/>
  <c r="U190" i="3"/>
  <c r="V190" i="3"/>
  <c r="W190" i="3"/>
  <c r="X190" i="3"/>
  <c r="Y190" i="3"/>
  <c r="Z190" i="3"/>
  <c r="Q190" i="3"/>
  <c r="T190" i="3"/>
  <c r="R178" i="3"/>
  <c r="S178" i="3"/>
  <c r="T178" i="3"/>
  <c r="U178" i="3"/>
  <c r="V178" i="3"/>
  <c r="W178" i="3"/>
  <c r="X178" i="3"/>
  <c r="Y178" i="3"/>
  <c r="Z178" i="3"/>
  <c r="Q178" i="3"/>
  <c r="R166" i="3"/>
  <c r="S166" i="3"/>
  <c r="T166" i="3"/>
  <c r="U166" i="3"/>
  <c r="V166" i="3"/>
  <c r="W166" i="3"/>
  <c r="X166" i="3"/>
  <c r="Y166" i="3"/>
  <c r="Z166" i="3"/>
  <c r="Q166" i="3"/>
  <c r="R154" i="3"/>
  <c r="S154" i="3"/>
  <c r="T154" i="3"/>
  <c r="U154" i="3"/>
  <c r="V154" i="3"/>
  <c r="W154" i="3"/>
  <c r="X154" i="3"/>
  <c r="Y154" i="3"/>
  <c r="Z154" i="3"/>
  <c r="Q154" i="3"/>
  <c r="R142" i="3"/>
  <c r="S142" i="3"/>
  <c r="T142" i="3"/>
  <c r="U142" i="3"/>
  <c r="V142" i="3"/>
  <c r="W142" i="3"/>
  <c r="X142" i="3"/>
  <c r="Y142" i="3"/>
  <c r="Z142" i="3"/>
  <c r="Q142" i="3"/>
  <c r="R130" i="3"/>
  <c r="S130" i="3"/>
  <c r="T130" i="3"/>
  <c r="U130" i="3"/>
  <c r="V130" i="3"/>
  <c r="W130" i="3"/>
  <c r="X130" i="3"/>
  <c r="Y130" i="3"/>
  <c r="Z130" i="3"/>
  <c r="Q130" i="3"/>
  <c r="U118" i="3"/>
  <c r="V118" i="3"/>
  <c r="W118" i="3"/>
  <c r="Z118" i="3"/>
  <c r="Q118" i="3"/>
  <c r="R118" i="3"/>
  <c r="S118" i="3"/>
  <c r="T118" i="3"/>
  <c r="X118" i="3"/>
  <c r="Y118" i="3"/>
  <c r="R106" i="3"/>
  <c r="S106" i="3"/>
  <c r="U106" i="3"/>
  <c r="V106" i="3"/>
  <c r="W106" i="3"/>
  <c r="Z106" i="3"/>
  <c r="X106" i="3"/>
  <c r="Y106" i="3"/>
  <c r="Q106" i="3"/>
  <c r="T106" i="3"/>
  <c r="Q94" i="3"/>
  <c r="R94" i="3"/>
  <c r="S94" i="3"/>
  <c r="T94" i="3"/>
  <c r="U94" i="3"/>
  <c r="V94" i="3"/>
  <c r="W94" i="3"/>
  <c r="Y94" i="3"/>
  <c r="Z94" i="3"/>
  <c r="X94" i="3"/>
  <c r="Q82" i="3"/>
  <c r="R82" i="3"/>
  <c r="S82" i="3"/>
  <c r="T82" i="3"/>
  <c r="U82" i="3"/>
  <c r="V82" i="3"/>
  <c r="W82" i="3"/>
  <c r="X82" i="3"/>
  <c r="Y82" i="3"/>
  <c r="Z82" i="3"/>
  <c r="Q70" i="3"/>
  <c r="R70" i="3"/>
  <c r="S70" i="3"/>
  <c r="T70" i="3"/>
  <c r="U70" i="3"/>
  <c r="V70" i="3"/>
  <c r="W70" i="3"/>
  <c r="X70" i="3"/>
  <c r="Y70" i="3"/>
  <c r="Z70" i="3"/>
  <c r="Q58" i="3"/>
  <c r="R58" i="3"/>
  <c r="S58" i="3"/>
  <c r="T58" i="3"/>
  <c r="U58" i="3"/>
  <c r="V58" i="3"/>
  <c r="W58" i="3"/>
  <c r="X58" i="3"/>
  <c r="Y58" i="3"/>
  <c r="Z58" i="3"/>
  <c r="Q46" i="3"/>
  <c r="R46" i="3"/>
  <c r="S46" i="3"/>
  <c r="T46" i="3"/>
  <c r="U46" i="3"/>
  <c r="V46" i="3"/>
  <c r="W46" i="3"/>
  <c r="X46" i="3"/>
  <c r="Y46" i="3"/>
  <c r="Z46" i="3"/>
  <c r="Q34" i="3"/>
  <c r="R34" i="3"/>
  <c r="S34" i="3"/>
  <c r="T34" i="3"/>
  <c r="U34" i="3"/>
  <c r="V34" i="3"/>
  <c r="W34" i="3"/>
  <c r="X34" i="3"/>
  <c r="Y34" i="3"/>
  <c r="Z34" i="3"/>
  <c r="R304" i="3"/>
  <c r="Z301" i="3"/>
  <c r="Q300" i="3"/>
  <c r="W295" i="3"/>
  <c r="W204" i="3"/>
  <c r="T228" i="3"/>
  <c r="U228" i="3"/>
  <c r="V228" i="3"/>
  <c r="W228" i="3"/>
  <c r="X228" i="3"/>
  <c r="Y228" i="3"/>
  <c r="Z228" i="3"/>
  <c r="Q228" i="3"/>
  <c r="R228" i="3"/>
  <c r="T96" i="3"/>
  <c r="U96" i="3"/>
  <c r="V96" i="3"/>
  <c r="W96" i="3"/>
  <c r="Y96" i="3"/>
  <c r="Z96" i="3"/>
  <c r="Q96" i="3"/>
  <c r="R96" i="3"/>
  <c r="S96" i="3"/>
  <c r="X96" i="3"/>
  <c r="R299" i="3"/>
  <c r="W299" i="3"/>
  <c r="X299" i="3"/>
  <c r="Y299" i="3"/>
  <c r="R227" i="3"/>
  <c r="S227" i="3"/>
  <c r="T227" i="3"/>
  <c r="U227" i="3"/>
  <c r="V227" i="3"/>
  <c r="W227" i="3"/>
  <c r="X227" i="3"/>
  <c r="Y227" i="3"/>
  <c r="Z227" i="3"/>
  <c r="Q274" i="3"/>
  <c r="R274" i="3"/>
  <c r="S274" i="3"/>
  <c r="T274" i="3"/>
  <c r="U274" i="3"/>
  <c r="V274" i="3"/>
  <c r="W274" i="3"/>
  <c r="X274" i="3"/>
  <c r="Y274" i="3"/>
  <c r="Z274" i="3"/>
  <c r="Z297" i="3"/>
  <c r="S297" i="3"/>
  <c r="T297" i="3"/>
  <c r="U297" i="3"/>
  <c r="X297" i="3"/>
  <c r="Z249" i="3"/>
  <c r="Q249" i="3"/>
  <c r="R249" i="3"/>
  <c r="S249" i="3"/>
  <c r="T249" i="3"/>
  <c r="U249" i="3"/>
  <c r="V249" i="3"/>
  <c r="W249" i="3"/>
  <c r="X249" i="3"/>
  <c r="Z213" i="3"/>
  <c r="Q213" i="3"/>
  <c r="R213" i="3"/>
  <c r="S213" i="3"/>
  <c r="T213" i="3"/>
  <c r="U213" i="3"/>
  <c r="V213" i="3"/>
  <c r="W213" i="3"/>
  <c r="X213" i="3"/>
  <c r="U201" i="3"/>
  <c r="V201" i="3"/>
  <c r="W201" i="3"/>
  <c r="Y201" i="3"/>
  <c r="Z201" i="3"/>
  <c r="Q201" i="3"/>
  <c r="R201" i="3"/>
  <c r="S201" i="3"/>
  <c r="T201" i="3"/>
  <c r="X201" i="3"/>
  <c r="Q189" i="3"/>
  <c r="S189" i="3"/>
  <c r="T189" i="3"/>
  <c r="U189" i="3"/>
  <c r="V189" i="3"/>
  <c r="W189" i="3"/>
  <c r="X189" i="3"/>
  <c r="Y189" i="3"/>
  <c r="Z189" i="3"/>
  <c r="R189" i="3"/>
  <c r="Q177" i="3"/>
  <c r="R177" i="3"/>
  <c r="S177" i="3"/>
  <c r="T177" i="3"/>
  <c r="U177" i="3"/>
  <c r="V177" i="3"/>
  <c r="W177" i="3"/>
  <c r="X177" i="3"/>
  <c r="Y177" i="3"/>
  <c r="Z177" i="3"/>
  <c r="Q165" i="3"/>
  <c r="R165" i="3"/>
  <c r="S165" i="3"/>
  <c r="T165" i="3"/>
  <c r="U165" i="3"/>
  <c r="V165" i="3"/>
  <c r="W165" i="3"/>
  <c r="X165" i="3"/>
  <c r="Y165" i="3"/>
  <c r="Z165" i="3"/>
  <c r="Q153" i="3"/>
  <c r="R153" i="3"/>
  <c r="S153" i="3"/>
  <c r="T153" i="3"/>
  <c r="U153" i="3"/>
  <c r="V153" i="3"/>
  <c r="W153" i="3"/>
  <c r="X153" i="3"/>
  <c r="Y153" i="3"/>
  <c r="Z153" i="3"/>
  <c r="Q141" i="3"/>
  <c r="R141" i="3"/>
  <c r="S141" i="3"/>
  <c r="T141" i="3"/>
  <c r="U141" i="3"/>
  <c r="V141" i="3"/>
  <c r="W141" i="3"/>
  <c r="X141" i="3"/>
  <c r="Y141" i="3"/>
  <c r="Z141" i="3"/>
  <c r="Q129" i="3"/>
  <c r="R129" i="3"/>
  <c r="S129" i="3"/>
  <c r="T129" i="3"/>
  <c r="U129" i="3"/>
  <c r="V129" i="3"/>
  <c r="W129" i="3"/>
  <c r="X129" i="3"/>
  <c r="Y129" i="3"/>
  <c r="Z129" i="3"/>
  <c r="Z117" i="3"/>
  <c r="S117" i="3"/>
  <c r="T117" i="3"/>
  <c r="U117" i="3"/>
  <c r="X117" i="3"/>
  <c r="V117" i="3"/>
  <c r="W117" i="3"/>
  <c r="Y117" i="3"/>
  <c r="Q117" i="3"/>
  <c r="R117" i="3"/>
  <c r="Z105" i="3"/>
  <c r="Q105" i="3"/>
  <c r="S105" i="3"/>
  <c r="T105" i="3"/>
  <c r="U105" i="3"/>
  <c r="W105" i="3"/>
  <c r="X105" i="3"/>
  <c r="R105" i="3"/>
  <c r="V105" i="3"/>
  <c r="Y105" i="3"/>
  <c r="Z93" i="3"/>
  <c r="Q93" i="3"/>
  <c r="R93" i="3"/>
  <c r="S93" i="3"/>
  <c r="T93" i="3"/>
  <c r="U93" i="3"/>
  <c r="W93" i="3"/>
  <c r="X93" i="3"/>
  <c r="V93" i="3"/>
  <c r="Y93" i="3"/>
  <c r="Z81" i="3"/>
  <c r="Q81" i="3"/>
  <c r="R81" i="3"/>
  <c r="S81" i="3"/>
  <c r="T81" i="3"/>
  <c r="U81" i="3"/>
  <c r="V81" i="3"/>
  <c r="W81" i="3"/>
  <c r="X81" i="3"/>
  <c r="Y81" i="3"/>
  <c r="Z69" i="3"/>
  <c r="Q69" i="3"/>
  <c r="R69" i="3"/>
  <c r="S69" i="3"/>
  <c r="T69" i="3"/>
  <c r="U69" i="3"/>
  <c r="V69" i="3"/>
  <c r="W69" i="3"/>
  <c r="X69" i="3"/>
  <c r="Y69" i="3"/>
  <c r="Z57" i="3"/>
  <c r="Q57" i="3"/>
  <c r="R57" i="3"/>
  <c r="S57" i="3"/>
  <c r="T57" i="3"/>
  <c r="U57" i="3"/>
  <c r="V57" i="3"/>
  <c r="W57" i="3"/>
  <c r="X57" i="3"/>
  <c r="Y57" i="3"/>
  <c r="Z45" i="3"/>
  <c r="Q45" i="3"/>
  <c r="R45" i="3"/>
  <c r="S45" i="3"/>
  <c r="T45" i="3"/>
  <c r="U45" i="3"/>
  <c r="V45" i="3"/>
  <c r="W45" i="3"/>
  <c r="X45" i="3"/>
  <c r="Y45" i="3"/>
  <c r="Z33" i="3"/>
  <c r="Q33" i="3"/>
  <c r="R33" i="3"/>
  <c r="S33" i="3"/>
  <c r="T33" i="3"/>
  <c r="U33" i="3"/>
  <c r="V33" i="3"/>
  <c r="W33" i="3"/>
  <c r="X33" i="3"/>
  <c r="Y33" i="3"/>
  <c r="Y301" i="3"/>
  <c r="Z299" i="3"/>
  <c r="Y297" i="3"/>
  <c r="Y290" i="3"/>
  <c r="Z283" i="3"/>
  <c r="X276" i="3"/>
  <c r="T202" i="3"/>
  <c r="T288" i="3"/>
  <c r="U288" i="3"/>
  <c r="V288" i="3"/>
  <c r="W288" i="3"/>
  <c r="Y288" i="3"/>
  <c r="Z288" i="3"/>
  <c r="Q288" i="3"/>
  <c r="R288" i="3"/>
  <c r="V168" i="3"/>
  <c r="W168" i="3"/>
  <c r="X168" i="3"/>
  <c r="Y168" i="3"/>
  <c r="Z168" i="3"/>
  <c r="Q168" i="3"/>
  <c r="R168" i="3"/>
  <c r="S168" i="3"/>
  <c r="T168" i="3"/>
  <c r="U168" i="3"/>
  <c r="T48" i="3"/>
  <c r="U48" i="3"/>
  <c r="V48" i="3"/>
  <c r="W48" i="3"/>
  <c r="X48" i="3"/>
  <c r="Y48" i="3"/>
  <c r="Z48" i="3"/>
  <c r="Q48" i="3"/>
  <c r="R48" i="3"/>
  <c r="S48" i="3"/>
  <c r="R275" i="3"/>
  <c r="S275" i="3"/>
  <c r="T275" i="3"/>
  <c r="U275" i="3"/>
  <c r="V275" i="3"/>
  <c r="W275" i="3"/>
  <c r="X275" i="3"/>
  <c r="Y275" i="3"/>
  <c r="Z275" i="3"/>
  <c r="T203" i="3"/>
  <c r="Z203" i="3"/>
  <c r="Q203" i="3"/>
  <c r="R203" i="3"/>
  <c r="S203" i="3"/>
  <c r="U203" i="3"/>
  <c r="V203" i="3"/>
  <c r="W203" i="3"/>
  <c r="X203" i="3"/>
  <c r="Y203" i="3"/>
  <c r="Q250" i="3"/>
  <c r="R250" i="3"/>
  <c r="S250" i="3"/>
  <c r="T250" i="3"/>
  <c r="U250" i="3"/>
  <c r="V250" i="3"/>
  <c r="W250" i="3"/>
  <c r="X250" i="3"/>
  <c r="Y250" i="3"/>
  <c r="Z250" i="3"/>
  <c r="Z273" i="3"/>
  <c r="Q273" i="3"/>
  <c r="R273" i="3"/>
  <c r="S273" i="3"/>
  <c r="T273" i="3"/>
  <c r="U273" i="3"/>
  <c r="V273" i="3"/>
  <c r="W273" i="3"/>
  <c r="X273" i="3"/>
  <c r="Z237" i="3"/>
  <c r="Q237" i="3"/>
  <c r="R237" i="3"/>
  <c r="S237" i="3"/>
  <c r="T237" i="3"/>
  <c r="U237" i="3"/>
  <c r="V237" i="3"/>
  <c r="W237" i="3"/>
  <c r="X237" i="3"/>
  <c r="X296" i="3"/>
  <c r="Q296" i="3"/>
  <c r="R296" i="3"/>
  <c r="S296" i="3"/>
  <c r="U296" i="3"/>
  <c r="V296" i="3"/>
  <c r="X260" i="3"/>
  <c r="Y260" i="3"/>
  <c r="Z260" i="3"/>
  <c r="Q260" i="3"/>
  <c r="R260" i="3"/>
  <c r="S260" i="3"/>
  <c r="T260" i="3"/>
  <c r="U260" i="3"/>
  <c r="V260" i="3"/>
  <c r="X236" i="3"/>
  <c r="Y236" i="3"/>
  <c r="Z236" i="3"/>
  <c r="Q236" i="3"/>
  <c r="R236" i="3"/>
  <c r="S236" i="3"/>
  <c r="T236" i="3"/>
  <c r="U236" i="3"/>
  <c r="V236" i="3"/>
  <c r="T212" i="3"/>
  <c r="X212" i="3"/>
  <c r="W212" i="3"/>
  <c r="Y212" i="3"/>
  <c r="Z212" i="3"/>
  <c r="Q212" i="3"/>
  <c r="R212" i="3"/>
  <c r="S212" i="3"/>
  <c r="U212" i="3"/>
  <c r="Z200" i="3"/>
  <c r="Q200" i="3"/>
  <c r="S200" i="3"/>
  <c r="T200" i="3"/>
  <c r="U200" i="3"/>
  <c r="V200" i="3"/>
  <c r="W200" i="3"/>
  <c r="X200" i="3"/>
  <c r="R200" i="3"/>
  <c r="Y200" i="3"/>
  <c r="Z188" i="3"/>
  <c r="Q188" i="3"/>
  <c r="R188" i="3"/>
  <c r="S188" i="3"/>
  <c r="T188" i="3"/>
  <c r="U188" i="3"/>
  <c r="V188" i="3"/>
  <c r="W188" i="3"/>
  <c r="X188" i="3"/>
  <c r="Z176" i="3"/>
  <c r="Q176" i="3"/>
  <c r="R176" i="3"/>
  <c r="S176" i="3"/>
  <c r="T176" i="3"/>
  <c r="U176" i="3"/>
  <c r="V176" i="3"/>
  <c r="W176" i="3"/>
  <c r="X176" i="3"/>
  <c r="Y176" i="3"/>
  <c r="Z164" i="3"/>
  <c r="Q164" i="3"/>
  <c r="R164" i="3"/>
  <c r="S164" i="3"/>
  <c r="T164" i="3"/>
  <c r="U164" i="3"/>
  <c r="V164" i="3"/>
  <c r="W164" i="3"/>
  <c r="X164" i="3"/>
  <c r="Y164" i="3"/>
  <c r="Z152" i="3"/>
  <c r="Q152" i="3"/>
  <c r="R152" i="3"/>
  <c r="S152" i="3"/>
  <c r="T152" i="3"/>
  <c r="U152" i="3"/>
  <c r="V152" i="3"/>
  <c r="W152" i="3"/>
  <c r="X152" i="3"/>
  <c r="Y152" i="3"/>
  <c r="Z140" i="3"/>
  <c r="Q140" i="3"/>
  <c r="R140" i="3"/>
  <c r="S140" i="3"/>
  <c r="T140" i="3"/>
  <c r="U140" i="3"/>
  <c r="V140" i="3"/>
  <c r="W140" i="3"/>
  <c r="X140" i="3"/>
  <c r="Y140" i="3"/>
  <c r="Z128" i="3"/>
  <c r="Q128" i="3"/>
  <c r="R128" i="3"/>
  <c r="S128" i="3"/>
  <c r="T128" i="3"/>
  <c r="U128" i="3"/>
  <c r="V128" i="3"/>
  <c r="W128" i="3"/>
  <c r="X128" i="3"/>
  <c r="Y128" i="3"/>
  <c r="X116" i="3"/>
  <c r="Q116" i="3"/>
  <c r="R116" i="3"/>
  <c r="S116" i="3"/>
  <c r="V116" i="3"/>
  <c r="T116" i="3"/>
  <c r="U116" i="3"/>
  <c r="W116" i="3"/>
  <c r="Y116" i="3"/>
  <c r="Z116" i="3"/>
  <c r="X104" i="3"/>
  <c r="Y104" i="3"/>
  <c r="Z104" i="3"/>
  <c r="Q104" i="3"/>
  <c r="R104" i="3"/>
  <c r="S104" i="3"/>
  <c r="U104" i="3"/>
  <c r="V104" i="3"/>
  <c r="T104" i="3"/>
  <c r="W104" i="3"/>
  <c r="X92" i="3"/>
  <c r="Y92" i="3"/>
  <c r="Z92" i="3"/>
  <c r="Q92" i="3"/>
  <c r="R92" i="3"/>
  <c r="S92" i="3"/>
  <c r="T92" i="3"/>
  <c r="U92" i="3"/>
  <c r="V92" i="3"/>
  <c r="W92" i="3"/>
  <c r="X80" i="3"/>
  <c r="Y80" i="3"/>
  <c r="Z80" i="3"/>
  <c r="Q80" i="3"/>
  <c r="R80" i="3"/>
  <c r="S80" i="3"/>
  <c r="T80" i="3"/>
  <c r="U80" i="3"/>
  <c r="V80" i="3"/>
  <c r="W80" i="3"/>
  <c r="X68" i="3"/>
  <c r="Y68" i="3"/>
  <c r="Z68" i="3"/>
  <c r="Q68" i="3"/>
  <c r="R68" i="3"/>
  <c r="S68" i="3"/>
  <c r="T68" i="3"/>
  <c r="U68" i="3"/>
  <c r="V68" i="3"/>
  <c r="W68" i="3"/>
  <c r="X56" i="3"/>
  <c r="Y56" i="3"/>
  <c r="Z56" i="3"/>
  <c r="Q56" i="3"/>
  <c r="R56" i="3"/>
  <c r="S56" i="3"/>
  <c r="T56" i="3"/>
  <c r="U56" i="3"/>
  <c r="V56" i="3"/>
  <c r="W56" i="3"/>
  <c r="X44" i="3"/>
  <c r="Y44" i="3"/>
  <c r="Z44" i="3"/>
  <c r="Q44" i="3"/>
  <c r="R44" i="3"/>
  <c r="S44" i="3"/>
  <c r="T44" i="3"/>
  <c r="U44" i="3"/>
  <c r="V44" i="3"/>
  <c r="W44" i="3"/>
  <c r="X32" i="3"/>
  <c r="Y32" i="3"/>
  <c r="Z32" i="3"/>
  <c r="Q32" i="3"/>
  <c r="R32" i="3"/>
  <c r="S32" i="3"/>
  <c r="T32" i="3"/>
  <c r="U32" i="3"/>
  <c r="V32" i="3"/>
  <c r="W32" i="3"/>
  <c r="Z305" i="3"/>
  <c r="Y303" i="3"/>
  <c r="X301" i="3"/>
  <c r="V299" i="3"/>
  <c r="W297" i="3"/>
  <c r="X294" i="3"/>
  <c r="S276" i="3"/>
  <c r="V192" i="3"/>
  <c r="W192" i="3"/>
  <c r="Y192" i="3"/>
  <c r="Z192" i="3"/>
  <c r="Q192" i="3"/>
  <c r="R192" i="3"/>
  <c r="S192" i="3"/>
  <c r="T192" i="3"/>
  <c r="U192" i="3"/>
  <c r="X192" i="3"/>
  <c r="T60" i="3"/>
  <c r="U60" i="3"/>
  <c r="V60" i="3"/>
  <c r="W60" i="3"/>
  <c r="X60" i="3"/>
  <c r="Y60" i="3"/>
  <c r="Z60" i="3"/>
  <c r="Q60" i="3"/>
  <c r="R60" i="3"/>
  <c r="S60" i="3"/>
  <c r="R287" i="3"/>
  <c r="S287" i="3"/>
  <c r="T287" i="3"/>
  <c r="U287" i="3"/>
  <c r="W287" i="3"/>
  <c r="X287" i="3"/>
  <c r="Y287" i="3"/>
  <c r="Z287" i="3"/>
  <c r="R215" i="3"/>
  <c r="S215" i="3"/>
  <c r="T215" i="3"/>
  <c r="U215" i="3"/>
  <c r="V215" i="3"/>
  <c r="W215" i="3"/>
  <c r="X215" i="3"/>
  <c r="Y215" i="3"/>
  <c r="Z215" i="3"/>
  <c r="Q262" i="3"/>
  <c r="R262" i="3"/>
  <c r="S262" i="3"/>
  <c r="T262" i="3"/>
  <c r="U262" i="3"/>
  <c r="V262" i="3"/>
  <c r="W262" i="3"/>
  <c r="X262" i="3"/>
  <c r="Y262" i="3"/>
  <c r="Z262" i="3"/>
  <c r="Z261" i="3"/>
  <c r="Q261" i="3"/>
  <c r="R261" i="3"/>
  <c r="S261" i="3"/>
  <c r="T261" i="3"/>
  <c r="U261" i="3"/>
  <c r="V261" i="3"/>
  <c r="W261" i="3"/>
  <c r="X261" i="3"/>
  <c r="Z225" i="3"/>
  <c r="Q225" i="3"/>
  <c r="R225" i="3"/>
  <c r="S225" i="3"/>
  <c r="T225" i="3"/>
  <c r="U225" i="3"/>
  <c r="V225" i="3"/>
  <c r="W225" i="3"/>
  <c r="X225" i="3"/>
  <c r="X284" i="3"/>
  <c r="Y284" i="3"/>
  <c r="Z284" i="3"/>
  <c r="Q284" i="3"/>
  <c r="R284" i="3"/>
  <c r="S284" i="3"/>
  <c r="T284" i="3"/>
  <c r="U284" i="3"/>
  <c r="V284" i="3"/>
  <c r="X272" i="3"/>
  <c r="Y272" i="3"/>
  <c r="Z272" i="3"/>
  <c r="Q272" i="3"/>
  <c r="R272" i="3"/>
  <c r="S272" i="3"/>
  <c r="T272" i="3"/>
  <c r="U272" i="3"/>
  <c r="V272" i="3"/>
  <c r="X248" i="3"/>
  <c r="Y248" i="3"/>
  <c r="Z248" i="3"/>
  <c r="Q248" i="3"/>
  <c r="R248" i="3"/>
  <c r="S248" i="3"/>
  <c r="T248" i="3"/>
  <c r="U248" i="3"/>
  <c r="V248" i="3"/>
  <c r="X224" i="3"/>
  <c r="Y224" i="3"/>
  <c r="Z224" i="3"/>
  <c r="Q224" i="3"/>
  <c r="R224" i="3"/>
  <c r="S224" i="3"/>
  <c r="T224" i="3"/>
  <c r="U224" i="3"/>
  <c r="V224" i="3"/>
  <c r="V295" i="3"/>
  <c r="X295" i="3"/>
  <c r="Q295" i="3"/>
  <c r="R295" i="3"/>
  <c r="S295" i="3"/>
  <c r="T295" i="3"/>
  <c r="V283" i="3"/>
  <c r="W283" i="3"/>
  <c r="X283" i="3"/>
  <c r="Y283" i="3"/>
  <c r="Q283" i="3"/>
  <c r="R283" i="3"/>
  <c r="S283" i="3"/>
  <c r="T283" i="3"/>
  <c r="V271" i="3"/>
  <c r="W271" i="3"/>
  <c r="X271" i="3"/>
  <c r="Y271" i="3"/>
  <c r="Z271" i="3"/>
  <c r="Q271" i="3"/>
  <c r="R271" i="3"/>
  <c r="S271" i="3"/>
  <c r="T271" i="3"/>
  <c r="V259" i="3"/>
  <c r="W259" i="3"/>
  <c r="X259" i="3"/>
  <c r="Y259" i="3"/>
  <c r="Z259" i="3"/>
  <c r="Q259" i="3"/>
  <c r="R259" i="3"/>
  <c r="S259" i="3"/>
  <c r="T259" i="3"/>
  <c r="V247" i="3"/>
  <c r="W247" i="3"/>
  <c r="X247" i="3"/>
  <c r="Y247" i="3"/>
  <c r="Z247" i="3"/>
  <c r="Q247" i="3"/>
  <c r="R247" i="3"/>
  <c r="S247" i="3"/>
  <c r="T247" i="3"/>
  <c r="V235" i="3"/>
  <c r="W235" i="3"/>
  <c r="X235" i="3"/>
  <c r="Y235" i="3"/>
  <c r="Z235" i="3"/>
  <c r="Q235" i="3"/>
  <c r="R235" i="3"/>
  <c r="S235" i="3"/>
  <c r="T235" i="3"/>
  <c r="V223" i="3"/>
  <c r="W223" i="3"/>
  <c r="X223" i="3"/>
  <c r="Y223" i="3"/>
  <c r="Z223" i="3"/>
  <c r="Q223" i="3"/>
  <c r="R223" i="3"/>
  <c r="S223" i="3"/>
  <c r="T223" i="3"/>
  <c r="R211" i="3"/>
  <c r="V211" i="3"/>
  <c r="S211" i="3"/>
  <c r="T211" i="3"/>
  <c r="U211" i="3"/>
  <c r="W211" i="3"/>
  <c r="X211" i="3"/>
  <c r="Y211" i="3"/>
  <c r="Z211" i="3"/>
  <c r="X199" i="3"/>
  <c r="Q199" i="3"/>
  <c r="R199" i="3"/>
  <c r="S199" i="3"/>
  <c r="T199" i="3"/>
  <c r="U199" i="3"/>
  <c r="V199" i="3"/>
  <c r="Y199" i="3"/>
  <c r="Z199" i="3"/>
  <c r="X187" i="3"/>
  <c r="Y187" i="3"/>
  <c r="Z187" i="3"/>
  <c r="Q187" i="3"/>
  <c r="R187" i="3"/>
  <c r="S187" i="3"/>
  <c r="T187" i="3"/>
  <c r="U187" i="3"/>
  <c r="V187" i="3"/>
  <c r="W187" i="3"/>
  <c r="X175" i="3"/>
  <c r="Y175" i="3"/>
  <c r="Z175" i="3"/>
  <c r="Q175" i="3"/>
  <c r="R175" i="3"/>
  <c r="S175" i="3"/>
  <c r="T175" i="3"/>
  <c r="U175" i="3"/>
  <c r="V175" i="3"/>
  <c r="W175" i="3"/>
  <c r="X163" i="3"/>
  <c r="Y163" i="3"/>
  <c r="Z163" i="3"/>
  <c r="Q163" i="3"/>
  <c r="R163" i="3"/>
  <c r="S163" i="3"/>
  <c r="T163" i="3"/>
  <c r="U163" i="3"/>
  <c r="V163" i="3"/>
  <c r="W163" i="3"/>
  <c r="X151" i="3"/>
  <c r="Y151" i="3"/>
  <c r="Z151" i="3"/>
  <c r="Q151" i="3"/>
  <c r="R151" i="3"/>
  <c r="S151" i="3"/>
  <c r="T151" i="3"/>
  <c r="U151" i="3"/>
  <c r="V151" i="3"/>
  <c r="W151" i="3"/>
  <c r="X139" i="3"/>
  <c r="Y139" i="3"/>
  <c r="Z139" i="3"/>
  <c r="Q139" i="3"/>
  <c r="R139" i="3"/>
  <c r="S139" i="3"/>
  <c r="T139" i="3"/>
  <c r="U139" i="3"/>
  <c r="V139" i="3"/>
  <c r="W139" i="3"/>
  <c r="X127" i="3"/>
  <c r="Y127" i="3"/>
  <c r="Z127" i="3"/>
  <c r="Q127" i="3"/>
  <c r="R127" i="3"/>
  <c r="S127" i="3"/>
  <c r="T127" i="3"/>
  <c r="U127" i="3"/>
  <c r="V127" i="3"/>
  <c r="W127" i="3"/>
  <c r="V115" i="3"/>
  <c r="Q115" i="3"/>
  <c r="T115" i="3"/>
  <c r="U115" i="3"/>
  <c r="W115" i="3"/>
  <c r="X115" i="3"/>
  <c r="Y115" i="3"/>
  <c r="Z115" i="3"/>
  <c r="R115" i="3"/>
  <c r="V103" i="3"/>
  <c r="W103" i="3"/>
  <c r="X103" i="3"/>
  <c r="Y103" i="3"/>
  <c r="Q103" i="3"/>
  <c r="S103" i="3"/>
  <c r="T103" i="3"/>
  <c r="R103" i="3"/>
  <c r="U103" i="3"/>
  <c r="Z103" i="3"/>
  <c r="V91" i="3"/>
  <c r="W91" i="3"/>
  <c r="X91" i="3"/>
  <c r="Y91" i="3"/>
  <c r="Z91" i="3"/>
  <c r="Q91" i="3"/>
  <c r="R91" i="3"/>
  <c r="S91" i="3"/>
  <c r="T91" i="3"/>
  <c r="U91" i="3"/>
  <c r="V79" i="3"/>
  <c r="W79" i="3"/>
  <c r="X79" i="3"/>
  <c r="Y79" i="3"/>
  <c r="Z79" i="3"/>
  <c r="Q79" i="3"/>
  <c r="R79" i="3"/>
  <c r="S79" i="3"/>
  <c r="T79" i="3"/>
  <c r="U79" i="3"/>
  <c r="V67" i="3"/>
  <c r="W67" i="3"/>
  <c r="X67" i="3"/>
  <c r="Y67" i="3"/>
  <c r="Z67" i="3"/>
  <c r="Q67" i="3"/>
  <c r="R67" i="3"/>
  <c r="S67" i="3"/>
  <c r="T67" i="3"/>
  <c r="U67" i="3"/>
  <c r="V55" i="3"/>
  <c r="W55" i="3"/>
  <c r="X55" i="3"/>
  <c r="Y55" i="3"/>
  <c r="Z55" i="3"/>
  <c r="Q55" i="3"/>
  <c r="R55" i="3"/>
  <c r="S55" i="3"/>
  <c r="T55" i="3"/>
  <c r="U55" i="3"/>
  <c r="V43" i="3"/>
  <c r="W43" i="3"/>
  <c r="X43" i="3"/>
  <c r="Y43" i="3"/>
  <c r="Z43" i="3"/>
  <c r="Q43" i="3"/>
  <c r="R43" i="3"/>
  <c r="S43" i="3"/>
  <c r="T43" i="3"/>
  <c r="U43" i="3"/>
  <c r="V31" i="3"/>
  <c r="W31" i="3"/>
  <c r="X31" i="3"/>
  <c r="Y31" i="3"/>
  <c r="Z31" i="3"/>
  <c r="Q31" i="3"/>
  <c r="R31" i="3"/>
  <c r="S31" i="3"/>
  <c r="T31" i="3"/>
  <c r="U31" i="3"/>
  <c r="V305" i="3"/>
  <c r="W303" i="3"/>
  <c r="W301" i="3"/>
  <c r="U299" i="3"/>
  <c r="V297" i="3"/>
  <c r="Z289" i="3"/>
  <c r="Q275" i="3"/>
  <c r="W260" i="3"/>
  <c r="T252" i="3"/>
  <c r="U252" i="3"/>
  <c r="V252" i="3"/>
  <c r="W252" i="3"/>
  <c r="X252" i="3"/>
  <c r="Y252" i="3"/>
  <c r="Z252" i="3"/>
  <c r="Q252" i="3"/>
  <c r="R252" i="3"/>
  <c r="V120" i="3"/>
  <c r="W120" i="3"/>
  <c r="X120" i="3"/>
  <c r="Y120" i="3"/>
  <c r="Z120" i="3"/>
  <c r="Q120" i="3"/>
  <c r="R120" i="3"/>
  <c r="S120" i="3"/>
  <c r="T120" i="3"/>
  <c r="U120" i="3"/>
  <c r="R263" i="3"/>
  <c r="S263" i="3"/>
  <c r="T263" i="3"/>
  <c r="U263" i="3"/>
  <c r="V263" i="3"/>
  <c r="W263" i="3"/>
  <c r="X263" i="3"/>
  <c r="Y263" i="3"/>
  <c r="Z263" i="3"/>
  <c r="U298" i="3"/>
  <c r="V298" i="3"/>
  <c r="W298" i="3"/>
  <c r="Z298" i="3"/>
  <c r="Q238" i="3"/>
  <c r="R238" i="3"/>
  <c r="S238" i="3"/>
  <c r="T238" i="3"/>
  <c r="U238" i="3"/>
  <c r="V238" i="3"/>
  <c r="W238" i="3"/>
  <c r="X238" i="3"/>
  <c r="Y238" i="3"/>
  <c r="Z238" i="3"/>
  <c r="Z285" i="3"/>
  <c r="Q285" i="3"/>
  <c r="S285" i="3"/>
  <c r="T285" i="3"/>
  <c r="U285" i="3"/>
  <c r="V285" i="3"/>
  <c r="W285" i="3"/>
  <c r="X285" i="3"/>
  <c r="T294" i="3"/>
  <c r="V294" i="3"/>
  <c r="Y294" i="3"/>
  <c r="Z294" i="3"/>
  <c r="Q294" i="3"/>
  <c r="R294" i="3"/>
  <c r="T282" i="3"/>
  <c r="U282" i="3"/>
  <c r="V282" i="3"/>
  <c r="W282" i="3"/>
  <c r="Y282" i="3"/>
  <c r="Z282" i="3"/>
  <c r="Q282" i="3"/>
  <c r="R282" i="3"/>
  <c r="T270" i="3"/>
  <c r="U270" i="3"/>
  <c r="V270" i="3"/>
  <c r="W270" i="3"/>
  <c r="X270" i="3"/>
  <c r="Y270" i="3"/>
  <c r="Z270" i="3"/>
  <c r="Q270" i="3"/>
  <c r="R270" i="3"/>
  <c r="T258" i="3"/>
  <c r="U258" i="3"/>
  <c r="V258" i="3"/>
  <c r="W258" i="3"/>
  <c r="X258" i="3"/>
  <c r="Y258" i="3"/>
  <c r="Z258" i="3"/>
  <c r="Q258" i="3"/>
  <c r="R258" i="3"/>
  <c r="T246" i="3"/>
  <c r="U246" i="3"/>
  <c r="V246" i="3"/>
  <c r="W246" i="3"/>
  <c r="X246" i="3"/>
  <c r="Y246" i="3"/>
  <c r="Z246" i="3"/>
  <c r="Q246" i="3"/>
  <c r="R246" i="3"/>
  <c r="T234" i="3"/>
  <c r="U234" i="3"/>
  <c r="V234" i="3"/>
  <c r="W234" i="3"/>
  <c r="X234" i="3"/>
  <c r="Y234" i="3"/>
  <c r="Z234" i="3"/>
  <c r="Q234" i="3"/>
  <c r="R234" i="3"/>
  <c r="T222" i="3"/>
  <c r="U222" i="3"/>
  <c r="V222" i="3"/>
  <c r="W222" i="3"/>
  <c r="X222" i="3"/>
  <c r="Y222" i="3"/>
  <c r="Z222" i="3"/>
  <c r="Q222" i="3"/>
  <c r="R222" i="3"/>
  <c r="T210" i="3"/>
  <c r="Q210" i="3"/>
  <c r="R210" i="3"/>
  <c r="S210" i="3"/>
  <c r="U210" i="3"/>
  <c r="V210" i="3"/>
  <c r="W210" i="3"/>
  <c r="X210" i="3"/>
  <c r="Y210" i="3"/>
  <c r="Z210" i="3"/>
  <c r="V198" i="3"/>
  <c r="Y198" i="3"/>
  <c r="Q198" i="3"/>
  <c r="R198" i="3"/>
  <c r="S198" i="3"/>
  <c r="T198" i="3"/>
  <c r="U198" i="3"/>
  <c r="W198" i="3"/>
  <c r="X198" i="3"/>
  <c r="Z198" i="3"/>
  <c r="V186" i="3"/>
  <c r="W186" i="3"/>
  <c r="X186" i="3"/>
  <c r="Y186" i="3"/>
  <c r="Z186" i="3"/>
  <c r="Q186" i="3"/>
  <c r="R186" i="3"/>
  <c r="S186" i="3"/>
  <c r="T186" i="3"/>
  <c r="U186" i="3"/>
  <c r="V174" i="3"/>
  <c r="W174" i="3"/>
  <c r="X174" i="3"/>
  <c r="Y174" i="3"/>
  <c r="Z174" i="3"/>
  <c r="Q174" i="3"/>
  <c r="R174" i="3"/>
  <c r="S174" i="3"/>
  <c r="T174" i="3"/>
  <c r="V162" i="3"/>
  <c r="W162" i="3"/>
  <c r="X162" i="3"/>
  <c r="Y162" i="3"/>
  <c r="Z162" i="3"/>
  <c r="Q162" i="3"/>
  <c r="R162" i="3"/>
  <c r="S162" i="3"/>
  <c r="T162" i="3"/>
  <c r="U162" i="3"/>
  <c r="V150" i="3"/>
  <c r="W150" i="3"/>
  <c r="X150" i="3"/>
  <c r="Y150" i="3"/>
  <c r="Z150" i="3"/>
  <c r="Q150" i="3"/>
  <c r="R150" i="3"/>
  <c r="S150" i="3"/>
  <c r="T150" i="3"/>
  <c r="U150" i="3"/>
  <c r="V138" i="3"/>
  <c r="W138" i="3"/>
  <c r="X138" i="3"/>
  <c r="Y138" i="3"/>
  <c r="Z138" i="3"/>
  <c r="Q138" i="3"/>
  <c r="R138" i="3"/>
  <c r="S138" i="3"/>
  <c r="T138" i="3"/>
  <c r="U138" i="3"/>
  <c r="V126" i="3"/>
  <c r="W126" i="3"/>
  <c r="X126" i="3"/>
  <c r="Y126" i="3"/>
  <c r="Z126" i="3"/>
  <c r="Q126" i="3"/>
  <c r="R126" i="3"/>
  <c r="S126" i="3"/>
  <c r="T126" i="3"/>
  <c r="U126" i="3"/>
  <c r="T114" i="3"/>
  <c r="Y114" i="3"/>
  <c r="Z114" i="3"/>
  <c r="R114" i="3"/>
  <c r="Q114" i="3"/>
  <c r="S114" i="3"/>
  <c r="U114" i="3"/>
  <c r="V114" i="3"/>
  <c r="W114" i="3"/>
  <c r="X114" i="3"/>
  <c r="T102" i="3"/>
  <c r="U102" i="3"/>
  <c r="V102" i="3"/>
  <c r="W102" i="3"/>
  <c r="Y102" i="3"/>
  <c r="Z102" i="3"/>
  <c r="Q102" i="3"/>
  <c r="R102" i="3"/>
  <c r="S102" i="3"/>
  <c r="X102" i="3"/>
  <c r="T90" i="3"/>
  <c r="U90" i="3"/>
  <c r="V90" i="3"/>
  <c r="W90" i="3"/>
  <c r="X90" i="3"/>
  <c r="Y90" i="3"/>
  <c r="Z90" i="3"/>
  <c r="Q90" i="3"/>
  <c r="R90" i="3"/>
  <c r="S90" i="3"/>
  <c r="T78" i="3"/>
  <c r="U78" i="3"/>
  <c r="V78" i="3"/>
  <c r="W78" i="3"/>
  <c r="X78" i="3"/>
  <c r="Y78" i="3"/>
  <c r="Z78" i="3"/>
  <c r="Q78" i="3"/>
  <c r="R78" i="3"/>
  <c r="S78" i="3"/>
  <c r="T66" i="3"/>
  <c r="U66" i="3"/>
  <c r="V66" i="3"/>
  <c r="W66" i="3"/>
  <c r="X66" i="3"/>
  <c r="Y66" i="3"/>
  <c r="Z66" i="3"/>
  <c r="Q66" i="3"/>
  <c r="R66" i="3"/>
  <c r="S66" i="3"/>
  <c r="T54" i="3"/>
  <c r="U54" i="3"/>
  <c r="V54" i="3"/>
  <c r="W54" i="3"/>
  <c r="X54" i="3"/>
  <c r="Y54" i="3"/>
  <c r="Z54" i="3"/>
  <c r="Q54" i="3"/>
  <c r="R54" i="3"/>
  <c r="S54" i="3"/>
  <c r="T42" i="3"/>
  <c r="U42" i="3"/>
  <c r="V42" i="3"/>
  <c r="W42" i="3"/>
  <c r="X42" i="3"/>
  <c r="Y42" i="3"/>
  <c r="Z42" i="3"/>
  <c r="Q42" i="3"/>
  <c r="R42" i="3"/>
  <c r="S42" i="3"/>
  <c r="T30" i="3"/>
  <c r="U30" i="3"/>
  <c r="V30" i="3"/>
  <c r="W30" i="3"/>
  <c r="X30" i="3"/>
  <c r="Y30" i="3"/>
  <c r="Z30" i="3"/>
  <c r="Q30" i="3"/>
  <c r="R30" i="3"/>
  <c r="S30" i="3"/>
  <c r="U305" i="3"/>
  <c r="V303" i="3"/>
  <c r="U301" i="3"/>
  <c r="T299" i="3"/>
  <c r="R297" i="3"/>
  <c r="U294" i="3"/>
  <c r="S282" i="3"/>
  <c r="Y273" i="3"/>
  <c r="U259" i="3"/>
  <c r="Y188" i="3"/>
  <c r="T240" i="3"/>
  <c r="U240" i="3"/>
  <c r="V240" i="3"/>
  <c r="W240" i="3"/>
  <c r="X240" i="3"/>
  <c r="Y240" i="3"/>
  <c r="Z240" i="3"/>
  <c r="Q240" i="3"/>
  <c r="R240" i="3"/>
  <c r="V132" i="3"/>
  <c r="W132" i="3"/>
  <c r="X132" i="3"/>
  <c r="Y132" i="3"/>
  <c r="Z132" i="3"/>
  <c r="Q132" i="3"/>
  <c r="R132" i="3"/>
  <c r="S132" i="3"/>
  <c r="T132" i="3"/>
  <c r="U132" i="3"/>
  <c r="T36" i="3"/>
  <c r="U36" i="3"/>
  <c r="V36" i="3"/>
  <c r="W36" i="3"/>
  <c r="X36" i="3"/>
  <c r="Y36" i="3"/>
  <c r="Z36" i="3"/>
  <c r="Q36" i="3"/>
  <c r="R36" i="3"/>
  <c r="S36" i="3"/>
  <c r="R293" i="3"/>
  <c r="T293" i="3"/>
  <c r="U293" i="3"/>
  <c r="W293" i="3"/>
  <c r="X293" i="3"/>
  <c r="Y293" i="3"/>
  <c r="Z293" i="3"/>
  <c r="R269" i="3"/>
  <c r="S269" i="3"/>
  <c r="T269" i="3"/>
  <c r="U269" i="3"/>
  <c r="V269" i="3"/>
  <c r="W269" i="3"/>
  <c r="X269" i="3"/>
  <c r="Y269" i="3"/>
  <c r="Z269" i="3"/>
  <c r="R257" i="3"/>
  <c r="S257" i="3"/>
  <c r="T257" i="3"/>
  <c r="U257" i="3"/>
  <c r="V257" i="3"/>
  <c r="W257" i="3"/>
  <c r="X257" i="3"/>
  <c r="Y257" i="3"/>
  <c r="Z257" i="3"/>
  <c r="R245" i="3"/>
  <c r="S245" i="3"/>
  <c r="T245" i="3"/>
  <c r="U245" i="3"/>
  <c r="V245" i="3"/>
  <c r="W245" i="3"/>
  <c r="X245" i="3"/>
  <c r="Y245" i="3"/>
  <c r="Z245" i="3"/>
  <c r="R233" i="3"/>
  <c r="S233" i="3"/>
  <c r="T233" i="3"/>
  <c r="U233" i="3"/>
  <c r="V233" i="3"/>
  <c r="W233" i="3"/>
  <c r="X233" i="3"/>
  <c r="Y233" i="3"/>
  <c r="Z233" i="3"/>
  <c r="R221" i="3"/>
  <c r="S221" i="3"/>
  <c r="T221" i="3"/>
  <c r="U221" i="3"/>
  <c r="V221" i="3"/>
  <c r="W221" i="3"/>
  <c r="X221" i="3"/>
  <c r="Y221" i="3"/>
  <c r="Z221" i="3"/>
  <c r="Z209" i="3"/>
  <c r="R209" i="3"/>
  <c r="X209" i="3"/>
  <c r="Y209" i="3"/>
  <c r="Q209" i="3"/>
  <c r="S209" i="3"/>
  <c r="T209" i="3"/>
  <c r="U209" i="3"/>
  <c r="V209" i="3"/>
  <c r="T197" i="3"/>
  <c r="W197" i="3"/>
  <c r="Y197" i="3"/>
  <c r="Z197" i="3"/>
  <c r="Q197" i="3"/>
  <c r="R197" i="3"/>
  <c r="S197" i="3"/>
  <c r="U197" i="3"/>
  <c r="V197" i="3"/>
  <c r="X197" i="3"/>
  <c r="T185" i="3"/>
  <c r="U185" i="3"/>
  <c r="V185" i="3"/>
  <c r="W185" i="3"/>
  <c r="X185" i="3"/>
  <c r="Y185" i="3"/>
  <c r="Z185" i="3"/>
  <c r="Q185" i="3"/>
  <c r="R185" i="3"/>
  <c r="S185" i="3"/>
  <c r="T173" i="3"/>
  <c r="U173" i="3"/>
  <c r="V173" i="3"/>
  <c r="W173" i="3"/>
  <c r="X173" i="3"/>
  <c r="Y173" i="3"/>
  <c r="Z173" i="3"/>
  <c r="Q173" i="3"/>
  <c r="R173" i="3"/>
  <c r="S173" i="3"/>
  <c r="T161" i="3"/>
  <c r="U161" i="3"/>
  <c r="V161" i="3"/>
  <c r="W161" i="3"/>
  <c r="X161" i="3"/>
  <c r="Y161" i="3"/>
  <c r="Z161" i="3"/>
  <c r="Q161" i="3"/>
  <c r="R161" i="3"/>
  <c r="S161" i="3"/>
  <c r="T149" i="3"/>
  <c r="U149" i="3"/>
  <c r="V149" i="3"/>
  <c r="W149" i="3"/>
  <c r="X149" i="3"/>
  <c r="Y149" i="3"/>
  <c r="Z149" i="3"/>
  <c r="Q149" i="3"/>
  <c r="R149" i="3"/>
  <c r="S149" i="3"/>
  <c r="T137" i="3"/>
  <c r="U137" i="3"/>
  <c r="V137" i="3"/>
  <c r="W137" i="3"/>
  <c r="X137" i="3"/>
  <c r="Y137" i="3"/>
  <c r="Z137" i="3"/>
  <c r="Q137" i="3"/>
  <c r="R137" i="3"/>
  <c r="S137" i="3"/>
  <c r="T125" i="3"/>
  <c r="U125" i="3"/>
  <c r="V125" i="3"/>
  <c r="W125" i="3"/>
  <c r="X125" i="3"/>
  <c r="Y125" i="3"/>
  <c r="Z125" i="3"/>
  <c r="Q125" i="3"/>
  <c r="R125" i="3"/>
  <c r="S125" i="3"/>
  <c r="R113" i="3"/>
  <c r="W113" i="3"/>
  <c r="X113" i="3"/>
  <c r="Y113" i="3"/>
  <c r="T113" i="3"/>
  <c r="U113" i="3"/>
  <c r="V113" i="3"/>
  <c r="Z113" i="3"/>
  <c r="Q113" i="3"/>
  <c r="S113" i="3"/>
  <c r="R101" i="3"/>
  <c r="S101" i="3"/>
  <c r="T101" i="3"/>
  <c r="U101" i="3"/>
  <c r="W101" i="3"/>
  <c r="X101" i="3"/>
  <c r="Y101" i="3"/>
  <c r="Q101" i="3"/>
  <c r="V101" i="3"/>
  <c r="Z101" i="3"/>
  <c r="R89" i="3"/>
  <c r="S89" i="3"/>
  <c r="T89" i="3"/>
  <c r="U89" i="3"/>
  <c r="V89" i="3"/>
  <c r="W89" i="3"/>
  <c r="X89" i="3"/>
  <c r="Y89" i="3"/>
  <c r="Z89" i="3"/>
  <c r="Q89" i="3"/>
  <c r="R77" i="3"/>
  <c r="S77" i="3"/>
  <c r="T77" i="3"/>
  <c r="U77" i="3"/>
  <c r="V77" i="3"/>
  <c r="W77" i="3"/>
  <c r="X77" i="3"/>
  <c r="Y77" i="3"/>
  <c r="Z77" i="3"/>
  <c r="Q77" i="3"/>
  <c r="R65" i="3"/>
  <c r="S65" i="3"/>
  <c r="T65" i="3"/>
  <c r="U65" i="3"/>
  <c r="V65" i="3"/>
  <c r="W65" i="3"/>
  <c r="X65" i="3"/>
  <c r="Y65" i="3"/>
  <c r="Z65" i="3"/>
  <c r="Q65" i="3"/>
  <c r="R53" i="3"/>
  <c r="S53" i="3"/>
  <c r="T53" i="3"/>
  <c r="U53" i="3"/>
  <c r="V53" i="3"/>
  <c r="W53" i="3"/>
  <c r="X53" i="3"/>
  <c r="Y53" i="3"/>
  <c r="Z53" i="3"/>
  <c r="Q53" i="3"/>
  <c r="R41" i="3"/>
  <c r="S41" i="3"/>
  <c r="T41" i="3"/>
  <c r="U41" i="3"/>
  <c r="V41" i="3"/>
  <c r="W41" i="3"/>
  <c r="X41" i="3"/>
  <c r="Y41" i="3"/>
  <c r="Z41" i="3"/>
  <c r="Q41" i="3"/>
  <c r="R303" i="3"/>
  <c r="S301" i="3"/>
  <c r="S299" i="3"/>
  <c r="Q297" i="3"/>
  <c r="S294" i="3"/>
  <c r="X288" i="3"/>
  <c r="W272" i="3"/>
  <c r="S258" i="3"/>
  <c r="Q215" i="3"/>
  <c r="U174" i="3"/>
  <c r="T216" i="3"/>
  <c r="U216" i="3"/>
  <c r="V216" i="3"/>
  <c r="W216" i="3"/>
  <c r="X216" i="3"/>
  <c r="Y216" i="3"/>
  <c r="Z216" i="3"/>
  <c r="Q216" i="3"/>
  <c r="R216" i="3"/>
  <c r="T108" i="3"/>
  <c r="W108" i="3"/>
  <c r="Y108" i="3"/>
  <c r="Z108" i="3"/>
  <c r="R108" i="3"/>
  <c r="Q108" i="3"/>
  <c r="S108" i="3"/>
  <c r="U108" i="3"/>
  <c r="V108" i="3"/>
  <c r="X108" i="3"/>
  <c r="R305" i="3"/>
  <c r="W305" i="3"/>
  <c r="X305" i="3"/>
  <c r="Y305" i="3"/>
  <c r="R281" i="3"/>
  <c r="S281" i="3"/>
  <c r="T281" i="3"/>
  <c r="U281" i="3"/>
  <c r="W281" i="3"/>
  <c r="X281" i="3"/>
  <c r="Y281" i="3"/>
  <c r="Z281" i="3"/>
  <c r="U304" i="3"/>
  <c r="V304" i="3"/>
  <c r="W304" i="3"/>
  <c r="Z304" i="3"/>
  <c r="R292" i="3"/>
  <c r="S292" i="3"/>
  <c r="U292" i="3"/>
  <c r="V292" i="3"/>
  <c r="W292" i="3"/>
  <c r="X292" i="3"/>
  <c r="Y292" i="3"/>
  <c r="Z292" i="3"/>
  <c r="Q280" i="3"/>
  <c r="R280" i="3"/>
  <c r="S280" i="3"/>
  <c r="U280" i="3"/>
  <c r="V280" i="3"/>
  <c r="W280" i="3"/>
  <c r="X280" i="3"/>
  <c r="Y280" i="3"/>
  <c r="Z280" i="3"/>
  <c r="Q268" i="3"/>
  <c r="R268" i="3"/>
  <c r="S268" i="3"/>
  <c r="T268" i="3"/>
  <c r="U268" i="3"/>
  <c r="V268" i="3"/>
  <c r="W268" i="3"/>
  <c r="X268" i="3"/>
  <c r="Y268" i="3"/>
  <c r="Z268" i="3"/>
  <c r="Q256" i="3"/>
  <c r="R256" i="3"/>
  <c r="S256" i="3"/>
  <c r="T256" i="3"/>
  <c r="U256" i="3"/>
  <c r="V256" i="3"/>
  <c r="W256" i="3"/>
  <c r="X256" i="3"/>
  <c r="Y256" i="3"/>
  <c r="Z256" i="3"/>
  <c r="Q244" i="3"/>
  <c r="R244" i="3"/>
  <c r="S244" i="3"/>
  <c r="T244" i="3"/>
  <c r="U244" i="3"/>
  <c r="V244" i="3"/>
  <c r="W244" i="3"/>
  <c r="X244" i="3"/>
  <c r="Y244" i="3"/>
  <c r="Z244" i="3"/>
  <c r="Q232" i="3"/>
  <c r="R232" i="3"/>
  <c r="S232" i="3"/>
  <c r="T232" i="3"/>
  <c r="U232" i="3"/>
  <c r="V232" i="3"/>
  <c r="W232" i="3"/>
  <c r="X232" i="3"/>
  <c r="Y232" i="3"/>
  <c r="Z232" i="3"/>
  <c r="Q220" i="3"/>
  <c r="R220" i="3"/>
  <c r="S220" i="3"/>
  <c r="T220" i="3"/>
  <c r="U220" i="3"/>
  <c r="V220" i="3"/>
  <c r="W220" i="3"/>
  <c r="X220" i="3"/>
  <c r="Y220" i="3"/>
  <c r="Z220" i="3"/>
  <c r="R208" i="3"/>
  <c r="X208" i="3"/>
  <c r="T208" i="3"/>
  <c r="U208" i="3"/>
  <c r="V208" i="3"/>
  <c r="W208" i="3"/>
  <c r="Y208" i="3"/>
  <c r="Z208" i="3"/>
  <c r="Q208" i="3"/>
  <c r="R196" i="3"/>
  <c r="U196" i="3"/>
  <c r="W196" i="3"/>
  <c r="X196" i="3"/>
  <c r="Y196" i="3"/>
  <c r="Z196" i="3"/>
  <c r="S196" i="3"/>
  <c r="T196" i="3"/>
  <c r="V196" i="3"/>
  <c r="R184" i="3"/>
  <c r="S184" i="3"/>
  <c r="T184" i="3"/>
  <c r="U184" i="3"/>
  <c r="V184" i="3"/>
  <c r="W184" i="3"/>
  <c r="X184" i="3"/>
  <c r="Y184" i="3"/>
  <c r="Z184" i="3"/>
  <c r="Q184" i="3"/>
  <c r="R172" i="3"/>
  <c r="S172" i="3"/>
  <c r="T172" i="3"/>
  <c r="U172" i="3"/>
  <c r="V172" i="3"/>
  <c r="W172" i="3"/>
  <c r="X172" i="3"/>
  <c r="Y172" i="3"/>
  <c r="Z172" i="3"/>
  <c r="Q172" i="3"/>
  <c r="R160" i="3"/>
  <c r="S160" i="3"/>
  <c r="T160" i="3"/>
  <c r="U160" i="3"/>
  <c r="V160" i="3"/>
  <c r="W160" i="3"/>
  <c r="X160" i="3"/>
  <c r="Y160" i="3"/>
  <c r="Z160" i="3"/>
  <c r="R148" i="3"/>
  <c r="S148" i="3"/>
  <c r="T148" i="3"/>
  <c r="U148" i="3"/>
  <c r="V148" i="3"/>
  <c r="W148" i="3"/>
  <c r="X148" i="3"/>
  <c r="Y148" i="3"/>
  <c r="Z148" i="3"/>
  <c r="Q148" i="3"/>
  <c r="R136" i="3"/>
  <c r="S136" i="3"/>
  <c r="T136" i="3"/>
  <c r="U136" i="3"/>
  <c r="V136" i="3"/>
  <c r="W136" i="3"/>
  <c r="X136" i="3"/>
  <c r="Y136" i="3"/>
  <c r="Z136" i="3"/>
  <c r="Q136" i="3"/>
  <c r="R124" i="3"/>
  <c r="S124" i="3"/>
  <c r="T124" i="3"/>
  <c r="U124" i="3"/>
  <c r="V124" i="3"/>
  <c r="W124" i="3"/>
  <c r="X124" i="3"/>
  <c r="Y124" i="3"/>
  <c r="Z124" i="3"/>
  <c r="Q124" i="3"/>
  <c r="U112" i="3"/>
  <c r="V112" i="3"/>
  <c r="W112" i="3"/>
  <c r="Z112" i="3"/>
  <c r="Q112" i="3"/>
  <c r="R112" i="3"/>
  <c r="S112" i="3"/>
  <c r="T112" i="3"/>
  <c r="X112" i="3"/>
  <c r="Y112" i="3"/>
  <c r="Q100" i="3"/>
  <c r="R100" i="3"/>
  <c r="S100" i="3"/>
  <c r="U100" i="3"/>
  <c r="V100" i="3"/>
  <c r="W100" i="3"/>
  <c r="Y100" i="3"/>
  <c r="Z100" i="3"/>
  <c r="T100" i="3"/>
  <c r="X100" i="3"/>
  <c r="Q88" i="3"/>
  <c r="R88" i="3"/>
  <c r="S88" i="3"/>
  <c r="T88" i="3"/>
  <c r="U88" i="3"/>
  <c r="V88" i="3"/>
  <c r="W88" i="3"/>
  <c r="X88" i="3"/>
  <c r="Y88" i="3"/>
  <c r="Z88" i="3"/>
  <c r="Q76" i="3"/>
  <c r="R76" i="3"/>
  <c r="S76" i="3"/>
  <c r="T76" i="3"/>
  <c r="U76" i="3"/>
  <c r="V76" i="3"/>
  <c r="W76" i="3"/>
  <c r="X76" i="3"/>
  <c r="Y76" i="3"/>
  <c r="Z76" i="3"/>
  <c r="Q64" i="3"/>
  <c r="R64" i="3"/>
  <c r="S64" i="3"/>
  <c r="T64" i="3"/>
  <c r="U64" i="3"/>
  <c r="V64" i="3"/>
  <c r="W64" i="3"/>
  <c r="X64" i="3"/>
  <c r="Y64" i="3"/>
  <c r="Z64" i="3"/>
  <c r="Q52" i="3"/>
  <c r="R52" i="3"/>
  <c r="S52" i="3"/>
  <c r="T52" i="3"/>
  <c r="U52" i="3"/>
  <c r="V52" i="3"/>
  <c r="W52" i="3"/>
  <c r="X52" i="3"/>
  <c r="Y52" i="3"/>
  <c r="Z52" i="3"/>
  <c r="Q40" i="3"/>
  <c r="R40" i="3"/>
  <c r="S40" i="3"/>
  <c r="T40" i="3"/>
  <c r="U40" i="3"/>
  <c r="V40" i="3"/>
  <c r="W40" i="3"/>
  <c r="X40" i="3"/>
  <c r="Y40" i="3"/>
  <c r="Z40" i="3"/>
  <c r="S305" i="3"/>
  <c r="Q299" i="3"/>
  <c r="Z296" i="3"/>
  <c r="V293" i="3"/>
  <c r="S288" i="3"/>
  <c r="Q281" i="3"/>
  <c r="U271" i="3"/>
  <c r="Q257" i="3"/>
  <c r="S228" i="3"/>
  <c r="Y213" i="3"/>
  <c r="Q160" i="3"/>
  <c r="Z279" i="3"/>
  <c r="Q279" i="3"/>
  <c r="S279" i="3"/>
  <c r="T279" i="3"/>
  <c r="U279" i="3"/>
  <c r="V279" i="3"/>
  <c r="W279" i="3"/>
  <c r="X279" i="3"/>
  <c r="Z267" i="3"/>
  <c r="Q267" i="3"/>
  <c r="R267" i="3"/>
  <c r="S267" i="3"/>
  <c r="T267" i="3"/>
  <c r="U267" i="3"/>
  <c r="V267" i="3"/>
  <c r="W267" i="3"/>
  <c r="X267" i="3"/>
  <c r="Z255" i="3"/>
  <c r="Q255" i="3"/>
  <c r="R255" i="3"/>
  <c r="S255" i="3"/>
  <c r="T255" i="3"/>
  <c r="U255" i="3"/>
  <c r="V255" i="3"/>
  <c r="W255" i="3"/>
  <c r="X255" i="3"/>
  <c r="Z243" i="3"/>
  <c r="Q243" i="3"/>
  <c r="R243" i="3"/>
  <c r="S243" i="3"/>
  <c r="T243" i="3"/>
  <c r="U243" i="3"/>
  <c r="V243" i="3"/>
  <c r="W243" i="3"/>
  <c r="X243" i="3"/>
  <c r="Z231" i="3"/>
  <c r="Q231" i="3"/>
  <c r="R231" i="3"/>
  <c r="S231" i="3"/>
  <c r="T231" i="3"/>
  <c r="U231" i="3"/>
  <c r="V231" i="3"/>
  <c r="W231" i="3"/>
  <c r="X231" i="3"/>
  <c r="Z219" i="3"/>
  <c r="Q219" i="3"/>
  <c r="R219" i="3"/>
  <c r="S219" i="3"/>
  <c r="T219" i="3"/>
  <c r="U219" i="3"/>
  <c r="V219" i="3"/>
  <c r="W219" i="3"/>
  <c r="X219" i="3"/>
  <c r="V207" i="3"/>
  <c r="W207" i="3"/>
  <c r="Z207" i="3"/>
  <c r="Q207" i="3"/>
  <c r="R207" i="3"/>
  <c r="S207" i="3"/>
  <c r="T207" i="3"/>
  <c r="U207" i="3"/>
  <c r="X207" i="3"/>
  <c r="Y207" i="3"/>
  <c r="Q195" i="3"/>
  <c r="S195" i="3"/>
  <c r="T195" i="3"/>
  <c r="U195" i="3"/>
  <c r="V195" i="3"/>
  <c r="W195" i="3"/>
  <c r="X195" i="3"/>
  <c r="Y195" i="3"/>
  <c r="Z195" i="3"/>
  <c r="R195" i="3"/>
  <c r="Q183" i="3"/>
  <c r="R183" i="3"/>
  <c r="S183" i="3"/>
  <c r="T183" i="3"/>
  <c r="U183" i="3"/>
  <c r="V183" i="3"/>
  <c r="W183" i="3"/>
  <c r="X183" i="3"/>
  <c r="Y183" i="3"/>
  <c r="Z183" i="3"/>
  <c r="Q171" i="3"/>
  <c r="R171" i="3"/>
  <c r="S171" i="3"/>
  <c r="T171" i="3"/>
  <c r="U171" i="3"/>
  <c r="V171" i="3"/>
  <c r="W171" i="3"/>
  <c r="X171" i="3"/>
  <c r="Y171" i="3"/>
  <c r="Z171" i="3"/>
  <c r="Q159" i="3"/>
  <c r="R159" i="3"/>
  <c r="S159" i="3"/>
  <c r="T159" i="3"/>
  <c r="U159" i="3"/>
  <c r="V159" i="3"/>
  <c r="W159" i="3"/>
  <c r="X159" i="3"/>
  <c r="Y159" i="3"/>
  <c r="Z159" i="3"/>
  <c r="Q147" i="3"/>
  <c r="R147" i="3"/>
  <c r="S147" i="3"/>
  <c r="T147" i="3"/>
  <c r="U147" i="3"/>
  <c r="V147" i="3"/>
  <c r="W147" i="3"/>
  <c r="X147" i="3"/>
  <c r="Y147" i="3"/>
  <c r="Z147" i="3"/>
  <c r="Q135" i="3"/>
  <c r="R135" i="3"/>
  <c r="S135" i="3"/>
  <c r="T135" i="3"/>
  <c r="U135" i="3"/>
  <c r="V135" i="3"/>
  <c r="W135" i="3"/>
  <c r="X135" i="3"/>
  <c r="Y135" i="3"/>
  <c r="Z135" i="3"/>
  <c r="Q123" i="3"/>
  <c r="R123" i="3"/>
  <c r="S123" i="3"/>
  <c r="T123" i="3"/>
  <c r="U123" i="3"/>
  <c r="V123" i="3"/>
  <c r="W123" i="3"/>
  <c r="X123" i="3"/>
  <c r="Y123" i="3"/>
  <c r="Z123" i="3"/>
  <c r="Z111" i="3"/>
  <c r="S111" i="3"/>
  <c r="T111" i="3"/>
  <c r="U111" i="3"/>
  <c r="X111" i="3"/>
  <c r="R111" i="3"/>
  <c r="V111" i="3"/>
  <c r="W111" i="3"/>
  <c r="Y111" i="3"/>
  <c r="Q111" i="3"/>
  <c r="Z99" i="3"/>
  <c r="Q99" i="3"/>
  <c r="S99" i="3"/>
  <c r="T99" i="3"/>
  <c r="U99" i="3"/>
  <c r="W99" i="3"/>
  <c r="X99" i="3"/>
  <c r="R99" i="3"/>
  <c r="V99" i="3"/>
  <c r="Y99" i="3"/>
  <c r="Z87" i="3"/>
  <c r="Q87" i="3"/>
  <c r="R87" i="3"/>
  <c r="S87" i="3"/>
  <c r="T87" i="3"/>
  <c r="U87" i="3"/>
  <c r="V87" i="3"/>
  <c r="W87" i="3"/>
  <c r="X87" i="3"/>
  <c r="Y87" i="3"/>
  <c r="Z75" i="3"/>
  <c r="Q75" i="3"/>
  <c r="R75" i="3"/>
  <c r="S75" i="3"/>
  <c r="T75" i="3"/>
  <c r="U75" i="3"/>
  <c r="V75" i="3"/>
  <c r="W75" i="3"/>
  <c r="X75" i="3"/>
  <c r="Y75" i="3"/>
  <c r="Z63" i="3"/>
  <c r="Q63" i="3"/>
  <c r="R63" i="3"/>
  <c r="S63" i="3"/>
  <c r="T63" i="3"/>
  <c r="U63" i="3"/>
  <c r="V63" i="3"/>
  <c r="W63" i="3"/>
  <c r="X63" i="3"/>
  <c r="Y63" i="3"/>
  <c r="Z51" i="3"/>
  <c r="Q51" i="3"/>
  <c r="R51" i="3"/>
  <c r="S51" i="3"/>
  <c r="T51" i="3"/>
  <c r="U51" i="3"/>
  <c r="V51" i="3"/>
  <c r="W51" i="3"/>
  <c r="X51" i="3"/>
  <c r="Y51" i="3"/>
  <c r="Z39" i="3"/>
  <c r="Q39" i="3"/>
  <c r="R39" i="3"/>
  <c r="S39" i="3"/>
  <c r="T39" i="3"/>
  <c r="U39" i="3"/>
  <c r="V39" i="3"/>
  <c r="W39" i="3"/>
  <c r="X39" i="3"/>
  <c r="Y39" i="3"/>
  <c r="Q305" i="3"/>
  <c r="Z302" i="3"/>
  <c r="X300" i="3"/>
  <c r="Y298" i="3"/>
  <c r="Y296" i="3"/>
  <c r="S293" i="3"/>
  <c r="V287" i="3"/>
  <c r="T280" i="3"/>
  <c r="S270" i="3"/>
  <c r="Y255" i="3"/>
  <c r="Q227" i="3"/>
  <c r="V212" i="3"/>
  <c r="T264" i="3"/>
  <c r="U264" i="3"/>
  <c r="V264" i="3"/>
  <c r="W264" i="3"/>
  <c r="X264" i="3"/>
  <c r="Y264" i="3"/>
  <c r="Z264" i="3"/>
  <c r="Q264" i="3"/>
  <c r="R264" i="3"/>
  <c r="V144" i="3"/>
  <c r="W144" i="3"/>
  <c r="X144" i="3"/>
  <c r="Y144" i="3"/>
  <c r="Z144" i="3"/>
  <c r="Q144" i="3"/>
  <c r="R144" i="3"/>
  <c r="S144" i="3"/>
  <c r="T144" i="3"/>
  <c r="U144" i="3"/>
  <c r="Z291" i="3"/>
  <c r="Q291" i="3"/>
  <c r="S291" i="3"/>
  <c r="T291" i="3"/>
  <c r="U291" i="3"/>
  <c r="V291" i="3"/>
  <c r="W291" i="3"/>
  <c r="X291" i="3"/>
  <c r="X290" i="3"/>
  <c r="Z290" i="3"/>
  <c r="Q290" i="3"/>
  <c r="R290" i="3"/>
  <c r="S290" i="3"/>
  <c r="T290" i="3"/>
  <c r="U290" i="3"/>
  <c r="V290" i="3"/>
  <c r="X266" i="3"/>
  <c r="Y266" i="3"/>
  <c r="Z266" i="3"/>
  <c r="Q266" i="3"/>
  <c r="R266" i="3"/>
  <c r="S266" i="3"/>
  <c r="T266" i="3"/>
  <c r="U266" i="3"/>
  <c r="V266" i="3"/>
  <c r="X242" i="3"/>
  <c r="Y242" i="3"/>
  <c r="Z242" i="3"/>
  <c r="Q242" i="3"/>
  <c r="R242" i="3"/>
  <c r="S242" i="3"/>
  <c r="T242" i="3"/>
  <c r="U242" i="3"/>
  <c r="V242" i="3"/>
  <c r="X218" i="3"/>
  <c r="Y218" i="3"/>
  <c r="Z218" i="3"/>
  <c r="Q218" i="3"/>
  <c r="R218" i="3"/>
  <c r="S218" i="3"/>
  <c r="T218" i="3"/>
  <c r="U218" i="3"/>
  <c r="V218" i="3"/>
  <c r="Z206" i="3"/>
  <c r="T206" i="3"/>
  <c r="U206" i="3"/>
  <c r="X206" i="3"/>
  <c r="V206" i="3"/>
  <c r="W206" i="3"/>
  <c r="Y206" i="3"/>
  <c r="Q206" i="3"/>
  <c r="R206" i="3"/>
  <c r="Z194" i="3"/>
  <c r="Q194" i="3"/>
  <c r="R194" i="3"/>
  <c r="S194" i="3"/>
  <c r="T194" i="3"/>
  <c r="U194" i="3"/>
  <c r="V194" i="3"/>
  <c r="W194" i="3"/>
  <c r="X194" i="3"/>
  <c r="Y194" i="3"/>
  <c r="Z182" i="3"/>
  <c r="Q182" i="3"/>
  <c r="R182" i="3"/>
  <c r="S182" i="3"/>
  <c r="T182" i="3"/>
  <c r="U182" i="3"/>
  <c r="V182" i="3"/>
  <c r="W182" i="3"/>
  <c r="X182" i="3"/>
  <c r="Y182" i="3"/>
  <c r="Z170" i="3"/>
  <c r="Q170" i="3"/>
  <c r="R170" i="3"/>
  <c r="S170" i="3"/>
  <c r="T170" i="3"/>
  <c r="U170" i="3"/>
  <c r="V170" i="3"/>
  <c r="W170" i="3"/>
  <c r="X170" i="3"/>
  <c r="Y170" i="3"/>
  <c r="Z158" i="3"/>
  <c r="Q158" i="3"/>
  <c r="R158" i="3"/>
  <c r="S158" i="3"/>
  <c r="T158" i="3"/>
  <c r="U158" i="3"/>
  <c r="V158" i="3"/>
  <c r="W158" i="3"/>
  <c r="X158" i="3"/>
  <c r="Y158" i="3"/>
  <c r="Z146" i="3"/>
  <c r="Q146" i="3"/>
  <c r="R146" i="3"/>
  <c r="S146" i="3"/>
  <c r="T146" i="3"/>
  <c r="U146" i="3"/>
  <c r="V146" i="3"/>
  <c r="W146" i="3"/>
  <c r="X146" i="3"/>
  <c r="Y146" i="3"/>
  <c r="Z134" i="3"/>
  <c r="Q134" i="3"/>
  <c r="R134" i="3"/>
  <c r="S134" i="3"/>
  <c r="T134" i="3"/>
  <c r="U134" i="3"/>
  <c r="V134" i="3"/>
  <c r="W134" i="3"/>
  <c r="X134" i="3"/>
  <c r="Y134" i="3"/>
  <c r="Z122" i="3"/>
  <c r="Q122" i="3"/>
  <c r="R122" i="3"/>
  <c r="S122" i="3"/>
  <c r="T122" i="3"/>
  <c r="U122" i="3"/>
  <c r="V122" i="3"/>
  <c r="W122" i="3"/>
  <c r="X122" i="3"/>
  <c r="Y122" i="3"/>
  <c r="X110" i="3"/>
  <c r="Q110" i="3"/>
  <c r="R110" i="3"/>
  <c r="S110" i="3"/>
  <c r="V110" i="3"/>
  <c r="T110" i="3"/>
  <c r="U110" i="3"/>
  <c r="W110" i="3"/>
  <c r="Y110" i="3"/>
  <c r="Z110" i="3"/>
  <c r="X98" i="3"/>
  <c r="Y98" i="3"/>
  <c r="Z98" i="3"/>
  <c r="Q98" i="3"/>
  <c r="R98" i="3"/>
  <c r="S98" i="3"/>
  <c r="U98" i="3"/>
  <c r="V98" i="3"/>
  <c r="T98" i="3"/>
  <c r="W98" i="3"/>
  <c r="X86" i="3"/>
  <c r="Y86" i="3"/>
  <c r="Z86" i="3"/>
  <c r="Q86" i="3"/>
  <c r="R86" i="3"/>
  <c r="S86" i="3"/>
  <c r="T86" i="3"/>
  <c r="U86" i="3"/>
  <c r="V86" i="3"/>
  <c r="W86" i="3"/>
  <c r="X74" i="3"/>
  <c r="Y74" i="3"/>
  <c r="Z74" i="3"/>
  <c r="Q74" i="3"/>
  <c r="R74" i="3"/>
  <c r="S74" i="3"/>
  <c r="T74" i="3"/>
  <c r="U74" i="3"/>
  <c r="V74" i="3"/>
  <c r="W74" i="3"/>
  <c r="X62" i="3"/>
  <c r="Y62" i="3"/>
  <c r="Z62" i="3"/>
  <c r="Q62" i="3"/>
  <c r="R62" i="3"/>
  <c r="S62" i="3"/>
  <c r="T62" i="3"/>
  <c r="U62" i="3"/>
  <c r="V62" i="3"/>
  <c r="W62" i="3"/>
  <c r="X50" i="3"/>
  <c r="Y50" i="3"/>
  <c r="Z50" i="3"/>
  <c r="Q50" i="3"/>
  <c r="R50" i="3"/>
  <c r="S50" i="3"/>
  <c r="T50" i="3"/>
  <c r="U50" i="3"/>
  <c r="V50" i="3"/>
  <c r="W50" i="3"/>
  <c r="X38" i="3"/>
  <c r="Y38" i="3"/>
  <c r="Z38" i="3"/>
  <c r="Q38" i="3"/>
  <c r="R38" i="3"/>
  <c r="S38" i="3"/>
  <c r="T38" i="3"/>
  <c r="U38" i="3"/>
  <c r="V38" i="3"/>
  <c r="W38" i="3"/>
  <c r="Y304" i="3"/>
  <c r="X298" i="3"/>
  <c r="W296" i="3"/>
  <c r="Q293" i="3"/>
  <c r="Q287" i="3"/>
  <c r="Y279" i="3"/>
  <c r="Q269" i="3"/>
  <c r="S240" i="3"/>
  <c r="Y225" i="3"/>
  <c r="Q211" i="3"/>
  <c r="S131" i="3"/>
  <c r="T300" i="3"/>
  <c r="Y300" i="3"/>
  <c r="Z300" i="3"/>
  <c r="R300" i="3"/>
  <c r="V180" i="3"/>
  <c r="W180" i="3"/>
  <c r="X180" i="3"/>
  <c r="Y180" i="3"/>
  <c r="Z180" i="3"/>
  <c r="Q180" i="3"/>
  <c r="R180" i="3"/>
  <c r="S180" i="3"/>
  <c r="T180" i="3"/>
  <c r="U180" i="3"/>
  <c r="T72" i="3"/>
  <c r="U72" i="3"/>
  <c r="V72" i="3"/>
  <c r="W72" i="3"/>
  <c r="X72" i="3"/>
  <c r="Y72" i="3"/>
  <c r="Z72" i="3"/>
  <c r="Q72" i="3"/>
  <c r="R72" i="3"/>
  <c r="S72" i="3"/>
  <c r="U300" i="3"/>
  <c r="Z303" i="3"/>
  <c r="S303" i="3"/>
  <c r="T303" i="3"/>
  <c r="U303" i="3"/>
  <c r="X303" i="3"/>
  <c r="X302" i="3"/>
  <c r="Q302" i="3"/>
  <c r="R302" i="3"/>
  <c r="S302" i="3"/>
  <c r="V302" i="3"/>
  <c r="X278" i="3"/>
  <c r="Y278" i="3"/>
  <c r="Z278" i="3"/>
  <c r="Q278" i="3"/>
  <c r="R278" i="3"/>
  <c r="S278" i="3"/>
  <c r="T278" i="3"/>
  <c r="U278" i="3"/>
  <c r="V278" i="3"/>
  <c r="X254" i="3"/>
  <c r="Y254" i="3"/>
  <c r="Z254" i="3"/>
  <c r="Q254" i="3"/>
  <c r="R254" i="3"/>
  <c r="S254" i="3"/>
  <c r="T254" i="3"/>
  <c r="U254" i="3"/>
  <c r="V254" i="3"/>
  <c r="X230" i="3"/>
  <c r="Y230" i="3"/>
  <c r="Z230" i="3"/>
  <c r="Q230" i="3"/>
  <c r="R230" i="3"/>
  <c r="S230" i="3"/>
  <c r="T230" i="3"/>
  <c r="U230" i="3"/>
  <c r="V230" i="3"/>
  <c r="V301" i="3"/>
  <c r="Q301" i="3"/>
  <c r="T301" i="3"/>
  <c r="V289" i="3"/>
  <c r="W289" i="3"/>
  <c r="X289" i="3"/>
  <c r="Y289" i="3"/>
  <c r="Q289" i="3"/>
  <c r="R289" i="3"/>
  <c r="S289" i="3"/>
  <c r="T289" i="3"/>
  <c r="V277" i="3"/>
  <c r="W277" i="3"/>
  <c r="X277" i="3"/>
  <c r="Y277" i="3"/>
  <c r="Q277" i="3"/>
  <c r="R277" i="3"/>
  <c r="S277" i="3"/>
  <c r="T277" i="3"/>
  <c r="V265" i="3"/>
  <c r="W265" i="3"/>
  <c r="X265" i="3"/>
  <c r="Y265" i="3"/>
  <c r="Z265" i="3"/>
  <c r="Q265" i="3"/>
  <c r="R265" i="3"/>
  <c r="S265" i="3"/>
  <c r="T265" i="3"/>
  <c r="V253" i="3"/>
  <c r="W253" i="3"/>
  <c r="X253" i="3"/>
  <c r="Y253" i="3"/>
  <c r="Z253" i="3"/>
  <c r="Q253" i="3"/>
  <c r="R253" i="3"/>
  <c r="S253" i="3"/>
  <c r="T253" i="3"/>
  <c r="V241" i="3"/>
  <c r="W241" i="3"/>
  <c r="X241" i="3"/>
  <c r="Y241" i="3"/>
  <c r="Z241" i="3"/>
  <c r="Q241" i="3"/>
  <c r="R241" i="3"/>
  <c r="S241" i="3"/>
  <c r="T241" i="3"/>
  <c r="V229" i="3"/>
  <c r="W229" i="3"/>
  <c r="X229" i="3"/>
  <c r="Y229" i="3"/>
  <c r="Z229" i="3"/>
  <c r="Q229" i="3"/>
  <c r="R229" i="3"/>
  <c r="S229" i="3"/>
  <c r="T229" i="3"/>
  <c r="V217" i="3"/>
  <c r="W217" i="3"/>
  <c r="X217" i="3"/>
  <c r="Y217" i="3"/>
  <c r="Z217" i="3"/>
  <c r="Q217" i="3"/>
  <c r="R217" i="3"/>
  <c r="S217" i="3"/>
  <c r="T217" i="3"/>
  <c r="X205" i="3"/>
  <c r="R205" i="3"/>
  <c r="S205" i="3"/>
  <c r="V205" i="3"/>
  <c r="Q205" i="3"/>
  <c r="T205" i="3"/>
  <c r="U205" i="3"/>
  <c r="W205" i="3"/>
  <c r="Y205" i="3"/>
  <c r="Z205" i="3"/>
  <c r="X193" i="3"/>
  <c r="Y193" i="3"/>
  <c r="Q193" i="3"/>
  <c r="R193" i="3"/>
  <c r="S193" i="3"/>
  <c r="T193" i="3"/>
  <c r="U193" i="3"/>
  <c r="V193" i="3"/>
  <c r="W193" i="3"/>
  <c r="Z193" i="3"/>
  <c r="X181" i="3"/>
  <c r="Y181" i="3"/>
  <c r="Z181" i="3"/>
  <c r="Q181" i="3"/>
  <c r="R181" i="3"/>
  <c r="S181" i="3"/>
  <c r="T181" i="3"/>
  <c r="U181" i="3"/>
  <c r="V181" i="3"/>
  <c r="W181" i="3"/>
  <c r="X169" i="3"/>
  <c r="Y169" i="3"/>
  <c r="Z169" i="3"/>
  <c r="Q169" i="3"/>
  <c r="R169" i="3"/>
  <c r="S169" i="3"/>
  <c r="T169" i="3"/>
  <c r="U169" i="3"/>
  <c r="V169" i="3"/>
  <c r="W169" i="3"/>
  <c r="X157" i="3"/>
  <c r="Y157" i="3"/>
  <c r="Z157" i="3"/>
  <c r="Q157" i="3"/>
  <c r="R157" i="3"/>
  <c r="S157" i="3"/>
  <c r="T157" i="3"/>
  <c r="U157" i="3"/>
  <c r="V157" i="3"/>
  <c r="W157" i="3"/>
  <c r="X145" i="3"/>
  <c r="Y145" i="3"/>
  <c r="Z145" i="3"/>
  <c r="Q145" i="3"/>
  <c r="R145" i="3"/>
  <c r="S145" i="3"/>
  <c r="T145" i="3"/>
  <c r="U145" i="3"/>
  <c r="V145" i="3"/>
  <c r="X133" i="3"/>
  <c r="Y133" i="3"/>
  <c r="Z133" i="3"/>
  <c r="Q133" i="3"/>
  <c r="R133" i="3"/>
  <c r="S133" i="3"/>
  <c r="T133" i="3"/>
  <c r="U133" i="3"/>
  <c r="V133" i="3"/>
  <c r="W133" i="3"/>
  <c r="X121" i="3"/>
  <c r="Y121" i="3"/>
  <c r="Z121" i="3"/>
  <c r="Q121" i="3"/>
  <c r="R121" i="3"/>
  <c r="S121" i="3"/>
  <c r="T121" i="3"/>
  <c r="U121" i="3"/>
  <c r="V121" i="3"/>
  <c r="W121" i="3"/>
  <c r="V109" i="3"/>
  <c r="Y109" i="3"/>
  <c r="Q109" i="3"/>
  <c r="T109" i="3"/>
  <c r="R109" i="3"/>
  <c r="S109" i="3"/>
  <c r="U109" i="3"/>
  <c r="W109" i="3"/>
  <c r="X109" i="3"/>
  <c r="Z109" i="3"/>
  <c r="V97" i="3"/>
  <c r="W97" i="3"/>
  <c r="X97" i="3"/>
  <c r="Y97" i="3"/>
  <c r="Q97" i="3"/>
  <c r="S97" i="3"/>
  <c r="T97" i="3"/>
  <c r="U97" i="3"/>
  <c r="Z97" i="3"/>
  <c r="R97" i="3"/>
  <c r="V85" i="3"/>
  <c r="W85" i="3"/>
  <c r="X85" i="3"/>
  <c r="Y85" i="3"/>
  <c r="Z85" i="3"/>
  <c r="Q85" i="3"/>
  <c r="R85" i="3"/>
  <c r="S85" i="3"/>
  <c r="T85" i="3"/>
  <c r="U85" i="3"/>
  <c r="V73" i="3"/>
  <c r="W73" i="3"/>
  <c r="X73" i="3"/>
  <c r="Y73" i="3"/>
  <c r="Z73" i="3"/>
  <c r="Q73" i="3"/>
  <c r="R73" i="3"/>
  <c r="S73" i="3"/>
  <c r="T73" i="3"/>
  <c r="U73" i="3"/>
  <c r="V61" i="3"/>
  <c r="W61" i="3"/>
  <c r="X61" i="3"/>
  <c r="Y61" i="3"/>
  <c r="Z61" i="3"/>
  <c r="Q61" i="3"/>
  <c r="R61" i="3"/>
  <c r="S61" i="3"/>
  <c r="T61" i="3"/>
  <c r="U61" i="3"/>
  <c r="V49" i="3"/>
  <c r="W49" i="3"/>
  <c r="X49" i="3"/>
  <c r="Y49" i="3"/>
  <c r="Z49" i="3"/>
  <c r="Q49" i="3"/>
  <c r="R49" i="3"/>
  <c r="S49" i="3"/>
  <c r="T49" i="3"/>
  <c r="U49" i="3"/>
  <c r="V37" i="3"/>
  <c r="W37" i="3"/>
  <c r="X37" i="3"/>
  <c r="Y37" i="3"/>
  <c r="Z37" i="3"/>
  <c r="Q37" i="3"/>
  <c r="R37" i="3"/>
  <c r="S37" i="3"/>
  <c r="T37" i="3"/>
  <c r="U37" i="3"/>
  <c r="X304" i="3"/>
  <c r="W302" i="3"/>
  <c r="V300" i="3"/>
  <c r="T298" i="3"/>
  <c r="T296" i="3"/>
  <c r="T292" i="3"/>
  <c r="T286" i="3"/>
  <c r="R279" i="3"/>
  <c r="Y267" i="3"/>
  <c r="U253" i="3"/>
  <c r="Q239" i="3"/>
  <c r="W224" i="3"/>
  <c r="W209" i="3"/>
  <c r="S115" i="3"/>
  <c r="F5" i="5" a="1"/>
  <c r="F5" i="5" s="1"/>
  <c r="F6" i="5" a="1"/>
  <c r="F6" i="5" s="1"/>
  <c r="F7" i="5" a="1"/>
  <c r="F7" i="5" s="1"/>
  <c r="F8" i="5" a="1"/>
  <c r="F8" i="5" s="1"/>
  <c r="F9" i="5" a="1"/>
  <c r="F9" i="5" s="1"/>
  <c r="F10" i="5" a="1"/>
  <c r="F10" i="5" s="1"/>
  <c r="F11" i="5" a="1"/>
  <c r="F11" i="5" s="1"/>
  <c r="F12" i="5" a="1"/>
  <c r="F12" i="5" s="1"/>
  <c r="F13" i="5" a="1"/>
  <c r="F13" i="5" s="1"/>
  <c r="F14" i="5" a="1"/>
  <c r="F14" i="5" s="1"/>
  <c r="F15" i="5" a="1"/>
  <c r="F15" i="5" s="1"/>
  <c r="I15" i="5" a="1"/>
  <c r="I15" i="5" s="1"/>
  <c r="F16" i="5" a="1"/>
  <c r="F16" i="5" s="1"/>
  <c r="I16" i="5" a="1"/>
  <c r="I16" i="5" s="1"/>
  <c r="F17" i="5" a="1"/>
  <c r="F17" i="5" s="1"/>
  <c r="I17" i="5" a="1"/>
  <c r="I17" i="5" s="1"/>
  <c r="F18" i="5" a="1"/>
  <c r="F18" i="5" s="1"/>
  <c r="I18" i="5" a="1"/>
  <c r="I18" i="5" s="1"/>
  <c r="F19" i="5" a="1"/>
  <c r="F19" i="5" s="1"/>
  <c r="I19" i="5" a="1"/>
  <c r="I19" i="5" s="1"/>
  <c r="F20" i="5" a="1"/>
  <c r="F20" i="5" s="1"/>
  <c r="I20" i="5" a="1"/>
  <c r="I20" i="5" s="1"/>
  <c r="F21" i="5" a="1"/>
  <c r="F21" i="5" s="1"/>
  <c r="I21" i="5" a="1"/>
  <c r="I21" i="5" s="1"/>
  <c r="F22" i="5" a="1"/>
  <c r="F22" i="5" s="1"/>
  <c r="I22" i="5" a="1"/>
  <c r="I22" i="5" s="1"/>
  <c r="F23" i="5" a="1"/>
  <c r="F23" i="5" s="1"/>
  <c r="I23" i="5" a="1"/>
  <c r="I23" i="5" s="1"/>
  <c r="F24" i="5" a="1"/>
  <c r="F24" i="5" s="1"/>
  <c r="I24" i="5" a="1"/>
  <c r="I24" i="5" s="1"/>
  <c r="F25" i="5" a="1"/>
  <c r="F25" i="5" s="1"/>
  <c r="I25" i="5" a="1"/>
  <c r="I25" i="5" s="1"/>
  <c r="F26" i="5" a="1"/>
  <c r="F26" i="5" s="1"/>
  <c r="H26" i="5" a="1"/>
  <c r="H26" i="5" s="1"/>
  <c r="I26" i="5" a="1"/>
  <c r="I26" i="5" s="1"/>
  <c r="F27" i="5" a="1"/>
  <c r="F27" i="5" s="1"/>
  <c r="H27" i="5" a="1"/>
  <c r="H27" i="5" s="1"/>
  <c r="I27" i="5" a="1"/>
  <c r="I27" i="5" s="1"/>
  <c r="F28" i="5" a="1"/>
  <c r="F28" i="5" s="1"/>
  <c r="H28" i="5" a="1"/>
  <c r="H28" i="5" s="1"/>
  <c r="I28" i="5" a="1"/>
  <c r="I28" i="5" s="1"/>
  <c r="F29" i="5" a="1"/>
  <c r="F29" i="5" s="1"/>
  <c r="H29" i="5" a="1"/>
  <c r="H29" i="5" s="1"/>
  <c r="I29" i="5" a="1"/>
  <c r="I29" i="5" s="1"/>
  <c r="F30" i="5" a="1"/>
  <c r="F30" i="5" s="1"/>
  <c r="H30" i="5" a="1"/>
  <c r="H30" i="5" s="1"/>
  <c r="I30" i="5" a="1"/>
  <c r="I30" i="5" s="1"/>
  <c r="F31" i="5" a="1"/>
  <c r="F31" i="5" s="1"/>
  <c r="H31" i="5" a="1"/>
  <c r="H31" i="5" s="1"/>
  <c r="I31" i="5" a="1"/>
  <c r="I31" i="5" s="1"/>
  <c r="F32" i="5" a="1"/>
  <c r="F32" i="5" s="1"/>
  <c r="H32" i="5" a="1"/>
  <c r="H32" i="5" s="1"/>
  <c r="I32" i="5" a="1"/>
  <c r="I32" i="5" s="1"/>
  <c r="F33" i="5" a="1"/>
  <c r="F33" i="5" s="1"/>
  <c r="H33" i="5" a="1"/>
  <c r="H33" i="5" s="1"/>
  <c r="I33" i="5" a="1"/>
  <c r="I33" i="5" s="1"/>
  <c r="F34" i="5" a="1"/>
  <c r="F34" i="5" s="1"/>
  <c r="H34" i="5" a="1"/>
  <c r="H34" i="5" s="1"/>
  <c r="I34" i="5" a="1"/>
  <c r="I34" i="5" s="1"/>
  <c r="F35" i="5" a="1"/>
  <c r="F35" i="5" s="1"/>
  <c r="H35" i="5" a="1"/>
  <c r="H35" i="5" s="1"/>
  <c r="I35" i="5" a="1"/>
  <c r="I35" i="5" s="1"/>
  <c r="F36" i="5" a="1"/>
  <c r="F36" i="5" s="1"/>
  <c r="H36" i="5" a="1"/>
  <c r="H36" i="5" s="1"/>
  <c r="I36" i="5" a="1"/>
  <c r="I36" i="5" s="1"/>
  <c r="F37" i="5" a="1"/>
  <c r="F37" i="5" s="1"/>
  <c r="H37" i="5" a="1"/>
  <c r="H37" i="5" s="1"/>
  <c r="I37" i="5" a="1"/>
  <c r="I37" i="5" s="1"/>
  <c r="F38" i="5" a="1"/>
  <c r="F38" i="5" s="1"/>
  <c r="H38" i="5" a="1"/>
  <c r="H38" i="5" s="1"/>
  <c r="I38" i="5" a="1"/>
  <c r="I38" i="5" s="1"/>
  <c r="F39" i="5" a="1"/>
  <c r="F39" i="5" s="1"/>
  <c r="H39" i="5" a="1"/>
  <c r="H39" i="5" s="1"/>
  <c r="I39" i="5" a="1"/>
  <c r="I39" i="5" s="1"/>
  <c r="F40" i="5" a="1"/>
  <c r="F40" i="5" s="1"/>
  <c r="H40" i="5" a="1"/>
  <c r="H40" i="5" s="1"/>
  <c r="I40" i="5" a="1"/>
  <c r="I40" i="5" s="1"/>
  <c r="F41" i="5" a="1"/>
  <c r="F41" i="5" s="1"/>
  <c r="H41" i="5" a="1"/>
  <c r="H41" i="5" s="1"/>
  <c r="I41" i="5" a="1"/>
  <c r="I41" i="5" s="1"/>
  <c r="F42" i="5" a="1"/>
  <c r="F42" i="5" s="1"/>
  <c r="H42" i="5" a="1"/>
  <c r="H42" i="5" s="1"/>
  <c r="I42" i="5" a="1"/>
  <c r="I42" i="5" s="1"/>
  <c r="F43" i="5" a="1"/>
  <c r="F43" i="5" s="1"/>
  <c r="H43" i="5" a="1"/>
  <c r="H43" i="5" s="1"/>
  <c r="I43" i="5" a="1"/>
  <c r="I43" i="5" s="1"/>
  <c r="F44" i="5" a="1"/>
  <c r="F44" i="5" s="1"/>
  <c r="H44" i="5" a="1"/>
  <c r="H44" i="5" s="1"/>
  <c r="I44" i="5" a="1"/>
  <c r="I44" i="5" s="1"/>
  <c r="F45" i="5" a="1"/>
  <c r="F45" i="5" s="1"/>
  <c r="H45" i="5" a="1"/>
  <c r="H45" i="5" s="1"/>
  <c r="I45" i="5" a="1"/>
  <c r="I45" i="5" s="1"/>
  <c r="F46" i="5" a="1"/>
  <c r="F46" i="5" s="1"/>
  <c r="H46" i="5" a="1"/>
  <c r="H46" i="5" s="1"/>
  <c r="I46" i="5" a="1"/>
  <c r="I46" i="5" s="1"/>
  <c r="F47" i="5" a="1"/>
  <c r="F47" i="5" s="1"/>
  <c r="H47" i="5" a="1"/>
  <c r="H47" i="5" s="1"/>
  <c r="I47" i="5" a="1"/>
  <c r="I47" i="5" s="1"/>
  <c r="F48" i="5" a="1"/>
  <c r="F48" i="5" s="1"/>
  <c r="H48" i="5" a="1"/>
  <c r="H48" i="5" s="1"/>
  <c r="I48" i="5" a="1"/>
  <c r="I48" i="5" s="1"/>
  <c r="F49" i="5" a="1"/>
  <c r="F49" i="5" s="1"/>
  <c r="H49" i="5" a="1"/>
  <c r="H49" i="5" s="1"/>
  <c r="I49" i="5" a="1"/>
  <c r="I49" i="5" s="1"/>
  <c r="F50" i="5" a="1"/>
  <c r="F50" i="5" s="1"/>
  <c r="H50" i="5" a="1"/>
  <c r="H50" i="5" s="1"/>
  <c r="I50" i="5" a="1"/>
  <c r="I50" i="5" s="1"/>
  <c r="F51" i="5" a="1"/>
  <c r="F51" i="5" s="1"/>
  <c r="H51" i="5" a="1"/>
  <c r="H51" i="5" s="1"/>
  <c r="I51" i="5" a="1"/>
  <c r="I51" i="5" s="1"/>
  <c r="F52" i="5" a="1"/>
  <c r="F52" i="5" s="1"/>
  <c r="H52" i="5" a="1"/>
  <c r="H52" i="5" s="1"/>
  <c r="I52" i="5" a="1"/>
  <c r="I52" i="5" s="1"/>
  <c r="F53" i="5" a="1"/>
  <c r="F53" i="5" s="1"/>
  <c r="H53" i="5" a="1"/>
  <c r="H53" i="5" s="1"/>
  <c r="I53" i="5" a="1"/>
  <c r="I53" i="5" s="1"/>
  <c r="F54" i="5" a="1"/>
  <c r="F54" i="5" s="1"/>
  <c r="H54" i="5" a="1"/>
  <c r="H54" i="5" s="1"/>
  <c r="I54" i="5" a="1"/>
  <c r="I54" i="5" s="1"/>
  <c r="F55" i="5" a="1"/>
  <c r="F55" i="5" s="1"/>
  <c r="H55" i="5" a="1"/>
  <c r="H55" i="5" s="1"/>
  <c r="I55" i="5" a="1"/>
  <c r="I55" i="5" s="1"/>
  <c r="F56" i="5" a="1"/>
  <c r="F56" i="5" s="1"/>
  <c r="H56" i="5" a="1"/>
  <c r="H56" i="5" s="1"/>
  <c r="I56" i="5" a="1"/>
  <c r="I56" i="5" s="1"/>
  <c r="F57" i="5" a="1"/>
  <c r="F57" i="5" s="1"/>
  <c r="H57" i="5" a="1"/>
  <c r="H57" i="5" s="1"/>
  <c r="I57" i="5" a="1"/>
  <c r="I57" i="5" s="1"/>
  <c r="F58" i="5" a="1"/>
  <c r="F58" i="5" s="1"/>
  <c r="H58" i="5" a="1"/>
  <c r="H58" i="5" s="1"/>
  <c r="I58" i="5" a="1"/>
  <c r="I58" i="5" s="1"/>
  <c r="F59" i="5" a="1"/>
  <c r="F59" i="5" s="1"/>
  <c r="H59" i="5" a="1"/>
  <c r="H59" i="5" s="1"/>
  <c r="I59" i="5" a="1"/>
  <c r="I59" i="5" s="1"/>
  <c r="F60" i="5" a="1"/>
  <c r="F60" i="5" s="1"/>
  <c r="H60" i="5" a="1"/>
  <c r="H60" i="5" s="1"/>
  <c r="I60" i="5" a="1"/>
  <c r="I60" i="5" s="1"/>
  <c r="F61" i="5" a="1"/>
  <c r="F61" i="5" s="1"/>
  <c r="H61" i="5" a="1"/>
  <c r="H61" i="5" s="1"/>
  <c r="I61" i="5" a="1"/>
  <c r="I61" i="5" s="1"/>
  <c r="F62" i="5" a="1"/>
  <c r="F62" i="5" s="1"/>
  <c r="H62" i="5" a="1"/>
  <c r="H62" i="5" s="1"/>
  <c r="I62" i="5" a="1"/>
  <c r="I62" i="5" s="1"/>
  <c r="F63" i="5" a="1"/>
  <c r="F63" i="5" s="1"/>
  <c r="H63" i="5" a="1"/>
  <c r="H63" i="5" s="1"/>
  <c r="I63" i="5" a="1"/>
  <c r="I63" i="5" s="1"/>
  <c r="F64" i="5" a="1"/>
  <c r="F64" i="5" s="1"/>
  <c r="H64" i="5" a="1"/>
  <c r="H64" i="5" s="1"/>
  <c r="I64" i="5" a="1"/>
  <c r="I64" i="5" s="1"/>
  <c r="F65" i="5" a="1"/>
  <c r="F65" i="5" s="1"/>
  <c r="H65" i="5" a="1"/>
  <c r="H65" i="5" s="1"/>
  <c r="I65" i="5" a="1"/>
  <c r="I65" i="5" s="1"/>
  <c r="F66" i="5" a="1"/>
  <c r="F66" i="5" s="1"/>
  <c r="H66" i="5" a="1"/>
  <c r="H66" i="5" s="1"/>
  <c r="I66" i="5" a="1"/>
  <c r="I66" i="5" s="1"/>
  <c r="F67" i="5" a="1"/>
  <c r="F67" i="5" s="1"/>
  <c r="H67" i="5" a="1"/>
  <c r="H67" i="5" s="1"/>
  <c r="I67" i="5" a="1"/>
  <c r="I67" i="5" s="1"/>
  <c r="F68" i="5" a="1"/>
  <c r="F68" i="5" s="1"/>
  <c r="H68" i="5" a="1"/>
  <c r="H68" i="5" s="1"/>
  <c r="I68" i="5" a="1"/>
  <c r="I68" i="5" s="1"/>
  <c r="F69" i="5" a="1"/>
  <c r="F69" i="5" s="1"/>
  <c r="H69" i="5" a="1"/>
  <c r="H69" i="5" s="1"/>
  <c r="I69" i="5" a="1"/>
  <c r="I69" i="5" s="1"/>
  <c r="F70" i="5" a="1"/>
  <c r="F70" i="5" s="1"/>
  <c r="H70" i="5" a="1"/>
  <c r="H70" i="5" s="1"/>
  <c r="I70" i="5" a="1"/>
  <c r="I70" i="5" s="1"/>
  <c r="F71" i="5" a="1"/>
  <c r="F71" i="5" s="1"/>
  <c r="H71" i="5" a="1"/>
  <c r="H71" i="5" s="1"/>
  <c r="I71" i="5" a="1"/>
  <c r="I71" i="5" s="1"/>
  <c r="F72" i="5" a="1"/>
  <c r="F72" i="5" s="1"/>
  <c r="H72" i="5" a="1"/>
  <c r="H72" i="5" s="1"/>
  <c r="I72" i="5" a="1"/>
  <c r="I72" i="5" s="1"/>
  <c r="F73" i="5" a="1"/>
  <c r="F73" i="5" s="1"/>
  <c r="H73" i="5" a="1"/>
  <c r="H73" i="5" s="1"/>
  <c r="I73" i="5" a="1"/>
  <c r="I73" i="5" s="1"/>
  <c r="F74" i="5" a="1"/>
  <c r="F74" i="5" s="1"/>
  <c r="H74" i="5" a="1"/>
  <c r="H74" i="5" s="1"/>
  <c r="I74" i="5" a="1"/>
  <c r="I74" i="5" s="1"/>
  <c r="F75" i="5" a="1"/>
  <c r="F75" i="5" s="1"/>
  <c r="H75" i="5" a="1"/>
  <c r="H75" i="5" s="1"/>
  <c r="I75" i="5" a="1"/>
  <c r="I75" i="5" s="1"/>
  <c r="F76" i="5" a="1"/>
  <c r="F76" i="5" s="1"/>
  <c r="H76" i="5" a="1"/>
  <c r="H76" i="5" s="1"/>
  <c r="I76" i="5" a="1"/>
  <c r="I76" i="5" s="1"/>
  <c r="F77" i="5" a="1"/>
  <c r="F77" i="5" s="1"/>
  <c r="H77" i="5" a="1"/>
  <c r="H77" i="5" s="1"/>
  <c r="I77" i="5" a="1"/>
  <c r="I77" i="5" s="1"/>
  <c r="F78" i="5" a="1"/>
  <c r="F78" i="5" s="1"/>
  <c r="H78" i="5" a="1"/>
  <c r="H78" i="5" s="1"/>
  <c r="I78" i="5" a="1"/>
  <c r="I78" i="5" s="1"/>
  <c r="F79" i="5" a="1"/>
  <c r="F79" i="5" s="1"/>
  <c r="H79" i="5" a="1"/>
  <c r="H79" i="5" s="1"/>
  <c r="I79" i="5" a="1"/>
  <c r="I79" i="5" s="1"/>
  <c r="F80" i="5" a="1"/>
  <c r="F80" i="5" s="1"/>
  <c r="H80" i="5" a="1"/>
  <c r="H80" i="5" s="1"/>
  <c r="I80" i="5" a="1"/>
  <c r="I80" i="5" s="1"/>
  <c r="F81" i="5" a="1"/>
  <c r="F81" i="5" s="1"/>
  <c r="H81" i="5" a="1"/>
  <c r="H81" i="5" s="1"/>
  <c r="I81" i="5" a="1"/>
  <c r="I81" i="5" s="1"/>
  <c r="F82" i="5" a="1"/>
  <c r="F82" i="5" s="1"/>
  <c r="H82" i="5" a="1"/>
  <c r="H82" i="5" s="1"/>
  <c r="I82" i="5" a="1"/>
  <c r="I82" i="5" s="1"/>
  <c r="F83" i="5" a="1"/>
  <c r="F83" i="5" s="1"/>
  <c r="H83" i="5" a="1"/>
  <c r="H83" i="5" s="1"/>
  <c r="I83" i="5" a="1"/>
  <c r="I83" i="5" s="1"/>
  <c r="F84" i="5" a="1"/>
  <c r="F84" i="5" s="1"/>
  <c r="H84" i="5" a="1"/>
  <c r="H84" i="5" s="1"/>
  <c r="I84" i="5" a="1"/>
  <c r="I84" i="5" s="1"/>
  <c r="F85" i="5" a="1"/>
  <c r="F85" i="5" s="1"/>
  <c r="H85" i="5" a="1"/>
  <c r="H85" i="5" s="1"/>
  <c r="I85" i="5" a="1"/>
  <c r="I85" i="5" s="1"/>
  <c r="F86" i="5" a="1"/>
  <c r="F86" i="5" s="1"/>
  <c r="H86" i="5" a="1"/>
  <c r="H86" i="5" s="1"/>
  <c r="I86" i="5" a="1"/>
  <c r="I86" i="5" s="1"/>
  <c r="F87" i="5" a="1"/>
  <c r="F87" i="5" s="1"/>
  <c r="H87" i="5" a="1"/>
  <c r="H87" i="5" s="1"/>
  <c r="I87" i="5" a="1"/>
  <c r="I87" i="5" s="1"/>
  <c r="F88" i="5" a="1"/>
  <c r="F88" i="5" s="1"/>
  <c r="H88" i="5" a="1"/>
  <c r="H88" i="5" s="1"/>
  <c r="I88" i="5" a="1"/>
  <c r="I88" i="5" s="1"/>
  <c r="F89" i="5" a="1"/>
  <c r="F89" i="5" s="1"/>
  <c r="H89" i="5" a="1"/>
  <c r="H89" i="5" s="1"/>
  <c r="I89" i="5" a="1"/>
  <c r="I89" i="5" s="1"/>
  <c r="F90" i="5" a="1"/>
  <c r="F90" i="5" s="1"/>
  <c r="H90" i="5" a="1"/>
  <c r="H90" i="5" s="1"/>
  <c r="I90" i="5" a="1"/>
  <c r="I90" i="5" s="1"/>
  <c r="F91" i="5" a="1"/>
  <c r="F91" i="5" s="1"/>
  <c r="H91" i="5" a="1"/>
  <c r="H91" i="5" s="1"/>
  <c r="I91" i="5" a="1"/>
  <c r="I91" i="5" s="1"/>
  <c r="F92" i="5" a="1"/>
  <c r="F92" i="5" s="1"/>
  <c r="H92" i="5" a="1"/>
  <c r="H92" i="5" s="1"/>
  <c r="I92" i="5" a="1"/>
  <c r="I92" i="5" s="1"/>
  <c r="F93" i="5" a="1"/>
  <c r="F93" i="5" s="1"/>
  <c r="H93" i="5" a="1"/>
  <c r="H93" i="5" s="1"/>
  <c r="I93" i="5" a="1"/>
  <c r="I93" i="5" s="1"/>
  <c r="F94" i="5" a="1"/>
  <c r="F94" i="5" s="1"/>
  <c r="H94" i="5" a="1"/>
  <c r="H94" i="5" s="1"/>
  <c r="I94" i="5" a="1"/>
  <c r="I94" i="5" s="1"/>
  <c r="F95" i="5" a="1"/>
  <c r="F95" i="5" s="1"/>
  <c r="H95" i="5" a="1"/>
  <c r="H95" i="5" s="1"/>
  <c r="I95" i="5" a="1"/>
  <c r="I95" i="5" s="1"/>
  <c r="F96" i="5" a="1"/>
  <c r="F96" i="5" s="1"/>
  <c r="H96" i="5" a="1"/>
  <c r="H96" i="5" s="1"/>
  <c r="I96" i="5" a="1"/>
  <c r="I96" i="5" s="1"/>
  <c r="F97" i="5" a="1"/>
  <c r="F97" i="5" s="1"/>
  <c r="H97" i="5" a="1"/>
  <c r="H97" i="5" s="1"/>
  <c r="I97" i="5" a="1"/>
  <c r="I97" i="5" s="1"/>
  <c r="F98" i="5" a="1"/>
  <c r="F98" i="5" s="1"/>
  <c r="H98" i="5" a="1"/>
  <c r="H98" i="5" s="1"/>
  <c r="I98" i="5" a="1"/>
  <c r="I98" i="5" s="1"/>
  <c r="F99" i="5" a="1"/>
  <c r="F99" i="5" s="1"/>
  <c r="H99" i="5" a="1"/>
  <c r="H99" i="5" s="1"/>
  <c r="I99" i="5" a="1"/>
  <c r="I99" i="5" s="1"/>
  <c r="F100" i="5" a="1"/>
  <c r="F100" i="5" s="1"/>
  <c r="H100" i="5" a="1"/>
  <c r="H100" i="5" s="1"/>
  <c r="I100" i="5" a="1"/>
  <c r="I100" i="5" s="1"/>
  <c r="F101" i="5" a="1"/>
  <c r="F101" i="5" s="1"/>
  <c r="H101" i="5" a="1"/>
  <c r="H101" i="5" s="1"/>
  <c r="I101" i="5" a="1"/>
  <c r="I101" i="5" s="1"/>
  <c r="F102" i="5" a="1"/>
  <c r="F102" i="5" s="1"/>
  <c r="H102" i="5" a="1"/>
  <c r="H102" i="5" s="1"/>
  <c r="I102" i="5" a="1"/>
  <c r="I102" i="5" s="1"/>
  <c r="F103" i="5" a="1"/>
  <c r="F103" i="5" s="1"/>
  <c r="H103" i="5" a="1"/>
  <c r="H103" i="5" s="1"/>
  <c r="I103" i="5" a="1"/>
  <c r="I103" i="5" s="1"/>
  <c r="F104" i="5" a="1"/>
  <c r="F104" i="5" s="1"/>
  <c r="H104" i="5" a="1"/>
  <c r="H104" i="5" s="1"/>
  <c r="I104" i="5" a="1"/>
  <c r="I104" i="5" s="1"/>
  <c r="F105" i="5" a="1"/>
  <c r="F105" i="5" s="1"/>
  <c r="H105" i="5" a="1"/>
  <c r="H105" i="5" s="1"/>
  <c r="I105" i="5" a="1"/>
  <c r="I105" i="5" s="1"/>
  <c r="F106" i="5" a="1"/>
  <c r="F106" i="5" s="1"/>
  <c r="H106" i="5" a="1"/>
  <c r="H106" i="5" s="1"/>
  <c r="I106" i="5" a="1"/>
  <c r="I106" i="5" s="1"/>
  <c r="F107" i="5" a="1"/>
  <c r="F107" i="5" s="1"/>
  <c r="H107" i="5" a="1"/>
  <c r="H107" i="5" s="1"/>
  <c r="I107" i="5" a="1"/>
  <c r="I107" i="5" s="1"/>
  <c r="F108" i="5" a="1"/>
  <c r="F108" i="5" s="1"/>
  <c r="H108" i="5" a="1"/>
  <c r="H108" i="5" s="1"/>
  <c r="I108" i="5" a="1"/>
  <c r="I108" i="5" s="1"/>
  <c r="F109" i="5" a="1"/>
  <c r="F109" i="5" s="1"/>
  <c r="H109" i="5" a="1"/>
  <c r="H109" i="5" s="1"/>
  <c r="I109" i="5" a="1"/>
  <c r="I109" i="5" s="1"/>
  <c r="F110" i="5" a="1"/>
  <c r="F110" i="5" s="1"/>
  <c r="H110" i="5" a="1"/>
  <c r="H110" i="5" s="1"/>
  <c r="I110" i="5" a="1"/>
  <c r="I110" i="5" s="1"/>
  <c r="F111" i="5" a="1"/>
  <c r="F111" i="5" s="1"/>
  <c r="H111" i="5" a="1"/>
  <c r="H111" i="5" s="1"/>
  <c r="I111" i="5" a="1"/>
  <c r="I111" i="5" s="1"/>
  <c r="F112" i="5" a="1"/>
  <c r="F112" i="5" s="1"/>
  <c r="H112" i="5" a="1"/>
  <c r="H112" i="5" s="1"/>
  <c r="I112" i="5" a="1"/>
  <c r="I112" i="5" s="1"/>
  <c r="F113" i="5" a="1"/>
  <c r="F113" i="5" s="1"/>
  <c r="H113" i="5" a="1"/>
  <c r="H113" i="5" s="1"/>
  <c r="I113" i="5" a="1"/>
  <c r="I113" i="5" s="1"/>
  <c r="F114" i="5" a="1"/>
  <c r="F114" i="5" s="1"/>
  <c r="H114" i="5" a="1"/>
  <c r="H114" i="5" s="1"/>
  <c r="I114" i="5" a="1"/>
  <c r="I114" i="5" s="1"/>
  <c r="F115" i="5" a="1"/>
  <c r="F115" i="5" s="1"/>
  <c r="H115" i="5" a="1"/>
  <c r="H115" i="5" s="1"/>
  <c r="I115" i="5" a="1"/>
  <c r="I115" i="5" s="1"/>
  <c r="F116" i="5" a="1"/>
  <c r="F116" i="5" s="1"/>
  <c r="H116" i="5" a="1"/>
  <c r="H116" i="5" s="1"/>
  <c r="I116" i="5" a="1"/>
  <c r="I116" i="5" s="1"/>
  <c r="F117" i="5" a="1"/>
  <c r="F117" i="5" s="1"/>
  <c r="H117" i="5" a="1"/>
  <c r="H117" i="5" s="1"/>
  <c r="I117" i="5" a="1"/>
  <c r="I117" i="5" s="1"/>
  <c r="F118" i="5" a="1"/>
  <c r="F118" i="5" s="1"/>
  <c r="H118" i="5" a="1"/>
  <c r="H118" i="5" s="1"/>
  <c r="I118" i="5" a="1"/>
  <c r="I118" i="5" s="1"/>
  <c r="F119" i="5" a="1"/>
  <c r="F119" i="5" s="1"/>
  <c r="H119" i="5" a="1"/>
  <c r="H119" i="5" s="1"/>
  <c r="I119" i="5" a="1"/>
  <c r="I119" i="5" s="1"/>
  <c r="F120" i="5" a="1"/>
  <c r="F120" i="5" s="1"/>
  <c r="H120" i="5" a="1"/>
  <c r="H120" i="5" s="1"/>
  <c r="I120" i="5" a="1"/>
  <c r="I120" i="5" s="1"/>
  <c r="F121" i="5" a="1"/>
  <c r="F121" i="5" s="1"/>
  <c r="H121" i="5" a="1"/>
  <c r="H121" i="5" s="1"/>
  <c r="I121" i="5" a="1"/>
  <c r="I121" i="5" s="1"/>
  <c r="F122" i="5" a="1"/>
  <c r="F122" i="5" s="1"/>
  <c r="H122" i="5" a="1"/>
  <c r="H122" i="5" s="1"/>
  <c r="I122" i="5" a="1"/>
  <c r="I122" i="5" s="1"/>
  <c r="F123" i="5" a="1"/>
  <c r="F123" i="5" s="1"/>
  <c r="H123" i="5" a="1"/>
  <c r="H123" i="5" s="1"/>
  <c r="I123" i="5" a="1"/>
  <c r="I123" i="5" s="1"/>
  <c r="F124" i="5" a="1"/>
  <c r="F124" i="5" s="1"/>
  <c r="H124" i="5" a="1"/>
  <c r="H124" i="5" s="1"/>
  <c r="I124" i="5" a="1"/>
  <c r="I124" i="5" s="1"/>
  <c r="F125" i="5" a="1"/>
  <c r="F125" i="5" s="1"/>
  <c r="H125" i="5" a="1"/>
  <c r="H125" i="5" s="1"/>
  <c r="I125" i="5" a="1"/>
  <c r="I125" i="5" s="1"/>
  <c r="F126" i="5" a="1"/>
  <c r="F126" i="5" s="1"/>
  <c r="H126" i="5" a="1"/>
  <c r="H126" i="5" s="1"/>
  <c r="I126" i="5" a="1"/>
  <c r="I126" i="5" s="1"/>
  <c r="F127" i="5" a="1"/>
  <c r="F127" i="5" s="1"/>
  <c r="H127" i="5" a="1"/>
  <c r="H127" i="5" s="1"/>
  <c r="I127" i="5" a="1"/>
  <c r="I127" i="5" s="1"/>
  <c r="F128" i="5" a="1"/>
  <c r="F128" i="5" s="1"/>
  <c r="H128" i="5" a="1"/>
  <c r="H128" i="5" s="1"/>
  <c r="I128" i="5" a="1"/>
  <c r="I128" i="5" s="1"/>
  <c r="F129" i="5" a="1"/>
  <c r="F129" i="5" s="1"/>
  <c r="H129" i="5" a="1"/>
  <c r="H129" i="5" s="1"/>
  <c r="I129" i="5" a="1"/>
  <c r="I129" i="5" s="1"/>
  <c r="F130" i="5" a="1"/>
  <c r="F130" i="5" s="1"/>
  <c r="H130" i="5" a="1"/>
  <c r="H130" i="5" s="1"/>
  <c r="I130" i="5" a="1"/>
  <c r="I130" i="5" s="1"/>
  <c r="F131" i="5" a="1"/>
  <c r="F131" i="5" s="1"/>
  <c r="H131" i="5" a="1"/>
  <c r="H131" i="5" s="1"/>
  <c r="I131" i="5" a="1"/>
  <c r="I131" i="5" s="1"/>
  <c r="F132" i="5" a="1"/>
  <c r="F132" i="5" s="1"/>
  <c r="H132" i="5" a="1"/>
  <c r="H132" i="5" s="1"/>
  <c r="I132" i="5" a="1"/>
  <c r="I132" i="5" s="1"/>
  <c r="F133" i="5" a="1"/>
  <c r="F133" i="5" s="1"/>
  <c r="H133" i="5" a="1"/>
  <c r="H133" i="5" s="1"/>
  <c r="I133" i="5" a="1"/>
  <c r="I133" i="5" s="1"/>
  <c r="F134" i="5" a="1"/>
  <c r="F134" i="5" s="1"/>
  <c r="H134" i="5" a="1"/>
  <c r="H134" i="5" s="1"/>
  <c r="I134" i="5" a="1"/>
  <c r="I134" i="5" s="1"/>
  <c r="F135" i="5" a="1"/>
  <c r="F135" i="5" s="1"/>
  <c r="H135" i="5" a="1"/>
  <c r="H135" i="5" s="1"/>
  <c r="I135" i="5" a="1"/>
  <c r="I135" i="5" s="1"/>
  <c r="F136" i="5" a="1"/>
  <c r="F136" i="5" s="1"/>
  <c r="H136" i="5" a="1"/>
  <c r="H136" i="5" s="1"/>
  <c r="I136" i="5" a="1"/>
  <c r="I136" i="5" s="1"/>
  <c r="F137" i="5" a="1"/>
  <c r="F137" i="5" s="1"/>
  <c r="H137" i="5" a="1"/>
  <c r="H137" i="5" s="1"/>
  <c r="I137" i="5" a="1"/>
  <c r="I137" i="5" s="1"/>
  <c r="F138" i="5" a="1"/>
  <c r="F138" i="5" s="1"/>
  <c r="H138" i="5" a="1"/>
  <c r="H138" i="5" s="1"/>
  <c r="I138" i="5" a="1"/>
  <c r="I138" i="5" s="1"/>
  <c r="F139" i="5" a="1"/>
  <c r="F139" i="5" s="1"/>
  <c r="H139" i="5" a="1"/>
  <c r="H139" i="5" s="1"/>
  <c r="I139" i="5" a="1"/>
  <c r="I139" i="5" s="1"/>
  <c r="F140" i="5" a="1"/>
  <c r="F140" i="5" s="1"/>
  <c r="H140" i="5" a="1"/>
  <c r="H140" i="5" s="1"/>
  <c r="I140" i="5" a="1"/>
  <c r="I140" i="5" s="1"/>
  <c r="F141" i="5" a="1"/>
  <c r="F141" i="5" s="1"/>
  <c r="H141" i="5" a="1"/>
  <c r="H141" i="5" s="1"/>
  <c r="I141" i="5" a="1"/>
  <c r="I141" i="5" s="1"/>
  <c r="F142" i="5" a="1"/>
  <c r="F142" i="5" s="1"/>
  <c r="H142" i="5" a="1"/>
  <c r="H142" i="5" s="1"/>
  <c r="I142" i="5" a="1"/>
  <c r="I142" i="5" s="1"/>
  <c r="F143" i="5" a="1"/>
  <c r="F143" i="5" s="1"/>
  <c r="H143" i="5" a="1"/>
  <c r="H143" i="5" s="1"/>
  <c r="I143" i="5" a="1"/>
  <c r="I143" i="5" s="1"/>
  <c r="F144" i="5" a="1"/>
  <c r="F144" i="5" s="1"/>
  <c r="H144" i="5" a="1"/>
  <c r="H144" i="5" s="1"/>
  <c r="I144" i="5" a="1"/>
  <c r="I144" i="5" s="1"/>
  <c r="F145" i="5" a="1"/>
  <c r="F145" i="5" s="1"/>
  <c r="H145" i="5" a="1"/>
  <c r="H145" i="5" s="1"/>
  <c r="I145" i="5" a="1"/>
  <c r="I145" i="5" s="1"/>
  <c r="F146" i="5" a="1"/>
  <c r="F146" i="5" s="1"/>
  <c r="H146" i="5" a="1"/>
  <c r="H146" i="5" s="1"/>
  <c r="I146" i="5" a="1"/>
  <c r="I146" i="5" s="1"/>
  <c r="F147" i="5" a="1"/>
  <c r="F147" i="5" s="1"/>
  <c r="H147" i="5" a="1"/>
  <c r="H147" i="5" s="1"/>
  <c r="I147" i="5" a="1"/>
  <c r="I147" i="5" s="1"/>
  <c r="F148" i="5" a="1"/>
  <c r="F148" i="5" s="1"/>
  <c r="H148" i="5" a="1"/>
  <c r="H148" i="5" s="1"/>
  <c r="I148" i="5" a="1"/>
  <c r="I148" i="5" s="1"/>
  <c r="F149" i="5" a="1"/>
  <c r="F149" i="5" s="1"/>
  <c r="H149" i="5" a="1"/>
  <c r="H149" i="5" s="1"/>
  <c r="I149" i="5" a="1"/>
  <c r="I149" i="5" s="1"/>
  <c r="F150" i="5" a="1"/>
  <c r="F150" i="5" s="1"/>
  <c r="H150" i="5" a="1"/>
  <c r="H150" i="5" s="1"/>
  <c r="I150" i="5" a="1"/>
  <c r="I150" i="5" s="1"/>
  <c r="F151" i="5" a="1"/>
  <c r="F151" i="5" s="1"/>
  <c r="H151" i="5" a="1"/>
  <c r="H151" i="5" s="1"/>
  <c r="I151" i="5" a="1"/>
  <c r="I151" i="5" s="1"/>
  <c r="F152" i="5" a="1"/>
  <c r="F152" i="5" s="1"/>
  <c r="H152" i="5" a="1"/>
  <c r="H152" i="5" s="1"/>
  <c r="I152" i="5" a="1"/>
  <c r="I152" i="5" s="1"/>
  <c r="F153" i="5" a="1"/>
  <c r="F153" i="5" s="1"/>
  <c r="H153" i="5" a="1"/>
  <c r="H153" i="5" s="1"/>
  <c r="I153" i="5" a="1"/>
  <c r="I153" i="5" s="1"/>
  <c r="F154" i="5" a="1"/>
  <c r="F154" i="5" s="1"/>
  <c r="H154" i="5" a="1"/>
  <c r="H154" i="5" s="1"/>
  <c r="I154" i="5" a="1"/>
  <c r="I154" i="5" s="1"/>
  <c r="F155" i="5" a="1"/>
  <c r="F155" i="5" s="1"/>
  <c r="H155" i="5" a="1"/>
  <c r="H155" i="5" s="1"/>
  <c r="I155" i="5" a="1"/>
  <c r="I155" i="5" s="1"/>
  <c r="F156" i="5" a="1"/>
  <c r="F156" i="5" s="1"/>
  <c r="H156" i="5" a="1"/>
  <c r="H156" i="5" s="1"/>
  <c r="I156" i="5" a="1"/>
  <c r="I156" i="5" s="1"/>
  <c r="F157" i="5" a="1"/>
  <c r="F157" i="5" s="1"/>
  <c r="H157" i="5" a="1"/>
  <c r="H157" i="5" s="1"/>
  <c r="I157" i="5" a="1"/>
  <c r="I157" i="5" s="1"/>
  <c r="F158" i="5" a="1"/>
  <c r="F158" i="5" s="1"/>
  <c r="H158" i="5" a="1"/>
  <c r="H158" i="5" s="1"/>
  <c r="I158" i="5" a="1"/>
  <c r="I158" i="5" s="1"/>
  <c r="F159" i="5" a="1"/>
  <c r="F159" i="5" s="1"/>
  <c r="H159" i="5" a="1"/>
  <c r="H159" i="5" s="1"/>
  <c r="I159" i="5" a="1"/>
  <c r="I159" i="5" s="1"/>
  <c r="F160" i="5" a="1"/>
  <c r="F160" i="5" s="1"/>
  <c r="H160" i="5" a="1"/>
  <c r="H160" i="5" s="1"/>
  <c r="I160" i="5" a="1"/>
  <c r="I160" i="5" s="1"/>
  <c r="F161" i="5" a="1"/>
  <c r="F161" i="5" s="1"/>
  <c r="H161" i="5" a="1"/>
  <c r="H161" i="5" s="1"/>
  <c r="I161" i="5" a="1"/>
  <c r="I161" i="5" s="1"/>
  <c r="F162" i="5" a="1"/>
  <c r="F162" i="5" s="1"/>
  <c r="H162" i="5" a="1"/>
  <c r="H162" i="5" s="1"/>
  <c r="I162" i="5" a="1"/>
  <c r="I162" i="5" s="1"/>
  <c r="F163" i="5" a="1"/>
  <c r="F163" i="5" s="1"/>
  <c r="H163" i="5" a="1"/>
  <c r="H163" i="5" s="1"/>
  <c r="I163" i="5" a="1"/>
  <c r="I163" i="5" s="1"/>
  <c r="F164" i="5" a="1"/>
  <c r="F164" i="5" s="1"/>
  <c r="H164" i="5" a="1"/>
  <c r="H164" i="5" s="1"/>
  <c r="I164" i="5" a="1"/>
  <c r="I164" i="5" s="1"/>
  <c r="F165" i="5" a="1"/>
  <c r="F165" i="5" s="1"/>
  <c r="H165" i="5" a="1"/>
  <c r="H165" i="5" s="1"/>
  <c r="I165" i="5" a="1"/>
  <c r="I165" i="5" s="1"/>
  <c r="F166" i="5" a="1"/>
  <c r="F166" i="5" s="1"/>
  <c r="H166" i="5" a="1"/>
  <c r="H166" i="5" s="1"/>
  <c r="I166" i="5" a="1"/>
  <c r="I166" i="5" s="1"/>
  <c r="F167" i="5" a="1"/>
  <c r="F167" i="5" s="1"/>
  <c r="H167" i="5" a="1"/>
  <c r="H167" i="5" s="1"/>
  <c r="I167" i="5" a="1"/>
  <c r="I167" i="5" s="1"/>
  <c r="F168" i="5" a="1"/>
  <c r="F168" i="5" s="1"/>
  <c r="H168" i="5" a="1"/>
  <c r="H168" i="5" s="1"/>
  <c r="I168" i="5" a="1"/>
  <c r="I168" i="5" s="1"/>
  <c r="F169" i="5" a="1"/>
  <c r="F169" i="5" s="1"/>
  <c r="H169" i="5" a="1"/>
  <c r="H169" i="5" s="1"/>
  <c r="I169" i="5" a="1"/>
  <c r="I169" i="5" s="1"/>
  <c r="F170" i="5" a="1"/>
  <c r="F170" i="5" s="1"/>
  <c r="H170" i="5" a="1"/>
  <c r="H170" i="5" s="1"/>
  <c r="I170" i="5" a="1"/>
  <c r="I170" i="5" s="1"/>
  <c r="F171" i="5" a="1"/>
  <c r="F171" i="5" s="1"/>
  <c r="H171" i="5" a="1"/>
  <c r="H171" i="5" s="1"/>
  <c r="I171" i="5" a="1"/>
  <c r="I171" i="5" s="1"/>
  <c r="F172" i="5" a="1"/>
  <c r="F172" i="5" s="1"/>
  <c r="G172" i="5" a="1"/>
  <c r="G172" i="5" s="1"/>
  <c r="H172" i="5" a="1"/>
  <c r="H172" i="5" s="1"/>
  <c r="I172" i="5" a="1"/>
  <c r="I172" i="5" s="1"/>
  <c r="F173" i="5" a="1"/>
  <c r="F173" i="5" s="1"/>
  <c r="G173" i="5" a="1"/>
  <c r="G173" i="5" s="1"/>
  <c r="H173" i="5" a="1"/>
  <c r="H173" i="5" s="1"/>
  <c r="I173" i="5" a="1"/>
  <c r="I173" i="5" s="1"/>
  <c r="F174" i="5" a="1"/>
  <c r="F174" i="5" s="1"/>
  <c r="G174" i="5" a="1"/>
  <c r="G174" i="5" s="1"/>
  <c r="H174" i="5" a="1"/>
  <c r="H174" i="5" s="1"/>
  <c r="I174" i="5" a="1"/>
  <c r="I174" i="5" s="1"/>
  <c r="F175" i="5" a="1"/>
  <c r="F175" i="5" s="1"/>
  <c r="G175" i="5" a="1"/>
  <c r="G175" i="5" s="1"/>
  <c r="H175" i="5" a="1"/>
  <c r="H175" i="5" s="1"/>
  <c r="I175" i="5" a="1"/>
  <c r="I175" i="5" s="1"/>
  <c r="F176" i="5" a="1"/>
  <c r="F176" i="5" s="1"/>
  <c r="G176" i="5" a="1"/>
  <c r="G176" i="5" s="1"/>
  <c r="H176" i="5" a="1"/>
  <c r="H176" i="5" s="1"/>
  <c r="I176" i="5" a="1"/>
  <c r="I176" i="5" s="1"/>
  <c r="F177" i="5" a="1"/>
  <c r="F177" i="5" s="1"/>
  <c r="G177" i="5" a="1"/>
  <c r="G177" i="5" s="1"/>
  <c r="H177" i="5" a="1"/>
  <c r="H177" i="5" s="1"/>
  <c r="I177" i="5" a="1"/>
  <c r="I177" i="5" s="1"/>
  <c r="F178" i="5" a="1"/>
  <c r="F178" i="5" s="1"/>
  <c r="G178" i="5" a="1"/>
  <c r="G178" i="5" s="1"/>
  <c r="H178" i="5" a="1"/>
  <c r="H178" i="5" s="1"/>
  <c r="I178" i="5" a="1"/>
  <c r="I178" i="5" s="1"/>
  <c r="F179" i="5" a="1"/>
  <c r="F179" i="5" s="1"/>
  <c r="G179" i="5" a="1"/>
  <c r="G179" i="5" s="1"/>
  <c r="H179" i="5" a="1"/>
  <c r="H179" i="5" s="1"/>
  <c r="I179" i="5" a="1"/>
  <c r="I179" i="5" s="1"/>
  <c r="F180" i="5" a="1"/>
  <c r="F180" i="5" s="1"/>
  <c r="G180" i="5" a="1"/>
  <c r="G180" i="5" s="1"/>
  <c r="H180" i="5" a="1"/>
  <c r="H180" i="5" s="1"/>
  <c r="I180" i="5" a="1"/>
  <c r="I180" i="5" s="1"/>
  <c r="F181" i="5" a="1"/>
  <c r="F181" i="5" s="1"/>
  <c r="G181" i="5" a="1"/>
  <c r="G181" i="5" s="1"/>
  <c r="H181" i="5" a="1"/>
  <c r="H181" i="5" s="1"/>
  <c r="I181" i="5" a="1"/>
  <c r="I181" i="5" s="1"/>
  <c r="F182" i="5" a="1"/>
  <c r="F182" i="5" s="1"/>
  <c r="G182" i="5" a="1"/>
  <c r="G182" i="5" s="1"/>
  <c r="H182" i="5" a="1"/>
  <c r="H182" i="5" s="1"/>
  <c r="I182" i="5" a="1"/>
  <c r="I182" i="5" s="1"/>
  <c r="F183" i="5" a="1"/>
  <c r="F183" i="5" s="1"/>
  <c r="G183" i="5" a="1"/>
  <c r="G183" i="5" s="1"/>
  <c r="H183" i="5" a="1"/>
  <c r="H183" i="5" s="1"/>
  <c r="I183" i="5" a="1"/>
  <c r="I183" i="5" s="1"/>
  <c r="F184" i="5" a="1"/>
  <c r="F184" i="5" s="1"/>
  <c r="G184" i="5" a="1"/>
  <c r="G184" i="5" s="1"/>
  <c r="H184" i="5" a="1"/>
  <c r="H184" i="5" s="1"/>
  <c r="I184" i="5" a="1"/>
  <c r="I184" i="5" s="1"/>
  <c r="F185" i="5" a="1"/>
  <c r="F185" i="5" s="1"/>
  <c r="G185" i="5" a="1"/>
  <c r="G185" i="5" s="1"/>
  <c r="H185" i="5" a="1"/>
  <c r="H185" i="5" s="1"/>
  <c r="I185" i="5" a="1"/>
  <c r="I185" i="5" s="1"/>
  <c r="F186" i="5" a="1"/>
  <c r="F186" i="5" s="1"/>
  <c r="G186" i="5" a="1"/>
  <c r="G186" i="5" s="1"/>
  <c r="H186" i="5" a="1"/>
  <c r="H186" i="5" s="1"/>
  <c r="I186" i="5" a="1"/>
  <c r="I186" i="5" s="1"/>
  <c r="F187" i="5" a="1"/>
  <c r="F187" i="5" s="1"/>
  <c r="G187" i="5" a="1"/>
  <c r="G187" i="5" s="1"/>
  <c r="H187" i="5" a="1"/>
  <c r="H187" i="5" s="1"/>
  <c r="I187" i="5" a="1"/>
  <c r="I187" i="5" s="1"/>
  <c r="F188" i="5" a="1"/>
  <c r="F188" i="5" s="1"/>
  <c r="G188" i="5" a="1"/>
  <c r="G188" i="5" s="1"/>
  <c r="H188" i="5" a="1"/>
  <c r="H188" i="5" s="1"/>
  <c r="I188" i="5" a="1"/>
  <c r="I188" i="5" s="1"/>
  <c r="F189" i="5" a="1"/>
  <c r="F189" i="5" s="1"/>
  <c r="G189" i="5" a="1"/>
  <c r="G189" i="5" s="1"/>
  <c r="H189" i="5" a="1"/>
  <c r="H189" i="5" s="1"/>
  <c r="I189" i="5" a="1"/>
  <c r="I189" i="5" s="1"/>
  <c r="F190" i="5" a="1"/>
  <c r="F190" i="5" s="1"/>
  <c r="G190" i="5" a="1"/>
  <c r="G190" i="5" s="1"/>
  <c r="H190" i="5" a="1"/>
  <c r="H190" i="5" s="1"/>
  <c r="I190" i="5" a="1"/>
  <c r="I190" i="5" s="1"/>
  <c r="F191" i="5" a="1"/>
  <c r="F191" i="5" s="1"/>
  <c r="G191" i="5" a="1"/>
  <c r="G191" i="5" s="1"/>
  <c r="H191" i="5" a="1"/>
  <c r="H191" i="5" s="1"/>
  <c r="I191" i="5" a="1"/>
  <c r="I191" i="5" s="1"/>
  <c r="F192" i="5" a="1"/>
  <c r="F192" i="5" s="1"/>
  <c r="G192" i="5" a="1"/>
  <c r="G192" i="5" s="1"/>
  <c r="H192" i="5" a="1"/>
  <c r="H192" i="5" s="1"/>
  <c r="I192" i="5" a="1"/>
  <c r="I192" i="5" s="1"/>
  <c r="F193" i="5" a="1"/>
  <c r="F193" i="5" s="1"/>
  <c r="G193" i="5" a="1"/>
  <c r="G193" i="5" s="1"/>
  <c r="H193" i="5" a="1"/>
  <c r="H193" i="5" s="1"/>
  <c r="I193" i="5" a="1"/>
  <c r="I193" i="5" s="1"/>
  <c r="F194" i="5" a="1"/>
  <c r="F194" i="5" s="1"/>
  <c r="G194" i="5" a="1"/>
  <c r="G194" i="5" s="1"/>
  <c r="H194" i="5" a="1"/>
  <c r="H194" i="5" s="1"/>
  <c r="I194" i="5" a="1"/>
  <c r="I194" i="5" s="1"/>
  <c r="F195" i="5" a="1"/>
  <c r="F195" i="5" s="1"/>
  <c r="G195" i="5" a="1"/>
  <c r="G195" i="5" s="1"/>
  <c r="H195" i="5" a="1"/>
  <c r="H195" i="5" s="1"/>
  <c r="I195" i="5" a="1"/>
  <c r="I195" i="5" s="1"/>
  <c r="F196" i="5" a="1"/>
  <c r="F196" i="5" s="1"/>
  <c r="G196" i="5" a="1"/>
  <c r="G196" i="5" s="1"/>
  <c r="H196" i="5" a="1"/>
  <c r="H196" i="5" s="1"/>
  <c r="I196" i="5" a="1"/>
  <c r="I196" i="5" s="1"/>
  <c r="F197" i="5" a="1"/>
  <c r="F197" i="5" s="1"/>
  <c r="G197" i="5" a="1"/>
  <c r="G197" i="5" s="1"/>
  <c r="H197" i="5" a="1"/>
  <c r="H197" i="5" s="1"/>
  <c r="I197" i="5" a="1"/>
  <c r="I197" i="5" s="1"/>
  <c r="F198" i="5" a="1"/>
  <c r="F198" i="5" s="1"/>
  <c r="G198" i="5" a="1"/>
  <c r="G198" i="5" s="1"/>
  <c r="H198" i="5" a="1"/>
  <c r="H198" i="5" s="1"/>
  <c r="I198" i="5" a="1"/>
  <c r="I198" i="5" s="1"/>
  <c r="F199" i="5" a="1"/>
  <c r="F199" i="5" s="1"/>
  <c r="G199" i="5" a="1"/>
  <c r="G199" i="5" s="1"/>
  <c r="H199" i="5" a="1"/>
  <c r="H199" i="5" s="1"/>
  <c r="I199" i="5" a="1"/>
  <c r="I199" i="5" s="1"/>
  <c r="F200" i="5" a="1"/>
  <c r="F200" i="5" s="1"/>
  <c r="G200" i="5" a="1"/>
  <c r="G200" i="5" s="1"/>
  <c r="H200" i="5" a="1"/>
  <c r="H200" i="5" s="1"/>
  <c r="I200" i="5" a="1"/>
  <c r="I200" i="5" s="1"/>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L98" i="3" s="1"/>
  <c r="AK98" i="3" s="1"/>
  <c r="K99" i="3"/>
  <c r="K100" i="3"/>
  <c r="K101" i="3"/>
  <c r="K102" i="3"/>
  <c r="K103" i="3"/>
  <c r="K104" i="3"/>
  <c r="K105" i="3"/>
  <c r="K106" i="3"/>
  <c r="K107" i="3"/>
  <c r="K108" i="3"/>
  <c r="K109" i="3"/>
  <c r="L109" i="3" s="1"/>
  <c r="AK109" i="3" s="1"/>
  <c r="K110" i="3"/>
  <c r="K111" i="3"/>
  <c r="L111" i="3" s="1"/>
  <c r="AK111" i="3" s="1"/>
  <c r="K112" i="3"/>
  <c r="K113" i="3"/>
  <c r="K114" i="3"/>
  <c r="K115" i="3"/>
  <c r="K116" i="3"/>
  <c r="K117" i="3"/>
  <c r="K118" i="3"/>
  <c r="K119" i="3"/>
  <c r="K120" i="3"/>
  <c r="K121" i="3"/>
  <c r="K122" i="3"/>
  <c r="L122" i="3" s="1"/>
  <c r="AK122" i="3" s="1"/>
  <c r="K123" i="3"/>
  <c r="K124" i="3"/>
  <c r="K125" i="3"/>
  <c r="K126" i="3"/>
  <c r="K127" i="3"/>
  <c r="K128" i="3"/>
  <c r="K129" i="3"/>
  <c r="K130" i="3"/>
  <c r="K131" i="3"/>
  <c r="K132" i="3"/>
  <c r="K133" i="3"/>
  <c r="K134" i="3"/>
  <c r="K135" i="3"/>
  <c r="K136" i="3"/>
  <c r="K137" i="3"/>
  <c r="K138" i="3"/>
  <c r="K139" i="3"/>
  <c r="K140" i="3"/>
  <c r="K141" i="3"/>
  <c r="K142" i="3"/>
  <c r="K143" i="3"/>
  <c r="K144" i="3"/>
  <c r="L144" i="3" s="1"/>
  <c r="AK144" i="3" s="1"/>
  <c r="K145" i="3"/>
  <c r="K146" i="3"/>
  <c r="K147" i="3"/>
  <c r="K148" i="3"/>
  <c r="K149" i="3"/>
  <c r="K150" i="3"/>
  <c r="K151" i="3"/>
  <c r="K152" i="3"/>
  <c r="K153" i="3"/>
  <c r="K154" i="3"/>
  <c r="K155" i="3"/>
  <c r="K156" i="3"/>
  <c r="L156" i="3" s="1"/>
  <c r="AK156" i="3" s="1"/>
  <c r="K157" i="3"/>
  <c r="K158" i="3"/>
  <c r="K159" i="3"/>
  <c r="K160" i="3"/>
  <c r="K161" i="3"/>
  <c r="K162" i="3"/>
  <c r="K163" i="3"/>
  <c r="K164" i="3"/>
  <c r="K165" i="3"/>
  <c r="K166" i="3"/>
  <c r="K167" i="3"/>
  <c r="K168" i="3"/>
  <c r="L168" i="3" s="1"/>
  <c r="AK168" i="3" s="1"/>
  <c r="K169" i="3"/>
  <c r="K170" i="3"/>
  <c r="K171" i="3"/>
  <c r="K172" i="3"/>
  <c r="K173" i="3"/>
  <c r="K174" i="3"/>
  <c r="K175" i="3"/>
  <c r="K176" i="3"/>
  <c r="K177" i="3"/>
  <c r="K178" i="3"/>
  <c r="K179" i="3"/>
  <c r="K180" i="3"/>
  <c r="L180" i="3" s="1"/>
  <c r="AK180" i="3" s="1"/>
  <c r="K181" i="3"/>
  <c r="K182" i="3"/>
  <c r="K183" i="3"/>
  <c r="K184" i="3"/>
  <c r="K185" i="3"/>
  <c r="K186" i="3"/>
  <c r="K187" i="3"/>
  <c r="K188" i="3"/>
  <c r="K189" i="3"/>
  <c r="K190" i="3"/>
  <c r="K191" i="3"/>
  <c r="K192" i="3"/>
  <c r="L192" i="3" s="1"/>
  <c r="AK192" i="3" s="1"/>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L222" i="3" s="1"/>
  <c r="AK222" i="3" s="1"/>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L266" i="3" s="1"/>
  <c r="AK266" i="3" s="1"/>
  <c r="K267" i="3"/>
  <c r="K268" i="3"/>
  <c r="K269" i="3"/>
  <c r="K270" i="3"/>
  <c r="K271" i="3"/>
  <c r="K272" i="3"/>
  <c r="K273" i="3"/>
  <c r="K274" i="3"/>
  <c r="K275" i="3"/>
  <c r="M275" i="3" s="1" a="1"/>
  <c r="M275" i="3" s="1"/>
  <c r="K276" i="3"/>
  <c r="K277" i="3"/>
  <c r="AI277" i="3" s="1" a="1"/>
  <c r="AI277" i="3" s="1"/>
  <c r="K278" i="3"/>
  <c r="L278" i="3" s="1"/>
  <c r="AK278" i="3" s="1"/>
  <c r="K279" i="3"/>
  <c r="L279" i="3" s="1"/>
  <c r="AK279" i="3" s="1"/>
  <c r="K280" i="3"/>
  <c r="K281" i="3"/>
  <c r="K282" i="3"/>
  <c r="K283" i="3"/>
  <c r="L283" i="3" s="1"/>
  <c r="AK283" i="3" s="1"/>
  <c r="K284" i="3"/>
  <c r="K285" i="3"/>
  <c r="K286" i="3"/>
  <c r="K287" i="3"/>
  <c r="K288" i="3"/>
  <c r="K289" i="3"/>
  <c r="L289" i="3" s="1"/>
  <c r="AK289" i="3" s="1"/>
  <c r="K290" i="3"/>
  <c r="K291" i="3"/>
  <c r="L291" i="3" s="1"/>
  <c r="AK291" i="3" s="1"/>
  <c r="K292" i="3"/>
  <c r="K293" i="3"/>
  <c r="K294" i="3"/>
  <c r="K295" i="3"/>
  <c r="K296" i="3"/>
  <c r="K297" i="3"/>
  <c r="K298" i="3"/>
  <c r="K299" i="3"/>
  <c r="M299" i="3" s="1" a="1"/>
  <c r="M299" i="3" s="1"/>
  <c r="K300" i="3"/>
  <c r="K301" i="3"/>
  <c r="K302" i="3"/>
  <c r="K303" i="3"/>
  <c r="L303" i="3" s="1"/>
  <c r="AK303" i="3" s="1"/>
  <c r="K304" i="3"/>
  <c r="K305" i="3"/>
  <c r="K6" i="3"/>
  <c r="AE7" i="3"/>
  <c r="AG7" i="3"/>
  <c r="AJ7" i="3" s="1"/>
  <c r="AE8" i="3"/>
  <c r="AG8" i="3"/>
  <c r="AJ8" i="3" s="1"/>
  <c r="AE9" i="3"/>
  <c r="AG9" i="3"/>
  <c r="AJ9" i="3" s="1"/>
  <c r="AE10" i="3"/>
  <c r="AG10" i="3"/>
  <c r="AJ10" i="3" s="1"/>
  <c r="AE11" i="3"/>
  <c r="AG11" i="3"/>
  <c r="AJ11" i="3" s="1"/>
  <c r="AE12" i="3"/>
  <c r="AG12" i="3"/>
  <c r="AJ12" i="3" s="1"/>
  <c r="AE13" i="3"/>
  <c r="AG13" i="3"/>
  <c r="AJ13" i="3" s="1"/>
  <c r="AE14" i="3"/>
  <c r="AG14" i="3"/>
  <c r="AJ14" i="3" s="1"/>
  <c r="AE15" i="3"/>
  <c r="AG15" i="3"/>
  <c r="AJ15" i="3" s="1"/>
  <c r="AE16" i="3"/>
  <c r="AG16" i="3"/>
  <c r="AJ16" i="3" s="1"/>
  <c r="AE17" i="3"/>
  <c r="AG17" i="3"/>
  <c r="AJ17" i="3" s="1"/>
  <c r="AE18" i="3"/>
  <c r="AG18" i="3"/>
  <c r="AJ18" i="3" s="1"/>
  <c r="AE19" i="3"/>
  <c r="AG19" i="3"/>
  <c r="AJ19" i="3" s="1"/>
  <c r="AE20" i="3"/>
  <c r="AG20" i="3"/>
  <c r="AJ20" i="3" s="1"/>
  <c r="AE21" i="3"/>
  <c r="AG21" i="3"/>
  <c r="AJ21" i="3" s="1"/>
  <c r="AE22" i="3"/>
  <c r="AG22" i="3"/>
  <c r="AJ22" i="3" s="1"/>
  <c r="AE23" i="3"/>
  <c r="AG23" i="3"/>
  <c r="AJ23" i="3" s="1"/>
  <c r="AE24" i="3"/>
  <c r="AG24" i="3"/>
  <c r="AJ24" i="3" s="1"/>
  <c r="AE25" i="3"/>
  <c r="AG25" i="3"/>
  <c r="AJ25" i="3" s="1"/>
  <c r="AE26" i="3"/>
  <c r="AG26" i="3"/>
  <c r="AJ26" i="3" s="1"/>
  <c r="AE27" i="3"/>
  <c r="AG27" i="3"/>
  <c r="AJ27" i="3" s="1"/>
  <c r="AE28" i="3"/>
  <c r="AG28" i="3"/>
  <c r="AJ28" i="3" s="1"/>
  <c r="AE29" i="3"/>
  <c r="AG29" i="3"/>
  <c r="AJ29" i="3" s="1"/>
  <c r="AE30" i="3"/>
  <c r="AF30" i="3" s="1"/>
  <c r="AH30" i="3" s="1"/>
  <c r="AG30" i="3"/>
  <c r="AJ30" i="3" s="1"/>
  <c r="AE31" i="3"/>
  <c r="AF31" i="3" s="1"/>
  <c r="AH31" i="3" s="1"/>
  <c r="AG31" i="3"/>
  <c r="AJ31" i="3" s="1"/>
  <c r="AE32" i="3"/>
  <c r="AF32" i="3" s="1"/>
  <c r="AH32" i="3" s="1"/>
  <c r="AG32" i="3"/>
  <c r="AJ32" i="3" s="1"/>
  <c r="AE33" i="3"/>
  <c r="AF33" i="3" s="1"/>
  <c r="AH33" i="3" s="1"/>
  <c r="AG33" i="3"/>
  <c r="AJ33" i="3" s="1"/>
  <c r="AE34" i="3"/>
  <c r="AF34" i="3" s="1"/>
  <c r="AH34" i="3" s="1"/>
  <c r="AG34" i="3"/>
  <c r="AJ34" i="3" s="1"/>
  <c r="AE35" i="3"/>
  <c r="AF35" i="3" s="1"/>
  <c r="AH35" i="3" s="1"/>
  <c r="AG35" i="3"/>
  <c r="AJ35" i="3" s="1"/>
  <c r="AE36" i="3"/>
  <c r="AF36" i="3" s="1"/>
  <c r="AH36" i="3" s="1"/>
  <c r="AG36" i="3"/>
  <c r="AJ36" i="3" s="1"/>
  <c r="AE37" i="3"/>
  <c r="AF37" i="3" s="1"/>
  <c r="AH37" i="3" s="1"/>
  <c r="AG37" i="3"/>
  <c r="AJ37" i="3" s="1"/>
  <c r="AE38" i="3"/>
  <c r="AF38" i="3" s="1"/>
  <c r="AH38" i="3" s="1"/>
  <c r="AG38" i="3"/>
  <c r="AJ38" i="3" s="1"/>
  <c r="AE39" i="3"/>
  <c r="AG39" i="3"/>
  <c r="AJ39" i="3" s="1"/>
  <c r="AE40" i="3"/>
  <c r="AG40" i="3"/>
  <c r="AJ40" i="3" s="1"/>
  <c r="AE41" i="3"/>
  <c r="AG41" i="3"/>
  <c r="AJ41" i="3" s="1"/>
  <c r="AE42" i="3"/>
  <c r="AG42" i="3"/>
  <c r="AJ42" i="3" s="1"/>
  <c r="AE43" i="3"/>
  <c r="AG43" i="3"/>
  <c r="AJ43" i="3" s="1"/>
  <c r="AE44" i="3"/>
  <c r="AG44" i="3"/>
  <c r="AJ44" i="3" s="1"/>
  <c r="AE45" i="3"/>
  <c r="AG45" i="3"/>
  <c r="AJ45" i="3" s="1"/>
  <c r="AE46" i="3"/>
  <c r="AG46" i="3"/>
  <c r="AJ46" i="3" s="1"/>
  <c r="AE47" i="3"/>
  <c r="AG47" i="3"/>
  <c r="AJ47" i="3" s="1"/>
  <c r="AE48" i="3"/>
  <c r="AG48" i="3"/>
  <c r="AJ48" i="3" s="1"/>
  <c r="AE49" i="3"/>
  <c r="AG49" i="3"/>
  <c r="AJ49" i="3" s="1"/>
  <c r="AE50" i="3"/>
  <c r="AG50" i="3"/>
  <c r="AJ50" i="3" s="1"/>
  <c r="AE51" i="3"/>
  <c r="AG51" i="3"/>
  <c r="AJ51" i="3" s="1"/>
  <c r="AE52" i="3"/>
  <c r="AG52" i="3"/>
  <c r="AJ52" i="3" s="1"/>
  <c r="AE53" i="3"/>
  <c r="AG53" i="3"/>
  <c r="AJ53" i="3" s="1"/>
  <c r="AE54" i="3"/>
  <c r="AG54" i="3"/>
  <c r="AJ54" i="3" s="1"/>
  <c r="AE55" i="3"/>
  <c r="AG55" i="3"/>
  <c r="AJ55" i="3" s="1"/>
  <c r="AE56" i="3"/>
  <c r="AG56" i="3"/>
  <c r="AJ56" i="3" s="1"/>
  <c r="AE57" i="3"/>
  <c r="AG57" i="3"/>
  <c r="AJ57" i="3" s="1"/>
  <c r="AE58" i="3"/>
  <c r="AG58" i="3"/>
  <c r="AJ58" i="3" s="1"/>
  <c r="AE59" i="3"/>
  <c r="AG59" i="3"/>
  <c r="AJ59" i="3" s="1"/>
  <c r="AE60" i="3"/>
  <c r="AG60" i="3"/>
  <c r="AJ60" i="3" s="1"/>
  <c r="AE61" i="3"/>
  <c r="AG61" i="3"/>
  <c r="AJ61" i="3" s="1"/>
  <c r="AE62" i="3"/>
  <c r="AG62" i="3"/>
  <c r="AJ62" i="3" s="1"/>
  <c r="AE63" i="3"/>
  <c r="AG63" i="3"/>
  <c r="AJ63" i="3" s="1"/>
  <c r="AE64" i="3"/>
  <c r="AG64" i="3"/>
  <c r="AJ64" i="3" s="1"/>
  <c r="AE65" i="3"/>
  <c r="AG65" i="3"/>
  <c r="AJ65" i="3" s="1"/>
  <c r="AE66" i="3"/>
  <c r="AG66" i="3"/>
  <c r="AJ66" i="3" s="1"/>
  <c r="AE67" i="3"/>
  <c r="AG67" i="3"/>
  <c r="AJ67" i="3" s="1"/>
  <c r="AE68" i="3"/>
  <c r="AG68" i="3"/>
  <c r="AJ68" i="3" s="1"/>
  <c r="AE69" i="3"/>
  <c r="AG69" i="3"/>
  <c r="AJ69" i="3" s="1"/>
  <c r="AE70" i="3"/>
  <c r="AG70" i="3"/>
  <c r="AJ70" i="3" s="1"/>
  <c r="AE71" i="3"/>
  <c r="AG71" i="3"/>
  <c r="AJ71" i="3" s="1"/>
  <c r="AE72" i="3"/>
  <c r="AG72" i="3"/>
  <c r="AJ72" i="3" s="1"/>
  <c r="AE73" i="3"/>
  <c r="AG73" i="3"/>
  <c r="AJ73" i="3" s="1"/>
  <c r="AE74" i="3"/>
  <c r="AG74" i="3"/>
  <c r="AJ74" i="3" s="1"/>
  <c r="AE75" i="3"/>
  <c r="AG75" i="3"/>
  <c r="AJ75" i="3" s="1"/>
  <c r="AE76" i="3"/>
  <c r="AG76" i="3"/>
  <c r="AJ76" i="3" s="1"/>
  <c r="AE77" i="3"/>
  <c r="AG77" i="3"/>
  <c r="AJ77" i="3" s="1"/>
  <c r="AE78" i="3"/>
  <c r="AG78" i="3"/>
  <c r="AJ78" i="3" s="1"/>
  <c r="AE79" i="3"/>
  <c r="AG79" i="3"/>
  <c r="AJ79" i="3" s="1"/>
  <c r="AE80" i="3"/>
  <c r="AF80" i="3" s="1"/>
  <c r="AH80" i="3" s="1"/>
  <c r="AG80" i="3"/>
  <c r="AJ80" i="3" s="1"/>
  <c r="AE81" i="3"/>
  <c r="AF81" i="3" s="1"/>
  <c r="AH81" i="3" s="1"/>
  <c r="AG81" i="3"/>
  <c r="AJ81" i="3" s="1"/>
  <c r="AE82" i="3"/>
  <c r="AF82" i="3" s="1"/>
  <c r="AH82" i="3" s="1"/>
  <c r="AG82" i="3"/>
  <c r="AJ82" i="3" s="1"/>
  <c r="AE83" i="3"/>
  <c r="AF83" i="3" s="1"/>
  <c r="AH83" i="3" s="1"/>
  <c r="AG83" i="3"/>
  <c r="AJ83" i="3" s="1"/>
  <c r="AE84" i="3"/>
  <c r="AG84" i="3"/>
  <c r="AJ84" i="3" s="1"/>
  <c r="AE85" i="3"/>
  <c r="AF85" i="3" s="1"/>
  <c r="AH85" i="3" s="1"/>
  <c r="AG85" i="3"/>
  <c r="AJ85" i="3" s="1"/>
  <c r="AE86" i="3"/>
  <c r="AF86" i="3" s="1"/>
  <c r="AH86" i="3" s="1"/>
  <c r="AG86" i="3"/>
  <c r="AJ86" i="3" s="1"/>
  <c r="AE87" i="3"/>
  <c r="AF87" i="3" s="1"/>
  <c r="AH87" i="3" s="1"/>
  <c r="AG87" i="3"/>
  <c r="AJ87" i="3" s="1"/>
  <c r="AE88" i="3"/>
  <c r="AF88" i="3" s="1"/>
  <c r="AH88" i="3" s="1"/>
  <c r="AG88" i="3"/>
  <c r="AJ88" i="3" s="1"/>
  <c r="AE89" i="3"/>
  <c r="AF89" i="3" s="1"/>
  <c r="AH89" i="3" s="1"/>
  <c r="AG89" i="3"/>
  <c r="AJ89" i="3" s="1"/>
  <c r="AE90" i="3"/>
  <c r="AG90" i="3"/>
  <c r="AJ90" i="3" s="1"/>
  <c r="AE91" i="3"/>
  <c r="AG91" i="3"/>
  <c r="AJ91" i="3" s="1"/>
  <c r="AE92" i="3"/>
  <c r="AL92" i="3" s="1" a="1"/>
  <c r="AL92" i="3" s="1"/>
  <c r="AG92" i="3"/>
  <c r="AJ92" i="3" s="1"/>
  <c r="AE93" i="3"/>
  <c r="AL93" i="3" s="1" a="1"/>
  <c r="AL93" i="3" s="1"/>
  <c r="AG93" i="3"/>
  <c r="AJ93" i="3" s="1"/>
  <c r="AE94" i="3"/>
  <c r="AL94" i="3" s="1" a="1"/>
  <c r="AL94" i="3" s="1"/>
  <c r="AG94" i="3"/>
  <c r="AJ94" i="3" s="1"/>
  <c r="AE95" i="3"/>
  <c r="AL95" i="3" s="1" a="1"/>
  <c r="AL95" i="3" s="1"/>
  <c r="AG95" i="3"/>
  <c r="AJ95" i="3" s="1"/>
  <c r="AE96" i="3"/>
  <c r="AL96" i="3" s="1" a="1"/>
  <c r="AL96" i="3" s="1"/>
  <c r="AG96" i="3"/>
  <c r="AJ96" i="3" s="1"/>
  <c r="AE97" i="3"/>
  <c r="AL97" i="3" s="1" a="1"/>
  <c r="AL97" i="3" s="1"/>
  <c r="AG97" i="3"/>
  <c r="AJ97" i="3" s="1"/>
  <c r="AE98" i="3"/>
  <c r="AL98" i="3" s="1" a="1"/>
  <c r="AL98" i="3" s="1"/>
  <c r="AG98" i="3"/>
  <c r="AJ98" i="3" s="1"/>
  <c r="AE99" i="3"/>
  <c r="AG99" i="3"/>
  <c r="AJ99" i="3" s="1"/>
  <c r="AE100" i="3"/>
  <c r="AG100" i="3"/>
  <c r="AJ100" i="3" s="1"/>
  <c r="AE101" i="3"/>
  <c r="AG101" i="3"/>
  <c r="AJ101" i="3" s="1"/>
  <c r="AE102" i="3"/>
  <c r="AG102" i="3"/>
  <c r="AJ102" i="3" s="1"/>
  <c r="AE103" i="3"/>
  <c r="AG103" i="3"/>
  <c r="AJ103" i="3" s="1"/>
  <c r="AE104" i="3"/>
  <c r="AG104" i="3"/>
  <c r="AJ104" i="3" s="1"/>
  <c r="AE105" i="3"/>
  <c r="AF105" i="3" s="1"/>
  <c r="AH105" i="3" s="1"/>
  <c r="AG105" i="3"/>
  <c r="AJ105" i="3" s="1"/>
  <c r="AE106" i="3"/>
  <c r="AF106" i="3" s="1"/>
  <c r="AH106" i="3" s="1"/>
  <c r="AG106" i="3"/>
  <c r="AJ106" i="3" s="1"/>
  <c r="AE107" i="3"/>
  <c r="AF107" i="3" s="1"/>
  <c r="AH107" i="3" s="1"/>
  <c r="AG107" i="3"/>
  <c r="AJ107" i="3" s="1"/>
  <c r="AE108" i="3"/>
  <c r="AF108" i="3" s="1"/>
  <c r="AH108" i="3" s="1"/>
  <c r="AG108" i="3"/>
  <c r="AJ108" i="3" s="1"/>
  <c r="AE109" i="3"/>
  <c r="AF109" i="3" s="1"/>
  <c r="AH109" i="3" s="1"/>
  <c r="AG109" i="3"/>
  <c r="AJ109" i="3" s="1"/>
  <c r="AE110" i="3"/>
  <c r="AF110" i="3" s="1"/>
  <c r="AH110" i="3" s="1"/>
  <c r="AG110" i="3"/>
  <c r="AJ110" i="3" s="1"/>
  <c r="AE111" i="3"/>
  <c r="AF111" i="3" s="1"/>
  <c r="AH111" i="3" s="1"/>
  <c r="AG111" i="3"/>
  <c r="AJ111" i="3" s="1"/>
  <c r="AE112" i="3"/>
  <c r="AF112" i="3" s="1"/>
  <c r="AH112" i="3" s="1"/>
  <c r="AG112" i="3"/>
  <c r="AJ112" i="3" s="1"/>
  <c r="AE113" i="3"/>
  <c r="AF113" i="3" s="1"/>
  <c r="AH113" i="3" s="1"/>
  <c r="AG113" i="3"/>
  <c r="AJ113" i="3" s="1"/>
  <c r="AE114" i="3"/>
  <c r="AF114" i="3" s="1"/>
  <c r="AH114" i="3" s="1"/>
  <c r="AG114" i="3"/>
  <c r="AJ114" i="3" s="1"/>
  <c r="AE115" i="3"/>
  <c r="AG115" i="3"/>
  <c r="AJ115" i="3" s="1"/>
  <c r="AE116" i="3"/>
  <c r="AF116" i="3" s="1"/>
  <c r="AH116" i="3" s="1"/>
  <c r="AG116" i="3"/>
  <c r="AJ116" i="3" s="1"/>
  <c r="AE117" i="3"/>
  <c r="AF117" i="3" s="1"/>
  <c r="AH117" i="3" s="1"/>
  <c r="AG117" i="3"/>
  <c r="AJ117" i="3" s="1"/>
  <c r="AE118" i="3"/>
  <c r="AL118" i="3" s="1" a="1"/>
  <c r="AL118" i="3" s="1"/>
  <c r="AG118" i="3"/>
  <c r="AJ118" i="3" s="1"/>
  <c r="AE119" i="3"/>
  <c r="AF119" i="3" s="1"/>
  <c r="AH119" i="3" s="1"/>
  <c r="AG119" i="3"/>
  <c r="AJ119" i="3" s="1"/>
  <c r="AE120" i="3"/>
  <c r="AF120" i="3" s="1"/>
  <c r="AH120" i="3" s="1"/>
  <c r="AG120" i="3"/>
  <c r="AJ120" i="3" s="1"/>
  <c r="AE121" i="3"/>
  <c r="AL121" i="3" s="1" a="1"/>
  <c r="AL121" i="3" s="1"/>
  <c r="AG121" i="3"/>
  <c r="AJ121" i="3" s="1"/>
  <c r="AE122" i="3"/>
  <c r="AL122" i="3" s="1" a="1"/>
  <c r="AL122" i="3" s="1"/>
  <c r="AG122" i="3"/>
  <c r="AJ122" i="3" s="1"/>
  <c r="AE123" i="3"/>
  <c r="AF123" i="3" s="1"/>
  <c r="AH123" i="3" s="1"/>
  <c r="AG123" i="3"/>
  <c r="AJ123" i="3" s="1"/>
  <c r="AE124" i="3"/>
  <c r="AF124" i="3" s="1"/>
  <c r="AH124" i="3" s="1"/>
  <c r="AG124" i="3"/>
  <c r="AJ124" i="3" s="1"/>
  <c r="AE125" i="3"/>
  <c r="AL125" i="3" s="1" a="1"/>
  <c r="AL125" i="3" s="1"/>
  <c r="AG125" i="3"/>
  <c r="AJ125" i="3" s="1"/>
  <c r="AE126" i="3"/>
  <c r="AL126" i="3" s="1" a="1"/>
  <c r="AL126" i="3" s="1"/>
  <c r="AG126" i="3"/>
  <c r="AJ126" i="3" s="1"/>
  <c r="AE127" i="3"/>
  <c r="AF127" i="3" s="1"/>
  <c r="AH127" i="3" s="1"/>
  <c r="AG127" i="3"/>
  <c r="AJ127" i="3" s="1"/>
  <c r="AE128" i="3"/>
  <c r="AF128" i="3" s="1"/>
  <c r="AG128" i="3"/>
  <c r="AJ128" i="3" s="1"/>
  <c r="AE129" i="3"/>
  <c r="AG129" i="3"/>
  <c r="AJ129" i="3" s="1"/>
  <c r="AE130" i="3"/>
  <c r="AL130" i="3" s="1" a="1"/>
  <c r="AL130" i="3" s="1"/>
  <c r="AG130" i="3"/>
  <c r="AJ130" i="3" s="1"/>
  <c r="AE131" i="3"/>
  <c r="AF131" i="3" s="1"/>
  <c r="AG131" i="3"/>
  <c r="AJ131" i="3" s="1"/>
  <c r="AE132" i="3"/>
  <c r="AF132" i="3" s="1"/>
  <c r="AG132" i="3"/>
  <c r="AJ132" i="3" s="1"/>
  <c r="AE133" i="3"/>
  <c r="AF133" i="3" s="1"/>
  <c r="AH133" i="3" s="1"/>
  <c r="AG133" i="3"/>
  <c r="AJ133" i="3" s="1"/>
  <c r="AE134" i="3"/>
  <c r="AL134" i="3" s="1" a="1"/>
  <c r="AL134" i="3" s="1"/>
  <c r="AG134" i="3"/>
  <c r="AJ134" i="3" s="1"/>
  <c r="AE135" i="3"/>
  <c r="AG135" i="3"/>
  <c r="AJ135" i="3" s="1"/>
  <c r="AE136" i="3"/>
  <c r="AL136" i="3" s="1" a="1"/>
  <c r="AL136" i="3" s="1"/>
  <c r="AG136" i="3"/>
  <c r="AJ136" i="3" s="1"/>
  <c r="AE137" i="3"/>
  <c r="AL137" i="3" s="1" a="1"/>
  <c r="AL137" i="3" s="1"/>
  <c r="AG137" i="3"/>
  <c r="AJ137" i="3" s="1"/>
  <c r="AE138" i="3"/>
  <c r="AF138" i="3" s="1"/>
  <c r="AG138" i="3"/>
  <c r="AJ138" i="3" s="1"/>
  <c r="AE139" i="3"/>
  <c r="AF139" i="3" s="1"/>
  <c r="AH139" i="3" s="1"/>
  <c r="AG139" i="3"/>
  <c r="AJ139" i="3" s="1"/>
  <c r="AE140" i="3"/>
  <c r="AL140" i="3" s="1" a="1"/>
  <c r="AL140" i="3" s="1"/>
  <c r="AG140" i="3"/>
  <c r="AJ140" i="3" s="1"/>
  <c r="AE141" i="3"/>
  <c r="AG141" i="3"/>
  <c r="AJ141" i="3" s="1"/>
  <c r="AE142" i="3"/>
  <c r="AL142" i="3" s="1" a="1"/>
  <c r="AL142" i="3" s="1"/>
  <c r="AG142" i="3"/>
  <c r="AJ142" i="3" s="1"/>
  <c r="AE143" i="3"/>
  <c r="AL143" i="3" s="1" a="1"/>
  <c r="AL143" i="3" s="1"/>
  <c r="AG143" i="3"/>
  <c r="AJ143" i="3" s="1"/>
  <c r="AE144" i="3"/>
  <c r="AL144" i="3" s="1" a="1"/>
  <c r="AL144" i="3" s="1"/>
  <c r="AG144" i="3"/>
  <c r="AJ144" i="3" s="1"/>
  <c r="AE145" i="3"/>
  <c r="AF145" i="3" s="1"/>
  <c r="AH145" i="3" s="1"/>
  <c r="AG145" i="3"/>
  <c r="AJ145" i="3" s="1"/>
  <c r="AE146" i="3"/>
  <c r="AF146" i="3" s="1"/>
  <c r="AH146" i="3" s="1"/>
  <c r="AG146" i="3"/>
  <c r="AJ146" i="3" s="1"/>
  <c r="AE147" i="3"/>
  <c r="AG147" i="3"/>
  <c r="AJ147" i="3" s="1"/>
  <c r="AE148" i="3"/>
  <c r="AL148" i="3" s="1" a="1"/>
  <c r="AL148" i="3" s="1"/>
  <c r="AG148" i="3"/>
  <c r="AJ148" i="3" s="1"/>
  <c r="AE149" i="3"/>
  <c r="AL149" i="3" s="1" a="1"/>
  <c r="AL149" i="3" s="1"/>
  <c r="AG149" i="3"/>
  <c r="AJ149" i="3" s="1"/>
  <c r="AE150" i="3"/>
  <c r="AF150" i="3" s="1"/>
  <c r="AH150" i="3" s="1"/>
  <c r="AG150" i="3"/>
  <c r="AJ150" i="3" s="1"/>
  <c r="AE151" i="3"/>
  <c r="AF151" i="3" s="1"/>
  <c r="AH151" i="3" s="1"/>
  <c r="AG151" i="3"/>
  <c r="AJ151" i="3" s="1"/>
  <c r="AE152" i="3"/>
  <c r="AF152" i="3" s="1"/>
  <c r="AG152" i="3"/>
  <c r="AJ152" i="3" s="1"/>
  <c r="AE153" i="3"/>
  <c r="AG153" i="3"/>
  <c r="AJ153" i="3" s="1"/>
  <c r="AE154" i="3"/>
  <c r="AL154" i="3" s="1" a="1"/>
  <c r="AL154" i="3" s="1"/>
  <c r="AG154" i="3"/>
  <c r="AJ154" i="3" s="1"/>
  <c r="AE155" i="3"/>
  <c r="AL155" i="3" s="1" a="1"/>
  <c r="AL155" i="3" s="1"/>
  <c r="AG155" i="3"/>
  <c r="AJ155" i="3" s="1"/>
  <c r="AE156" i="3"/>
  <c r="AL156" i="3" s="1" a="1"/>
  <c r="AL156" i="3" s="1"/>
  <c r="AG156" i="3"/>
  <c r="AJ156" i="3" s="1"/>
  <c r="AE157" i="3"/>
  <c r="AF157" i="3" s="1"/>
  <c r="AH157" i="3" s="1"/>
  <c r="AG157" i="3"/>
  <c r="AJ157" i="3" s="1"/>
  <c r="AE158" i="3"/>
  <c r="AF158" i="3" s="1"/>
  <c r="AG158" i="3"/>
  <c r="AJ158" i="3" s="1"/>
  <c r="AE159" i="3"/>
  <c r="AG159" i="3"/>
  <c r="AJ159" i="3" s="1"/>
  <c r="AE160" i="3"/>
  <c r="AL160" i="3" s="1" a="1"/>
  <c r="AL160" i="3" s="1"/>
  <c r="AG160" i="3"/>
  <c r="AJ160" i="3" s="1"/>
  <c r="AE161" i="3"/>
  <c r="AL161" i="3" s="1" a="1"/>
  <c r="AL161" i="3" s="1"/>
  <c r="AG161" i="3"/>
  <c r="AJ161" i="3" s="1"/>
  <c r="AE162" i="3"/>
  <c r="AL162" i="3" s="1" a="1"/>
  <c r="AL162" i="3" s="1"/>
  <c r="AG162" i="3"/>
  <c r="AJ162" i="3" s="1"/>
  <c r="AE163" i="3"/>
  <c r="AF163" i="3" s="1"/>
  <c r="AH163" i="3" s="1"/>
  <c r="AG163" i="3"/>
  <c r="AJ163" i="3" s="1"/>
  <c r="AE164" i="3"/>
  <c r="AL164" i="3" s="1" a="1"/>
  <c r="AL164" i="3" s="1"/>
  <c r="AG164" i="3"/>
  <c r="AJ164" i="3" s="1"/>
  <c r="AE165" i="3"/>
  <c r="AG165" i="3"/>
  <c r="AJ165" i="3" s="1"/>
  <c r="AE166" i="3"/>
  <c r="AL166" i="3" s="1" a="1"/>
  <c r="AL166" i="3" s="1"/>
  <c r="AG166" i="3"/>
  <c r="AJ166" i="3" s="1"/>
  <c r="AE167" i="3"/>
  <c r="AL167" i="3" s="1" a="1"/>
  <c r="AL167" i="3" s="1"/>
  <c r="AG167" i="3"/>
  <c r="AJ167" i="3" s="1"/>
  <c r="AE168" i="3"/>
  <c r="AF168" i="3" s="1"/>
  <c r="AG168" i="3"/>
  <c r="AJ168" i="3" s="1"/>
  <c r="AE169" i="3"/>
  <c r="AF169" i="3" s="1"/>
  <c r="AH169" i="3" s="1"/>
  <c r="AG169" i="3"/>
  <c r="AJ169" i="3" s="1"/>
  <c r="AE170" i="3"/>
  <c r="AF170" i="3" s="1"/>
  <c r="AH170" i="3" s="1"/>
  <c r="AG170" i="3"/>
  <c r="AJ170" i="3" s="1"/>
  <c r="AE171" i="3"/>
  <c r="AG171" i="3"/>
  <c r="AJ171" i="3" s="1"/>
  <c r="AE172" i="3"/>
  <c r="AL172" i="3" s="1" a="1"/>
  <c r="AL172" i="3" s="1"/>
  <c r="AG172" i="3"/>
  <c r="AJ172" i="3" s="1"/>
  <c r="AE173" i="3"/>
  <c r="AL173" i="3" s="1" a="1"/>
  <c r="AL173" i="3" s="1"/>
  <c r="AG173" i="3"/>
  <c r="AJ173" i="3" s="1"/>
  <c r="AE174" i="3"/>
  <c r="AF174" i="3" s="1"/>
  <c r="AG174" i="3"/>
  <c r="AJ174" i="3" s="1"/>
  <c r="AE175" i="3"/>
  <c r="AF175" i="3" s="1"/>
  <c r="AH175" i="3" s="1"/>
  <c r="AG175" i="3"/>
  <c r="AJ175" i="3" s="1"/>
  <c r="AE176" i="3"/>
  <c r="AF176" i="3" s="1"/>
  <c r="AG176" i="3"/>
  <c r="AJ176" i="3" s="1"/>
  <c r="AE177" i="3"/>
  <c r="AG177" i="3"/>
  <c r="AJ177" i="3" s="1"/>
  <c r="AE178" i="3"/>
  <c r="AL178" i="3" s="1" a="1"/>
  <c r="AL178" i="3" s="1"/>
  <c r="AG178" i="3"/>
  <c r="AJ178" i="3" s="1"/>
  <c r="AE179" i="3"/>
  <c r="AL179" i="3" s="1" a="1"/>
  <c r="AL179" i="3" s="1"/>
  <c r="AG179" i="3"/>
  <c r="AJ179" i="3" s="1"/>
  <c r="AE180" i="3"/>
  <c r="AF180" i="3" s="1"/>
  <c r="AG180" i="3"/>
  <c r="AJ180" i="3" s="1"/>
  <c r="AE181" i="3"/>
  <c r="AF181" i="3" s="1"/>
  <c r="AH181" i="3" s="1"/>
  <c r="AG181" i="3"/>
  <c r="AJ181" i="3" s="1"/>
  <c r="AE182" i="3"/>
  <c r="AL182" i="3" s="1" a="1"/>
  <c r="AL182" i="3" s="1"/>
  <c r="AG182" i="3"/>
  <c r="AJ182" i="3" s="1"/>
  <c r="AE183" i="3"/>
  <c r="AG183" i="3"/>
  <c r="AJ183" i="3" s="1"/>
  <c r="AE184" i="3"/>
  <c r="AL184" i="3" s="1" a="1"/>
  <c r="AL184" i="3" s="1"/>
  <c r="AG184" i="3"/>
  <c r="AJ184" i="3" s="1"/>
  <c r="AE185" i="3"/>
  <c r="AL185" i="3" s="1" a="1"/>
  <c r="AL185" i="3" s="1"/>
  <c r="AG185" i="3"/>
  <c r="AJ185" i="3" s="1"/>
  <c r="AE186" i="3"/>
  <c r="AL186" i="3" s="1" a="1"/>
  <c r="AL186" i="3" s="1"/>
  <c r="AG186" i="3"/>
  <c r="AJ186" i="3" s="1"/>
  <c r="AE187" i="3"/>
  <c r="AF187" i="3" s="1"/>
  <c r="AH187" i="3" s="1"/>
  <c r="AG187" i="3"/>
  <c r="AJ187" i="3" s="1"/>
  <c r="AE188" i="3"/>
  <c r="AL188" i="3" s="1" a="1"/>
  <c r="AL188" i="3" s="1"/>
  <c r="AF188" i="3"/>
  <c r="AH188" i="3" s="1"/>
  <c r="AG188" i="3"/>
  <c r="AJ188" i="3" s="1"/>
  <c r="AE189" i="3"/>
  <c r="AG189" i="3"/>
  <c r="AJ189" i="3" s="1"/>
  <c r="AE190" i="3"/>
  <c r="AL190" i="3" s="1" a="1"/>
  <c r="AL190" i="3" s="1"/>
  <c r="AG190" i="3"/>
  <c r="AJ190" i="3" s="1"/>
  <c r="AE191" i="3"/>
  <c r="AL191" i="3" s="1" a="1"/>
  <c r="AL191" i="3" s="1"/>
  <c r="AG191" i="3"/>
  <c r="AJ191" i="3" s="1"/>
  <c r="AE192" i="3"/>
  <c r="AL192" i="3" s="1" a="1"/>
  <c r="AL192" i="3" s="1"/>
  <c r="AG192" i="3"/>
  <c r="AJ192" i="3" s="1"/>
  <c r="AE193" i="3"/>
  <c r="AF193" i="3" s="1"/>
  <c r="AH193" i="3" s="1"/>
  <c r="AG193" i="3"/>
  <c r="AJ193" i="3" s="1"/>
  <c r="AE194" i="3"/>
  <c r="AL194" i="3" s="1" a="1"/>
  <c r="AL194" i="3" s="1"/>
  <c r="AG194" i="3"/>
  <c r="AJ194" i="3" s="1"/>
  <c r="AE195" i="3"/>
  <c r="AG195" i="3"/>
  <c r="AJ195" i="3" s="1"/>
  <c r="AE196" i="3"/>
  <c r="AL196" i="3" s="1" a="1"/>
  <c r="AL196" i="3" s="1"/>
  <c r="AG196" i="3"/>
  <c r="AJ196" i="3" s="1"/>
  <c r="AE197" i="3"/>
  <c r="AL197" i="3" s="1" a="1"/>
  <c r="AL197" i="3" s="1"/>
  <c r="AG197" i="3"/>
  <c r="AJ197" i="3" s="1"/>
  <c r="AE198" i="3"/>
  <c r="AL198" i="3" s="1" a="1"/>
  <c r="AL198" i="3" s="1"/>
  <c r="AG198" i="3"/>
  <c r="AJ198" i="3" s="1"/>
  <c r="AE199" i="3"/>
  <c r="AF199" i="3" s="1"/>
  <c r="AH199" i="3" s="1"/>
  <c r="AG199" i="3"/>
  <c r="AJ199" i="3" s="1"/>
  <c r="AE200" i="3"/>
  <c r="AF200" i="3" s="1"/>
  <c r="AG200" i="3"/>
  <c r="AJ200" i="3" s="1"/>
  <c r="AE201" i="3"/>
  <c r="AG201" i="3"/>
  <c r="AJ201" i="3" s="1"/>
  <c r="AE202" i="3"/>
  <c r="AL202" i="3" s="1" a="1"/>
  <c r="AL202" i="3" s="1"/>
  <c r="AG202" i="3"/>
  <c r="AJ202" i="3" s="1"/>
  <c r="AE203" i="3"/>
  <c r="AL203" i="3" s="1" a="1"/>
  <c r="AL203" i="3" s="1"/>
  <c r="AG203" i="3"/>
  <c r="AJ203" i="3" s="1"/>
  <c r="AE204" i="3"/>
  <c r="AF204" i="3" s="1"/>
  <c r="AG204" i="3"/>
  <c r="AJ204" i="3" s="1"/>
  <c r="AE205" i="3"/>
  <c r="AF205" i="3" s="1"/>
  <c r="AH205" i="3" s="1"/>
  <c r="AG205" i="3"/>
  <c r="AJ205" i="3" s="1"/>
  <c r="AE206" i="3"/>
  <c r="AF206" i="3" s="1"/>
  <c r="AG206" i="3"/>
  <c r="AJ206" i="3" s="1"/>
  <c r="AE207" i="3"/>
  <c r="AG207" i="3"/>
  <c r="AJ207" i="3" s="1"/>
  <c r="AE208" i="3"/>
  <c r="AG208" i="3"/>
  <c r="AJ208" i="3" s="1"/>
  <c r="AE209" i="3"/>
  <c r="AL209" i="3" s="1" a="1"/>
  <c r="AL209" i="3" s="1"/>
  <c r="AG209" i="3"/>
  <c r="AJ209" i="3" s="1"/>
  <c r="AE210" i="3"/>
  <c r="AL210" i="3" s="1" a="1"/>
  <c r="AL210" i="3" s="1"/>
  <c r="AG210" i="3"/>
  <c r="AJ210" i="3" s="1"/>
  <c r="AE211" i="3"/>
  <c r="AF211" i="3" s="1"/>
  <c r="AH211" i="3" s="1"/>
  <c r="AG211" i="3"/>
  <c r="AJ211" i="3" s="1"/>
  <c r="AE212" i="3"/>
  <c r="AL212" i="3" s="1" a="1"/>
  <c r="AL212" i="3" s="1"/>
  <c r="AG212" i="3"/>
  <c r="AJ212" i="3" s="1"/>
  <c r="AE213" i="3"/>
  <c r="AG213" i="3"/>
  <c r="AJ213" i="3" s="1"/>
  <c r="AE214" i="3"/>
  <c r="AG214" i="3"/>
  <c r="AJ214" i="3" s="1"/>
  <c r="AE215" i="3"/>
  <c r="AL215" i="3" s="1" a="1"/>
  <c r="AL215" i="3" s="1"/>
  <c r="AG215" i="3"/>
  <c r="AJ215" i="3" s="1"/>
  <c r="AE216" i="3"/>
  <c r="AL216" i="3" s="1" a="1"/>
  <c r="AL216" i="3" s="1"/>
  <c r="AG216" i="3"/>
  <c r="AJ216" i="3" s="1"/>
  <c r="AE217" i="3"/>
  <c r="AF217" i="3" s="1"/>
  <c r="AH217" i="3" s="1"/>
  <c r="AG217" i="3"/>
  <c r="AJ217" i="3" s="1"/>
  <c r="AE218" i="3"/>
  <c r="AF218" i="3" s="1"/>
  <c r="AG218" i="3"/>
  <c r="AJ218" i="3" s="1"/>
  <c r="AE219" i="3"/>
  <c r="AG219" i="3"/>
  <c r="AJ219" i="3" s="1"/>
  <c r="AE220" i="3"/>
  <c r="AG220" i="3"/>
  <c r="AJ220" i="3" s="1"/>
  <c r="AE221" i="3"/>
  <c r="AL221" i="3" s="1" a="1"/>
  <c r="AL221" i="3" s="1"/>
  <c r="AG221" i="3"/>
  <c r="AJ221" i="3" s="1"/>
  <c r="AE222" i="3"/>
  <c r="AF222" i="3" s="1"/>
  <c r="AG222" i="3"/>
  <c r="AJ222" i="3" s="1"/>
  <c r="AE223" i="3"/>
  <c r="AF223" i="3" s="1"/>
  <c r="AH223" i="3" s="1"/>
  <c r="AG223" i="3"/>
  <c r="AJ223" i="3" s="1"/>
  <c r="AE224" i="3"/>
  <c r="AF224" i="3" s="1"/>
  <c r="AG224" i="3"/>
  <c r="AJ224" i="3" s="1"/>
  <c r="AE225" i="3"/>
  <c r="AF225" i="3" s="1"/>
  <c r="AH225" i="3" s="1"/>
  <c r="AG225" i="3"/>
  <c r="AJ225" i="3" s="1"/>
  <c r="AE226" i="3"/>
  <c r="AF226" i="3" s="1"/>
  <c r="AH226" i="3" s="1"/>
  <c r="AG226" i="3"/>
  <c r="AJ226" i="3" s="1"/>
  <c r="AE227" i="3"/>
  <c r="AF227" i="3" s="1"/>
  <c r="AH227" i="3" s="1"/>
  <c r="AG227" i="3"/>
  <c r="AJ227" i="3" s="1"/>
  <c r="AE228" i="3"/>
  <c r="AF228" i="3" s="1"/>
  <c r="AH228" i="3" s="1"/>
  <c r="AG228" i="3"/>
  <c r="AJ228" i="3" s="1"/>
  <c r="AE229" i="3"/>
  <c r="AF229" i="3" s="1"/>
  <c r="AH229" i="3" s="1"/>
  <c r="AG229" i="3"/>
  <c r="AJ229" i="3" s="1"/>
  <c r="AE230" i="3"/>
  <c r="AF230" i="3" s="1"/>
  <c r="AH230" i="3" s="1"/>
  <c r="AG230" i="3"/>
  <c r="AJ230" i="3" s="1"/>
  <c r="AE231" i="3"/>
  <c r="AF231" i="3" s="1"/>
  <c r="AH231" i="3" s="1"/>
  <c r="AG231" i="3"/>
  <c r="AJ231" i="3" s="1"/>
  <c r="AE232" i="3"/>
  <c r="AF232" i="3" s="1"/>
  <c r="AH232" i="3" s="1"/>
  <c r="AG232" i="3"/>
  <c r="AJ232" i="3" s="1"/>
  <c r="AE233" i="3"/>
  <c r="AF233" i="3" s="1"/>
  <c r="AH233" i="3" s="1"/>
  <c r="AG233" i="3"/>
  <c r="AJ233" i="3" s="1"/>
  <c r="AE234" i="3"/>
  <c r="AF234" i="3" s="1"/>
  <c r="AH234" i="3" s="1"/>
  <c r="AG234" i="3"/>
  <c r="AJ234" i="3" s="1"/>
  <c r="AE235" i="3"/>
  <c r="AF235" i="3" s="1"/>
  <c r="AH235" i="3" s="1"/>
  <c r="AG235" i="3"/>
  <c r="AJ235" i="3" s="1"/>
  <c r="AE236" i="3"/>
  <c r="AF236" i="3" s="1"/>
  <c r="AH236" i="3" s="1"/>
  <c r="AG236" i="3"/>
  <c r="AJ236" i="3" s="1"/>
  <c r="AE237" i="3"/>
  <c r="AF237" i="3" s="1"/>
  <c r="AH237" i="3" s="1"/>
  <c r="AG237" i="3"/>
  <c r="AJ237" i="3" s="1"/>
  <c r="AE238" i="3"/>
  <c r="AF238" i="3" s="1"/>
  <c r="AH238" i="3" s="1"/>
  <c r="AG238" i="3"/>
  <c r="AJ238" i="3" s="1"/>
  <c r="AE239" i="3"/>
  <c r="AF239" i="3" s="1"/>
  <c r="AH239" i="3" s="1"/>
  <c r="AG239" i="3"/>
  <c r="AJ239" i="3" s="1"/>
  <c r="AE240" i="3"/>
  <c r="AF240" i="3" s="1"/>
  <c r="AH240" i="3" s="1"/>
  <c r="AG240" i="3"/>
  <c r="AJ240" i="3" s="1"/>
  <c r="AE241" i="3"/>
  <c r="AF241" i="3" s="1"/>
  <c r="AH241" i="3" s="1"/>
  <c r="AG241" i="3"/>
  <c r="AJ241" i="3" s="1"/>
  <c r="AE242" i="3"/>
  <c r="AF242" i="3" s="1"/>
  <c r="AH242" i="3" s="1"/>
  <c r="AG242" i="3"/>
  <c r="AJ242" i="3" s="1"/>
  <c r="AE243" i="3"/>
  <c r="AF243" i="3" s="1"/>
  <c r="AH243" i="3" s="1"/>
  <c r="AG243" i="3"/>
  <c r="AJ243" i="3" s="1"/>
  <c r="AE244" i="3"/>
  <c r="AF244" i="3" s="1"/>
  <c r="AH244" i="3" s="1"/>
  <c r="AG244" i="3"/>
  <c r="AJ244" i="3" s="1"/>
  <c r="AE245" i="3"/>
  <c r="AF245" i="3" s="1"/>
  <c r="AH245" i="3" s="1"/>
  <c r="AG245" i="3"/>
  <c r="AJ245" i="3" s="1"/>
  <c r="AE246" i="3"/>
  <c r="AF246" i="3" s="1"/>
  <c r="AH246" i="3" s="1"/>
  <c r="AG246" i="3"/>
  <c r="AJ246" i="3" s="1"/>
  <c r="AE247" i="3"/>
  <c r="AF247" i="3" s="1"/>
  <c r="AH247" i="3" s="1"/>
  <c r="AG247" i="3"/>
  <c r="AJ247" i="3" s="1"/>
  <c r="AE248" i="3"/>
  <c r="AF248" i="3" s="1"/>
  <c r="AH248" i="3" s="1"/>
  <c r="AG248" i="3"/>
  <c r="AJ248" i="3" s="1"/>
  <c r="AE249" i="3"/>
  <c r="AF249" i="3" s="1"/>
  <c r="AH249" i="3" s="1"/>
  <c r="AG249" i="3"/>
  <c r="AJ249" i="3" s="1"/>
  <c r="AE250" i="3"/>
  <c r="AF250" i="3" s="1"/>
  <c r="AH250" i="3" s="1"/>
  <c r="AG250" i="3"/>
  <c r="AJ250" i="3" s="1"/>
  <c r="AE251" i="3"/>
  <c r="AF251" i="3" s="1"/>
  <c r="AH251" i="3" s="1"/>
  <c r="AG251" i="3"/>
  <c r="AJ251" i="3" s="1"/>
  <c r="AE252" i="3"/>
  <c r="AF252" i="3" s="1"/>
  <c r="AH252" i="3" s="1"/>
  <c r="AG252" i="3"/>
  <c r="AJ252" i="3" s="1"/>
  <c r="AE253" i="3"/>
  <c r="AF253" i="3" s="1"/>
  <c r="AH253" i="3" s="1"/>
  <c r="AG253" i="3"/>
  <c r="AJ253" i="3" s="1"/>
  <c r="AE254" i="3"/>
  <c r="AF254" i="3" s="1"/>
  <c r="AH254" i="3" s="1"/>
  <c r="AG254" i="3"/>
  <c r="AJ254" i="3" s="1"/>
  <c r="AE255" i="3"/>
  <c r="AF255" i="3" s="1"/>
  <c r="AH255" i="3" s="1"/>
  <c r="AG255" i="3"/>
  <c r="AJ255" i="3" s="1"/>
  <c r="AE256" i="3"/>
  <c r="AG256" i="3"/>
  <c r="AJ256" i="3" s="1"/>
  <c r="AE257" i="3"/>
  <c r="AG257" i="3"/>
  <c r="AJ257" i="3" s="1"/>
  <c r="AE258" i="3"/>
  <c r="AG258" i="3"/>
  <c r="AJ258" i="3" s="1"/>
  <c r="AE259" i="3"/>
  <c r="AG259" i="3"/>
  <c r="AJ259" i="3" s="1"/>
  <c r="AE260" i="3"/>
  <c r="AG260" i="3"/>
  <c r="AJ260" i="3" s="1"/>
  <c r="AE261" i="3"/>
  <c r="AG261" i="3"/>
  <c r="AJ261" i="3" s="1"/>
  <c r="AE262" i="3"/>
  <c r="AG262" i="3"/>
  <c r="AJ262" i="3" s="1"/>
  <c r="AE263" i="3"/>
  <c r="AG263" i="3"/>
  <c r="AJ263" i="3" s="1"/>
  <c r="AE264" i="3"/>
  <c r="AG264" i="3"/>
  <c r="AJ264" i="3" s="1"/>
  <c r="AE265" i="3"/>
  <c r="AG265" i="3"/>
  <c r="AJ265" i="3" s="1"/>
  <c r="AE266" i="3"/>
  <c r="AG266" i="3"/>
  <c r="AJ266" i="3" s="1"/>
  <c r="AE267" i="3"/>
  <c r="AG267" i="3"/>
  <c r="AJ267" i="3" s="1"/>
  <c r="AE268" i="3"/>
  <c r="AG268" i="3"/>
  <c r="AJ268" i="3" s="1"/>
  <c r="AE269" i="3"/>
  <c r="AG269" i="3"/>
  <c r="AJ269" i="3" s="1"/>
  <c r="AE270" i="3"/>
  <c r="AG270" i="3"/>
  <c r="AJ270" i="3" s="1"/>
  <c r="AE271" i="3"/>
  <c r="AG271" i="3"/>
  <c r="AJ271" i="3" s="1"/>
  <c r="AE272" i="3"/>
  <c r="AG272" i="3"/>
  <c r="AJ272" i="3" s="1"/>
  <c r="AE273" i="3"/>
  <c r="AG273" i="3"/>
  <c r="AJ273" i="3" s="1"/>
  <c r="AE274" i="3"/>
  <c r="AF274" i="3" s="1"/>
  <c r="AH274" i="3" s="1"/>
  <c r="AG274" i="3"/>
  <c r="AJ274" i="3" s="1"/>
  <c r="AE275" i="3"/>
  <c r="AF275" i="3" s="1"/>
  <c r="AH275" i="3" s="1"/>
  <c r="AG275" i="3"/>
  <c r="AJ275" i="3" s="1"/>
  <c r="AE276" i="3"/>
  <c r="AF276" i="3" s="1"/>
  <c r="AH276" i="3" s="1"/>
  <c r="AG276" i="3"/>
  <c r="AJ276" i="3" s="1"/>
  <c r="AE277" i="3"/>
  <c r="AF277" i="3" s="1"/>
  <c r="AH277" i="3" s="1"/>
  <c r="AG277" i="3"/>
  <c r="AJ277" i="3" s="1"/>
  <c r="AE278" i="3"/>
  <c r="AF278" i="3" s="1"/>
  <c r="AH278" i="3" s="1"/>
  <c r="AG278" i="3"/>
  <c r="AJ278" i="3" s="1"/>
  <c r="AE279" i="3"/>
  <c r="AF279" i="3" s="1"/>
  <c r="AH279" i="3" s="1"/>
  <c r="AG279" i="3"/>
  <c r="AJ279" i="3" s="1"/>
  <c r="AE280" i="3"/>
  <c r="AF280" i="3" s="1"/>
  <c r="AH280" i="3" s="1"/>
  <c r="AG280" i="3"/>
  <c r="AJ280" i="3" s="1"/>
  <c r="AE281" i="3"/>
  <c r="AF281" i="3" s="1"/>
  <c r="AH281" i="3" s="1"/>
  <c r="AG281" i="3"/>
  <c r="AJ281" i="3" s="1"/>
  <c r="AE282" i="3"/>
  <c r="AF282" i="3" s="1"/>
  <c r="AH282" i="3" s="1"/>
  <c r="AG282" i="3"/>
  <c r="AJ282" i="3" s="1"/>
  <c r="AE283" i="3"/>
  <c r="AF283" i="3" s="1"/>
  <c r="AH283" i="3" s="1"/>
  <c r="AG283" i="3"/>
  <c r="AJ283" i="3" s="1"/>
  <c r="AE284" i="3"/>
  <c r="AF284" i="3" s="1"/>
  <c r="AH284" i="3" s="1"/>
  <c r="AG284" i="3"/>
  <c r="AJ284" i="3" s="1"/>
  <c r="AE285" i="3"/>
  <c r="AF285" i="3" s="1"/>
  <c r="AH285" i="3" s="1"/>
  <c r="AG285" i="3"/>
  <c r="AJ285" i="3" s="1"/>
  <c r="AE286" i="3"/>
  <c r="AF286" i="3" s="1"/>
  <c r="AH286" i="3" s="1"/>
  <c r="AG286" i="3"/>
  <c r="AJ286" i="3" s="1"/>
  <c r="AE287" i="3"/>
  <c r="AF287" i="3" s="1"/>
  <c r="AH287" i="3" s="1"/>
  <c r="AG287" i="3"/>
  <c r="AJ287" i="3" s="1"/>
  <c r="AE288" i="3"/>
  <c r="AF288" i="3" s="1"/>
  <c r="AH288" i="3" s="1"/>
  <c r="AG288" i="3"/>
  <c r="AJ288" i="3" s="1"/>
  <c r="AE289" i="3"/>
  <c r="AF289" i="3" s="1"/>
  <c r="AH289" i="3" s="1"/>
  <c r="AG289" i="3"/>
  <c r="AJ289" i="3" s="1"/>
  <c r="AE290" i="3"/>
  <c r="AF290" i="3" s="1"/>
  <c r="AH290" i="3" s="1"/>
  <c r="AG290" i="3"/>
  <c r="AJ290" i="3" s="1"/>
  <c r="AE291" i="3"/>
  <c r="AF291" i="3" s="1"/>
  <c r="AH291" i="3" s="1"/>
  <c r="AG291" i="3"/>
  <c r="AJ291" i="3" s="1"/>
  <c r="AE292" i="3"/>
  <c r="AF292" i="3" s="1"/>
  <c r="AH292" i="3" s="1"/>
  <c r="AG292" i="3"/>
  <c r="AJ292" i="3" s="1"/>
  <c r="AL292" i="3" a="1"/>
  <c r="AL292" i="3" s="1"/>
  <c r="AE293" i="3"/>
  <c r="AF293" i="3" s="1"/>
  <c r="AH293" i="3" s="1"/>
  <c r="AG293" i="3"/>
  <c r="AJ293" i="3" s="1"/>
  <c r="AE294" i="3"/>
  <c r="AF294" i="3" s="1"/>
  <c r="AH294" i="3" s="1"/>
  <c r="AG294" i="3"/>
  <c r="AJ294" i="3" s="1"/>
  <c r="AE295" i="3"/>
  <c r="AF295" i="3" s="1"/>
  <c r="AH295" i="3" s="1"/>
  <c r="AG295" i="3"/>
  <c r="AJ295" i="3" s="1"/>
  <c r="AE296" i="3"/>
  <c r="AF296" i="3" s="1"/>
  <c r="AH296" i="3" s="1"/>
  <c r="AG296" i="3"/>
  <c r="AJ296" i="3" s="1"/>
  <c r="AE297" i="3"/>
  <c r="AF297" i="3" s="1"/>
  <c r="AH297" i="3" s="1"/>
  <c r="AG297" i="3"/>
  <c r="AJ297" i="3" s="1"/>
  <c r="AE298" i="3"/>
  <c r="AF298" i="3" s="1"/>
  <c r="AH298" i="3" s="1"/>
  <c r="AG298" i="3"/>
  <c r="AJ298" i="3" s="1"/>
  <c r="AE299" i="3"/>
  <c r="AF299" i="3" s="1"/>
  <c r="AH299" i="3" s="1"/>
  <c r="AG299" i="3"/>
  <c r="AJ299" i="3" s="1"/>
  <c r="AE300" i="3"/>
  <c r="AF300" i="3" s="1"/>
  <c r="AH300" i="3" s="1"/>
  <c r="AG300" i="3"/>
  <c r="AJ300" i="3" s="1"/>
  <c r="AE301" i="3"/>
  <c r="AF301" i="3" s="1"/>
  <c r="AH301" i="3" s="1"/>
  <c r="AG301" i="3"/>
  <c r="AJ301" i="3" s="1"/>
  <c r="AE302" i="3"/>
  <c r="AL302" i="3" s="1" a="1"/>
  <c r="AL302" i="3" s="1"/>
  <c r="AG302" i="3"/>
  <c r="AJ302" i="3" s="1"/>
  <c r="AE303" i="3"/>
  <c r="AL303" i="3" s="1" a="1"/>
  <c r="AL303" i="3" s="1"/>
  <c r="AF303" i="3"/>
  <c r="AH303" i="3" s="1"/>
  <c r="AG303" i="3"/>
  <c r="AJ303" i="3" s="1"/>
  <c r="AE304" i="3"/>
  <c r="AF304" i="3" s="1"/>
  <c r="AH304" i="3" s="1"/>
  <c r="AG304" i="3"/>
  <c r="AJ304" i="3" s="1"/>
  <c r="AE305" i="3"/>
  <c r="AF305" i="3" s="1"/>
  <c r="AH305" i="3" s="1"/>
  <c r="AG305" i="3"/>
  <c r="AJ305" i="3" s="1"/>
  <c r="N30" i="3" a="1"/>
  <c r="N30" i="3" s="1"/>
  <c r="N31" i="3" a="1"/>
  <c r="N31" i="3" s="1"/>
  <c r="N32" i="3" a="1"/>
  <c r="N32" i="3" s="1"/>
  <c r="N33" i="3" a="1"/>
  <c r="N33" i="3" s="1"/>
  <c r="N34" i="3" a="1"/>
  <c r="N34" i="3" s="1"/>
  <c r="N35" i="3" a="1"/>
  <c r="N35" i="3" s="1"/>
  <c r="N36" i="3" a="1"/>
  <c r="N36" i="3" s="1"/>
  <c r="N37" i="3" a="1"/>
  <c r="N37" i="3" s="1"/>
  <c r="N38" i="3" a="1"/>
  <c r="N38" i="3" s="1"/>
  <c r="N80" i="3" a="1"/>
  <c r="N80" i="3" s="1"/>
  <c r="N81" i="3" a="1"/>
  <c r="N81" i="3" s="1"/>
  <c r="N82" i="3" a="1"/>
  <c r="N82" i="3" s="1"/>
  <c r="N83" i="3" a="1"/>
  <c r="N83" i="3" s="1"/>
  <c r="N85" i="3" a="1"/>
  <c r="N85" i="3" s="1"/>
  <c r="N86" i="3" a="1"/>
  <c r="N86" i="3" s="1"/>
  <c r="N87" i="3" a="1"/>
  <c r="N87" i="3" s="1"/>
  <c r="N88" i="3" a="1"/>
  <c r="N88" i="3" s="1"/>
  <c r="N89" i="3" a="1"/>
  <c r="N89" i="3" s="1"/>
  <c r="N105" i="3" a="1"/>
  <c r="N105" i="3" s="1"/>
  <c r="N106" i="3" a="1"/>
  <c r="N106" i="3" s="1"/>
  <c r="N107" i="3" a="1"/>
  <c r="N107" i="3" s="1"/>
  <c r="N108" i="3" a="1"/>
  <c r="N108" i="3" s="1"/>
  <c r="N109" i="3" a="1"/>
  <c r="N109" i="3" s="1"/>
  <c r="N110" i="3" a="1"/>
  <c r="N110" i="3" s="1"/>
  <c r="N111" i="3" a="1"/>
  <c r="N111" i="3" s="1"/>
  <c r="N112" i="3" a="1"/>
  <c r="N112" i="3" s="1"/>
  <c r="N113" i="3" a="1"/>
  <c r="N113" i="3" s="1"/>
  <c r="N114" i="3" a="1"/>
  <c r="N114" i="3" s="1"/>
  <c r="N116" i="3" a="1"/>
  <c r="N116" i="3" s="1"/>
  <c r="N117" i="3" a="1"/>
  <c r="N117" i="3" s="1"/>
  <c r="N119" i="3" a="1"/>
  <c r="N119" i="3" s="1"/>
  <c r="L120" i="3"/>
  <c r="AK120" i="3" s="1"/>
  <c r="N120" i="3" a="1"/>
  <c r="N120" i="3" s="1"/>
  <c r="N123" i="3" a="1"/>
  <c r="N123" i="3" s="1"/>
  <c r="N124" i="3" a="1"/>
  <c r="N124" i="3" s="1"/>
  <c r="N127" i="3" a="1"/>
  <c r="N127" i="3" s="1"/>
  <c r="L132" i="3"/>
  <c r="AK132" i="3" s="1"/>
  <c r="N133" i="3" a="1"/>
  <c r="N133" i="3" s="1"/>
  <c r="N134" i="3" a="1"/>
  <c r="N134" i="3" s="1"/>
  <c r="N139" i="3" a="1"/>
  <c r="N139" i="3" s="1"/>
  <c r="N140" i="3" a="1"/>
  <c r="N140" i="3" s="1"/>
  <c r="N144" i="3" a="1"/>
  <c r="N144" i="3" s="1"/>
  <c r="N145" i="3" a="1"/>
  <c r="N145" i="3" s="1"/>
  <c r="N146" i="3" a="1"/>
  <c r="N146" i="3" s="1"/>
  <c r="N150" i="3" a="1"/>
  <c r="N150" i="3" s="1"/>
  <c r="N151" i="3" a="1"/>
  <c r="N151" i="3" s="1"/>
  <c r="N156" i="3" a="1"/>
  <c r="N156" i="3" s="1"/>
  <c r="N157" i="3" a="1"/>
  <c r="N157" i="3" s="1"/>
  <c r="N162" i="3" a="1"/>
  <c r="N162" i="3" s="1"/>
  <c r="N163" i="3" a="1"/>
  <c r="N163" i="3" s="1"/>
  <c r="N164" i="3" a="1"/>
  <c r="N164" i="3" s="1"/>
  <c r="N169" i="3" a="1"/>
  <c r="N169" i="3" s="1"/>
  <c r="N170" i="3" a="1"/>
  <c r="N170" i="3" s="1"/>
  <c r="N175" i="3" a="1"/>
  <c r="N175" i="3" s="1"/>
  <c r="N181" i="3" a="1"/>
  <c r="N181" i="3" s="1"/>
  <c r="N186" i="3" a="1"/>
  <c r="N186" i="3" s="1"/>
  <c r="N187" i="3" a="1"/>
  <c r="N187" i="3" s="1"/>
  <c r="N188" i="3" a="1"/>
  <c r="N188" i="3" s="1"/>
  <c r="N191" i="3" a="1"/>
  <c r="N191" i="3" s="1"/>
  <c r="N192" i="3" a="1"/>
  <c r="N192" i="3" s="1"/>
  <c r="N193" i="3" a="1"/>
  <c r="N193" i="3" s="1"/>
  <c r="N194" i="3" a="1"/>
  <c r="N194" i="3" s="1"/>
  <c r="N197" i="3" a="1"/>
  <c r="N197" i="3" s="1"/>
  <c r="N198" i="3" a="1"/>
  <c r="N198" i="3" s="1"/>
  <c r="N199" i="3" a="1"/>
  <c r="N199" i="3" s="1"/>
  <c r="L204" i="3"/>
  <c r="AK204" i="3" s="1"/>
  <c r="N205" i="3" a="1"/>
  <c r="N205" i="3" s="1"/>
  <c r="N209" i="3" a="1"/>
  <c r="N209" i="3" s="1"/>
  <c r="N210" i="3" a="1"/>
  <c r="N210" i="3" s="1"/>
  <c r="N211" i="3" a="1"/>
  <c r="N211" i="3" s="1"/>
  <c r="N212" i="3" a="1"/>
  <c r="N212" i="3" s="1"/>
  <c r="N215" i="3" a="1"/>
  <c r="N215" i="3" s="1"/>
  <c r="L216" i="3"/>
  <c r="AK216" i="3" s="1"/>
  <c r="N217" i="3" a="1"/>
  <c r="N217" i="3" s="1"/>
  <c r="N221" i="3" a="1"/>
  <c r="N221" i="3" s="1"/>
  <c r="N223" i="3" a="1"/>
  <c r="N223" i="3" s="1"/>
  <c r="N225" i="3" a="1"/>
  <c r="N225" i="3" s="1"/>
  <c r="N226" i="3" a="1"/>
  <c r="N226" i="3" s="1"/>
  <c r="N227" i="3" a="1"/>
  <c r="N227" i="3" s="1"/>
  <c r="N229" i="3" a="1"/>
  <c r="N229" i="3" s="1"/>
  <c r="N230" i="3" a="1"/>
  <c r="N230" i="3" s="1"/>
  <c r="N231" i="3" a="1"/>
  <c r="N231" i="3" s="1"/>
  <c r="N233" i="3" a="1"/>
  <c r="N233" i="3" s="1"/>
  <c r="N234" i="3" a="1"/>
  <c r="N234" i="3" s="1"/>
  <c r="N235" i="3" a="1"/>
  <c r="N235" i="3" s="1"/>
  <c r="N237" i="3" a="1"/>
  <c r="N237" i="3" s="1"/>
  <c r="N238" i="3" a="1"/>
  <c r="N238" i="3" s="1"/>
  <c r="N239" i="3" a="1"/>
  <c r="N239" i="3" s="1"/>
  <c r="N240" i="3" a="1"/>
  <c r="N240" i="3" s="1"/>
  <c r="N241" i="3" a="1"/>
  <c r="N241" i="3" s="1"/>
  <c r="N242" i="3" a="1"/>
  <c r="N242" i="3" s="1"/>
  <c r="N243" i="3" a="1"/>
  <c r="N243" i="3" s="1"/>
  <c r="N245" i="3" a="1"/>
  <c r="N245" i="3" s="1"/>
  <c r="N246" i="3" a="1"/>
  <c r="N246" i="3" s="1"/>
  <c r="N247" i="3" a="1"/>
  <c r="N247" i="3" s="1"/>
  <c r="N248" i="3" a="1"/>
  <c r="N248" i="3" s="1"/>
  <c r="N249" i="3" a="1"/>
  <c r="N249" i="3" s="1"/>
  <c r="N250" i="3" a="1"/>
  <c r="N250" i="3" s="1"/>
  <c r="N251" i="3" a="1"/>
  <c r="N251" i="3" s="1"/>
  <c r="N252" i="3" a="1"/>
  <c r="N252" i="3" s="1"/>
  <c r="N253" i="3" a="1"/>
  <c r="N253" i="3" s="1"/>
  <c r="N254" i="3" a="1"/>
  <c r="N254" i="3" s="1"/>
  <c r="N255" i="3" a="1"/>
  <c r="N255" i="3" s="1"/>
  <c r="N266" i="3" a="1"/>
  <c r="N266" i="3" s="1"/>
  <c r="N267" i="3" a="1"/>
  <c r="N267" i="3" s="1"/>
  <c r="N268" i="3" a="1"/>
  <c r="N268" i="3" s="1"/>
  <c r="N269" i="3" a="1"/>
  <c r="N269" i="3" s="1"/>
  <c r="N270" i="3" a="1"/>
  <c r="N270" i="3" s="1"/>
  <c r="N271" i="3" a="1"/>
  <c r="N271" i="3" s="1"/>
  <c r="N272" i="3" a="1"/>
  <c r="N272" i="3" s="1"/>
  <c r="N273" i="3" a="1"/>
  <c r="N273" i="3" s="1"/>
  <c r="N274" i="3" a="1"/>
  <c r="N274" i="3" s="1"/>
  <c r="N275" i="3" a="1"/>
  <c r="N275" i="3" s="1"/>
  <c r="N276" i="3" a="1"/>
  <c r="N276" i="3" s="1"/>
  <c r="N277" i="3" a="1"/>
  <c r="N277" i="3" s="1"/>
  <c r="N278" i="3" a="1"/>
  <c r="N278" i="3" s="1"/>
  <c r="N279" i="3" a="1"/>
  <c r="N279" i="3" s="1"/>
  <c r="N280" i="3" a="1"/>
  <c r="N280" i="3" s="1"/>
  <c r="N281" i="3" a="1"/>
  <c r="N281" i="3" s="1"/>
  <c r="N282" i="3" a="1"/>
  <c r="N282" i="3" s="1"/>
  <c r="N283" i="3" a="1"/>
  <c r="N283" i="3" s="1"/>
  <c r="N284" i="3" a="1"/>
  <c r="N284" i="3" s="1"/>
  <c r="N285" i="3" a="1"/>
  <c r="N285" i="3" s="1"/>
  <c r="N286" i="3" a="1"/>
  <c r="N286" i="3" s="1"/>
  <c r="L287" i="3"/>
  <c r="AK287" i="3" s="1"/>
  <c r="N287" i="3" a="1"/>
  <c r="N287" i="3" s="1"/>
  <c r="N288" i="3" a="1"/>
  <c r="N288" i="3" s="1"/>
  <c r="N289" i="3" a="1"/>
  <c r="N289" i="3" s="1"/>
  <c r="N290" i="3" a="1"/>
  <c r="N290" i="3" s="1"/>
  <c r="N291" i="3" a="1"/>
  <c r="N291" i="3" s="1"/>
  <c r="N292" i="3" a="1"/>
  <c r="N292" i="3" s="1"/>
  <c r="N293" i="3" a="1"/>
  <c r="N293" i="3" s="1"/>
  <c r="N294" i="3" a="1"/>
  <c r="N294" i="3" s="1"/>
  <c r="N295" i="3" a="1"/>
  <c r="N295" i="3" s="1"/>
  <c r="N296" i="3" a="1"/>
  <c r="N296" i="3" s="1"/>
  <c r="N297" i="3" a="1"/>
  <c r="N297" i="3" s="1"/>
  <c r="N298" i="3" a="1"/>
  <c r="N298" i="3" s="1"/>
  <c r="N299" i="3" a="1"/>
  <c r="N299" i="3" s="1"/>
  <c r="N300" i="3" a="1"/>
  <c r="N300" i="3" s="1"/>
  <c r="L301" i="3"/>
  <c r="AK301" i="3" s="1"/>
  <c r="M301" i="3" a="1"/>
  <c r="M301" i="3" s="1"/>
  <c r="N301" i="3" a="1"/>
  <c r="N301" i="3" s="1"/>
  <c r="N302" i="3" a="1"/>
  <c r="N302" i="3" s="1"/>
  <c r="N303" i="3" a="1"/>
  <c r="N303" i="3" s="1"/>
  <c r="N304" i="3" a="1"/>
  <c r="N304" i="3" s="1"/>
  <c r="N305" i="3" a="1"/>
  <c r="N305" i="3" s="1"/>
  <c r="AL282" i="3" l="1" a="1"/>
  <c r="AL282" i="3" s="1"/>
  <c r="AF302" i="3"/>
  <c r="AH302" i="3" s="1"/>
  <c r="AL150" i="3" a="1"/>
  <c r="AL150" i="3" s="1"/>
  <c r="AF212" i="3"/>
  <c r="AH212" i="3" s="1"/>
  <c r="M303" i="3" a="1"/>
  <c r="M303" i="3" s="1"/>
  <c r="AL146" i="3" a="1"/>
  <c r="AL146" i="3" s="1"/>
  <c r="AL117" i="3" a="1"/>
  <c r="AL117" i="3" s="1"/>
  <c r="AF164" i="3"/>
  <c r="AH164" i="3" s="1"/>
  <c r="AF210" i="3"/>
  <c r="AH210" i="3" s="1"/>
  <c r="AL204" i="3" a="1"/>
  <c r="AL204" i="3" s="1"/>
  <c r="AL170" i="3" a="1"/>
  <c r="AL170" i="3" s="1"/>
  <c r="AI279" i="3" a="1"/>
  <c r="AI279" i="3" s="1"/>
  <c r="L299" i="3"/>
  <c r="AK299" i="3" s="1"/>
  <c r="AL276" i="3" a="1"/>
  <c r="AL276" i="3" s="1"/>
  <c r="AL293" i="3" a="1"/>
  <c r="AL293" i="3" s="1"/>
  <c r="AF182" i="3"/>
  <c r="AH182" i="3" s="1"/>
  <c r="AF24" i="3"/>
  <c r="AF18" i="3"/>
  <c r="AH18" i="3" s="1"/>
  <c r="AF12" i="3"/>
  <c r="AF25" i="3"/>
  <c r="AH25" i="3" s="1"/>
  <c r="AF29" i="3"/>
  <c r="AH29" i="3" s="1"/>
  <c r="AF23" i="3"/>
  <c r="AH23" i="3" s="1"/>
  <c r="AF17" i="3"/>
  <c r="AH17" i="3" s="1"/>
  <c r="AF11" i="3"/>
  <c r="AH11" i="3" s="1"/>
  <c r="AF19" i="3"/>
  <c r="AH19" i="3" s="1"/>
  <c r="AF197" i="3"/>
  <c r="AH197" i="3" s="1"/>
  <c r="AF192" i="3"/>
  <c r="AH192" i="3" s="1"/>
  <c r="AF28" i="3"/>
  <c r="AF22" i="3"/>
  <c r="AF16" i="3"/>
  <c r="AF10" i="3"/>
  <c r="AF134" i="3"/>
  <c r="AH134" i="3" s="1"/>
  <c r="AL298" i="3" a="1"/>
  <c r="AL298" i="3" s="1"/>
  <c r="AF27" i="3"/>
  <c r="AH27" i="3" s="1"/>
  <c r="AF21" i="3"/>
  <c r="AH21" i="3" s="1"/>
  <c r="AF15" i="3"/>
  <c r="AH15" i="3" s="1"/>
  <c r="AF9" i="3"/>
  <c r="AH9" i="3" s="1"/>
  <c r="AF7" i="3"/>
  <c r="AH7" i="3" s="1"/>
  <c r="AL277" i="3" a="1"/>
  <c r="AL277" i="3" s="1"/>
  <c r="AL225" i="3" a="1"/>
  <c r="AL225" i="3" s="1"/>
  <c r="AF221" i="3"/>
  <c r="AH221" i="3" s="1"/>
  <c r="AL205" i="3" a="1"/>
  <c r="AL205" i="3" s="1"/>
  <c r="AF13" i="3"/>
  <c r="AH13" i="3" s="1"/>
  <c r="AF215" i="3"/>
  <c r="AH215" i="3" s="1"/>
  <c r="AL200" i="3" a="1"/>
  <c r="AL200" i="3" s="1"/>
  <c r="AF26" i="3"/>
  <c r="AH26" i="3" s="1"/>
  <c r="AF20" i="3"/>
  <c r="AF14" i="3"/>
  <c r="AF8" i="3"/>
  <c r="AH8" i="3" s="1"/>
  <c r="AL274" i="3" a="1"/>
  <c r="AL274" i="3" s="1"/>
  <c r="AL168" i="3" a="1"/>
  <c r="AL168" i="3" s="1"/>
  <c r="N18" i="3" a="1"/>
  <c r="N18" i="3" s="1"/>
  <c r="AL299" i="3" a="1"/>
  <c r="AL299" i="3" s="1"/>
  <c r="AL295" i="3" a="1"/>
  <c r="AL295" i="3" s="1"/>
  <c r="AL291" i="3" a="1"/>
  <c r="AL291" i="3" s="1"/>
  <c r="L296" i="3"/>
  <c r="AK296" i="3" s="1"/>
  <c r="L128" i="3"/>
  <c r="AK128" i="3" s="1"/>
  <c r="L116" i="3"/>
  <c r="AK116" i="3" s="1"/>
  <c r="AL286" i="3" a="1"/>
  <c r="AL286" i="3" s="1"/>
  <c r="AL157" i="3" a="1"/>
  <c r="AL157" i="3" s="1"/>
  <c r="L115" i="3"/>
  <c r="AK115" i="3" s="1"/>
  <c r="L305" i="3"/>
  <c r="AK305" i="3" s="1"/>
  <c r="L293" i="3"/>
  <c r="AK293" i="3" s="1"/>
  <c r="L138" i="3"/>
  <c r="AK138" i="3" s="1"/>
  <c r="M304" i="3" a="1"/>
  <c r="M304" i="3" s="1"/>
  <c r="L292" i="3"/>
  <c r="AK292" i="3" s="1"/>
  <c r="L258" i="3"/>
  <c r="AK258" i="3" s="1"/>
  <c r="L210" i="3"/>
  <c r="AK210" i="3" s="1"/>
  <c r="L198" i="3"/>
  <c r="AK198" i="3" s="1"/>
  <c r="L174" i="3"/>
  <c r="AK174" i="3" s="1"/>
  <c r="L150" i="3"/>
  <c r="AK150" i="3" s="1"/>
  <c r="L126" i="3"/>
  <c r="AK126" i="3" s="1"/>
  <c r="L114" i="3"/>
  <c r="AK114" i="3" s="1"/>
  <c r="AL280" i="3" a="1"/>
  <c r="AL280" i="3" s="1"/>
  <c r="AL112" i="3" a="1"/>
  <c r="AL112" i="3" s="1"/>
  <c r="AI291" i="3" a="1"/>
  <c r="AI291" i="3" s="1"/>
  <c r="AL297" i="3" a="1"/>
  <c r="AL297" i="3" s="1"/>
  <c r="AL284" i="3" a="1"/>
  <c r="AL284" i="3" s="1"/>
  <c r="AL226" i="3" a="1"/>
  <c r="AL226" i="3" s="1"/>
  <c r="AL218" i="3" a="1"/>
  <c r="AL218" i="3" s="1"/>
  <c r="L290" i="3"/>
  <c r="AK290" i="3" s="1"/>
  <c r="AL301" i="3" a="1"/>
  <c r="AL301" i="3" s="1"/>
  <c r="AL288" i="3" a="1"/>
  <c r="AL288" i="3" s="1"/>
  <c r="AL222" i="3" a="1"/>
  <c r="AL222" i="3" s="1"/>
  <c r="N26" i="3" a="1"/>
  <c r="N26" i="3" s="1"/>
  <c r="AL193" i="3" a="1"/>
  <c r="AL193" i="3" s="1"/>
  <c r="L288" i="3"/>
  <c r="AK288" i="3" s="1"/>
  <c r="AL287" i="3" a="1"/>
  <c r="AL287" i="3" s="1"/>
  <c r="L298" i="3"/>
  <c r="AK298" i="3" s="1"/>
  <c r="L162" i="3"/>
  <c r="AK162" i="3" s="1"/>
  <c r="L186" i="3"/>
  <c r="AK186" i="3" s="1"/>
  <c r="N29" i="3" a="1"/>
  <c r="N29" i="3" s="1"/>
  <c r="N17" i="3" a="1"/>
  <c r="N17" i="3" s="1"/>
  <c r="N27" i="3" a="1"/>
  <c r="N27" i="3" s="1"/>
  <c r="N15" i="3" a="1"/>
  <c r="N15" i="3" s="1"/>
  <c r="N25" i="3" a="1"/>
  <c r="N25" i="3" s="1"/>
  <c r="N13" i="3" a="1"/>
  <c r="N13" i="3" s="1"/>
  <c r="N11" i="3" a="1"/>
  <c r="N11" i="3" s="1"/>
  <c r="N21" i="3" a="1"/>
  <c r="N21" i="3" s="1"/>
  <c r="N9" i="3" a="1"/>
  <c r="N9" i="3" s="1"/>
  <c r="N8" i="3" a="1"/>
  <c r="N8" i="3" s="1"/>
  <c r="N19" i="3" a="1"/>
  <c r="N19" i="3" s="1"/>
  <c r="N7" i="3" a="1"/>
  <c r="N7" i="3" s="1"/>
  <c r="AL296" i="3" a="1"/>
  <c r="AL296" i="3" s="1"/>
  <c r="AL281" i="3" a="1"/>
  <c r="AL281" i="3" s="1"/>
  <c r="AF198" i="3"/>
  <c r="AH198" i="3" s="1"/>
  <c r="AF194" i="3"/>
  <c r="AH194" i="3" s="1"/>
  <c r="AF191" i="3"/>
  <c r="AH191" i="3" s="1"/>
  <c r="AF156" i="3"/>
  <c r="AH156" i="3" s="1"/>
  <c r="AL138" i="3" a="1"/>
  <c r="AL138" i="3" s="1"/>
  <c r="L282" i="3"/>
  <c r="AK282" i="3" s="1"/>
  <c r="AL294" i="3" a="1"/>
  <c r="AL294" i="3" s="1"/>
  <c r="AL283" i="3" a="1"/>
  <c r="AL283" i="3" s="1"/>
  <c r="AL217" i="3" a="1"/>
  <c r="AL217" i="3" s="1"/>
  <c r="AF186" i="3"/>
  <c r="AH186" i="3" s="1"/>
  <c r="AL181" i="3" a="1"/>
  <c r="AL181" i="3" s="1"/>
  <c r="AL88" i="3" a="1"/>
  <c r="AL88" i="3" s="1"/>
  <c r="AL290" i="3" a="1"/>
  <c r="AL290" i="3" s="1"/>
  <c r="AL279" i="3" a="1"/>
  <c r="AL279" i="3" s="1"/>
  <c r="AF209" i="3"/>
  <c r="AH209" i="3" s="1"/>
  <c r="AL176" i="3" a="1"/>
  <c r="AL176" i="3" s="1"/>
  <c r="AL105" i="3" a="1"/>
  <c r="AL105" i="3" s="1"/>
  <c r="M294" i="3" a="1"/>
  <c r="M294" i="3" s="1"/>
  <c r="AF140" i="3"/>
  <c r="AH140" i="3" s="1"/>
  <c r="AL119" i="3" a="1"/>
  <c r="AL119" i="3" s="1"/>
  <c r="AL289" i="3" a="1"/>
  <c r="AL289" i="3" s="1"/>
  <c r="AL227" i="3" a="1"/>
  <c r="AL227" i="3" s="1"/>
  <c r="AF216" i="3"/>
  <c r="AH216" i="3" s="1"/>
  <c r="AL180" i="3" a="1"/>
  <c r="AL180" i="3" s="1"/>
  <c r="AF162" i="3"/>
  <c r="AH162" i="3" s="1"/>
  <c r="AL114" i="3" a="1"/>
  <c r="AL114" i="3" s="1"/>
  <c r="AL109" i="3" a="1"/>
  <c r="AL109" i="3" s="1"/>
  <c r="M282" i="3" a="1"/>
  <c r="M282" i="3" s="1"/>
  <c r="AL300" i="3" a="1"/>
  <c r="AL300" i="3" s="1"/>
  <c r="AL285" i="3" a="1"/>
  <c r="AL285" i="3" s="1"/>
  <c r="AL278" i="3" a="1"/>
  <c r="AL278" i="3" s="1"/>
  <c r="AL275" i="3" a="1"/>
  <c r="AL275" i="3" s="1"/>
  <c r="AF203" i="3"/>
  <c r="AH203" i="3" s="1"/>
  <c r="AF144" i="3"/>
  <c r="AH144" i="3" s="1"/>
  <c r="AL139" i="3" a="1"/>
  <c r="AL139" i="3" s="1"/>
  <c r="M297" i="3" a="1"/>
  <c r="M297" i="3" s="1"/>
  <c r="L285" i="3"/>
  <c r="AK285" i="3" s="1"/>
  <c r="L297" i="3"/>
  <c r="AK297" i="3" s="1"/>
  <c r="M285" i="3" a="1"/>
  <c r="M285" i="3" s="1"/>
  <c r="M286" i="3" a="1"/>
  <c r="M286" i="3" s="1"/>
  <c r="L286" i="3"/>
  <c r="AK286" i="3" s="1"/>
  <c r="M273" i="3" a="1"/>
  <c r="M273" i="3" s="1"/>
  <c r="L273" i="3"/>
  <c r="AK273" i="3" s="1"/>
  <c r="L295" i="3"/>
  <c r="AK295" i="3" s="1"/>
  <c r="L272" i="3"/>
  <c r="AK272" i="3" s="1"/>
  <c r="L280" i="3"/>
  <c r="AK280" i="3" s="1"/>
  <c r="L268" i="3"/>
  <c r="AK268" i="3" s="1"/>
  <c r="M298" i="3" a="1"/>
  <c r="M298" i="3" s="1"/>
  <c r="M271" i="3" a="1"/>
  <c r="M271" i="3" s="1"/>
  <c r="L284" i="3"/>
  <c r="AK284" i="3" s="1"/>
  <c r="M274" i="3" a="1"/>
  <c r="M274" i="3" s="1"/>
  <c r="M272" i="3" a="1"/>
  <c r="M272" i="3" s="1"/>
  <c r="AI266" i="3" a="1"/>
  <c r="AI266" i="3" s="1"/>
  <c r="M296" i="3" a="1"/>
  <c r="M296" i="3" s="1"/>
  <c r="L281" i="3"/>
  <c r="AK281" i="3" s="1"/>
  <c r="AI245" i="3" a="1"/>
  <c r="AI245" i="3" s="1"/>
  <c r="M305" i="3" a="1"/>
  <c r="M305" i="3" s="1"/>
  <c r="M222" i="3" a="1"/>
  <c r="M222" i="3" s="1"/>
  <c r="M115" i="3" a="1"/>
  <c r="M115" i="3" s="1"/>
  <c r="M111" i="3" a="1"/>
  <c r="M111" i="3" s="1"/>
  <c r="M98" i="3" a="1"/>
  <c r="M98" i="3" s="1"/>
  <c r="AH138" i="3"/>
  <c r="N138" i="3" a="1"/>
  <c r="N138" i="3" s="1"/>
  <c r="AH200" i="3"/>
  <c r="N200" i="3" a="1"/>
  <c r="N200" i="3" s="1"/>
  <c r="AH131" i="3"/>
  <c r="N131" i="3" a="1"/>
  <c r="N131" i="3" s="1"/>
  <c r="AH206" i="3"/>
  <c r="N206" i="3" a="1"/>
  <c r="N206" i="3" s="1"/>
  <c r="AH174" i="3"/>
  <c r="N174" i="3" a="1"/>
  <c r="N174" i="3" s="1"/>
  <c r="AH218" i="3"/>
  <c r="N218" i="3" a="1"/>
  <c r="N218" i="3" s="1"/>
  <c r="AH222" i="3"/>
  <c r="N222" i="3" a="1"/>
  <c r="N222" i="3" s="1"/>
  <c r="AH168" i="3"/>
  <c r="N168" i="3" a="1"/>
  <c r="N168" i="3" s="1"/>
  <c r="AH132" i="3"/>
  <c r="N132" i="3" a="1"/>
  <c r="N132" i="3" s="1"/>
  <c r="AH158" i="3"/>
  <c r="N158" i="3" a="1"/>
  <c r="N158" i="3" s="1"/>
  <c r="AH204" i="3"/>
  <c r="N204" i="3" a="1"/>
  <c r="N204" i="3" s="1"/>
  <c r="AH176" i="3"/>
  <c r="N176" i="3" a="1"/>
  <c r="N176" i="3" s="1"/>
  <c r="AH152" i="3"/>
  <c r="N152" i="3" a="1"/>
  <c r="N152" i="3" s="1"/>
  <c r="AH224" i="3"/>
  <c r="N224" i="3" a="1"/>
  <c r="N224" i="3" s="1"/>
  <c r="AH180" i="3"/>
  <c r="N180" i="3" a="1"/>
  <c r="N180" i="3" s="1"/>
  <c r="AH128" i="3"/>
  <c r="N128" i="3" a="1"/>
  <c r="N128" i="3" s="1"/>
  <c r="AL132" i="3" a="1"/>
  <c r="AL132" i="3" s="1"/>
  <c r="AL107" i="3" a="1"/>
  <c r="AL107" i="3" s="1"/>
  <c r="AL86" i="3" a="1"/>
  <c r="AL86" i="3" s="1"/>
  <c r="AL211" i="3" a="1"/>
  <c r="AL211" i="3" s="1"/>
  <c r="AL128" i="3" a="1"/>
  <c r="AL128" i="3" s="1"/>
  <c r="AL120" i="3" a="1"/>
  <c r="AL120" i="3" s="1"/>
  <c r="AL116" i="3" a="1"/>
  <c r="AL116" i="3" s="1"/>
  <c r="AL174" i="3" a="1"/>
  <c r="AL174" i="3" s="1"/>
  <c r="AL152" i="3" a="1"/>
  <c r="AL152" i="3" s="1"/>
  <c r="AL124" i="3" a="1"/>
  <c r="AL124" i="3" s="1"/>
  <c r="N228" i="3" a="1"/>
  <c r="N228" i="3" s="1"/>
  <c r="N244" i="3" a="1"/>
  <c r="N244" i="3" s="1"/>
  <c r="N236" i="3" a="1"/>
  <c r="N236" i="3" s="1"/>
  <c r="N232" i="3" a="1"/>
  <c r="N232" i="3" s="1"/>
  <c r="N216" i="3" a="1"/>
  <c r="N216" i="3" s="1"/>
  <c r="N203" i="3" a="1"/>
  <c r="N203" i="3" s="1"/>
  <c r="N182" i="3" a="1"/>
  <c r="N182" i="3" s="1"/>
  <c r="M87" i="3" a="1"/>
  <c r="M87" i="3" s="1"/>
  <c r="AL224" i="3" a="1"/>
  <c r="AL224" i="3" s="1"/>
  <c r="AL187" i="3" a="1"/>
  <c r="AL187" i="3" s="1"/>
  <c r="AL163" i="3" a="1"/>
  <c r="AL163" i="3" s="1"/>
  <c r="AL145" i="3" a="1"/>
  <c r="AL145" i="3" s="1"/>
  <c r="AL89" i="3" a="1"/>
  <c r="AL89" i="3" s="1"/>
  <c r="AL85" i="3" a="1"/>
  <c r="AL85" i="3" s="1"/>
  <c r="AL80" i="3" a="1"/>
  <c r="AL80" i="3" s="1"/>
  <c r="AL131" i="3" a="1"/>
  <c r="AL131" i="3" s="1"/>
  <c r="AL127" i="3" a="1"/>
  <c r="AL127" i="3" s="1"/>
  <c r="AL206" i="3" a="1"/>
  <c r="AL206" i="3" s="1"/>
  <c r="AL158" i="3" a="1"/>
  <c r="AL158" i="3" s="1"/>
  <c r="AL223" i="3" a="1"/>
  <c r="AL223" i="3" s="1"/>
  <c r="AL169" i="3" a="1"/>
  <c r="AL169" i="3" s="1"/>
  <c r="AL151" i="3" a="1"/>
  <c r="AL151" i="3" s="1"/>
  <c r="M263" i="3" a="1"/>
  <c r="M263" i="3" s="1"/>
  <c r="AL133" i="3" a="1"/>
  <c r="AL133" i="3" s="1"/>
  <c r="AL83" i="3" a="1"/>
  <c r="AL83" i="3" s="1"/>
  <c r="M128" i="3" a="1"/>
  <c r="M128" i="3" s="1"/>
  <c r="M109" i="3" a="1"/>
  <c r="M109" i="3" s="1"/>
  <c r="AL199" i="3" a="1"/>
  <c r="AL199" i="3" s="1"/>
  <c r="AL175" i="3" a="1"/>
  <c r="AL175" i="3" s="1"/>
  <c r="AL108" i="3" a="1"/>
  <c r="AL108" i="3" s="1"/>
  <c r="AL87" i="3" a="1"/>
  <c r="AL87" i="3" s="1"/>
  <c r="L36" i="3"/>
  <c r="AI305" i="3" a="1"/>
  <c r="AI305" i="3" s="1"/>
  <c r="AI303" i="3" a="1"/>
  <c r="AI303" i="3" s="1"/>
  <c r="AI298" i="3" a="1"/>
  <c r="AI298" i="3" s="1"/>
  <c r="AI293" i="3" a="1"/>
  <c r="AI293" i="3" s="1"/>
  <c r="AI286" i="3" a="1"/>
  <c r="AI286" i="3" s="1"/>
  <c r="AI281" i="3" a="1"/>
  <c r="AI281" i="3" s="1"/>
  <c r="AI273" i="3" a="1"/>
  <c r="AI273" i="3" s="1"/>
  <c r="L256" i="3"/>
  <c r="AK256" i="3" s="1"/>
  <c r="L80" i="3"/>
  <c r="AK80" i="3" s="1"/>
  <c r="AI80" i="3" a="1"/>
  <c r="AI80" i="3" s="1"/>
  <c r="M287" i="3" a="1"/>
  <c r="M287" i="3" s="1"/>
  <c r="L226" i="3"/>
  <c r="AI226" i="3" s="1" a="1"/>
  <c r="AI226" i="3" s="1"/>
  <c r="M186" i="3" a="1"/>
  <c r="M186" i="3" s="1"/>
  <c r="AI186" i="3" a="1"/>
  <c r="AI186" i="3" s="1"/>
  <c r="L177" i="3"/>
  <c r="AI177" i="3" s="1" a="1"/>
  <c r="AI177" i="3" s="1"/>
  <c r="L165" i="3"/>
  <c r="AI165" i="3" a="1"/>
  <c r="AI165" i="3" s="1"/>
  <c r="L159" i="3"/>
  <c r="AI159" i="3" a="1"/>
  <c r="AI159" i="3" s="1"/>
  <c r="L153" i="3"/>
  <c r="L141" i="3"/>
  <c r="AI141" i="3" a="1"/>
  <c r="AI141" i="3" s="1"/>
  <c r="AI116" i="3" a="1"/>
  <c r="AI116" i="3" s="1"/>
  <c r="L104" i="3"/>
  <c r="AK104" i="3" s="1"/>
  <c r="L79" i="3"/>
  <c r="AI79" i="3" a="1"/>
  <c r="AI79" i="3" s="1"/>
  <c r="L72" i="3"/>
  <c r="AI72" i="3" a="1"/>
  <c r="AI72" i="3" s="1"/>
  <c r="L25" i="3"/>
  <c r="AI25" i="3" s="1" a="1"/>
  <c r="AI25" i="3" s="1"/>
  <c r="AI296" i="3" a="1"/>
  <c r="AI296" i="3" s="1"/>
  <c r="AI284" i="3" a="1"/>
  <c r="AI284" i="3" s="1"/>
  <c r="AI268" i="3" a="1"/>
  <c r="AI268" i="3" s="1"/>
  <c r="AI153" i="3" a="1"/>
  <c r="AI153" i="3" s="1"/>
  <c r="L55" i="3"/>
  <c r="AI55" i="3" a="1"/>
  <c r="AI55" i="3" s="1"/>
  <c r="M150" i="3" a="1"/>
  <c r="M150" i="3" s="1"/>
  <c r="AI150" i="3" a="1"/>
  <c r="AI150" i="3" s="1"/>
  <c r="L97" i="3"/>
  <c r="AI97" i="3" a="1"/>
  <c r="AI97" i="3" s="1"/>
  <c r="L42" i="3"/>
  <c r="AI42" i="3" s="1" a="1"/>
  <c r="AI42" i="3" s="1"/>
  <c r="L261" i="3"/>
  <c r="AI261" i="3" a="1"/>
  <c r="AI261" i="3" s="1"/>
  <c r="AI251" i="3" a="1"/>
  <c r="AI251" i="3" s="1"/>
  <c r="M216" i="3" a="1"/>
  <c r="M216" i="3" s="1"/>
  <c r="M210" i="3" a="1"/>
  <c r="M210" i="3" s="1"/>
  <c r="M204" i="3" a="1"/>
  <c r="M204" i="3" s="1"/>
  <c r="M198" i="3" a="1"/>
  <c r="M198" i="3" s="1"/>
  <c r="M192" i="3" a="1"/>
  <c r="M192" i="3" s="1"/>
  <c r="L147" i="3"/>
  <c r="L129" i="3"/>
  <c r="AI129" i="3" s="1" a="1"/>
  <c r="AI129" i="3" s="1"/>
  <c r="M126" i="3" a="1"/>
  <c r="M126" i="3" s="1"/>
  <c r="AI126" i="3" a="1"/>
  <c r="AI126" i="3" s="1"/>
  <c r="L118" i="3"/>
  <c r="AK118" i="3" s="1"/>
  <c r="AI118" i="3" a="1"/>
  <c r="AI118" i="3" s="1"/>
  <c r="L113" i="3"/>
  <c r="AK113" i="3" s="1"/>
  <c r="L100" i="3"/>
  <c r="AK100" i="3" s="1"/>
  <c r="L83" i="3"/>
  <c r="AI83" i="3" a="1"/>
  <c r="AI83" i="3" s="1"/>
  <c r="L48" i="3"/>
  <c r="AI48" i="3" a="1"/>
  <c r="AI48" i="3" s="1"/>
  <c r="L12" i="3"/>
  <c r="AI12" i="3" s="1" a="1"/>
  <c r="AI12" i="3" s="1"/>
  <c r="AI301" i="3" a="1"/>
  <c r="AI301" i="3" s="1"/>
  <c r="AI294" i="3" a="1"/>
  <c r="AI294" i="3" s="1"/>
  <c r="AI289" i="3" a="1"/>
  <c r="AI289" i="3" s="1"/>
  <c r="AI282" i="3" a="1"/>
  <c r="AI282" i="3" s="1"/>
  <c r="AI270" i="3" a="1"/>
  <c r="AI270" i="3" s="1"/>
  <c r="L259" i="3"/>
  <c r="AI259" i="3" a="1"/>
  <c r="AI259" i="3" s="1"/>
  <c r="L249" i="3"/>
  <c r="AI249" i="3" s="1" a="1"/>
  <c r="AI249" i="3" s="1"/>
  <c r="L214" i="3"/>
  <c r="AI214" i="3" s="1" a="1"/>
  <c r="AI214" i="3" s="1"/>
  <c r="M180" i="3" a="1"/>
  <c r="M180" i="3" s="1"/>
  <c r="AI180" i="3" a="1"/>
  <c r="AI180" i="3" s="1"/>
  <c r="L300" i="3"/>
  <c r="AK300" i="3" s="1"/>
  <c r="M295" i="3" a="1"/>
  <c r="M295" i="3" s="1"/>
  <c r="M284" i="3" a="1"/>
  <c r="M284" i="3" s="1"/>
  <c r="L277" i="3"/>
  <c r="AK277" i="3" s="1"/>
  <c r="L274" i="3"/>
  <c r="AK274" i="3" s="1"/>
  <c r="M258" i="3" a="1"/>
  <c r="M258" i="3" s="1"/>
  <c r="M248" i="3" a="1"/>
  <c r="M248" i="3" s="1"/>
  <c r="L232" i="3"/>
  <c r="AK232" i="3" s="1"/>
  <c r="L183" i="3"/>
  <c r="AI183" i="3" a="1"/>
  <c r="AI183" i="3" s="1"/>
  <c r="L173" i="3"/>
  <c r="AK173" i="3" s="1"/>
  <c r="AI173" i="3" a="1"/>
  <c r="AI173" i="3" s="1"/>
  <c r="L167" i="3"/>
  <c r="L137" i="3"/>
  <c r="AK137" i="3" s="1"/>
  <c r="L131" i="3"/>
  <c r="AK131" i="3" s="1"/>
  <c r="AI131" i="3" a="1"/>
  <c r="AI131" i="3" s="1"/>
  <c r="M120" i="3" a="1"/>
  <c r="M120" i="3" s="1"/>
  <c r="AI120" i="3" a="1"/>
  <c r="AI120" i="3" s="1"/>
  <c r="AI109" i="3" a="1"/>
  <c r="AI109" i="3" s="1"/>
  <c r="L103" i="3"/>
  <c r="AI103" i="3" s="1" a="1"/>
  <c r="AI103" i="3" s="1"/>
  <c r="L93" i="3"/>
  <c r="AI93" i="3" s="1" a="1"/>
  <c r="AI93" i="3" s="1"/>
  <c r="L75" i="3"/>
  <c r="AI75" i="3" a="1"/>
  <c r="AI75" i="3" s="1"/>
  <c r="L31" i="3"/>
  <c r="AI31" i="3" s="1" a="1"/>
  <c r="AI31" i="3" s="1"/>
  <c r="AI304" i="3" a="1"/>
  <c r="AI304" i="3" s="1"/>
  <c r="L240" i="3"/>
  <c r="AK240" i="3" s="1"/>
  <c r="M174" i="3" a="1"/>
  <c r="M174" i="3" s="1"/>
  <c r="AI174" i="3" a="1"/>
  <c r="AI174" i="3" s="1"/>
  <c r="M132" i="3" a="1"/>
  <c r="M132" i="3" s="1"/>
  <c r="AI132" i="3" a="1"/>
  <c r="AI132" i="3" s="1"/>
  <c r="L19" i="3"/>
  <c r="M162" i="3" a="1"/>
  <c r="M162" i="3" s="1"/>
  <c r="AI162" i="3" a="1"/>
  <c r="AI162" i="3" s="1"/>
  <c r="AI198" i="3" a="1"/>
  <c r="AI198" i="3" s="1"/>
  <c r="L179" i="3"/>
  <c r="L143" i="3"/>
  <c r="AK143" i="3" s="1"/>
  <c r="L106" i="3"/>
  <c r="L99" i="3"/>
  <c r="AK99" i="3" s="1"/>
  <c r="L96" i="3"/>
  <c r="AI96" i="3" s="1" a="1"/>
  <c r="AI96" i="3" s="1"/>
  <c r="L89" i="3"/>
  <c r="AK89" i="3" s="1"/>
  <c r="AI89" i="3" a="1"/>
  <c r="AI89" i="3" s="1"/>
  <c r="AI71" i="3" a="1"/>
  <c r="AI71" i="3" s="1"/>
  <c r="L54" i="3"/>
  <c r="AI54" i="3" s="1" a="1"/>
  <c r="AI54" i="3" s="1"/>
  <c r="L18" i="3"/>
  <c r="AI18" i="3" s="1" a="1"/>
  <c r="AI18" i="3" s="1"/>
  <c r="AI299" i="3" a="1"/>
  <c r="AI299" i="3" s="1"/>
  <c r="AI287" i="3" a="1"/>
  <c r="AI287" i="3" s="1"/>
  <c r="AI272" i="3" a="1"/>
  <c r="AI272" i="3" s="1"/>
  <c r="AI258" i="3" a="1"/>
  <c r="AI258" i="3" s="1"/>
  <c r="L237" i="3"/>
  <c r="AI237" i="3" s="1" a="1"/>
  <c r="AI237" i="3" s="1"/>
  <c r="L269" i="3"/>
  <c r="AK269" i="3" s="1"/>
  <c r="AI269" i="3" a="1"/>
  <c r="AI269" i="3" s="1"/>
  <c r="L196" i="3"/>
  <c r="AK196" i="3" s="1"/>
  <c r="M144" i="3" a="1"/>
  <c r="M144" i="3" s="1"/>
  <c r="AI144" i="3" a="1"/>
  <c r="AI144" i="3" s="1"/>
  <c r="L94" i="3"/>
  <c r="AI94" i="3" a="1"/>
  <c r="AI94" i="3" s="1"/>
  <c r="L161" i="3"/>
  <c r="AK161" i="3" s="1"/>
  <c r="L271" i="3"/>
  <c r="AK271" i="3" s="1"/>
  <c r="AI271" i="3" a="1"/>
  <c r="AI271" i="3" s="1"/>
  <c r="L263" i="3"/>
  <c r="AK263" i="3" s="1"/>
  <c r="AI263" i="3" a="1"/>
  <c r="AI263" i="3" s="1"/>
  <c r="L257" i="3"/>
  <c r="AK257" i="3" s="1"/>
  <c r="L238" i="3"/>
  <c r="AK238" i="3" s="1"/>
  <c r="AI222" i="3" a="1"/>
  <c r="AI222" i="3" s="1"/>
  <c r="L219" i="3"/>
  <c r="AK219" i="3" s="1"/>
  <c r="L213" i="3"/>
  <c r="AI213" i="3" s="1" a="1"/>
  <c r="AI213" i="3" s="1"/>
  <c r="L207" i="3"/>
  <c r="AI207" i="3" a="1"/>
  <c r="AI207" i="3" s="1"/>
  <c r="L201" i="3"/>
  <c r="AK201" i="3" s="1"/>
  <c r="L195" i="3"/>
  <c r="AI195" i="3" s="1" a="1"/>
  <c r="AI195" i="3" s="1"/>
  <c r="L185" i="3"/>
  <c r="AK185" i="3" s="1"/>
  <c r="L123" i="3"/>
  <c r="AI123" i="3" a="1"/>
  <c r="AI123" i="3" s="1"/>
  <c r="L82" i="3"/>
  <c r="AK82" i="3" s="1"/>
  <c r="AI82" i="3" a="1"/>
  <c r="AI82" i="3" s="1"/>
  <c r="L78" i="3"/>
  <c r="AK78" i="3" s="1"/>
  <c r="AI78" i="3" a="1"/>
  <c r="AI78" i="3" s="1"/>
  <c r="L61" i="3"/>
  <c r="AI61" i="3" a="1"/>
  <c r="AI61" i="3" s="1"/>
  <c r="L37" i="3"/>
  <c r="L7" i="3"/>
  <c r="AK7" i="3" s="1"/>
  <c r="AI292" i="3" a="1"/>
  <c r="AI292" i="3" s="1"/>
  <c r="AI280" i="3" a="1"/>
  <c r="AI280" i="3" s="1"/>
  <c r="AI274" i="3" a="1"/>
  <c r="AI274" i="3" s="1"/>
  <c r="AI238" i="3" a="1"/>
  <c r="AI238" i="3" s="1"/>
  <c r="AI137" i="3" a="1"/>
  <c r="AI137" i="3" s="1"/>
  <c r="L124" i="3"/>
  <c r="AK124" i="3" s="1"/>
  <c r="L107" i="3"/>
  <c r="AI107" i="3" s="1" a="1"/>
  <c r="AI107" i="3" s="1"/>
  <c r="L76" i="3"/>
  <c r="AK76" i="3" s="1"/>
  <c r="AI76" i="3" a="1"/>
  <c r="AI76" i="3" s="1"/>
  <c r="L255" i="3"/>
  <c r="L202" i="3"/>
  <c r="AI202" i="3" s="1" a="1"/>
  <c r="AI202" i="3" s="1"/>
  <c r="M156" i="3" a="1"/>
  <c r="M156" i="3" s="1"/>
  <c r="AI156" i="3" a="1"/>
  <c r="AI156" i="3" s="1"/>
  <c r="AI216" i="3" a="1"/>
  <c r="AI216" i="3" s="1"/>
  <c r="L149" i="3"/>
  <c r="AK149" i="3" s="1"/>
  <c r="L260" i="3"/>
  <c r="L244" i="3"/>
  <c r="AK244" i="3" s="1"/>
  <c r="L228" i="3"/>
  <c r="AI228" i="3" a="1"/>
  <c r="AI228" i="3" s="1"/>
  <c r="L225" i="3"/>
  <c r="L203" i="3"/>
  <c r="AK203" i="3" s="1"/>
  <c r="L197" i="3"/>
  <c r="AK197" i="3" s="1"/>
  <c r="AI197" i="3" a="1"/>
  <c r="AI197" i="3" s="1"/>
  <c r="L191" i="3"/>
  <c r="AI115" i="3" a="1"/>
  <c r="AI115" i="3" s="1"/>
  <c r="AI111" i="3" a="1"/>
  <c r="AI111" i="3" s="1"/>
  <c r="L92" i="3"/>
  <c r="AK92" i="3" s="1"/>
  <c r="AI92" i="3" a="1"/>
  <c r="AI92" i="3" s="1"/>
  <c r="L85" i="3"/>
  <c r="M85" i="3" s="1" a="1"/>
  <c r="M85" i="3" s="1"/>
  <c r="L67" i="3"/>
  <c r="AI67" i="3" s="1" a="1"/>
  <c r="AI67" i="3" s="1"/>
  <c r="L24" i="3"/>
  <c r="AK24" i="3" s="1"/>
  <c r="AI302" i="3" a="1"/>
  <c r="AI302" i="3" s="1"/>
  <c r="AI297" i="3" a="1"/>
  <c r="AI297" i="3" s="1"/>
  <c r="AI290" i="3" a="1"/>
  <c r="AI290" i="3" s="1"/>
  <c r="AI285" i="3" a="1"/>
  <c r="AI285" i="3" s="1"/>
  <c r="AI278" i="3" a="1"/>
  <c r="AI278" i="3" s="1"/>
  <c r="L117" i="3"/>
  <c r="AK117" i="3" s="1"/>
  <c r="L190" i="3"/>
  <c r="AI190" i="3" a="1"/>
  <c r="AI190" i="3" s="1"/>
  <c r="M138" i="3" a="1"/>
  <c r="M138" i="3" s="1"/>
  <c r="AI138" i="3" a="1"/>
  <c r="AI138" i="3" s="1"/>
  <c r="L243" i="3"/>
  <c r="AI243" i="3" s="1" a="1"/>
  <c r="AI243" i="3" s="1"/>
  <c r="L220" i="3"/>
  <c r="AK220" i="3" s="1"/>
  <c r="AI220" i="3" a="1"/>
  <c r="AI220" i="3" s="1"/>
  <c r="L135" i="3"/>
  <c r="AI135" i="3" s="1" a="1"/>
  <c r="AI135" i="3" s="1"/>
  <c r="L90" i="3"/>
  <c r="AK90" i="3" s="1"/>
  <c r="AI90" i="3" a="1"/>
  <c r="AI90" i="3" s="1"/>
  <c r="L302" i="3"/>
  <c r="AK302" i="3" s="1"/>
  <c r="L250" i="3"/>
  <c r="AI250" i="3" a="1"/>
  <c r="AI250" i="3" s="1"/>
  <c r="L172" i="3"/>
  <c r="AK172" i="3" s="1"/>
  <c r="AI172" i="3" a="1"/>
  <c r="AI172" i="3" s="1"/>
  <c r="L166" i="3"/>
  <c r="L136" i="3"/>
  <c r="AK136" i="3" s="1"/>
  <c r="AI128" i="3" a="1"/>
  <c r="AI128" i="3" s="1"/>
  <c r="L125" i="3"/>
  <c r="AK125" i="3" s="1"/>
  <c r="AI125" i="3" a="1"/>
  <c r="AI125" i="3" s="1"/>
  <c r="L108" i="3"/>
  <c r="L102" i="3"/>
  <c r="AK102" i="3" s="1"/>
  <c r="L95" i="3"/>
  <c r="AI95" i="3" s="1" a="1"/>
  <c r="AI95" i="3" s="1"/>
  <c r="L88" i="3"/>
  <c r="AK88" i="3" s="1"/>
  <c r="AI88" i="3" a="1"/>
  <c r="AI88" i="3" s="1"/>
  <c r="AI60" i="3" a="1"/>
  <c r="AI60" i="3" s="1"/>
  <c r="L43" i="3"/>
  <c r="AI43" i="3" s="1" a="1"/>
  <c r="AI43" i="3" s="1"/>
  <c r="AI276" i="3" a="1"/>
  <c r="AI276" i="3" s="1"/>
  <c r="AI217" i="3" a="1"/>
  <c r="AI217" i="3" s="1"/>
  <c r="L252" i="3"/>
  <c r="AI252" i="3" s="1" a="1"/>
  <c r="AI252" i="3" s="1"/>
  <c r="M168" i="3" a="1"/>
  <c r="M168" i="3" s="1"/>
  <c r="AI168" i="3" a="1"/>
  <c r="AI168" i="3" s="1"/>
  <c r="AI256" i="3" a="1"/>
  <c r="AI256" i="3" s="1"/>
  <c r="L208" i="3"/>
  <c r="L171" i="3"/>
  <c r="AI210" i="3" a="1"/>
  <c r="AI210" i="3" s="1"/>
  <c r="AI204" i="3" a="1"/>
  <c r="AI204" i="3" s="1"/>
  <c r="L189" i="3"/>
  <c r="AI170" i="3" a="1"/>
  <c r="AI170" i="3" s="1"/>
  <c r="L155" i="3"/>
  <c r="L294" i="3"/>
  <c r="AK294" i="3" s="1"/>
  <c r="M283" i="3" a="1"/>
  <c r="M283" i="3" s="1"/>
  <c r="L270" i="3"/>
  <c r="AK270" i="3" s="1"/>
  <c r="L234" i="3"/>
  <c r="AK234" i="3" s="1"/>
  <c r="AI234" i="3" a="1"/>
  <c r="AI234" i="3" s="1"/>
  <c r="L231" i="3"/>
  <c r="AI231" i="3" a="1"/>
  <c r="AI231" i="3" s="1"/>
  <c r="L178" i="3"/>
  <c r="AK178" i="3" s="1"/>
  <c r="AI169" i="3" a="1"/>
  <c r="AI169" i="3" s="1"/>
  <c r="L160" i="3"/>
  <c r="AK160" i="3" s="1"/>
  <c r="L154" i="3"/>
  <c r="AK154" i="3" s="1"/>
  <c r="AI154" i="3" a="1"/>
  <c r="AI154" i="3" s="1"/>
  <c r="L142" i="3"/>
  <c r="AK142" i="3" s="1"/>
  <c r="L130" i="3"/>
  <c r="AK130" i="3" s="1"/>
  <c r="AI130" i="3" a="1"/>
  <c r="AI130" i="3" s="1"/>
  <c r="L119" i="3"/>
  <c r="AK119" i="3" s="1"/>
  <c r="AI119" i="3" a="1"/>
  <c r="AI119" i="3" s="1"/>
  <c r="L91" i="3"/>
  <c r="AI91" i="3" s="1" a="1"/>
  <c r="AI91" i="3" s="1"/>
  <c r="L81" i="3"/>
  <c r="AI81" i="3" a="1"/>
  <c r="AI81" i="3" s="1"/>
  <c r="L77" i="3"/>
  <c r="AK77" i="3" s="1"/>
  <c r="L30" i="3"/>
  <c r="AI30" i="3" s="1" a="1"/>
  <c r="AI30" i="3" s="1"/>
  <c r="AI295" i="3" a="1"/>
  <c r="AI295" i="3" s="1"/>
  <c r="AI283" i="3" a="1"/>
  <c r="AI283" i="3" s="1"/>
  <c r="AI264" i="3" a="1"/>
  <c r="AI264" i="3" s="1"/>
  <c r="AI149" i="3" a="1"/>
  <c r="AI149" i="3" s="1"/>
  <c r="AI122" i="3" a="1"/>
  <c r="AI122" i="3" s="1"/>
  <c r="L73" i="3"/>
  <c r="AK73" i="3" s="1"/>
  <c r="AI73" i="3" a="1"/>
  <c r="AI73" i="3" s="1"/>
  <c r="L275" i="3"/>
  <c r="AK275" i="3" s="1"/>
  <c r="AI275" i="3" a="1"/>
  <c r="AI275" i="3" s="1"/>
  <c r="L87" i="3"/>
  <c r="AK87" i="3" s="1"/>
  <c r="AI38" i="3" a="1"/>
  <c r="AI38" i="3" s="1"/>
  <c r="L267" i="3"/>
  <c r="AK267" i="3" s="1"/>
  <c r="AI267" i="3" a="1"/>
  <c r="AI267" i="3" s="1"/>
  <c r="AI192" i="3" a="1"/>
  <c r="AI192" i="3" s="1"/>
  <c r="L304" i="3"/>
  <c r="AK304" i="3" s="1"/>
  <c r="M288" i="3" a="1"/>
  <c r="M288" i="3" s="1"/>
  <c r="L265" i="3"/>
  <c r="AI265" i="3" a="1"/>
  <c r="AI265" i="3" s="1"/>
  <c r="L262" i="3"/>
  <c r="M256" i="3" a="1"/>
  <c r="M256" i="3" s="1"/>
  <c r="M240" i="3" a="1"/>
  <c r="M240" i="3" s="1"/>
  <c r="L184" i="3"/>
  <c r="AK184" i="3" s="1"/>
  <c r="AI184" i="3" a="1"/>
  <c r="AI184" i="3" s="1"/>
  <c r="L148" i="3"/>
  <c r="AK148" i="3" s="1"/>
  <c r="AI148" i="3" a="1"/>
  <c r="AI148" i="3" s="1"/>
  <c r="M117" i="3" a="1"/>
  <c r="M117" i="3" s="1"/>
  <c r="M114" i="3" a="1"/>
  <c r="M114" i="3" s="1"/>
  <c r="AI114" i="3" a="1"/>
  <c r="AI114" i="3" s="1"/>
  <c r="L112" i="3"/>
  <c r="AK112" i="3" s="1"/>
  <c r="AI112" i="3" a="1"/>
  <c r="AI112" i="3" s="1"/>
  <c r="L110" i="3"/>
  <c r="AK110" i="3" s="1"/>
  <c r="L105" i="3"/>
  <c r="AI105" i="3" s="1" a="1"/>
  <c r="AI105" i="3" s="1"/>
  <c r="L101" i="3"/>
  <c r="AK101" i="3" s="1"/>
  <c r="AI98" i="3" a="1"/>
  <c r="AI98" i="3" s="1"/>
  <c r="L84" i="3"/>
  <c r="L69" i="3"/>
  <c r="AI69" i="3" a="1"/>
  <c r="AI69" i="3" s="1"/>
  <c r="L66" i="3"/>
  <c r="AI66" i="3" s="1" a="1"/>
  <c r="AI66" i="3" s="1"/>
  <c r="L63" i="3"/>
  <c r="AI63" i="3" a="1"/>
  <c r="AI63" i="3" s="1"/>
  <c r="L49" i="3"/>
  <c r="AI49" i="3" s="1" a="1"/>
  <c r="AI49" i="3" s="1"/>
  <c r="L13" i="3"/>
  <c r="AI300" i="3" a="1"/>
  <c r="AI300" i="3" s="1"/>
  <c r="AI288" i="3" a="1"/>
  <c r="AI288" i="3" s="1"/>
  <c r="AI182" i="3" a="1"/>
  <c r="AI182" i="3" s="1"/>
  <c r="AF273" i="3"/>
  <c r="AH273" i="3" s="1"/>
  <c r="AL273" i="3" a="1"/>
  <c r="AL273" i="3" s="1"/>
  <c r="AF270" i="3"/>
  <c r="AH270" i="3" s="1"/>
  <c r="AL270" i="3" a="1"/>
  <c r="AL270" i="3" s="1"/>
  <c r="AF267" i="3"/>
  <c r="AH267" i="3" s="1"/>
  <c r="AL267" i="3" a="1"/>
  <c r="AL267" i="3" s="1"/>
  <c r="AF264" i="3"/>
  <c r="AL264" i="3" a="1"/>
  <c r="AL264" i="3" s="1"/>
  <c r="AF261" i="3"/>
  <c r="AL261" i="3" a="1"/>
  <c r="AL261" i="3" s="1"/>
  <c r="AF258" i="3"/>
  <c r="AL258" i="3" a="1"/>
  <c r="AL258" i="3" s="1"/>
  <c r="AF135" i="3"/>
  <c r="AL135" i="3" a="1"/>
  <c r="AL135" i="3" s="1"/>
  <c r="AL304" i="3" a="1"/>
  <c r="AL304" i="3" s="1"/>
  <c r="AL305" i="3" a="1"/>
  <c r="AL305" i="3" s="1"/>
  <c r="AF189" i="3"/>
  <c r="AL189" i="3" a="1"/>
  <c r="AL189" i="3" s="1"/>
  <c r="AF171" i="3"/>
  <c r="AL171" i="3" a="1"/>
  <c r="AL171" i="3" s="1"/>
  <c r="AF153" i="3"/>
  <c r="AL153" i="3" a="1"/>
  <c r="AL153" i="3" s="1"/>
  <c r="AF213" i="3"/>
  <c r="AL213" i="3" a="1"/>
  <c r="AL213" i="3" s="1"/>
  <c r="AF201" i="3"/>
  <c r="AL201" i="3" a="1"/>
  <c r="AL201" i="3" s="1"/>
  <c r="AF271" i="3"/>
  <c r="AH271" i="3" s="1"/>
  <c r="AL271" i="3" a="1"/>
  <c r="AL271" i="3" s="1"/>
  <c r="AF268" i="3"/>
  <c r="AH268" i="3" s="1"/>
  <c r="AL268" i="3" a="1"/>
  <c r="AL268" i="3" s="1"/>
  <c r="AF265" i="3"/>
  <c r="AL265" i="3" a="1"/>
  <c r="AL265" i="3" s="1"/>
  <c r="AF262" i="3"/>
  <c r="AL262" i="3" a="1"/>
  <c r="AL262" i="3" s="1"/>
  <c r="AF259" i="3"/>
  <c r="AL259" i="3" a="1"/>
  <c r="AL259" i="3" s="1"/>
  <c r="AF256" i="3"/>
  <c r="AL256" i="3" a="1"/>
  <c r="AL256" i="3" s="1"/>
  <c r="AL208" i="3" a="1"/>
  <c r="AL208" i="3" s="1"/>
  <c r="AF208" i="3"/>
  <c r="AL220" i="3" a="1"/>
  <c r="AL220" i="3" s="1"/>
  <c r="AF220" i="3"/>
  <c r="AF129" i="3"/>
  <c r="AL129" i="3" a="1"/>
  <c r="AL129" i="3" s="1"/>
  <c r="AF183" i="3"/>
  <c r="AL183" i="3" a="1"/>
  <c r="AL183" i="3" s="1"/>
  <c r="AF165" i="3"/>
  <c r="AL165" i="3" a="1"/>
  <c r="AL165" i="3" s="1"/>
  <c r="AF147" i="3"/>
  <c r="AL147" i="3" a="1"/>
  <c r="AL147" i="3" s="1"/>
  <c r="AF115" i="3"/>
  <c r="AL115" i="3" a="1"/>
  <c r="AL115" i="3" s="1"/>
  <c r="AF272" i="3"/>
  <c r="AH272" i="3" s="1"/>
  <c r="AL272" i="3" a="1"/>
  <c r="AL272" i="3" s="1"/>
  <c r="AF269" i="3"/>
  <c r="AH269" i="3" s="1"/>
  <c r="AL269" i="3" a="1"/>
  <c r="AL269" i="3" s="1"/>
  <c r="AF266" i="3"/>
  <c r="AH266" i="3" s="1"/>
  <c r="AL266" i="3" a="1"/>
  <c r="AL266" i="3" s="1"/>
  <c r="AF263" i="3"/>
  <c r="AL263" i="3" a="1"/>
  <c r="AL263" i="3" s="1"/>
  <c r="AF260" i="3"/>
  <c r="AL260" i="3" a="1"/>
  <c r="AL260" i="3" s="1"/>
  <c r="AF257" i="3"/>
  <c r="AL257" i="3" a="1"/>
  <c r="AL257" i="3" s="1"/>
  <c r="AF207" i="3"/>
  <c r="AL207" i="3" a="1"/>
  <c r="AL207" i="3" s="1"/>
  <c r="AF195" i="3"/>
  <c r="AL195" i="3" a="1"/>
  <c r="AL195" i="3" s="1"/>
  <c r="AF141" i="3"/>
  <c r="AL141" i="3" a="1"/>
  <c r="AL141" i="3" s="1"/>
  <c r="AF219" i="3"/>
  <c r="AL219" i="3" a="1"/>
  <c r="AL219" i="3" s="1"/>
  <c r="AL214" i="3" a="1"/>
  <c r="AL214" i="3" s="1"/>
  <c r="AF214" i="3"/>
  <c r="AF177" i="3"/>
  <c r="AL177" i="3" a="1"/>
  <c r="AL177" i="3" s="1"/>
  <c r="AF159" i="3"/>
  <c r="AL159" i="3" a="1"/>
  <c r="AL159" i="3" s="1"/>
  <c r="AF202" i="3"/>
  <c r="AF196" i="3"/>
  <c r="AF190" i="3"/>
  <c r="AF184" i="3"/>
  <c r="AF178" i="3"/>
  <c r="AF172" i="3"/>
  <c r="AF166" i="3"/>
  <c r="AF160" i="3"/>
  <c r="AF154" i="3"/>
  <c r="AF148" i="3"/>
  <c r="AF142" i="3"/>
  <c r="AF136" i="3"/>
  <c r="AF130" i="3"/>
  <c r="AF125" i="3"/>
  <c r="AL123" i="3" a="1"/>
  <c r="AL123" i="3" s="1"/>
  <c r="AF121" i="3"/>
  <c r="AF118" i="3"/>
  <c r="AL255" i="3" a="1"/>
  <c r="AL255" i="3" s="1"/>
  <c r="AL254" i="3" a="1"/>
  <c r="AL254" i="3" s="1"/>
  <c r="AL253" i="3" a="1"/>
  <c r="AL253" i="3" s="1"/>
  <c r="AL252" i="3" a="1"/>
  <c r="AL252" i="3" s="1"/>
  <c r="AL251" i="3" a="1"/>
  <c r="AL251" i="3" s="1"/>
  <c r="AL250" i="3" a="1"/>
  <c r="AL250" i="3" s="1"/>
  <c r="AL249" i="3" a="1"/>
  <c r="AL249" i="3" s="1"/>
  <c r="AL248" i="3" a="1"/>
  <c r="AL248" i="3" s="1"/>
  <c r="AL247" i="3" a="1"/>
  <c r="AL247" i="3" s="1"/>
  <c r="AL246" i="3" a="1"/>
  <c r="AL246" i="3" s="1"/>
  <c r="AL245" i="3" a="1"/>
  <c r="AL245" i="3" s="1"/>
  <c r="AL244" i="3" a="1"/>
  <c r="AL244" i="3" s="1"/>
  <c r="AL243" i="3" a="1"/>
  <c r="AL243" i="3" s="1"/>
  <c r="AL242" i="3" a="1"/>
  <c r="AL242" i="3" s="1"/>
  <c r="AL241" i="3" a="1"/>
  <c r="AL241" i="3" s="1"/>
  <c r="AL240" i="3" a="1"/>
  <c r="AL240" i="3" s="1"/>
  <c r="AL239" i="3" a="1"/>
  <c r="AL239" i="3" s="1"/>
  <c r="AL238" i="3" a="1"/>
  <c r="AL238" i="3" s="1"/>
  <c r="AL237" i="3" a="1"/>
  <c r="AL237" i="3" s="1"/>
  <c r="AL236" i="3" a="1"/>
  <c r="AL236" i="3" s="1"/>
  <c r="AL235" i="3" a="1"/>
  <c r="AL235" i="3" s="1"/>
  <c r="AL234" i="3" a="1"/>
  <c r="AL234" i="3" s="1"/>
  <c r="AL233" i="3" a="1"/>
  <c r="AL233" i="3" s="1"/>
  <c r="AL232" i="3" a="1"/>
  <c r="AL232" i="3" s="1"/>
  <c r="AL231" i="3" a="1"/>
  <c r="AL231" i="3" s="1"/>
  <c r="AL230" i="3" a="1"/>
  <c r="AL230" i="3" s="1"/>
  <c r="AL229" i="3" a="1"/>
  <c r="AL229" i="3" s="1"/>
  <c r="AL228" i="3" a="1"/>
  <c r="AL228" i="3" s="1"/>
  <c r="AF185" i="3"/>
  <c r="AF179" i="3"/>
  <c r="AF173" i="3"/>
  <c r="AF167" i="3"/>
  <c r="AF161" i="3"/>
  <c r="AF155" i="3"/>
  <c r="AF149" i="3"/>
  <c r="AF143" i="3"/>
  <c r="AF137" i="3"/>
  <c r="AF90" i="3"/>
  <c r="AL90" i="3" a="1"/>
  <c r="AL90" i="3" s="1"/>
  <c r="AF126" i="3"/>
  <c r="AF122" i="3"/>
  <c r="AL104" i="3" a="1"/>
  <c r="AL104" i="3" s="1"/>
  <c r="AF104" i="3"/>
  <c r="AL102" i="3" a="1"/>
  <c r="AL102" i="3" s="1"/>
  <c r="AF102" i="3"/>
  <c r="AL100" i="3" a="1"/>
  <c r="AL100" i="3" s="1"/>
  <c r="AF100" i="3"/>
  <c r="AL110" i="3" a="1"/>
  <c r="AL110" i="3" s="1"/>
  <c r="AF84" i="3"/>
  <c r="AL84" i="3" a="1"/>
  <c r="AL84" i="3" s="1"/>
  <c r="AL113" i="3" a="1"/>
  <c r="AL113" i="3" s="1"/>
  <c r="AF91" i="3"/>
  <c r="AL91" i="3" a="1"/>
  <c r="AL91" i="3" s="1"/>
  <c r="AL106" i="3" a="1"/>
  <c r="AL106" i="3" s="1"/>
  <c r="AL103" i="3" a="1"/>
  <c r="AL103" i="3" s="1"/>
  <c r="AF103" i="3"/>
  <c r="AL101" i="3" a="1"/>
  <c r="AL101" i="3" s="1"/>
  <c r="AF101" i="3"/>
  <c r="AL99" i="3" a="1"/>
  <c r="AL99" i="3" s="1"/>
  <c r="AF99" i="3"/>
  <c r="AL111" i="3" a="1"/>
  <c r="AL111" i="3" s="1"/>
  <c r="AF98" i="3"/>
  <c r="AF97" i="3"/>
  <c r="AF96" i="3"/>
  <c r="AF95" i="3"/>
  <c r="AF94" i="3"/>
  <c r="AF93" i="3"/>
  <c r="AF92" i="3"/>
  <c r="AF78" i="3"/>
  <c r="AL78" i="3" a="1"/>
  <c r="AL78" i="3" s="1"/>
  <c r="AF76" i="3"/>
  <c r="AL76" i="3" a="1"/>
  <c r="AL76" i="3" s="1"/>
  <c r="AF74" i="3"/>
  <c r="AL74" i="3" a="1"/>
  <c r="AL74" i="3" s="1"/>
  <c r="AF72" i="3"/>
  <c r="AL72" i="3" a="1"/>
  <c r="AL72" i="3" s="1"/>
  <c r="AF70" i="3"/>
  <c r="AL70" i="3" a="1"/>
  <c r="AL70" i="3" s="1"/>
  <c r="AF68" i="3"/>
  <c r="AL68" i="3" a="1"/>
  <c r="AL68" i="3" s="1"/>
  <c r="AF66" i="3"/>
  <c r="AL66" i="3" a="1"/>
  <c r="AL66" i="3" s="1"/>
  <c r="AF64" i="3"/>
  <c r="AL64" i="3" a="1"/>
  <c r="AL64" i="3" s="1"/>
  <c r="AF62" i="3"/>
  <c r="AL62" i="3" a="1"/>
  <c r="AL62" i="3" s="1"/>
  <c r="AF60" i="3"/>
  <c r="AL60" i="3" a="1"/>
  <c r="AL60" i="3" s="1"/>
  <c r="AF58" i="3"/>
  <c r="AL58" i="3" a="1"/>
  <c r="AL58" i="3" s="1"/>
  <c r="AF56" i="3"/>
  <c r="AL56" i="3" a="1"/>
  <c r="AL56" i="3" s="1"/>
  <c r="AF54" i="3"/>
  <c r="AL54" i="3" a="1"/>
  <c r="AL54" i="3" s="1"/>
  <c r="AF52" i="3"/>
  <c r="AL52" i="3" a="1"/>
  <c r="AL52" i="3" s="1"/>
  <c r="AF50" i="3"/>
  <c r="AL50" i="3" a="1"/>
  <c r="AL50" i="3" s="1"/>
  <c r="AF48" i="3"/>
  <c r="AL48" i="3" a="1"/>
  <c r="AL48" i="3" s="1"/>
  <c r="AF46" i="3"/>
  <c r="AL46" i="3" a="1"/>
  <c r="AL46" i="3" s="1"/>
  <c r="AF44" i="3"/>
  <c r="AL44" i="3" a="1"/>
  <c r="AL44" i="3" s="1"/>
  <c r="AF42" i="3"/>
  <c r="AL42" i="3" a="1"/>
  <c r="AL42" i="3" s="1"/>
  <c r="AF40" i="3"/>
  <c r="AL40" i="3" a="1"/>
  <c r="AL40" i="3" s="1"/>
  <c r="AL81" i="3" a="1"/>
  <c r="AL81" i="3" s="1"/>
  <c r="AL82" i="3" a="1"/>
  <c r="AL82" i="3" s="1"/>
  <c r="AF79" i="3"/>
  <c r="AL79" i="3" a="1"/>
  <c r="AL79" i="3" s="1"/>
  <c r="AF77" i="3"/>
  <c r="AL77" i="3" a="1"/>
  <c r="AL77" i="3" s="1"/>
  <c r="AF75" i="3"/>
  <c r="AL75" i="3" a="1"/>
  <c r="AL75" i="3" s="1"/>
  <c r="AF73" i="3"/>
  <c r="AL73" i="3" a="1"/>
  <c r="AL73" i="3" s="1"/>
  <c r="AF71" i="3"/>
  <c r="AL71" i="3" a="1"/>
  <c r="AL71" i="3" s="1"/>
  <c r="AF69" i="3"/>
  <c r="AL69" i="3" a="1"/>
  <c r="AL69" i="3" s="1"/>
  <c r="AF67" i="3"/>
  <c r="AL67" i="3" a="1"/>
  <c r="AL67" i="3" s="1"/>
  <c r="AF65" i="3"/>
  <c r="AL65" i="3" a="1"/>
  <c r="AL65" i="3" s="1"/>
  <c r="AF63" i="3"/>
  <c r="AL63" i="3" a="1"/>
  <c r="AL63" i="3" s="1"/>
  <c r="AF61" i="3"/>
  <c r="AL61" i="3" a="1"/>
  <c r="AL61" i="3" s="1"/>
  <c r="AF59" i="3"/>
  <c r="AL59" i="3" a="1"/>
  <c r="AL59" i="3" s="1"/>
  <c r="AF57" i="3"/>
  <c r="AL57" i="3" a="1"/>
  <c r="AL57" i="3" s="1"/>
  <c r="AF55" i="3"/>
  <c r="AL55" i="3" a="1"/>
  <c r="AL55" i="3" s="1"/>
  <c r="AF53" i="3"/>
  <c r="AL53" i="3" a="1"/>
  <c r="AL53" i="3" s="1"/>
  <c r="AF51" i="3"/>
  <c r="AL51" i="3" a="1"/>
  <c r="AL51" i="3" s="1"/>
  <c r="AF49" i="3"/>
  <c r="AL49" i="3" a="1"/>
  <c r="AL49" i="3" s="1"/>
  <c r="AF47" i="3"/>
  <c r="AL47" i="3" a="1"/>
  <c r="AL47" i="3" s="1"/>
  <c r="AF45" i="3"/>
  <c r="AL45" i="3" a="1"/>
  <c r="AL45" i="3" s="1"/>
  <c r="AF43" i="3"/>
  <c r="AL43" i="3" a="1"/>
  <c r="AL43" i="3" s="1"/>
  <c r="AF41" i="3"/>
  <c r="AL41" i="3" a="1"/>
  <c r="AL41" i="3" s="1"/>
  <c r="AF39" i="3"/>
  <c r="AL39" i="3" a="1"/>
  <c r="AL39" i="3" s="1"/>
  <c r="AL38" i="3" a="1"/>
  <c r="AL38" i="3" s="1"/>
  <c r="AL37" i="3" a="1"/>
  <c r="AL37" i="3" s="1"/>
  <c r="AL36" i="3" a="1"/>
  <c r="AL36" i="3" s="1"/>
  <c r="AL35" i="3" a="1"/>
  <c r="AL35" i="3" s="1"/>
  <c r="AL34" i="3" a="1"/>
  <c r="AL34" i="3" s="1"/>
  <c r="AL33" i="3" a="1"/>
  <c r="AL33" i="3" s="1"/>
  <c r="AL32" i="3" a="1"/>
  <c r="AL32" i="3" s="1"/>
  <c r="AL31" i="3" a="1"/>
  <c r="AL31" i="3" s="1"/>
  <c r="AL30" i="3" a="1"/>
  <c r="AL30" i="3" s="1"/>
  <c r="AL29" i="3" a="1"/>
  <c r="AL29" i="3" s="1"/>
  <c r="AL28" i="3" a="1"/>
  <c r="AL28" i="3" s="1"/>
  <c r="AL27" i="3" a="1"/>
  <c r="AL27" i="3" s="1"/>
  <c r="AL26" i="3" a="1"/>
  <c r="AL26" i="3" s="1"/>
  <c r="AL25" i="3" a="1"/>
  <c r="AL25" i="3" s="1"/>
  <c r="AL24" i="3" a="1"/>
  <c r="AL24" i="3" s="1"/>
  <c r="P24" i="3" s="1" a="1"/>
  <c r="P24" i="3" s="1"/>
  <c r="AL23" i="3" a="1"/>
  <c r="AL23" i="3" s="1"/>
  <c r="AL22" i="3" a="1"/>
  <c r="AL22" i="3" s="1"/>
  <c r="AL21" i="3" a="1"/>
  <c r="AL21" i="3" s="1"/>
  <c r="AL20" i="3" a="1"/>
  <c r="AL20" i="3" s="1"/>
  <c r="AL19" i="3" a="1"/>
  <c r="AL19" i="3" s="1"/>
  <c r="AL18" i="3" a="1"/>
  <c r="AL18" i="3" s="1"/>
  <c r="AL17" i="3" a="1"/>
  <c r="AL17" i="3" s="1"/>
  <c r="AL16" i="3" a="1"/>
  <c r="AL16" i="3" s="1"/>
  <c r="AL15" i="3" a="1"/>
  <c r="AL15" i="3" s="1"/>
  <c r="AL14" i="3" a="1"/>
  <c r="AL14" i="3" s="1"/>
  <c r="P14" i="3" s="1" a="1"/>
  <c r="P14" i="3" s="1"/>
  <c r="AL13" i="3" a="1"/>
  <c r="AL13" i="3" s="1"/>
  <c r="AL12" i="3" a="1"/>
  <c r="AL12" i="3" s="1"/>
  <c r="AL11" i="3" a="1"/>
  <c r="AL11" i="3" s="1"/>
  <c r="AL10" i="3" a="1"/>
  <c r="AL10" i="3" s="1"/>
  <c r="AL9" i="3" a="1"/>
  <c r="AL9" i="3" s="1"/>
  <c r="AL8" i="3" a="1"/>
  <c r="AL8" i="3" s="1"/>
  <c r="AL7" i="3" a="1"/>
  <c r="AL7" i="3" s="1"/>
  <c r="P7" i="3" s="1" a="1"/>
  <c r="P7" i="3" s="1"/>
  <c r="M300" i="3" a="1"/>
  <c r="M300" i="3" s="1"/>
  <c r="M270" i="3" a="1"/>
  <c r="M270" i="3" s="1"/>
  <c r="M268" i="3" a="1"/>
  <c r="M268" i="3" s="1"/>
  <c r="M266" i="3" a="1"/>
  <c r="M266" i="3" s="1"/>
  <c r="L264" i="3"/>
  <c r="AK264" i="3" s="1"/>
  <c r="M276" i="3" a="1"/>
  <c r="M276" i="3" s="1"/>
  <c r="L251" i="3"/>
  <c r="AK251" i="3" s="1"/>
  <c r="M251" i="3" a="1"/>
  <c r="M251" i="3" s="1"/>
  <c r="L221" i="3"/>
  <c r="AK221" i="3" s="1"/>
  <c r="M221" i="3" a="1"/>
  <c r="M221" i="3" s="1"/>
  <c r="L56" i="3"/>
  <c r="M280" i="3" a="1"/>
  <c r="M280" i="3" s="1"/>
  <c r="M278" i="3" a="1"/>
  <c r="M278" i="3" s="1"/>
  <c r="L276" i="3"/>
  <c r="AK276" i="3" s="1"/>
  <c r="L246" i="3"/>
  <c r="AI246" i="3" s="1" a="1"/>
  <c r="AI246" i="3" s="1"/>
  <c r="L253" i="3"/>
  <c r="M253" i="3" s="1" a="1"/>
  <c r="M253" i="3" s="1"/>
  <c r="L215" i="3"/>
  <c r="AK215" i="3" s="1"/>
  <c r="M302" i="3" a="1"/>
  <c r="M302" i="3" s="1"/>
  <c r="M292" i="3" a="1"/>
  <c r="M292" i="3" s="1"/>
  <c r="M290" i="3" a="1"/>
  <c r="M290" i="3" s="1"/>
  <c r="M257" i="3" a="1"/>
  <c r="M257" i="3" s="1"/>
  <c r="L245" i="3"/>
  <c r="AK245" i="3" s="1"/>
  <c r="M234" i="3" a="1"/>
  <c r="M234" i="3" s="1"/>
  <c r="L209" i="3"/>
  <c r="AK209" i="3" s="1"/>
  <c r="M209" i="3" a="1"/>
  <c r="M209" i="3" s="1"/>
  <c r="L227" i="3"/>
  <c r="AK227" i="3" s="1"/>
  <c r="M227" i="3" a="1"/>
  <c r="M227" i="3" s="1"/>
  <c r="M269" i="3" a="1"/>
  <c r="M269" i="3" s="1"/>
  <c r="M267" i="3" a="1"/>
  <c r="M267" i="3" s="1"/>
  <c r="L248" i="3"/>
  <c r="L86" i="3"/>
  <c r="L20" i="3"/>
  <c r="AK20" i="3" s="1"/>
  <c r="L239" i="3"/>
  <c r="AI239" i="3" s="1" a="1"/>
  <c r="AI239" i="3" s="1"/>
  <c r="M281" i="3" a="1"/>
  <c r="M281" i="3" s="1"/>
  <c r="M279" i="3" a="1"/>
  <c r="M279" i="3" s="1"/>
  <c r="M277" i="3" a="1"/>
  <c r="M277" i="3" s="1"/>
  <c r="L233" i="3"/>
  <c r="AK233" i="3" s="1"/>
  <c r="M293" i="3" a="1"/>
  <c r="M293" i="3" s="1"/>
  <c r="M291" i="3" a="1"/>
  <c r="M291" i="3" s="1"/>
  <c r="M289" i="3" a="1"/>
  <c r="M289" i="3" s="1"/>
  <c r="L254" i="3"/>
  <c r="AI254" i="3" s="1" a="1"/>
  <c r="AI254" i="3" s="1"/>
  <c r="L74" i="3"/>
  <c r="AK74" i="3" s="1"/>
  <c r="M103" i="3" a="1"/>
  <c r="M103" i="3" s="1"/>
  <c r="M99" i="3" a="1"/>
  <c r="M99" i="3" s="1"/>
  <c r="L60" i="3"/>
  <c r="AK60" i="3" s="1"/>
  <c r="M60" i="3" a="1"/>
  <c r="M60" i="3" s="1"/>
  <c r="L247" i="3"/>
  <c r="L241" i="3"/>
  <c r="L235" i="3"/>
  <c r="L229" i="3"/>
  <c r="L223" i="3"/>
  <c r="L217" i="3"/>
  <c r="L211" i="3"/>
  <c r="AI211" i="3" s="1" a="1"/>
  <c r="AI211" i="3" s="1"/>
  <c r="L205" i="3"/>
  <c r="L199" i="3"/>
  <c r="AI199" i="3" s="1" a="1"/>
  <c r="AI199" i="3" s="1"/>
  <c r="L193" i="3"/>
  <c r="L187" i="3"/>
  <c r="AI187" i="3" s="1" a="1"/>
  <c r="AI187" i="3" s="1"/>
  <c r="L181" i="3"/>
  <c r="AI181" i="3" s="1" a="1"/>
  <c r="AI181" i="3" s="1"/>
  <c r="L175" i="3"/>
  <c r="L169" i="3"/>
  <c r="M169" i="3" s="1" a="1"/>
  <c r="M169" i="3" s="1"/>
  <c r="L163" i="3"/>
  <c r="L157" i="3"/>
  <c r="L151" i="3"/>
  <c r="L145" i="3"/>
  <c r="L139" i="3"/>
  <c r="L133" i="3"/>
  <c r="L127" i="3"/>
  <c r="AI127" i="3" s="1" a="1"/>
  <c r="AI127" i="3" s="1"/>
  <c r="L121" i="3"/>
  <c r="AI121" i="3" s="1" a="1"/>
  <c r="AI121" i="3" s="1"/>
  <c r="L71" i="3"/>
  <c r="L26" i="3"/>
  <c r="AK26" i="3" s="1"/>
  <c r="M242" i="3" a="1"/>
  <c r="M242" i="3" s="1"/>
  <c r="M236" i="3" a="1"/>
  <c r="M236" i="3" s="1"/>
  <c r="M188" i="3" a="1"/>
  <c r="M188" i="3" s="1"/>
  <c r="M122" i="3" a="1"/>
  <c r="M122" i="3" s="1"/>
  <c r="M116" i="3" a="1"/>
  <c r="M116" i="3" s="1"/>
  <c r="M90" i="3" a="1"/>
  <c r="M90" i="3" s="1"/>
  <c r="M78" i="3" a="1"/>
  <c r="M78" i="3" s="1"/>
  <c r="M68" i="3" a="1"/>
  <c r="M68" i="3" s="1"/>
  <c r="L68" i="3"/>
  <c r="AK68" i="3" s="1"/>
  <c r="L242" i="3"/>
  <c r="AK242" i="3" s="1"/>
  <c r="L236" i="3"/>
  <c r="AK236" i="3" s="1"/>
  <c r="L230" i="3"/>
  <c r="AK230" i="3" s="1"/>
  <c r="L224" i="3"/>
  <c r="AK224" i="3" s="1"/>
  <c r="L218" i="3"/>
  <c r="AK218" i="3" s="1"/>
  <c r="L212" i="3"/>
  <c r="AK212" i="3" s="1"/>
  <c r="L206" i="3"/>
  <c r="L200" i="3"/>
  <c r="AK200" i="3" s="1"/>
  <c r="L194" i="3"/>
  <c r="L188" i="3"/>
  <c r="AK188" i="3" s="1"/>
  <c r="L182" i="3"/>
  <c r="AK182" i="3" s="1"/>
  <c r="L176" i="3"/>
  <c r="AI176" i="3" s="1" a="1"/>
  <c r="AI176" i="3" s="1"/>
  <c r="L170" i="3"/>
  <c r="L164" i="3"/>
  <c r="L158" i="3"/>
  <c r="L152" i="3"/>
  <c r="L146" i="3"/>
  <c r="L140" i="3"/>
  <c r="L134" i="3"/>
  <c r="M32" i="3" a="1"/>
  <c r="M32" i="3" s="1"/>
  <c r="L32" i="3"/>
  <c r="M92" i="3" a="1"/>
  <c r="M92" i="3" s="1"/>
  <c r="M80" i="3" a="1"/>
  <c r="M80" i="3" s="1"/>
  <c r="L65" i="3"/>
  <c r="AK65" i="3" s="1"/>
  <c r="L62" i="3"/>
  <c r="AK62" i="3" s="1"/>
  <c r="L70" i="3"/>
  <c r="M38" i="3" a="1"/>
  <c r="M38" i="3" s="1"/>
  <c r="L38" i="3"/>
  <c r="AK38" i="3" s="1"/>
  <c r="M184" i="3" a="1"/>
  <c r="M184" i="3" s="1"/>
  <c r="M178" i="3" a="1"/>
  <c r="M178" i="3" s="1"/>
  <c r="M172" i="3" a="1"/>
  <c r="M172" i="3" s="1"/>
  <c r="M166" i="3" a="1"/>
  <c r="M166" i="3" s="1"/>
  <c r="M160" i="3" a="1"/>
  <c r="M160" i="3" s="1"/>
  <c r="M154" i="3" a="1"/>
  <c r="M154" i="3" s="1"/>
  <c r="M148" i="3" a="1"/>
  <c r="M148" i="3" s="1"/>
  <c r="M142" i="3" a="1"/>
  <c r="M142" i="3" s="1"/>
  <c r="M136" i="3" a="1"/>
  <c r="M136" i="3" s="1"/>
  <c r="M130" i="3" a="1"/>
  <c r="M130" i="3" s="1"/>
  <c r="M124" i="3" a="1"/>
  <c r="M124" i="3" s="1"/>
  <c r="M118" i="3" a="1"/>
  <c r="M118" i="3" s="1"/>
  <c r="M112" i="3" a="1"/>
  <c r="M112" i="3" s="1"/>
  <c r="M104" i="3" a="1"/>
  <c r="M104" i="3" s="1"/>
  <c r="M102" i="3" a="1"/>
  <c r="M102" i="3" s="1"/>
  <c r="M82" i="3" a="1"/>
  <c r="M82" i="3" s="1"/>
  <c r="L8" i="3"/>
  <c r="M8" i="3" s="1" a="1"/>
  <c r="M8" i="3" s="1"/>
  <c r="M89" i="3" a="1"/>
  <c r="M89" i="3" s="1"/>
  <c r="M77" i="3" a="1"/>
  <c r="M77" i="3" s="1"/>
  <c r="L64" i="3"/>
  <c r="AK64" i="3" s="1"/>
  <c r="L44" i="3"/>
  <c r="AK44" i="3" s="1"/>
  <c r="M203" i="3" a="1"/>
  <c r="M203" i="3" s="1"/>
  <c r="M197" i="3" a="1"/>
  <c r="M197" i="3" s="1"/>
  <c r="M191" i="3" a="1"/>
  <c r="M191" i="3" s="1"/>
  <c r="M185" i="3" a="1"/>
  <c r="M185" i="3" s="1"/>
  <c r="M179" i="3" a="1"/>
  <c r="M179" i="3" s="1"/>
  <c r="M173" i="3" a="1"/>
  <c r="M173" i="3" s="1"/>
  <c r="M167" i="3" a="1"/>
  <c r="M167" i="3" s="1"/>
  <c r="M161" i="3" a="1"/>
  <c r="M161" i="3" s="1"/>
  <c r="M155" i="3" a="1"/>
  <c r="M155" i="3" s="1"/>
  <c r="M149" i="3" a="1"/>
  <c r="M149" i="3" s="1"/>
  <c r="M143" i="3" a="1"/>
  <c r="M143" i="3" s="1"/>
  <c r="M137" i="3" a="1"/>
  <c r="M137" i="3" s="1"/>
  <c r="M131" i="3" a="1"/>
  <c r="M131" i="3" s="1"/>
  <c r="M119" i="3" a="1"/>
  <c r="M119" i="3" s="1"/>
  <c r="M113" i="3" a="1"/>
  <c r="M113" i="3" s="1"/>
  <c r="M72" i="3" a="1"/>
  <c r="M72" i="3" s="1"/>
  <c r="M91" i="3" a="1"/>
  <c r="M91" i="3" s="1"/>
  <c r="M79" i="3" a="1"/>
  <c r="M79" i="3" s="1"/>
  <c r="L50" i="3"/>
  <c r="M50" i="3" s="1" a="1"/>
  <c r="M50" i="3" s="1"/>
  <c r="L14" i="3"/>
  <c r="AK14" i="3" s="1"/>
  <c r="L57" i="3"/>
  <c r="L51" i="3"/>
  <c r="L45" i="3"/>
  <c r="L39" i="3"/>
  <c r="L33" i="3"/>
  <c r="L27" i="3"/>
  <c r="AK27" i="3" s="1"/>
  <c r="L21" i="3"/>
  <c r="AI21" i="3" s="1" a="1"/>
  <c r="AI21" i="3" s="1"/>
  <c r="L15" i="3"/>
  <c r="L9" i="3"/>
  <c r="M58" i="3" a="1"/>
  <c r="M58" i="3" s="1"/>
  <c r="M52" i="3" a="1"/>
  <c r="M52" i="3" s="1"/>
  <c r="M46" i="3" a="1"/>
  <c r="M46" i="3" s="1"/>
  <c r="M40" i="3" a="1"/>
  <c r="M40" i="3" s="1"/>
  <c r="M34" i="3" a="1"/>
  <c r="M34" i="3" s="1"/>
  <c r="L58" i="3"/>
  <c r="AK58" i="3" s="1"/>
  <c r="L52" i="3"/>
  <c r="AK52" i="3" s="1"/>
  <c r="L46" i="3"/>
  <c r="AK46" i="3" s="1"/>
  <c r="L40" i="3"/>
  <c r="L34" i="3"/>
  <c r="L28" i="3"/>
  <c r="L22" i="3"/>
  <c r="L16" i="3"/>
  <c r="M16" i="3" s="1" a="1"/>
  <c r="M16" i="3" s="1"/>
  <c r="L10" i="3"/>
  <c r="M59" i="3" a="1"/>
  <c r="M59" i="3" s="1"/>
  <c r="L59" i="3"/>
  <c r="L53" i="3"/>
  <c r="AK53" i="3" s="1"/>
  <c r="L47" i="3"/>
  <c r="AK47" i="3" s="1"/>
  <c r="L41" i="3"/>
  <c r="AK41" i="3" s="1"/>
  <c r="L35" i="3"/>
  <c r="AI35" i="3" s="1" a="1"/>
  <c r="AI35" i="3" s="1"/>
  <c r="L29" i="3"/>
  <c r="L23" i="3"/>
  <c r="L17" i="3"/>
  <c r="L11" i="3"/>
  <c r="M7" i="3" a="1"/>
  <c r="M7" i="3" s="1"/>
  <c r="A4" i="5" a="1"/>
  <c r="B4" i="5" a="1"/>
  <c r="D3" i="5"/>
  <c r="C3" i="5"/>
  <c r="B3" i="5"/>
  <c r="A3" i="5"/>
  <c r="AG6" i="3"/>
  <c r="AJ6" i="3" s="1"/>
  <c r="AE6" i="3"/>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 i="2"/>
  <c r="Q7" i="3" l="1"/>
  <c r="R7" i="3" s="1"/>
  <c r="S7" i="3"/>
  <c r="T7" i="3"/>
  <c r="W7" i="3"/>
  <c r="Y7" i="3"/>
  <c r="Z7" i="3"/>
  <c r="X7" i="3"/>
  <c r="V7" i="3"/>
  <c r="U7" i="3"/>
  <c r="Q24" i="3"/>
  <c r="R24" i="3" s="1"/>
  <c r="Z24" i="3"/>
  <c r="Y24" i="3"/>
  <c r="S24" i="3"/>
  <c r="V24" i="3"/>
  <c r="U24" i="3"/>
  <c r="W24" i="3"/>
  <c r="X24" i="3"/>
  <c r="T24" i="3"/>
  <c r="U14" i="3"/>
  <c r="V14" i="3"/>
  <c r="Y14" i="3"/>
  <c r="Q14" i="3"/>
  <c r="S14" i="3" s="1"/>
  <c r="R14" i="3"/>
  <c r="T14" i="3"/>
  <c r="X14" i="3"/>
  <c r="W14" i="3"/>
  <c r="Z14" i="3"/>
  <c r="P26" i="3" a="1"/>
  <c r="P26" i="3" s="1"/>
  <c r="AH22" i="3"/>
  <c r="N22" i="3" a="1"/>
  <c r="N22" i="3" s="1"/>
  <c r="P27" i="3" a="1"/>
  <c r="P27" i="3" s="1"/>
  <c r="AI24" i="3" a="1"/>
  <c r="AI24" i="3" s="1"/>
  <c r="O21" i="3" a="1"/>
  <c r="O21" i="3" s="1"/>
  <c r="AH28" i="3"/>
  <c r="N28" i="3" a="1"/>
  <c r="N28" i="3" s="1"/>
  <c r="N23" i="3" a="1"/>
  <c r="N23" i="3" s="1"/>
  <c r="AH14" i="3"/>
  <c r="N14" i="3" a="1"/>
  <c r="N14" i="3" s="1"/>
  <c r="AH12" i="3"/>
  <c r="N12" i="3" a="1"/>
  <c r="N12" i="3" s="1"/>
  <c r="P20" i="3" a="1"/>
  <c r="P20" i="3" s="1"/>
  <c r="AH20" i="3"/>
  <c r="N20" i="3" a="1"/>
  <c r="N20" i="3" s="1"/>
  <c r="AH10" i="3"/>
  <c r="N10" i="3" a="1"/>
  <c r="N10" i="3" s="1"/>
  <c r="O11" i="3" a="1"/>
  <c r="O11" i="3" s="1"/>
  <c r="O18" i="3" a="1"/>
  <c r="O18" i="3" s="1"/>
  <c r="AH16" i="3"/>
  <c r="N16" i="3" a="1"/>
  <c r="N16" i="3" s="1"/>
  <c r="AH24" i="3"/>
  <c r="N24" i="3" a="1"/>
  <c r="N24" i="3" s="1"/>
  <c r="M14" i="3" a="1"/>
  <c r="M14" i="3" s="1"/>
  <c r="G7" i="5" a="1"/>
  <c r="G7" i="5" s="1"/>
  <c r="G8" i="5" a="1"/>
  <c r="G8" i="5" s="1"/>
  <c r="G12" i="5" a="1"/>
  <c r="G12" i="5" s="1"/>
  <c r="G15" i="5" a="1"/>
  <c r="G15" i="5" s="1"/>
  <c r="G18" i="5" a="1"/>
  <c r="G18" i="5" s="1"/>
  <c r="G21" i="5" a="1"/>
  <c r="G21" i="5" s="1"/>
  <c r="G24" i="5" a="1"/>
  <c r="G24" i="5" s="1"/>
  <c r="G27" i="5" a="1"/>
  <c r="G27" i="5" s="1"/>
  <c r="G30" i="5" a="1"/>
  <c r="G30" i="5" s="1"/>
  <c r="G33" i="5" a="1"/>
  <c r="G33" i="5" s="1"/>
  <c r="G36" i="5" a="1"/>
  <c r="G36" i="5" s="1"/>
  <c r="G39" i="5" a="1"/>
  <c r="G39" i="5" s="1"/>
  <c r="G42" i="5" a="1"/>
  <c r="G42" i="5" s="1"/>
  <c r="G45" i="5" a="1"/>
  <c r="G45" i="5" s="1"/>
  <c r="G48" i="5" a="1"/>
  <c r="G48" i="5" s="1"/>
  <c r="G51" i="5" a="1"/>
  <c r="G51" i="5" s="1"/>
  <c r="G54" i="5" a="1"/>
  <c r="G54" i="5" s="1"/>
  <c r="G57" i="5" a="1"/>
  <c r="G57" i="5" s="1"/>
  <c r="G60" i="5" a="1"/>
  <c r="G60" i="5" s="1"/>
  <c r="G63" i="5" a="1"/>
  <c r="G63" i="5" s="1"/>
  <c r="G66" i="5" a="1"/>
  <c r="G66" i="5" s="1"/>
  <c r="G69" i="5" a="1"/>
  <c r="G69" i="5" s="1"/>
  <c r="G72" i="5" a="1"/>
  <c r="G72" i="5" s="1"/>
  <c r="G75" i="5" a="1"/>
  <c r="G75" i="5" s="1"/>
  <c r="G78" i="5" a="1"/>
  <c r="G78" i="5" s="1"/>
  <c r="G81" i="5" a="1"/>
  <c r="G81" i="5" s="1"/>
  <c r="G84" i="5" a="1"/>
  <c r="G84" i="5" s="1"/>
  <c r="G87" i="5" a="1"/>
  <c r="G87" i="5" s="1"/>
  <c r="G90" i="5" a="1"/>
  <c r="G90" i="5" s="1"/>
  <c r="G93" i="5" a="1"/>
  <c r="G93" i="5" s="1"/>
  <c r="G96" i="5" a="1"/>
  <c r="G96" i="5" s="1"/>
  <c r="G99" i="5" a="1"/>
  <c r="G99" i="5" s="1"/>
  <c r="G102" i="5" a="1"/>
  <c r="G102" i="5" s="1"/>
  <c r="G105" i="5" a="1"/>
  <c r="G105" i="5" s="1"/>
  <c r="G108" i="5" a="1"/>
  <c r="G108" i="5" s="1"/>
  <c r="G111" i="5" a="1"/>
  <c r="G111" i="5" s="1"/>
  <c r="G114" i="5" a="1"/>
  <c r="G114" i="5" s="1"/>
  <c r="G117" i="5" a="1"/>
  <c r="G117" i="5" s="1"/>
  <c r="G120" i="5" a="1"/>
  <c r="G120" i="5" s="1"/>
  <c r="G123" i="5" a="1"/>
  <c r="G123" i="5" s="1"/>
  <c r="G126" i="5" a="1"/>
  <c r="G126" i="5" s="1"/>
  <c r="G129" i="5" a="1"/>
  <c r="G129" i="5" s="1"/>
  <c r="G132" i="5" a="1"/>
  <c r="G132" i="5" s="1"/>
  <c r="G135" i="5" a="1"/>
  <c r="G135" i="5" s="1"/>
  <c r="G138" i="5" a="1"/>
  <c r="G138" i="5" s="1"/>
  <c r="G141" i="5" a="1"/>
  <c r="G141" i="5" s="1"/>
  <c r="G144" i="5" a="1"/>
  <c r="G144" i="5" s="1"/>
  <c r="G147" i="5" a="1"/>
  <c r="G147" i="5" s="1"/>
  <c r="G150" i="5" a="1"/>
  <c r="G150" i="5" s="1"/>
  <c r="G153" i="5" a="1"/>
  <c r="G153" i="5" s="1"/>
  <c r="G156" i="5" a="1"/>
  <c r="G156" i="5" s="1"/>
  <c r="G159" i="5" a="1"/>
  <c r="G159" i="5" s="1"/>
  <c r="G162" i="5" a="1"/>
  <c r="G162" i="5" s="1"/>
  <c r="G165" i="5" a="1"/>
  <c r="G165" i="5" s="1"/>
  <c r="G168" i="5" a="1"/>
  <c r="G168" i="5" s="1"/>
  <c r="G171" i="5" a="1"/>
  <c r="G171" i="5" s="1"/>
  <c r="G9" i="5" a="1"/>
  <c r="G9" i="5" s="1"/>
  <c r="G10" i="5" a="1"/>
  <c r="G10" i="5" s="1"/>
  <c r="G13" i="5" a="1"/>
  <c r="G13" i="5" s="1"/>
  <c r="G16" i="5" a="1"/>
  <c r="G16" i="5" s="1"/>
  <c r="G19" i="5" a="1"/>
  <c r="G19" i="5" s="1"/>
  <c r="G22" i="5" a="1"/>
  <c r="G22" i="5" s="1"/>
  <c r="G25" i="5" a="1"/>
  <c r="G25" i="5" s="1"/>
  <c r="G28" i="5" a="1"/>
  <c r="G28" i="5" s="1"/>
  <c r="G31" i="5" a="1"/>
  <c r="G31" i="5" s="1"/>
  <c r="G34" i="5" a="1"/>
  <c r="G34" i="5" s="1"/>
  <c r="G37" i="5" a="1"/>
  <c r="G37" i="5" s="1"/>
  <c r="G40" i="5" a="1"/>
  <c r="G40" i="5" s="1"/>
  <c r="G43" i="5" a="1"/>
  <c r="G43" i="5" s="1"/>
  <c r="G46" i="5" a="1"/>
  <c r="G46" i="5" s="1"/>
  <c r="G49" i="5" a="1"/>
  <c r="G49" i="5" s="1"/>
  <c r="G52" i="5" a="1"/>
  <c r="G52" i="5" s="1"/>
  <c r="G55" i="5" a="1"/>
  <c r="G55" i="5" s="1"/>
  <c r="G58" i="5" a="1"/>
  <c r="G58" i="5" s="1"/>
  <c r="G61" i="5" a="1"/>
  <c r="G61" i="5" s="1"/>
  <c r="G64" i="5" a="1"/>
  <c r="G64" i="5" s="1"/>
  <c r="G67" i="5" a="1"/>
  <c r="G67" i="5" s="1"/>
  <c r="G70" i="5" a="1"/>
  <c r="G70" i="5" s="1"/>
  <c r="G73" i="5" a="1"/>
  <c r="G73" i="5" s="1"/>
  <c r="G76" i="5" a="1"/>
  <c r="G76" i="5" s="1"/>
  <c r="G79" i="5" a="1"/>
  <c r="G79" i="5" s="1"/>
  <c r="G82" i="5" a="1"/>
  <c r="G82" i="5" s="1"/>
  <c r="G85" i="5" a="1"/>
  <c r="G85" i="5" s="1"/>
  <c r="G88" i="5" a="1"/>
  <c r="G88" i="5" s="1"/>
  <c r="G91" i="5" a="1"/>
  <c r="G91" i="5" s="1"/>
  <c r="G94" i="5" a="1"/>
  <c r="G94" i="5" s="1"/>
  <c r="G97" i="5" a="1"/>
  <c r="G97" i="5" s="1"/>
  <c r="G100" i="5" a="1"/>
  <c r="G100" i="5" s="1"/>
  <c r="G103" i="5" a="1"/>
  <c r="G103" i="5" s="1"/>
  <c r="G106" i="5" a="1"/>
  <c r="G106" i="5" s="1"/>
  <c r="G109" i="5" a="1"/>
  <c r="G109" i="5" s="1"/>
  <c r="G112" i="5" a="1"/>
  <c r="G112" i="5" s="1"/>
  <c r="G115" i="5" a="1"/>
  <c r="G115" i="5" s="1"/>
  <c r="G118" i="5" a="1"/>
  <c r="G118" i="5" s="1"/>
  <c r="G121" i="5" a="1"/>
  <c r="G121" i="5" s="1"/>
  <c r="G124" i="5" a="1"/>
  <c r="G124" i="5" s="1"/>
  <c r="G127" i="5" a="1"/>
  <c r="G127" i="5" s="1"/>
  <c r="G130" i="5" a="1"/>
  <c r="G130" i="5" s="1"/>
  <c r="G133" i="5" a="1"/>
  <c r="G133" i="5" s="1"/>
  <c r="G136" i="5" a="1"/>
  <c r="G136" i="5" s="1"/>
  <c r="G139" i="5" a="1"/>
  <c r="G139" i="5" s="1"/>
  <c r="G142" i="5" a="1"/>
  <c r="G142" i="5" s="1"/>
  <c r="G145" i="5" a="1"/>
  <c r="G145" i="5" s="1"/>
  <c r="G148" i="5" a="1"/>
  <c r="G148" i="5" s="1"/>
  <c r="G151" i="5" a="1"/>
  <c r="G151" i="5" s="1"/>
  <c r="G154" i="5" a="1"/>
  <c r="G154" i="5" s="1"/>
  <c r="G157" i="5" a="1"/>
  <c r="G157" i="5" s="1"/>
  <c r="G160" i="5" a="1"/>
  <c r="G160" i="5" s="1"/>
  <c r="G163" i="5" a="1"/>
  <c r="G163" i="5" s="1"/>
  <c r="G166" i="5" a="1"/>
  <c r="G166" i="5" s="1"/>
  <c r="G169" i="5" a="1"/>
  <c r="G169" i="5" s="1"/>
  <c r="G5" i="5" a="1"/>
  <c r="G5" i="5" s="1"/>
  <c r="G6" i="5" a="1"/>
  <c r="G6" i="5" s="1"/>
  <c r="G11" i="5" a="1"/>
  <c r="G11" i="5" s="1"/>
  <c r="G14" i="5" a="1"/>
  <c r="G14" i="5" s="1"/>
  <c r="G17" i="5" a="1"/>
  <c r="G17" i="5" s="1"/>
  <c r="G20" i="5" a="1"/>
  <c r="G20" i="5" s="1"/>
  <c r="G23" i="5" a="1"/>
  <c r="G23" i="5" s="1"/>
  <c r="G26" i="5" a="1"/>
  <c r="G26" i="5" s="1"/>
  <c r="G29" i="5" a="1"/>
  <c r="G29" i="5" s="1"/>
  <c r="G32" i="5" a="1"/>
  <c r="G32" i="5" s="1"/>
  <c r="G35" i="5" a="1"/>
  <c r="G35" i="5" s="1"/>
  <c r="G38" i="5" a="1"/>
  <c r="G38" i="5" s="1"/>
  <c r="G41" i="5" a="1"/>
  <c r="G41" i="5" s="1"/>
  <c r="G44" i="5" a="1"/>
  <c r="G44" i="5" s="1"/>
  <c r="G47" i="5" a="1"/>
  <c r="G47" i="5" s="1"/>
  <c r="G50" i="5" a="1"/>
  <c r="G50" i="5" s="1"/>
  <c r="G53" i="5" a="1"/>
  <c r="G53" i="5" s="1"/>
  <c r="G56" i="5" a="1"/>
  <c r="G56" i="5" s="1"/>
  <c r="G59" i="5" a="1"/>
  <c r="G59" i="5" s="1"/>
  <c r="G62" i="5" a="1"/>
  <c r="G62" i="5" s="1"/>
  <c r="G65" i="5" a="1"/>
  <c r="G65" i="5" s="1"/>
  <c r="G68" i="5" a="1"/>
  <c r="G68" i="5" s="1"/>
  <c r="G71" i="5" a="1"/>
  <c r="G71" i="5" s="1"/>
  <c r="G74" i="5" a="1"/>
  <c r="G74" i="5" s="1"/>
  <c r="G77" i="5" a="1"/>
  <c r="G77" i="5" s="1"/>
  <c r="G80" i="5" a="1"/>
  <c r="G80" i="5" s="1"/>
  <c r="G83" i="5" a="1"/>
  <c r="G83" i="5" s="1"/>
  <c r="G86" i="5" a="1"/>
  <c r="G86" i="5" s="1"/>
  <c r="G89" i="5" a="1"/>
  <c r="G89" i="5" s="1"/>
  <c r="G92" i="5" a="1"/>
  <c r="G92" i="5" s="1"/>
  <c r="G95" i="5" a="1"/>
  <c r="G95" i="5" s="1"/>
  <c r="G98" i="5" a="1"/>
  <c r="G98" i="5" s="1"/>
  <c r="G101" i="5" a="1"/>
  <c r="G101" i="5" s="1"/>
  <c r="G104" i="5" a="1"/>
  <c r="G104" i="5" s="1"/>
  <c r="G107" i="5" a="1"/>
  <c r="G107" i="5" s="1"/>
  <c r="G110" i="5" a="1"/>
  <c r="G110" i="5" s="1"/>
  <c r="G113" i="5" a="1"/>
  <c r="G113" i="5" s="1"/>
  <c r="G116" i="5" a="1"/>
  <c r="G116" i="5" s="1"/>
  <c r="G119" i="5" a="1"/>
  <c r="G119" i="5" s="1"/>
  <c r="G122" i="5" a="1"/>
  <c r="G122" i="5" s="1"/>
  <c r="G125" i="5" a="1"/>
  <c r="G125" i="5" s="1"/>
  <c r="G128" i="5" a="1"/>
  <c r="G128" i="5" s="1"/>
  <c r="G131" i="5" a="1"/>
  <c r="G131" i="5" s="1"/>
  <c r="G134" i="5" a="1"/>
  <c r="G134" i="5" s="1"/>
  <c r="G137" i="5" a="1"/>
  <c r="G137" i="5" s="1"/>
  <c r="G140" i="5" a="1"/>
  <c r="G140" i="5" s="1"/>
  <c r="G143" i="5" a="1"/>
  <c r="G143" i="5" s="1"/>
  <c r="G146" i="5" a="1"/>
  <c r="G146" i="5" s="1"/>
  <c r="G149" i="5" a="1"/>
  <c r="G149" i="5" s="1"/>
  <c r="G152" i="5" a="1"/>
  <c r="G152" i="5" s="1"/>
  <c r="G155" i="5" a="1"/>
  <c r="G155" i="5" s="1"/>
  <c r="G158" i="5" a="1"/>
  <c r="G158" i="5" s="1"/>
  <c r="G161" i="5" a="1"/>
  <c r="G161" i="5" s="1"/>
  <c r="G164" i="5" a="1"/>
  <c r="G164" i="5" s="1"/>
  <c r="G167" i="5" a="1"/>
  <c r="G167" i="5" s="1"/>
  <c r="G170" i="5" a="1"/>
  <c r="G170" i="5" s="1"/>
  <c r="AK16" i="3"/>
  <c r="P16" i="3" s="1" a="1"/>
  <c r="P16" i="3" s="1"/>
  <c r="AI16" i="3" a="1"/>
  <c r="AI16" i="3" s="1"/>
  <c r="AK11" i="3"/>
  <c r="P11" i="3" s="1" a="1"/>
  <c r="P11" i="3" s="1"/>
  <c r="AI11" i="3" a="1"/>
  <c r="AI11" i="3" s="1"/>
  <c r="M11" i="3" a="1"/>
  <c r="M11" i="3" s="1"/>
  <c r="AK17" i="3"/>
  <c r="P17" i="3" s="1" a="1"/>
  <c r="P17" i="3" s="1"/>
  <c r="M17" i="3" a="1"/>
  <c r="M17" i="3" s="1"/>
  <c r="AK28" i="3"/>
  <c r="P28" i="3" s="1" a="1"/>
  <c r="P28" i="3" s="1"/>
  <c r="AI28" i="3" a="1"/>
  <c r="AI28" i="3" s="1"/>
  <c r="M28" i="3" a="1"/>
  <c r="M28" i="3" s="1"/>
  <c r="AK163" i="3"/>
  <c r="M163" i="3" a="1"/>
  <c r="M163" i="3" s="1"/>
  <c r="AI163" i="3" a="1"/>
  <c r="AI163" i="3" s="1"/>
  <c r="AK37" i="3"/>
  <c r="M37" i="3" a="1"/>
  <c r="M37" i="3" s="1"/>
  <c r="AI37" i="3" a="1"/>
  <c r="AI37" i="3" s="1"/>
  <c r="AK23" i="3"/>
  <c r="P23" i="3" s="1" a="1"/>
  <c r="P23" i="3" s="1"/>
  <c r="AI23" i="3" a="1"/>
  <c r="AI23" i="3" s="1"/>
  <c r="M23" i="3" a="1"/>
  <c r="M23" i="3" s="1"/>
  <c r="AK34" i="3"/>
  <c r="AI34" i="3" a="1"/>
  <c r="AI34" i="3" s="1"/>
  <c r="AK13" i="3"/>
  <c r="P13" i="3" s="1" a="1"/>
  <c r="P13" i="3" s="1"/>
  <c r="M13" i="3" a="1"/>
  <c r="M13" i="3" s="1"/>
  <c r="AI13" i="3" a="1"/>
  <c r="AI13" i="3" s="1"/>
  <c r="O13" i="3" s="1" a="1"/>
  <c r="O13" i="3" s="1"/>
  <c r="AK155" i="3"/>
  <c r="AI155" i="3" a="1"/>
  <c r="AI155" i="3" s="1"/>
  <c r="AK106" i="3"/>
  <c r="M106" i="3" a="1"/>
  <c r="M106" i="3" s="1"/>
  <c r="AI106" i="3" a="1"/>
  <c r="AI106" i="3" s="1"/>
  <c r="AK51" i="3"/>
  <c r="M51" i="3" a="1"/>
  <c r="M51" i="3" s="1"/>
  <c r="AI51" i="3" a="1"/>
  <c r="AI51" i="3" s="1"/>
  <c r="AK22" i="3"/>
  <c r="P22" i="3" s="1" a="1"/>
  <c r="P22" i="3" s="1"/>
  <c r="AI22" i="3" a="1"/>
  <c r="AI22" i="3" s="1"/>
  <c r="AK194" i="3"/>
  <c r="AI194" i="3" a="1"/>
  <c r="AI194" i="3" s="1"/>
  <c r="AK29" i="3"/>
  <c r="P29" i="3" s="1" a="1"/>
  <c r="P29" i="3" s="1"/>
  <c r="M29" i="3" a="1"/>
  <c r="M29" i="3" s="1"/>
  <c r="AI29" i="3" a="1"/>
  <c r="AI29" i="3" s="1"/>
  <c r="O29" i="3" s="1" a="1"/>
  <c r="O29" i="3" s="1"/>
  <c r="AK40" i="3"/>
  <c r="AI40" i="3" a="1"/>
  <c r="AI40" i="3" s="1"/>
  <c r="AK108" i="3"/>
  <c r="M108" i="3" a="1"/>
  <c r="M108" i="3" s="1"/>
  <c r="AI108" i="3" a="1"/>
  <c r="AI108" i="3" s="1"/>
  <c r="AK260" i="3"/>
  <c r="AI260" i="3" a="1"/>
  <c r="AI260" i="3" s="1"/>
  <c r="M260" i="3" a="1"/>
  <c r="M260" i="3" s="1"/>
  <c r="AK134" i="3"/>
  <c r="M134" i="3" a="1"/>
  <c r="M134" i="3" s="1"/>
  <c r="AI134" i="3" a="1"/>
  <c r="AI134" i="3" s="1"/>
  <c r="AK206" i="3"/>
  <c r="M206" i="3" a="1"/>
  <c r="M206" i="3" s="1"/>
  <c r="AI206" i="3" a="1"/>
  <c r="AI206" i="3" s="1"/>
  <c r="AK86" i="3"/>
  <c r="AI86" i="3" a="1"/>
  <c r="AI86" i="3" s="1"/>
  <c r="M86" i="3" a="1"/>
  <c r="M86" i="3" s="1"/>
  <c r="AK179" i="3"/>
  <c r="AI179" i="3" a="1"/>
  <c r="AI179" i="3" s="1"/>
  <c r="AK70" i="3"/>
  <c r="M70" i="3" a="1"/>
  <c r="M70" i="3" s="1"/>
  <c r="AI70" i="3" a="1"/>
  <c r="AI70" i="3" s="1"/>
  <c r="AK33" i="3"/>
  <c r="M33" i="3" a="1"/>
  <c r="M33" i="3" s="1"/>
  <c r="AI33" i="3" a="1"/>
  <c r="AI33" i="3" s="1"/>
  <c r="AK50" i="3"/>
  <c r="AI50" i="3" a="1"/>
  <c r="AI50" i="3" s="1"/>
  <c r="AI17" i="3" a="1"/>
  <c r="AI17" i="3" s="1"/>
  <c r="O17" i="3" s="1" a="1"/>
  <c r="O17" i="3" s="1"/>
  <c r="AK39" i="3"/>
  <c r="M39" i="3" a="1"/>
  <c r="M39" i="3" s="1"/>
  <c r="AI39" i="3" a="1"/>
  <c r="AI39" i="3" s="1"/>
  <c r="AK59" i="3"/>
  <c r="AI59" i="3" a="1"/>
  <c r="AI59" i="3" s="1"/>
  <c r="M22" i="3" a="1"/>
  <c r="M22" i="3" s="1"/>
  <c r="AK36" i="3"/>
  <c r="M36" i="3" a="1"/>
  <c r="M36" i="3" s="1"/>
  <c r="AI36" i="3" a="1"/>
  <c r="AI36" i="3" s="1"/>
  <c r="AK166" i="3"/>
  <c r="AI166" i="3" a="1"/>
  <c r="AI166" i="3" s="1"/>
  <c r="AK10" i="3"/>
  <c r="P10" i="3" s="1" a="1"/>
  <c r="P10" i="3" s="1"/>
  <c r="M10" i="3" a="1"/>
  <c r="M10" i="3" s="1"/>
  <c r="AI10" i="3" a="1"/>
  <c r="AI10" i="3" s="1"/>
  <c r="AK57" i="3"/>
  <c r="M57" i="3" a="1"/>
  <c r="M57" i="3" s="1"/>
  <c r="AI57" i="3" a="1"/>
  <c r="AI57" i="3" s="1"/>
  <c r="M194" i="3" a="1"/>
  <c r="M194" i="3" s="1"/>
  <c r="AK84" i="3"/>
  <c r="AI84" i="3" a="1"/>
  <c r="AI84" i="3" s="1"/>
  <c r="M84" i="3" a="1"/>
  <c r="M84" i="3" s="1"/>
  <c r="AK208" i="3"/>
  <c r="M208" i="3" a="1"/>
  <c r="M208" i="3" s="1"/>
  <c r="AI208" i="3" a="1"/>
  <c r="AI208" i="3" s="1"/>
  <c r="AK255" i="3"/>
  <c r="AI255" i="3" a="1"/>
  <c r="AI255" i="3" s="1"/>
  <c r="M255" i="3" a="1"/>
  <c r="M255" i="3" s="1"/>
  <c r="AK151" i="3"/>
  <c r="M151" i="3" a="1"/>
  <c r="M151" i="3" s="1"/>
  <c r="AI151" i="3" a="1"/>
  <c r="AI151" i="3" s="1"/>
  <c r="AK223" i="3"/>
  <c r="M223" i="3" a="1"/>
  <c r="M223" i="3" s="1"/>
  <c r="AI223" i="3" a="1"/>
  <c r="AI223" i="3" s="1"/>
  <c r="AK85" i="3"/>
  <c r="AI85" i="3" a="1"/>
  <c r="AI85" i="3" s="1"/>
  <c r="AK45" i="3"/>
  <c r="M45" i="3" a="1"/>
  <c r="M45" i="3" s="1"/>
  <c r="M182" i="3" a="1"/>
  <c r="M182" i="3" s="1"/>
  <c r="AK145" i="3"/>
  <c r="M145" i="3" a="1"/>
  <c r="M145" i="3" s="1"/>
  <c r="AK217" i="3"/>
  <c r="M217" i="3" a="1"/>
  <c r="M217" i="3" s="1"/>
  <c r="AK262" i="3"/>
  <c r="AI262" i="3" a="1"/>
  <c r="AI262" i="3" s="1"/>
  <c r="M262" i="3" a="1"/>
  <c r="M262" i="3" s="1"/>
  <c r="AI53" i="3" a="1"/>
  <c r="AI53" i="3" s="1"/>
  <c r="AI164" i="3" a="1"/>
  <c r="AI164" i="3" s="1"/>
  <c r="AK225" i="3"/>
  <c r="M225" i="3" a="1"/>
  <c r="M225" i="3" s="1"/>
  <c r="AK207" i="3"/>
  <c r="M207" i="3" a="1"/>
  <c r="M207" i="3" s="1"/>
  <c r="AI257" i="3" a="1"/>
  <c r="AI257" i="3" s="1"/>
  <c r="AK19" i="3"/>
  <c r="P19" i="3" s="1" a="1"/>
  <c r="P19" i="3" s="1"/>
  <c r="M19" i="3" a="1"/>
  <c r="M19" i="3" s="1"/>
  <c r="AI240" i="3" a="1"/>
  <c r="AI240" i="3" s="1"/>
  <c r="AK259" i="3"/>
  <c r="M259" i="3" a="1"/>
  <c r="M259" i="3" s="1"/>
  <c r="AK147" i="3"/>
  <c r="M147" i="3" a="1"/>
  <c r="M147" i="3" s="1"/>
  <c r="AK159" i="3"/>
  <c r="M159" i="3" a="1"/>
  <c r="M159" i="3" s="1"/>
  <c r="M244" i="3" a="1"/>
  <c r="M244" i="3" s="1"/>
  <c r="AK157" i="3"/>
  <c r="M157" i="3" a="1"/>
  <c r="M157" i="3" s="1"/>
  <c r="AK229" i="3"/>
  <c r="M229" i="3" a="1"/>
  <c r="M229" i="3" s="1"/>
  <c r="M74" i="3" a="1"/>
  <c r="M74" i="3" s="1"/>
  <c r="M239" i="3" a="1"/>
  <c r="M239" i="3" s="1"/>
  <c r="AK248" i="3"/>
  <c r="AI248" i="3" a="1"/>
  <c r="AI248" i="3" s="1"/>
  <c r="M245" i="3" a="1"/>
  <c r="M245" i="3" s="1"/>
  <c r="AK63" i="3"/>
  <c r="M63" i="3" a="1"/>
  <c r="M63" i="3" s="1"/>
  <c r="AK265" i="3"/>
  <c r="AI139" i="3" a="1"/>
  <c r="AI139" i="3" s="1"/>
  <c r="AI200" i="3" a="1"/>
  <c r="AI200" i="3" s="1"/>
  <c r="AI218" i="3" a="1"/>
  <c r="AI218" i="3" s="1"/>
  <c r="AI20" i="3" a="1"/>
  <c r="AI20" i="3" s="1"/>
  <c r="AI47" i="3" a="1"/>
  <c r="AI47" i="3" s="1"/>
  <c r="AK191" i="3"/>
  <c r="AI191" i="3" a="1"/>
  <c r="AI191" i="3" s="1"/>
  <c r="AK75" i="3"/>
  <c r="M75" i="3" a="1"/>
  <c r="M75" i="3" s="1"/>
  <c r="AI110" i="3" a="1"/>
  <c r="AI110" i="3" s="1"/>
  <c r="AK97" i="3"/>
  <c r="M97" i="3" a="1"/>
  <c r="M97" i="3" s="1"/>
  <c r="AK72" i="3"/>
  <c r="M27" i="3" a="1"/>
  <c r="M27" i="3" s="1"/>
  <c r="M107" i="3" a="1"/>
  <c r="M107" i="3" s="1"/>
  <c r="M53" i="3" a="1"/>
  <c r="M53" i="3" s="1"/>
  <c r="M76" i="3" a="1"/>
  <c r="M76" i="3" s="1"/>
  <c r="AK235" i="3"/>
  <c r="M235" i="3" a="1"/>
  <c r="M235" i="3" s="1"/>
  <c r="AK239" i="3"/>
  <c r="AI224" i="3" a="1"/>
  <c r="AI224" i="3" s="1"/>
  <c r="AI62" i="3" a="1"/>
  <c r="AI62" i="3" s="1"/>
  <c r="AK30" i="3"/>
  <c r="M30" i="3" a="1"/>
  <c r="M30" i="3" s="1"/>
  <c r="AK250" i="3"/>
  <c r="M250" i="3" a="1"/>
  <c r="M250" i="3" s="1"/>
  <c r="AK228" i="3"/>
  <c r="M228" i="3" a="1"/>
  <c r="M228" i="3" s="1"/>
  <c r="AK123" i="3"/>
  <c r="M123" i="3" a="1"/>
  <c r="M123" i="3" s="1"/>
  <c r="AK213" i="3"/>
  <c r="M213" i="3" a="1"/>
  <c r="M213" i="3" s="1"/>
  <c r="AI14" i="3" a="1"/>
  <c r="AI14" i="3" s="1"/>
  <c r="AK183" i="3"/>
  <c r="M183" i="3" a="1"/>
  <c r="M183" i="3" s="1"/>
  <c r="AK25" i="3"/>
  <c r="P25" i="3" s="1" a="1"/>
  <c r="P25" i="3" s="1"/>
  <c r="M25" i="3" a="1"/>
  <c r="M25" i="3" s="1"/>
  <c r="O25" i="3" s="1" a="1"/>
  <c r="O25" i="3" s="1"/>
  <c r="M125" i="3" a="1"/>
  <c r="M125" i="3" s="1"/>
  <c r="M196" i="3" a="1"/>
  <c r="M196" i="3" s="1"/>
  <c r="AK140" i="3"/>
  <c r="M140" i="3" a="1"/>
  <c r="M140" i="3" s="1"/>
  <c r="AK169" i="3"/>
  <c r="AK241" i="3"/>
  <c r="M241" i="3" a="1"/>
  <c r="M241" i="3" s="1"/>
  <c r="M265" i="3" a="1"/>
  <c r="M265" i="3" s="1"/>
  <c r="AK61" i="3"/>
  <c r="M61" i="3" a="1"/>
  <c r="M61" i="3" s="1"/>
  <c r="AK94" i="3"/>
  <c r="M94" i="3" a="1"/>
  <c r="M94" i="3" s="1"/>
  <c r="M189" i="3" a="1"/>
  <c r="M189" i="3" s="1"/>
  <c r="AK79" i="3"/>
  <c r="AK141" i="3"/>
  <c r="M141" i="3" a="1"/>
  <c r="M141" i="3" s="1"/>
  <c r="AK165" i="3"/>
  <c r="M165" i="3" a="1"/>
  <c r="M165" i="3" s="1"/>
  <c r="M201" i="3" a="1"/>
  <c r="M201" i="3" s="1"/>
  <c r="M202" i="3" a="1"/>
  <c r="M202" i="3" s="1"/>
  <c r="AK146" i="3"/>
  <c r="M146" i="3" a="1"/>
  <c r="M146" i="3" s="1"/>
  <c r="M200" i="3" a="1"/>
  <c r="M200" i="3" s="1"/>
  <c r="M26" i="3" a="1"/>
  <c r="M26" i="3" s="1"/>
  <c r="AK175" i="3"/>
  <c r="AI175" i="3" a="1"/>
  <c r="AI175" i="3" s="1"/>
  <c r="M175" i="3" a="1"/>
  <c r="M175" i="3" s="1"/>
  <c r="AK247" i="3"/>
  <c r="M247" i="3" a="1"/>
  <c r="M247" i="3" s="1"/>
  <c r="AK254" i="3"/>
  <c r="M254" i="3" a="1"/>
  <c r="M254" i="3" s="1"/>
  <c r="AK66" i="3"/>
  <c r="M66" i="3" a="1"/>
  <c r="M66" i="3" s="1"/>
  <c r="AI233" i="3" a="1"/>
  <c r="AI233" i="3" s="1"/>
  <c r="AI142" i="3" a="1"/>
  <c r="AI142" i="3" s="1"/>
  <c r="AK190" i="3"/>
  <c r="M190" i="3" a="1"/>
  <c r="M190" i="3" s="1"/>
  <c r="AI235" i="3" a="1"/>
  <c r="AI235" i="3" s="1"/>
  <c r="AI219" i="3" a="1"/>
  <c r="AI219" i="3" s="1"/>
  <c r="AK237" i="3"/>
  <c r="M237" i="3" a="1"/>
  <c r="M237" i="3" s="1"/>
  <c r="AI140" i="3" a="1"/>
  <c r="AI140" i="3" s="1"/>
  <c r="AI45" i="3" a="1"/>
  <c r="AI45" i="3" s="1"/>
  <c r="AK93" i="3"/>
  <c r="M93" i="3" a="1"/>
  <c r="M93" i="3" s="1"/>
  <c r="AI229" i="3" a="1"/>
  <c r="AI229" i="3" s="1"/>
  <c r="AK261" i="3"/>
  <c r="M261" i="3" a="1"/>
  <c r="M261" i="3" s="1"/>
  <c r="AI157" i="3" a="1"/>
  <c r="AI157" i="3" s="1"/>
  <c r="M238" i="3" a="1"/>
  <c r="M238" i="3" s="1"/>
  <c r="M219" i="3" a="1"/>
  <c r="M219" i="3" s="1"/>
  <c r="M24" i="3" a="1"/>
  <c r="M24" i="3" s="1"/>
  <c r="AI124" i="3" a="1"/>
  <c r="AI124" i="3" s="1"/>
  <c r="AK9" i="3"/>
  <c r="P9" i="3" s="1" a="1"/>
  <c r="P9" i="3" s="1"/>
  <c r="M9" i="3" a="1"/>
  <c r="M9" i="3" s="1"/>
  <c r="M62" i="3" a="1"/>
  <c r="M62" i="3" s="1"/>
  <c r="AK152" i="3"/>
  <c r="M152" i="3" a="1"/>
  <c r="M152" i="3" s="1"/>
  <c r="AK71" i="3"/>
  <c r="M71" i="3" a="1"/>
  <c r="M71" i="3" s="1"/>
  <c r="AK181" i="3"/>
  <c r="M181" i="3" a="1"/>
  <c r="M181" i="3" s="1"/>
  <c r="M233" i="3" a="1"/>
  <c r="M233" i="3" s="1"/>
  <c r="M215" i="3" a="1"/>
  <c r="M215" i="3" s="1"/>
  <c r="AI178" i="3" a="1"/>
  <c r="AI178" i="3" s="1"/>
  <c r="AI227" i="3" a="1"/>
  <c r="AI227" i="3" s="1"/>
  <c r="AK189" i="3"/>
  <c r="AI189" i="3" a="1"/>
  <c r="AI189" i="3" s="1"/>
  <c r="AK243" i="3"/>
  <c r="M243" i="3" a="1"/>
  <c r="M243" i="3" s="1"/>
  <c r="AI203" i="3" a="1"/>
  <c r="AI203" i="3" s="1"/>
  <c r="AK107" i="3"/>
  <c r="AI74" i="3" a="1"/>
  <c r="AI74" i="3" s="1"/>
  <c r="AK18" i="3"/>
  <c r="P18" i="3" s="1" a="1"/>
  <c r="P18" i="3" s="1"/>
  <c r="M18" i="3" a="1"/>
  <c r="M18" i="3" s="1"/>
  <c r="AK54" i="3"/>
  <c r="M54" i="3" a="1"/>
  <c r="M54" i="3" s="1"/>
  <c r="AK214" i="3"/>
  <c r="M214" i="3" a="1"/>
  <c r="M214" i="3" s="1"/>
  <c r="AI41" i="3" a="1"/>
  <c r="AI41" i="3" s="1"/>
  <c r="AK83" i="3"/>
  <c r="M83" i="3" a="1"/>
  <c r="M83" i="3" s="1"/>
  <c r="M264" i="3" a="1"/>
  <c r="M264" i="3" s="1"/>
  <c r="AI77" i="3" a="1"/>
  <c r="AI77" i="3" s="1"/>
  <c r="AK35" i="3"/>
  <c r="M35" i="3" a="1"/>
  <c r="M35" i="3" s="1"/>
  <c r="AK187" i="3"/>
  <c r="AK171" i="3"/>
  <c r="M171" i="3" a="1"/>
  <c r="M171" i="3" s="1"/>
  <c r="AI171" i="3" a="1"/>
  <c r="AI171" i="3" s="1"/>
  <c r="AK95" i="3"/>
  <c r="M95" i="3" a="1"/>
  <c r="M95" i="3" s="1"/>
  <c r="AI241" i="3" a="1"/>
  <c r="AI241" i="3" s="1"/>
  <c r="AI27" i="3" a="1"/>
  <c r="AI27" i="3" s="1"/>
  <c r="AK67" i="3"/>
  <c r="M67" i="3" a="1"/>
  <c r="M67" i="3" s="1"/>
  <c r="AI152" i="3" a="1"/>
  <c r="AI152" i="3" s="1"/>
  <c r="AK195" i="3"/>
  <c r="AK96" i="3"/>
  <c r="M96" i="3" a="1"/>
  <c r="M96" i="3" s="1"/>
  <c r="AI230" i="3" a="1"/>
  <c r="AI230" i="3" s="1"/>
  <c r="AK103" i="3"/>
  <c r="AI44" i="3" a="1"/>
  <c r="AI44" i="3" s="1"/>
  <c r="AK177" i="3"/>
  <c r="M177" i="3" a="1"/>
  <c r="M177" i="3" s="1"/>
  <c r="AI185" i="3" a="1"/>
  <c r="AI185" i="3" s="1"/>
  <c r="M41" i="3" a="1"/>
  <c r="M41" i="3" s="1"/>
  <c r="M88" i="3" a="1"/>
  <c r="M88" i="3" s="1"/>
  <c r="AK15" i="3"/>
  <c r="P15" i="3" s="1" a="1"/>
  <c r="P15" i="3" s="1"/>
  <c r="M15" i="3" a="1"/>
  <c r="M15" i="3" s="1"/>
  <c r="AK158" i="3"/>
  <c r="M158" i="3" a="1"/>
  <c r="M158" i="3" s="1"/>
  <c r="AK21" i="3"/>
  <c r="P21" i="3" s="1" a="1"/>
  <c r="P21" i="3" s="1"/>
  <c r="M21" i="3" a="1"/>
  <c r="M21" i="3" s="1"/>
  <c r="M44" i="3" a="1"/>
  <c r="M44" i="3" s="1"/>
  <c r="AK164" i="3"/>
  <c r="M164" i="3" a="1"/>
  <c r="M164" i="3" s="1"/>
  <c r="M212" i="3" a="1"/>
  <c r="M212" i="3" s="1"/>
  <c r="AK121" i="3"/>
  <c r="M121" i="3" a="1"/>
  <c r="M121" i="3" s="1"/>
  <c r="AK193" i="3"/>
  <c r="M193" i="3" a="1"/>
  <c r="M193" i="3" s="1"/>
  <c r="AK253" i="3"/>
  <c r="AI253" i="3" a="1"/>
  <c r="AI253" i="3" s="1"/>
  <c r="AK69" i="3"/>
  <c r="M69" i="3" a="1"/>
  <c r="M69" i="3" s="1"/>
  <c r="AK81" i="3"/>
  <c r="M81" i="3" a="1"/>
  <c r="M81" i="3" s="1"/>
  <c r="AI193" i="3" a="1"/>
  <c r="AI193" i="3" s="1"/>
  <c r="AI232" i="3" a="1"/>
  <c r="AI232" i="3" s="1"/>
  <c r="AK12" i="3"/>
  <c r="P12" i="3" s="1" a="1"/>
  <c r="P12" i="3" s="1"/>
  <c r="M12" i="3" a="1"/>
  <c r="M12" i="3" s="1"/>
  <c r="AI100" i="3" a="1"/>
  <c r="AI100" i="3" s="1"/>
  <c r="AK153" i="3"/>
  <c r="M153" i="3" a="1"/>
  <c r="M153" i="3" s="1"/>
  <c r="AI58" i="3" a="1"/>
  <c r="AI58" i="3" s="1"/>
  <c r="M100" i="3" a="1"/>
  <c r="M100" i="3" s="1"/>
  <c r="AI101" i="3" a="1"/>
  <c r="AI101" i="3" s="1"/>
  <c r="AK56" i="3"/>
  <c r="AI56" i="3" a="1"/>
  <c r="AI56" i="3" s="1"/>
  <c r="M64" i="3" a="1"/>
  <c r="M64" i="3" s="1"/>
  <c r="AK8" i="3"/>
  <c r="P8" i="3" s="1" a="1"/>
  <c r="P8" i="3" s="1"/>
  <c r="AI8" i="3" a="1"/>
  <c r="AI8" i="3" s="1"/>
  <c r="O8" i="3" s="1" a="1"/>
  <c r="O8" i="3" s="1"/>
  <c r="AK170" i="3"/>
  <c r="M170" i="3" a="1"/>
  <c r="M170" i="3" s="1"/>
  <c r="M110" i="3" a="1"/>
  <c r="M110" i="3" s="1"/>
  <c r="M218" i="3" a="1"/>
  <c r="M218" i="3" s="1"/>
  <c r="AK127" i="3"/>
  <c r="M127" i="3" a="1"/>
  <c r="M127" i="3" s="1"/>
  <c r="AK199" i="3"/>
  <c r="M199" i="3" a="1"/>
  <c r="M199" i="3" s="1"/>
  <c r="M20" i="3" a="1"/>
  <c r="M20" i="3" s="1"/>
  <c r="M73" i="3" a="1"/>
  <c r="M73" i="3" s="1"/>
  <c r="M187" i="3" a="1"/>
  <c r="M187" i="3" s="1"/>
  <c r="AI87" i="3" a="1"/>
  <c r="AI87" i="3" s="1"/>
  <c r="AI46" i="3" a="1"/>
  <c r="AI46" i="3" s="1"/>
  <c r="AK231" i="3"/>
  <c r="M231" i="3" a="1"/>
  <c r="M231" i="3" s="1"/>
  <c r="AI102" i="3" a="1"/>
  <c r="AI102" i="3" s="1"/>
  <c r="AI136" i="3" a="1"/>
  <c r="AI136" i="3" s="1"/>
  <c r="AI215" i="3" a="1"/>
  <c r="AI215" i="3" s="1"/>
  <c r="AI244" i="3" a="1"/>
  <c r="AI244" i="3" s="1"/>
  <c r="AI7" i="3" a="1"/>
  <c r="AI7" i="3" s="1"/>
  <c r="O7" i="3" s="1" a="1"/>
  <c r="O7" i="3" s="1"/>
  <c r="AI201" i="3" a="1"/>
  <c r="AI201" i="3" s="1"/>
  <c r="AI161" i="3" a="1"/>
  <c r="AI161" i="3" s="1"/>
  <c r="AI196" i="3" a="1"/>
  <c r="AI196" i="3" s="1"/>
  <c r="AI99" i="3" a="1"/>
  <c r="AI99" i="3" s="1"/>
  <c r="AI143" i="3" a="1"/>
  <c r="AI143" i="3" s="1"/>
  <c r="AK167" i="3"/>
  <c r="AI167" i="3" a="1"/>
  <c r="AI167" i="3" s="1"/>
  <c r="AK249" i="3"/>
  <c r="M249" i="3" a="1"/>
  <c r="M249" i="3" s="1"/>
  <c r="AI15" i="3" a="1"/>
  <c r="AI15" i="3" s="1"/>
  <c r="O15" i="3" s="1" a="1"/>
  <c r="O15" i="3" s="1"/>
  <c r="AK129" i="3"/>
  <c r="M129" i="3" a="1"/>
  <c r="M129" i="3" s="1"/>
  <c r="M47" i="3" a="1"/>
  <c r="M47" i="3" s="1"/>
  <c r="M220" i="3" a="1"/>
  <c r="M220" i="3" s="1"/>
  <c r="M232" i="3" a="1"/>
  <c r="M232" i="3" s="1"/>
  <c r="AK176" i="3"/>
  <c r="M176" i="3" a="1"/>
  <c r="M176" i="3" s="1"/>
  <c r="M224" i="3" a="1"/>
  <c r="M224" i="3" s="1"/>
  <c r="AK133" i="3"/>
  <c r="M133" i="3" a="1"/>
  <c r="M133" i="3" s="1"/>
  <c r="AK205" i="3"/>
  <c r="AI205" i="3" a="1"/>
  <c r="AI205" i="3" s="1"/>
  <c r="M205" i="3" a="1"/>
  <c r="M205" i="3" s="1"/>
  <c r="M101" i="3" a="1"/>
  <c r="M101" i="3" s="1"/>
  <c r="AK246" i="3"/>
  <c r="M246" i="3" a="1"/>
  <c r="M246" i="3" s="1"/>
  <c r="M56" i="3" a="1"/>
  <c r="M56" i="3" s="1"/>
  <c r="AK105" i="3"/>
  <c r="M105" i="3" a="1"/>
  <c r="M105" i="3" s="1"/>
  <c r="AK91" i="3"/>
  <c r="AI133" i="3" a="1"/>
  <c r="AI133" i="3" s="1"/>
  <c r="AI160" i="3" a="1"/>
  <c r="AI160" i="3" s="1"/>
  <c r="AI212" i="3" a="1"/>
  <c r="AI212" i="3" s="1"/>
  <c r="AK43" i="3"/>
  <c r="M43" i="3" a="1"/>
  <c r="M43" i="3" s="1"/>
  <c r="AK135" i="3"/>
  <c r="M135" i="3" a="1"/>
  <c r="M135" i="3" s="1"/>
  <c r="AI9" i="3" a="1"/>
  <c r="AI9" i="3" s="1"/>
  <c r="O9" i="3" s="1" a="1"/>
  <c r="O9" i="3" s="1"/>
  <c r="AI117" i="3" a="1"/>
  <c r="AI117" i="3" s="1"/>
  <c r="AI225" i="3" a="1"/>
  <c r="AI225" i="3" s="1"/>
  <c r="AI158" i="3" a="1"/>
  <c r="AI158" i="3" s="1"/>
  <c r="AK31" i="3"/>
  <c r="M31" i="3" a="1"/>
  <c r="M31" i="3" s="1"/>
  <c r="AK48" i="3"/>
  <c r="M48" i="3" a="1"/>
  <c r="M48" i="3" s="1"/>
  <c r="AI236" i="3" a="1"/>
  <c r="AI236" i="3" s="1"/>
  <c r="AK55" i="3"/>
  <c r="M55" i="3" a="1"/>
  <c r="M55" i="3" s="1"/>
  <c r="AI65" i="3" a="1"/>
  <c r="AI65" i="3" s="1"/>
  <c r="AI104" i="3" a="1"/>
  <c r="AI104" i="3" s="1"/>
  <c r="M195" i="3" a="1"/>
  <c r="M195" i="3" s="1"/>
  <c r="M65" i="3" a="1"/>
  <c r="M65" i="3" s="1"/>
  <c r="AI209" i="3" a="1"/>
  <c r="AI209" i="3" s="1"/>
  <c r="AK32" i="3"/>
  <c r="AI32" i="3" a="1"/>
  <c r="AI32" i="3" s="1"/>
  <c r="M230" i="3" a="1"/>
  <c r="M230" i="3" s="1"/>
  <c r="AK139" i="3"/>
  <c r="M139" i="3" a="1"/>
  <c r="M139" i="3" s="1"/>
  <c r="AK211" i="3"/>
  <c r="M211" i="3" a="1"/>
  <c r="M211" i="3" s="1"/>
  <c r="AK49" i="3"/>
  <c r="M49" i="3" a="1"/>
  <c r="M49" i="3" s="1"/>
  <c r="AI145" i="3" a="1"/>
  <c r="AI145" i="3" s="1"/>
  <c r="AI26" i="3" a="1"/>
  <c r="AI26" i="3" s="1"/>
  <c r="O26" i="3" s="1" a="1"/>
  <c r="O26" i="3" s="1"/>
  <c r="AK252" i="3"/>
  <c r="M252" i="3" a="1"/>
  <c r="M252" i="3" s="1"/>
  <c r="AI247" i="3" a="1"/>
  <c r="AI247" i="3" s="1"/>
  <c r="AI188" i="3" a="1"/>
  <c r="AI188" i="3" s="1"/>
  <c r="AK202" i="3"/>
  <c r="AI146" i="3" a="1"/>
  <c r="AI146" i="3" s="1"/>
  <c r="AI64" i="3" a="1"/>
  <c r="AI64" i="3" s="1"/>
  <c r="AI19" i="3" a="1"/>
  <c r="AI19" i="3" s="1"/>
  <c r="O19" i="3" s="1" a="1"/>
  <c r="O19" i="3" s="1"/>
  <c r="AI242" i="3" a="1"/>
  <c r="AI242" i="3" s="1"/>
  <c r="AI113" i="3" a="1"/>
  <c r="AI113" i="3" s="1"/>
  <c r="AI147" i="3" a="1"/>
  <c r="AI147" i="3" s="1"/>
  <c r="AK42" i="3"/>
  <c r="M42" i="3" a="1"/>
  <c r="M42" i="3" s="1"/>
  <c r="AI52" i="3" a="1"/>
  <c r="AI52" i="3" s="1"/>
  <c r="AI68" i="3" a="1"/>
  <c r="AI68" i="3" s="1"/>
  <c r="AK226" i="3"/>
  <c r="M226" i="3" a="1"/>
  <c r="M226" i="3" s="1"/>
  <c r="AI221" i="3" a="1"/>
  <c r="AI221" i="3" s="1"/>
  <c r="AH49" i="3"/>
  <c r="N49" i="3" a="1"/>
  <c r="N49" i="3" s="1"/>
  <c r="AH61" i="3"/>
  <c r="N61" i="3" a="1"/>
  <c r="N61" i="3" s="1"/>
  <c r="AH73" i="3"/>
  <c r="N73" i="3" a="1"/>
  <c r="N73" i="3" s="1"/>
  <c r="AH42" i="3"/>
  <c r="N42" i="3" a="1"/>
  <c r="N42" i="3" s="1"/>
  <c r="AH54" i="3"/>
  <c r="N54" i="3" a="1"/>
  <c r="N54" i="3" s="1"/>
  <c r="AH66" i="3"/>
  <c r="N66" i="3" a="1"/>
  <c r="N66" i="3" s="1"/>
  <c r="AH78" i="3"/>
  <c r="N78" i="3" a="1"/>
  <c r="N78" i="3" s="1"/>
  <c r="AH102" i="3"/>
  <c r="N102" i="3" a="1"/>
  <c r="N102" i="3" s="1"/>
  <c r="AH161" i="3"/>
  <c r="N161" i="3" a="1"/>
  <c r="N161" i="3" s="1"/>
  <c r="AH125" i="3"/>
  <c r="N125" i="3" a="1"/>
  <c r="N125" i="3" s="1"/>
  <c r="AH196" i="3"/>
  <c r="N196" i="3" a="1"/>
  <c r="N196" i="3" s="1"/>
  <c r="AH74" i="3"/>
  <c r="N74" i="3" a="1"/>
  <c r="N74" i="3" s="1"/>
  <c r="AH92" i="3"/>
  <c r="N92" i="3" a="1"/>
  <c r="N92" i="3" s="1"/>
  <c r="AH103" i="3"/>
  <c r="N103" i="3" a="1"/>
  <c r="N103" i="3" s="1"/>
  <c r="AH167" i="3"/>
  <c r="N167" i="3" a="1"/>
  <c r="N167" i="3" s="1"/>
  <c r="AH130" i="3"/>
  <c r="N130" i="3" a="1"/>
  <c r="N130" i="3" s="1"/>
  <c r="AH202" i="3"/>
  <c r="N202" i="3" a="1"/>
  <c r="N202" i="3" s="1"/>
  <c r="AH195" i="3"/>
  <c r="N195" i="3" a="1"/>
  <c r="N195" i="3" s="1"/>
  <c r="AH129" i="3"/>
  <c r="N129" i="3" a="1"/>
  <c r="N129" i="3" s="1"/>
  <c r="AH265" i="3"/>
  <c r="N265" i="3" a="1"/>
  <c r="N265" i="3" s="1"/>
  <c r="AH171" i="3"/>
  <c r="N171" i="3" a="1"/>
  <c r="N171" i="3" s="1"/>
  <c r="AH264" i="3"/>
  <c r="N264" i="3" a="1"/>
  <c r="N264" i="3" s="1"/>
  <c r="AH39" i="3"/>
  <c r="N39" i="3" a="1"/>
  <c r="N39" i="3" s="1"/>
  <c r="AH51" i="3"/>
  <c r="N51" i="3" a="1"/>
  <c r="N51" i="3" s="1"/>
  <c r="AH63" i="3"/>
  <c r="N63" i="3" a="1"/>
  <c r="N63" i="3" s="1"/>
  <c r="AH75" i="3"/>
  <c r="N75" i="3" a="1"/>
  <c r="N75" i="3" s="1"/>
  <c r="AH44" i="3"/>
  <c r="N44" i="3" a="1"/>
  <c r="N44" i="3" s="1"/>
  <c r="AH56" i="3"/>
  <c r="N56" i="3" a="1"/>
  <c r="N56" i="3" s="1"/>
  <c r="AH68" i="3"/>
  <c r="N68" i="3" a="1"/>
  <c r="N68" i="3" s="1"/>
  <c r="AH93" i="3"/>
  <c r="N93" i="3" a="1"/>
  <c r="N93" i="3" s="1"/>
  <c r="AH104" i="3"/>
  <c r="N104" i="3" a="1"/>
  <c r="N104" i="3" s="1"/>
  <c r="AH173" i="3"/>
  <c r="N173" i="3" a="1"/>
  <c r="N173" i="3" s="1"/>
  <c r="AH136" i="3"/>
  <c r="N136" i="3" a="1"/>
  <c r="N136" i="3" s="1"/>
  <c r="AH220" i="3"/>
  <c r="N220" i="3" a="1"/>
  <c r="N220" i="3" s="1"/>
  <c r="AH94" i="3"/>
  <c r="N94" i="3" a="1"/>
  <c r="N94" i="3" s="1"/>
  <c r="AH179" i="3"/>
  <c r="N179" i="3" a="1"/>
  <c r="N179" i="3" s="1"/>
  <c r="AH142" i="3"/>
  <c r="N142" i="3" a="1"/>
  <c r="N142" i="3" s="1"/>
  <c r="AH159" i="3"/>
  <c r="N159" i="3" a="1"/>
  <c r="N159" i="3" s="1"/>
  <c r="AH207" i="3"/>
  <c r="N207" i="3" a="1"/>
  <c r="N207" i="3" s="1"/>
  <c r="AH189" i="3"/>
  <c r="N189" i="3" a="1"/>
  <c r="N189" i="3" s="1"/>
  <c r="AH57" i="3"/>
  <c r="N57" i="3" a="1"/>
  <c r="N57" i="3" s="1"/>
  <c r="AH50" i="3"/>
  <c r="N50" i="3" a="1"/>
  <c r="N50" i="3" s="1"/>
  <c r="AH41" i="3"/>
  <c r="N41" i="3" a="1"/>
  <c r="N41" i="3" s="1"/>
  <c r="AH53" i="3"/>
  <c r="N53" i="3" a="1"/>
  <c r="N53" i="3" s="1"/>
  <c r="AH65" i="3"/>
  <c r="N65" i="3" a="1"/>
  <c r="N65" i="3" s="1"/>
  <c r="AH77" i="3"/>
  <c r="N77" i="3" a="1"/>
  <c r="N77" i="3" s="1"/>
  <c r="AH46" i="3"/>
  <c r="N46" i="3" a="1"/>
  <c r="N46" i="3" s="1"/>
  <c r="AH58" i="3"/>
  <c r="N58" i="3" a="1"/>
  <c r="N58" i="3" s="1"/>
  <c r="AH70" i="3"/>
  <c r="N70" i="3" a="1"/>
  <c r="N70" i="3" s="1"/>
  <c r="AH95" i="3"/>
  <c r="N95" i="3" a="1"/>
  <c r="N95" i="3" s="1"/>
  <c r="AH122" i="3"/>
  <c r="N122" i="3" a="1"/>
  <c r="N122" i="3" s="1"/>
  <c r="AH185" i="3"/>
  <c r="N185" i="3" a="1"/>
  <c r="N185" i="3" s="1"/>
  <c r="AH148" i="3"/>
  <c r="N148" i="3" a="1"/>
  <c r="N148" i="3" s="1"/>
  <c r="AH208" i="3"/>
  <c r="N208" i="3" a="1"/>
  <c r="N208" i="3" s="1"/>
  <c r="AH96" i="3"/>
  <c r="N96" i="3" a="1"/>
  <c r="N96" i="3" s="1"/>
  <c r="AH91" i="3"/>
  <c r="N91" i="3" a="1"/>
  <c r="N91" i="3" s="1"/>
  <c r="AH126" i="3"/>
  <c r="N126" i="3" a="1"/>
  <c r="N126" i="3" s="1"/>
  <c r="AH154" i="3"/>
  <c r="N154" i="3" a="1"/>
  <c r="N154" i="3" s="1"/>
  <c r="AH177" i="3"/>
  <c r="N177" i="3" a="1"/>
  <c r="N177" i="3" s="1"/>
  <c r="AH257" i="3"/>
  <c r="N257" i="3" a="1"/>
  <c r="N257" i="3" s="1"/>
  <c r="AH115" i="3"/>
  <c r="N115" i="3" a="1"/>
  <c r="N115" i="3" s="1"/>
  <c r="AH43" i="3"/>
  <c r="N43" i="3" a="1"/>
  <c r="N43" i="3" s="1"/>
  <c r="AH55" i="3"/>
  <c r="N55" i="3" a="1"/>
  <c r="N55" i="3" s="1"/>
  <c r="AH67" i="3"/>
  <c r="N67" i="3" a="1"/>
  <c r="N67" i="3" s="1"/>
  <c r="AH79" i="3"/>
  <c r="N79" i="3" a="1"/>
  <c r="N79" i="3" s="1"/>
  <c r="AH48" i="3"/>
  <c r="N48" i="3" a="1"/>
  <c r="N48" i="3" s="1"/>
  <c r="AH60" i="3"/>
  <c r="N60" i="3" a="1"/>
  <c r="N60" i="3" s="1"/>
  <c r="AH72" i="3"/>
  <c r="N72" i="3" a="1"/>
  <c r="N72" i="3" s="1"/>
  <c r="AH97" i="3"/>
  <c r="N97" i="3" a="1"/>
  <c r="N97" i="3" s="1"/>
  <c r="AH160" i="3"/>
  <c r="N160" i="3" a="1"/>
  <c r="N160" i="3" s="1"/>
  <c r="AH214" i="3"/>
  <c r="N214" i="3" a="1"/>
  <c r="N214" i="3" s="1"/>
  <c r="AH98" i="3"/>
  <c r="N98" i="3" a="1"/>
  <c r="N98" i="3" s="1"/>
  <c r="AH90" i="3"/>
  <c r="N90" i="3" a="1"/>
  <c r="N90" i="3" s="1"/>
  <c r="AH166" i="3"/>
  <c r="N166" i="3" a="1"/>
  <c r="N166" i="3" s="1"/>
  <c r="AH260" i="3"/>
  <c r="N260" i="3" a="1"/>
  <c r="N260" i="3" s="1"/>
  <c r="AH147" i="3"/>
  <c r="N147" i="3" a="1"/>
  <c r="N147" i="3" s="1"/>
  <c r="AH256" i="3"/>
  <c r="N256" i="3" a="1"/>
  <c r="N256" i="3" s="1"/>
  <c r="AH201" i="3"/>
  <c r="N201" i="3" a="1"/>
  <c r="N201" i="3" s="1"/>
  <c r="AH135" i="3"/>
  <c r="N135" i="3" a="1"/>
  <c r="N135" i="3" s="1"/>
  <c r="AH84" i="3"/>
  <c r="N84" i="3" a="1"/>
  <c r="N84" i="3" s="1"/>
  <c r="AH137" i="3"/>
  <c r="N137" i="3" a="1"/>
  <c r="N137" i="3" s="1"/>
  <c r="AH172" i="3"/>
  <c r="N172" i="3" a="1"/>
  <c r="N172" i="3" s="1"/>
  <c r="AH99" i="3"/>
  <c r="N99" i="3" a="1"/>
  <c r="N99" i="3" s="1"/>
  <c r="AH143" i="3"/>
  <c r="N143" i="3" a="1"/>
  <c r="N143" i="3" s="1"/>
  <c r="AH118" i="3"/>
  <c r="N118" i="3" a="1"/>
  <c r="N118" i="3" s="1"/>
  <c r="AH178" i="3"/>
  <c r="N178" i="3" a="1"/>
  <c r="N178" i="3" s="1"/>
  <c r="AH219" i="3"/>
  <c r="N219" i="3" a="1"/>
  <c r="N219" i="3" s="1"/>
  <c r="AH263" i="3"/>
  <c r="N263" i="3" a="1"/>
  <c r="N263" i="3" s="1"/>
  <c r="AH165" i="3"/>
  <c r="N165" i="3" a="1"/>
  <c r="N165" i="3" s="1"/>
  <c r="AH259" i="3"/>
  <c r="N259" i="3" a="1"/>
  <c r="N259" i="3" s="1"/>
  <c r="AH213" i="3"/>
  <c r="N213" i="3" a="1"/>
  <c r="N213" i="3" s="1"/>
  <c r="AH258" i="3"/>
  <c r="N258" i="3" a="1"/>
  <c r="N258" i="3" s="1"/>
  <c r="AH47" i="3"/>
  <c r="N47" i="3" a="1"/>
  <c r="N47" i="3" s="1"/>
  <c r="AH59" i="3"/>
  <c r="N59" i="3" a="1"/>
  <c r="N59" i="3" s="1"/>
  <c r="AH71" i="3"/>
  <c r="N71" i="3" a="1"/>
  <c r="N71" i="3" s="1"/>
  <c r="AH40" i="3"/>
  <c r="N40" i="3" a="1"/>
  <c r="N40" i="3" s="1"/>
  <c r="AH52" i="3"/>
  <c r="N52" i="3" a="1"/>
  <c r="N52" i="3" s="1"/>
  <c r="AH64" i="3"/>
  <c r="N64" i="3" a="1"/>
  <c r="N64" i="3" s="1"/>
  <c r="AH76" i="3"/>
  <c r="N76" i="3" a="1"/>
  <c r="N76" i="3" s="1"/>
  <c r="AH100" i="3"/>
  <c r="N100" i="3" a="1"/>
  <c r="N100" i="3" s="1"/>
  <c r="AH149" i="3"/>
  <c r="N149" i="3" a="1"/>
  <c r="N149" i="3" s="1"/>
  <c r="AH121" i="3"/>
  <c r="N121" i="3" a="1"/>
  <c r="N121" i="3" s="1"/>
  <c r="AH184" i="3"/>
  <c r="N184" i="3" a="1"/>
  <c r="N184" i="3" s="1"/>
  <c r="AH45" i="3"/>
  <c r="N45" i="3" a="1"/>
  <c r="N45" i="3" s="1"/>
  <c r="AH69" i="3"/>
  <c r="N69" i="3" a="1"/>
  <c r="N69" i="3" s="1"/>
  <c r="AH62" i="3"/>
  <c r="N62" i="3" a="1"/>
  <c r="N62" i="3" s="1"/>
  <c r="AH101" i="3"/>
  <c r="N101" i="3" a="1"/>
  <c r="N101" i="3" s="1"/>
  <c r="AH155" i="3"/>
  <c r="N155" i="3" a="1"/>
  <c r="N155" i="3" s="1"/>
  <c r="AH190" i="3"/>
  <c r="N190" i="3" a="1"/>
  <c r="N190" i="3" s="1"/>
  <c r="AH141" i="3"/>
  <c r="N141" i="3" a="1"/>
  <c r="N141" i="3" s="1"/>
  <c r="AH183" i="3"/>
  <c r="N183" i="3" a="1"/>
  <c r="N183" i="3" s="1"/>
  <c r="AH262" i="3"/>
  <c r="N262" i="3" a="1"/>
  <c r="N262" i="3" s="1"/>
  <c r="AH153" i="3"/>
  <c r="N153" i="3" a="1"/>
  <c r="N153" i="3" s="1"/>
  <c r="AH261" i="3"/>
  <c r="N261" i="3" a="1"/>
  <c r="N261" i="3" s="1"/>
  <c r="D4" i="5" a="1"/>
  <c r="AK6" i="3"/>
  <c r="AF6" i="3"/>
  <c r="C4" i="5" a="1"/>
  <c r="A4" i="5"/>
  <c r="B4" i="5"/>
  <c r="AL6" i="3" a="1"/>
  <c r="AL6" i="3" s="1"/>
  <c r="AI6" i="3" a="1"/>
  <c r="AI6" i="3" s="1"/>
  <c r="Y16" i="3" l="1"/>
  <c r="Z16" i="3"/>
  <c r="Q16" i="3"/>
  <c r="W16" i="3" s="1"/>
  <c r="V16" i="3"/>
  <c r="X16" i="3"/>
  <c r="T16" i="3"/>
  <c r="U16" i="3"/>
  <c r="S16" i="3"/>
  <c r="R16" i="3"/>
  <c r="Q9" i="3"/>
  <c r="U9" i="3" s="1"/>
  <c r="T9" i="3"/>
  <c r="V9" i="3"/>
  <c r="W9" i="3"/>
  <c r="X9" i="3"/>
  <c r="R9" i="3"/>
  <c r="S9" i="3"/>
  <c r="Z9" i="3"/>
  <c r="Y9" i="3"/>
  <c r="Q21" i="3"/>
  <c r="U21" i="3" s="1"/>
  <c r="R21" i="3"/>
  <c r="T21" i="3"/>
  <c r="V21" i="3"/>
  <c r="W21" i="3"/>
  <c r="X21" i="3"/>
  <c r="Z21" i="3"/>
  <c r="S21" i="3"/>
  <c r="Y21" i="3"/>
  <c r="U11" i="3"/>
  <c r="V11" i="3"/>
  <c r="W11" i="3"/>
  <c r="X11" i="3"/>
  <c r="Z11" i="3"/>
  <c r="Q11" i="3"/>
  <c r="Y11" i="3" s="1"/>
  <c r="S11" i="3"/>
  <c r="T11" i="3"/>
  <c r="R11" i="3"/>
  <c r="O28" i="3" a="1"/>
  <c r="O28" i="3" s="1"/>
  <c r="Q29" i="3"/>
  <c r="Y29" i="3" s="1"/>
  <c r="S29" i="3"/>
  <c r="U29" i="3"/>
  <c r="V29" i="3"/>
  <c r="W29" i="3"/>
  <c r="X29" i="3"/>
  <c r="Z29" i="3"/>
  <c r="T29" i="3"/>
  <c r="R29" i="3"/>
  <c r="U20" i="3"/>
  <c r="V20" i="3"/>
  <c r="Y20" i="3"/>
  <c r="Q20" i="3"/>
  <c r="S20" i="3" s="1"/>
  <c r="R20" i="3"/>
  <c r="T20" i="3"/>
  <c r="X20" i="3"/>
  <c r="W20" i="3"/>
  <c r="Z20" i="3"/>
  <c r="Q18" i="3"/>
  <c r="R18" i="3" s="1"/>
  <c r="Z18" i="3"/>
  <c r="X18" i="3"/>
  <c r="T18" i="3"/>
  <c r="Y18" i="3"/>
  <c r="S18" i="3"/>
  <c r="U18" i="3"/>
  <c r="V18" i="3"/>
  <c r="W18" i="3"/>
  <c r="R19" i="3"/>
  <c r="S19" i="3"/>
  <c r="T19" i="3"/>
  <c r="U19" i="3"/>
  <c r="V19" i="3"/>
  <c r="W19" i="3"/>
  <c r="X19" i="3"/>
  <c r="Y19" i="3"/>
  <c r="Z19" i="3"/>
  <c r="Q19" i="3"/>
  <c r="Q27" i="3"/>
  <c r="U27" i="3" s="1"/>
  <c r="R27" i="3"/>
  <c r="T27" i="3"/>
  <c r="V27" i="3"/>
  <c r="W27" i="3"/>
  <c r="X27" i="3"/>
  <c r="S27" i="3"/>
  <c r="Y27" i="3"/>
  <c r="Z27" i="3"/>
  <c r="Q15" i="3"/>
  <c r="U15" i="3" s="1"/>
  <c r="R15" i="3"/>
  <c r="T15" i="3"/>
  <c r="V15" i="3"/>
  <c r="W15" i="3"/>
  <c r="X15" i="3"/>
  <c r="Z15" i="3"/>
  <c r="S15" i="3"/>
  <c r="Y15" i="3"/>
  <c r="O27" i="3" a="1"/>
  <c r="O27" i="3" s="1"/>
  <c r="Q13" i="3"/>
  <c r="V13" i="3" s="1"/>
  <c r="T13" i="3"/>
  <c r="U13" i="3"/>
  <c r="S13" i="3"/>
  <c r="R13" i="3"/>
  <c r="Z13" i="3"/>
  <c r="Y13" i="3"/>
  <c r="X13" i="3"/>
  <c r="W13" i="3"/>
  <c r="Q12" i="3"/>
  <c r="R12" i="3" s="1"/>
  <c r="Z12" i="3"/>
  <c r="V12" i="3"/>
  <c r="X12" i="3"/>
  <c r="Y12" i="3"/>
  <c r="U12" i="3"/>
  <c r="T12" i="3"/>
  <c r="S12" i="3"/>
  <c r="W12" i="3"/>
  <c r="R25" i="3"/>
  <c r="S25" i="3"/>
  <c r="T25" i="3"/>
  <c r="U25" i="3"/>
  <c r="V25" i="3"/>
  <c r="W25" i="3"/>
  <c r="X25" i="3"/>
  <c r="Y25" i="3"/>
  <c r="Z25" i="3"/>
  <c r="Q25" i="3"/>
  <c r="Y22" i="3"/>
  <c r="Z22" i="3"/>
  <c r="Q22" i="3"/>
  <c r="W22" i="3" s="1"/>
  <c r="V22" i="3"/>
  <c r="X22" i="3"/>
  <c r="T22" i="3"/>
  <c r="U22" i="3"/>
  <c r="R22" i="3"/>
  <c r="S22" i="3"/>
  <c r="Q8" i="3"/>
  <c r="S8" i="3" s="1"/>
  <c r="R8" i="3"/>
  <c r="T8" i="3"/>
  <c r="U8" i="3"/>
  <c r="V8" i="3"/>
  <c r="Y8" i="3"/>
  <c r="Z8" i="3"/>
  <c r="X8" i="3"/>
  <c r="W8" i="3"/>
  <c r="Y28" i="3"/>
  <c r="Z28" i="3"/>
  <c r="Q28" i="3"/>
  <c r="W28" i="3" s="1"/>
  <c r="V28" i="3"/>
  <c r="X28" i="3"/>
  <c r="R28" i="3"/>
  <c r="S28" i="3"/>
  <c r="T28" i="3"/>
  <c r="U28" i="3"/>
  <c r="U26" i="3"/>
  <c r="V26" i="3"/>
  <c r="Y26" i="3"/>
  <c r="Q26" i="3"/>
  <c r="S26" i="3" s="1"/>
  <c r="R26" i="3"/>
  <c r="T26" i="3"/>
  <c r="W26" i="3"/>
  <c r="Z26" i="3"/>
  <c r="X26" i="3"/>
  <c r="Q10" i="3"/>
  <c r="W10" i="3" s="1"/>
  <c r="V10" i="3"/>
  <c r="X10" i="3"/>
  <c r="Y10" i="3"/>
  <c r="Z10" i="3"/>
  <c r="S10" i="3"/>
  <c r="R10" i="3"/>
  <c r="T10" i="3"/>
  <c r="U10" i="3"/>
  <c r="O23" i="3" a="1"/>
  <c r="O23" i="3" s="1"/>
  <c r="Q17" i="3"/>
  <c r="Y17" i="3" s="1"/>
  <c r="S17" i="3"/>
  <c r="U17" i="3"/>
  <c r="V17" i="3"/>
  <c r="W17" i="3"/>
  <c r="X17" i="3"/>
  <c r="Z17" i="3"/>
  <c r="R17" i="3"/>
  <c r="T17" i="3"/>
  <c r="Q23" i="3"/>
  <c r="Y23" i="3" s="1"/>
  <c r="S23" i="3"/>
  <c r="U23" i="3"/>
  <c r="V23" i="3"/>
  <c r="W23" i="3"/>
  <c r="X23" i="3"/>
  <c r="Z23" i="3"/>
  <c r="R23" i="3"/>
  <c r="T23" i="3"/>
  <c r="O10" i="3" a="1"/>
  <c r="O10" i="3" s="1"/>
  <c r="O22" i="3" a="1"/>
  <c r="O22" i="3" s="1"/>
  <c r="O20" i="3" a="1"/>
  <c r="O20" i="3" s="1"/>
  <c r="O16" i="3" a="1"/>
  <c r="O16" i="3" s="1"/>
  <c r="O12" i="3" a="1"/>
  <c r="O12" i="3" s="1"/>
  <c r="O24" i="3" a="1"/>
  <c r="O24" i="3" s="1"/>
  <c r="O14" i="3" a="1"/>
  <c r="O14" i="3" s="1"/>
  <c r="H22" i="5" a="1"/>
  <c r="H22" i="5" s="1"/>
  <c r="H10" i="5" a="1"/>
  <c r="H10" i="5" s="1"/>
  <c r="H13" i="5" a="1"/>
  <c r="H13" i="5" s="1"/>
  <c r="H16" i="5" a="1"/>
  <c r="H16" i="5" s="1"/>
  <c r="H20" i="5" a="1"/>
  <c r="H20" i="5" s="1"/>
  <c r="H24" i="5" a="1"/>
  <c r="H24" i="5" s="1"/>
  <c r="H11" i="5" a="1"/>
  <c r="H11" i="5" s="1"/>
  <c r="H18" i="5" a="1"/>
  <c r="H18" i="5" s="1"/>
  <c r="H12" i="5" a="1"/>
  <c r="H12" i="5" s="1"/>
  <c r="H17" i="5" a="1"/>
  <c r="H17" i="5" s="1"/>
  <c r="H21" i="5" a="1"/>
  <c r="H21" i="5" s="1"/>
  <c r="H25" i="5" a="1"/>
  <c r="H25" i="5" s="1"/>
  <c r="H14" i="5" a="1"/>
  <c r="H14" i="5" s="1"/>
  <c r="H9" i="5" a="1"/>
  <c r="H9" i="5" s="1"/>
  <c r="H15" i="5" a="1"/>
  <c r="H15" i="5" s="1"/>
  <c r="H19" i="5" a="1"/>
  <c r="H19" i="5" s="1"/>
  <c r="H23" i="5" a="1"/>
  <c r="H23" i="5" s="1"/>
  <c r="AH6" i="3"/>
  <c r="I11" i="5" a="1"/>
  <c r="I11" i="5" s="1"/>
  <c r="I14" i="5" a="1"/>
  <c r="I14" i="5" s="1"/>
  <c r="I12" i="5" a="1"/>
  <c r="I12" i="5" s="1"/>
  <c r="I10" i="5" a="1"/>
  <c r="I10" i="5" s="1"/>
  <c r="I13" i="5" a="1"/>
  <c r="I13" i="5" s="1"/>
  <c r="H7" i="5" a="1"/>
  <c r="H7" i="5" s="1"/>
  <c r="H5" i="5" a="1"/>
  <c r="H5" i="5" s="1"/>
  <c r="H8" i="5" a="1"/>
  <c r="H8" i="5" s="1"/>
  <c r="H6" i="5" a="1"/>
  <c r="H6" i="5" s="1"/>
  <c r="I7" i="5" a="1"/>
  <c r="I7" i="5" s="1"/>
  <c r="I5" i="5" a="1"/>
  <c r="I5" i="5" s="1"/>
  <c r="I8" i="5" a="1"/>
  <c r="I8" i="5" s="1"/>
  <c r="I6" i="5" a="1"/>
  <c r="I6" i="5" s="1"/>
  <c r="I9" i="5" a="1"/>
  <c r="I9" i="5" s="1"/>
  <c r="C4" i="5"/>
  <c r="D4" i="5"/>
  <c r="G4" i="5" a="1"/>
  <c r="G4" i="5" s="1"/>
  <c r="F4" i="5" a="1"/>
  <c r="F4" i="5" s="1"/>
  <c r="AM8" i="3" l="1" a="1"/>
  <c r="AM8" i="3" s="1"/>
  <c r="AM19" i="3" a="1"/>
  <c r="AM19" i="3" s="1"/>
  <c r="AM14" i="3" a="1"/>
  <c r="AM14" i="3" s="1"/>
  <c r="AM27" i="3" a="1"/>
  <c r="AM27" i="3" s="1"/>
  <c r="AM25" i="3" a="1"/>
  <c r="AM25" i="3" s="1"/>
  <c r="AM29" i="3" a="1"/>
  <c r="AM29" i="3" s="1"/>
  <c r="AM28" i="3" a="1"/>
  <c r="AM28" i="3" s="1"/>
  <c r="AM13" i="3" a="1"/>
  <c r="AM13" i="3" s="1"/>
  <c r="AM23" i="3" a="1"/>
  <c r="AM23" i="3" s="1"/>
  <c r="AM22" i="3" a="1"/>
  <c r="AM22" i="3" s="1"/>
  <c r="AM15" i="3" a="1"/>
  <c r="AM15" i="3" s="1"/>
  <c r="AM6" i="3" a="1"/>
  <c r="AM6" i="3" s="1"/>
  <c r="H4" i="5" a="1"/>
  <c r="H4" i="5" s="1"/>
  <c r="AM9" i="3" s="1" a="1"/>
  <c r="AM9" i="3" s="1"/>
  <c r="I4" i="5" a="1"/>
  <c r="I4" i="5" s="1"/>
  <c r="AM17" i="3" s="1" a="1"/>
  <c r="AM17" i="3" s="1"/>
  <c r="AM12" i="3" l="1" a="1"/>
  <c r="AM12" i="3" s="1"/>
  <c r="AM20" i="3" a="1"/>
  <c r="AM20" i="3" s="1"/>
  <c r="AM21" i="3" a="1"/>
  <c r="AM21" i="3" s="1"/>
  <c r="AM7" i="3" a="1"/>
  <c r="AM7" i="3" s="1"/>
  <c r="AM10" i="3" a="1"/>
  <c r="AM10" i="3" s="1"/>
  <c r="AM11" i="3" a="1"/>
  <c r="AM11" i="3" s="1"/>
  <c r="AM18" i="3" a="1"/>
  <c r="AM18" i="3" s="1"/>
  <c r="AM24" i="3" a="1"/>
  <c r="AM24" i="3" s="1"/>
  <c r="AM16" i="3" a="1"/>
  <c r="AM16" i="3" s="1"/>
  <c r="AM26" i="3" a="1"/>
  <c r="AM26" i="3" s="1"/>
  <c r="P25" i="4" l="1"/>
  <c r="A2" i="6"/>
  <c r="C10" i="6" s="1"/>
  <c r="E10" i="6" s="1"/>
  <c r="B22" i="6" s="1"/>
  <c r="J25" i="4"/>
  <c r="K25" i="4"/>
  <c r="L25" i="4"/>
  <c r="R25" i="4"/>
  <c r="Q25" i="4"/>
  <c r="M25" i="4"/>
  <c r="N25" i="4"/>
  <c r="O25" i="4"/>
  <c r="C7" i="6" l="1"/>
  <c r="E7" i="6" s="1"/>
  <c r="B19" i="6" s="1"/>
  <c r="C9" i="6"/>
  <c r="E9" i="6" s="1"/>
  <c r="B21" i="6" s="1"/>
  <c r="C14" i="6"/>
  <c r="E14" i="6" s="1"/>
  <c r="B26" i="6" s="1"/>
  <c r="C8" i="6"/>
  <c r="E8" i="6" s="1"/>
  <c r="B20" i="6" s="1"/>
  <c r="C12" i="6"/>
  <c r="E12" i="6" s="1"/>
  <c r="B24" i="6" s="1"/>
  <c r="C11" i="6"/>
  <c r="E11" i="6" s="1"/>
  <c r="B23" i="6" s="1"/>
  <c r="C6" i="6"/>
  <c r="E6" i="6" s="1"/>
  <c r="B18" i="6" s="1"/>
  <c r="C13" i="6"/>
  <c r="E13" i="6" s="1"/>
  <c r="B25"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<sst xmlns="http://schemas.openxmlformats.org/spreadsheetml/2006/main" count="2943" uniqueCount="1365">
  <si>
    <t>Hersteller</t>
  </si>
  <si>
    <t>Erläuterung: Geben Sie in den grün markierten Feldern eine vollständige Liste der Hersteller an, von denen Sie in der angegebenen Berichtsperiode Waren aus dem Nicht-EU-Ausland importiert haben.</t>
  </si>
  <si>
    <t>Berichtsperiode</t>
  </si>
  <si>
    <t>Q1 2025</t>
  </si>
  <si>
    <t>Farblegende</t>
  </si>
  <si>
    <t>Beispiel &amp; Anzeigefelder</t>
  </si>
  <si>
    <t>Start</t>
  </si>
  <si>
    <t>Pflichtfeld</t>
  </si>
  <si>
    <t>Leeres Pflichtfeld</t>
  </si>
  <si>
    <t>Ende</t>
  </si>
  <si>
    <t>Optionales Feld</t>
  </si>
  <si>
    <t>Fehler - Falsche Eingabe</t>
  </si>
  <si>
    <t>Adresse (optional)</t>
  </si>
  <si>
    <t>Nr.</t>
  </si>
  <si>
    <t>Name</t>
  </si>
  <si>
    <t>Straße</t>
  </si>
  <si>
    <t>Hausnummer</t>
  </si>
  <si>
    <t>Adresszusatz</t>
  </si>
  <si>
    <t>Postleitzahl</t>
  </si>
  <si>
    <t>Stadt</t>
  </si>
  <si>
    <t>Land</t>
  </si>
  <si>
    <t>Ansprechpartner</t>
  </si>
  <si>
    <t>Email-Adresse</t>
  </si>
  <si>
    <t>Telefonnummer</t>
  </si>
  <si>
    <t>Anmerkungen</t>
  </si>
  <si>
    <t>Bsp.</t>
  </si>
  <si>
    <t>St-Steel Trading</t>
  </si>
  <si>
    <t>Atayolu Sk.</t>
  </si>
  <si>
    <t>c</t>
  </si>
  <si>
    <t>Istanbul</t>
  </si>
  <si>
    <t>Türkei</t>
  </si>
  <si>
    <t>Elifnur Kunt</t>
  </si>
  <si>
    <t>st.steel@info.com</t>
  </si>
  <si>
    <t>0090 123 45 67</t>
  </si>
  <si>
    <t>Die Beispiele werden nicht erfasst. Bitte nicht löschen.</t>
  </si>
  <si>
    <t>not_found</t>
  </si>
  <si>
    <t>Alu-Prods Comp.</t>
  </si>
  <si>
    <t>On Yin St</t>
  </si>
  <si>
    <t>Shanghai</t>
  </si>
  <si>
    <t>China</t>
  </si>
  <si>
    <t>Chao Zhu</t>
  </si>
  <si>
    <t>alu-prods@info.com</t>
  </si>
  <si>
    <t>+852 1234 5678</t>
  </si>
  <si>
    <t>KITSEN TECHNOLOGIES CO., LTD</t>
  </si>
  <si>
    <t>Rizhao Honbase Machinery Manufacture Co., Ltd.</t>
  </si>
  <si>
    <t>Yantai Hercules Metal Co., Ltd</t>
  </si>
  <si>
    <t>Yunnan Hercules Construction Material</t>
  </si>
  <si>
    <t/>
  </si>
  <si>
    <t>Die Kommentare sind optional und dienen ausschließlich der Übersichtlichkeit für den Benutzer. Sie haben keinen Einfluss auf die Berechnungen oder die ermittelten Werte.</t>
  </si>
  <si>
    <t>Hier können Sie Ihre Gesellschaften zur Übersicht eintragen. Wenn dieses Feld leer bleibt, wird von einer einzelnen Gesellschaft ausgegangen.</t>
  </si>
  <si>
    <t>Geben Sie an dieser Stelle die zutreffenden Zolltarifnummern ein; jede Nummer muss aus mindestens acht Ziffern bestehen.</t>
  </si>
  <si>
    <t>Hier können Sie Ihre Lieferanten zur Übersicht eintragen. Diese Spalte hat keinen Einfluss auf die Berechnungen oder die ermittelten Werte.</t>
  </si>
  <si>
    <t>Geben Sie an dieser Stelle das entsprechende Netto-Gewicht der importierten Ware in Kilogramm an.</t>
  </si>
  <si>
    <t>Geben Sie an dieser Stelle den UNLOCODE des entsprechenden Ursprungslands der importierten Ware an.</t>
  </si>
  <si>
    <t>Kommentar 1</t>
  </si>
  <si>
    <t>Kommentar 2</t>
  </si>
  <si>
    <t>Kommentar 3</t>
  </si>
  <si>
    <t>Gesellschaft</t>
  </si>
  <si>
    <t>CN-Code</t>
  </si>
  <si>
    <t>Hersteller / Händler / Installation</t>
  </si>
  <si>
    <t>Warenmenge
(kg)</t>
  </si>
  <si>
    <t>Echte Emissionsdaten
(tCO2 / t)</t>
  </si>
  <si>
    <t>UNLOCODE Ursprungsland</t>
  </si>
  <si>
    <t>Ursprungsland</t>
  </si>
  <si>
    <t>Kontrolle Ursprungsland</t>
  </si>
  <si>
    <t>Kontrolle Zolltarifnummer</t>
  </si>
  <si>
    <t>Zusammenfassung</t>
  </si>
  <si>
    <t>Default Emissionen (tCO2 / t)</t>
  </si>
  <si>
    <t>Verwendete Emissionsdaten
(tCO2 / t)</t>
  </si>
  <si>
    <t>CN Code corrected</t>
  </si>
  <si>
    <t>CN Code length</t>
  </si>
  <si>
    <t>net weight (t)</t>
  </si>
  <si>
    <t>Control CN code</t>
  </si>
  <si>
    <t>Control origin</t>
  </si>
  <si>
    <t>Control net weight</t>
  </si>
  <si>
    <t>special country</t>
  </si>
  <si>
    <t>Cn code relevant</t>
  </si>
  <si>
    <t>relevant for plot</t>
  </si>
  <si>
    <t>Gesellschaften</t>
  </si>
  <si>
    <t>Lieferanten</t>
  </si>
  <si>
    <t>Zolltarifnummern</t>
  </si>
  <si>
    <t>Ursprungsländer</t>
  </si>
  <si>
    <t>Alle</t>
  </si>
  <si>
    <t>Year</t>
  </si>
  <si>
    <t>Kosten (in €)</t>
  </si>
  <si>
    <t>Kosten (in %)</t>
  </si>
  <si>
    <t>relevant emissions</t>
  </si>
  <si>
    <t>Phase-In</t>
  </si>
  <si>
    <t>Emissions with Phase-In
(tCO2e)</t>
  </si>
  <si>
    <t>Certificate Cost
(€ / tCO2e)</t>
  </si>
  <si>
    <t>Costs
(€)</t>
  </si>
  <si>
    <t>CN Code</t>
  </si>
  <si>
    <t>Description</t>
  </si>
  <si>
    <t>Aggregated goods category</t>
  </si>
  <si>
    <t>Default Values 2023 - 2025</t>
  </si>
  <si>
    <t>AE - United Arab Emirates</t>
  </si>
  <si>
    <t>AL - Albania</t>
  </si>
  <si>
    <t>BA - Bosnia and Herzegovina</t>
  </si>
  <si>
    <t>BH - Bahrain</t>
  </si>
  <si>
    <t>BR - Brazil</t>
  </si>
  <si>
    <t>BY - Belarus</t>
  </si>
  <si>
    <t>CA - Canada</t>
  </si>
  <si>
    <t>CL - Chile</t>
  </si>
  <si>
    <t>CN - China</t>
  </si>
  <si>
    <t>CO - Colombia</t>
  </si>
  <si>
    <t>DZ - Algeria</t>
  </si>
  <si>
    <t>EG - Egypt</t>
  </si>
  <si>
    <t>GB - United Kingdom</t>
  </si>
  <si>
    <t>GE - Georgia</t>
  </si>
  <si>
    <t>ID - Indonesia</t>
  </si>
  <si>
    <t>IL - Israel</t>
  </si>
  <si>
    <t>IN - India</t>
  </si>
  <si>
    <t>JO - Jordan</t>
  </si>
  <si>
    <t>JP - Japan</t>
  </si>
  <si>
    <t>KR - South Korea</t>
  </si>
  <si>
    <t>KZ - Kazakhstan</t>
  </si>
  <si>
    <t>MA - Morocco</t>
  </si>
  <si>
    <t>MY - Malaysia</t>
  </si>
  <si>
    <t>MZ - Mozambique</t>
  </si>
  <si>
    <t>PK - Pakistan</t>
  </si>
  <si>
    <t>RS - Serbia</t>
  </si>
  <si>
    <t>RU - Russian Federation</t>
  </si>
  <si>
    <t>SA - Saudi Arabia</t>
  </si>
  <si>
    <t>TM - Turkmenistan</t>
  </si>
  <si>
    <t>TN - Tunisia</t>
  </si>
  <si>
    <t>TR - Türkiye</t>
  </si>
  <si>
    <t>TT - Trinidad and Tobago</t>
  </si>
  <si>
    <t>TW - Taiwan</t>
  </si>
  <si>
    <t>UA - Ukraine</t>
  </si>
  <si>
    <t>US - United States</t>
  </si>
  <si>
    <t>VN - Vietnam</t>
  </si>
  <si>
    <t>ZA - South Africa</t>
  </si>
  <si>
    <r>
      <rPr>
        <b/>
        <sz val="8"/>
        <color theme="1"/>
        <rFont val="Trebuchet MS"/>
        <family val="2"/>
      </rPr>
      <t>EU27</t>
    </r>
  </si>
  <si>
    <r>
      <rPr>
        <b/>
        <sz val="8"/>
        <color theme="1"/>
        <rFont val="Trebuchet MS"/>
        <family val="2"/>
      </rPr>
      <t xml:space="preserve">Weighted average
</t>
    </r>
    <r>
      <rPr>
        <b/>
        <sz val="8"/>
        <color theme="1"/>
        <rFont val="Trebuchet MS"/>
        <family val="2"/>
      </rPr>
      <t>primary</t>
    </r>
  </si>
  <si>
    <t>total for 2026</t>
  </si>
  <si>
    <t>CBAM-relevant</t>
  </si>
  <si>
    <t>JRC</t>
  </si>
  <si>
    <t>Agglomerated iron ores and concentrates (excl. roasted iron pyrites)</t>
  </si>
  <si>
    <t>Sintered Ore</t>
  </si>
  <si>
    <t>Non-alloy pig iron in pigs, blocks or other primary forms, containing by weight &lt;= 0,5% phosphorus, &gt;= 0,4% manganese and &lt;= 1% silicon</t>
  </si>
  <si>
    <t>Pig iron</t>
  </si>
  <si>
    <t>Non-alloy pig iron in pigs, blocks or other primary forms, containing by weight &lt;= 0,5% phosphorus, &gt;= 0,4% manganese and &gt; 1% silicon</t>
  </si>
  <si>
    <t>Non-alloy pig iron in pigs, blocks or other primary forms, containing by weight &lt;= 0,5% phosphorus, and &gt;= 0,1% but &lt; 0,4% manganese</t>
  </si>
  <si>
    <t>Non-alloy pig iron in pigs, blocks or other primary forms, containing by weight &lt;= 0,5% phosphorus, and &lt;= 0,1% manganese</t>
  </si>
  <si>
    <t>Non-alloy pig iron in pigs, blocks or other primary forms, containing by weight &gt;= 0,5% phosphorus</t>
  </si>
  <si>
    <t>Alloy pig iron in pigs, blocks or other primary forms, containing by weight &gt;= 0,3% but &lt;= 1% titanium and &gt;= 0,5% but &lt;= 1% vanadium</t>
  </si>
  <si>
    <t>Alloy pig iron and spiegeleisen, in pigs, blocks or other primary forms (excl. alloy iron containing, by weight, &gt;= 0,3% but &lt;= 1% titanium and &gt;= 0,5% but &lt;= 1% vanadium)</t>
  </si>
  <si>
    <t>Ferro-manganese, containing by weight &gt; 2% carbon, with a granulometry &lt;= 5 mm and a manganese content by weight &gt; 65%</t>
  </si>
  <si>
    <t>FeMn</t>
  </si>
  <si>
    <t>Ferro-manganese, containing by weight &gt; 2% carbon (excl. ferro-manganese with a granulometry of &lt;= 5 mm and containing by weight &gt; 65% manganese)</t>
  </si>
  <si>
    <t>Ferro-manganese, containing by weight &lt;= 2% carbon</t>
  </si>
  <si>
    <t>Ferro-chromium, containing by weight &gt; 4% but &lt;= 6% carbon</t>
  </si>
  <si>
    <t>FeCr</t>
  </si>
  <si>
    <t>Ferro-chromium, containing by weight &gt; 6% carbon</t>
  </si>
  <si>
    <t>Ferro-chromium, containing by weight &lt;= 0,05% carbon</t>
  </si>
  <si>
    <t>Ferro-chromium, containing by weight &gt; 0,05% but &lt;= 0,5% carbon</t>
  </si>
  <si>
    <t>Ferro-chromium, containing by weight &gt; 0,5% but &lt;= 4% carbon</t>
  </si>
  <si>
    <t>Ferro-nickel</t>
  </si>
  <si>
    <t>FeNi</t>
  </si>
  <si>
    <t>Ferrous products obtained by direct reduction of iron ore, in lumps, pellets or similar forms</t>
  </si>
  <si>
    <t>Direct reduced iron</t>
  </si>
  <si>
    <t>Spongy ferrous products, obtained from molten pig iron by atomisation, iron of a purity of &gt;= 99,94%, in lumps, pellets or similar forms</t>
  </si>
  <si>
    <t>Granules, of pig iron, spiegeleisen, iron or steel (excl. granules of ferro-alloys, turnings and filings of iron or steel, certain small calibre items, defective balls for ball-bearings)</t>
  </si>
  <si>
    <t>Iron or steel products</t>
  </si>
  <si>
    <t>Powders, of alloy steel (excl. powders of ferro-alloys and radioactive iron powders "isotopes")</t>
  </si>
  <si>
    <t>Powders, of pig iron, spiegeleisen, iron or non-alloy steel (excl. powders of ferro-alloys and radioactive iron powders "isotopes")</t>
  </si>
  <si>
    <t>Ingots, of iron and non-alloy steel (excl. remelted scrap ingots, continuous cast products, iron of heading 7203)</t>
  </si>
  <si>
    <t>Crude steel</t>
  </si>
  <si>
    <t>Iron and non-alloy steel, in puddled bars or other primary forms (excl. ingots, remelted scrap ingots, continuous cast products, iron of heading 7203)</t>
  </si>
  <si>
    <t>Semi-finished products, of non-alloy free-cutting steel, containing by weight &lt; 0,25% carbon, of square or rectangular cross-section, the width &lt; twice the thickness, rolled or obtained by continuous casting</t>
  </si>
  <si>
    <t>Semi-finished products, of iron or non-alloy steel, containing by weight &lt; 0,25% carbon, of square or rectangular cross-section, the width &lt; twice the thickness of &lt;= 130 mm, rolled or obtained by continuous casting (excl. free-cutting steel)</t>
  </si>
  <si>
    <t>Semi-finished products, of iron or non-alloy steel, containing by weight &lt; 0,25% carbon, of square or rectangular cross-section, the width &lt; twice the thickness of &gt; 130 mm, rolled or obtained by continuous casting (excl. free-cutting steel)</t>
  </si>
  <si>
    <t>Semi-finished products of iron or non-alloy steel, containing by weight &lt; 0,25% carbon, of rectangular cross-section, the width &lt; twice the thickness, forged</t>
  </si>
  <si>
    <t>Semi-finished products of iron or non-alloy steel, containing by weight &lt; 0,25 of carbon, of rectangular "other than square" cross-section, the width measuring &gt;= twice the thickness, rolled or obtained by continuous casting</t>
  </si>
  <si>
    <t>Semi-finished products of iron or non-alloy steel, containing by weight &lt; 0,25% carbon, of rectangular "other than square" cross-section, the width &gt;= twice the thickness, forged</t>
  </si>
  <si>
    <t>Semi-finished products, of iron or non-alloy steel, containing by weight &lt; 0,25% carbon, of circular or polygonal cross-section, rolled or obtained by continuous casting</t>
  </si>
  <si>
    <t>Semi-finished products of iron or non-alloy steel, containing by weight &lt; 0,25% carbon, of circular or polygonal cross-section, forged</t>
  </si>
  <si>
    <t>Semi-finished products of iron or non-alloy steel, containing by weight &lt; 0,25% carbon (excl. semi-products, of square, rectangular, circular or polygonal cross-section)</t>
  </si>
  <si>
    <t>Semi-finished products, of non-alloy free-cutting steel, containing by weight &gt;= 0,25% carbon, of square or rectangular cross-section, the width &lt; twice the thickness, rolled or obtained by continuous casting</t>
  </si>
  <si>
    <t>Semi-finished products of iron or non-alloy steel, containing by weight &gt;= 0,25% but &lt; 0,6% carbon, of square or rectangular cross-section, the width &lt; twice the thickness, rolled or obtained by continuous casting (excl. free-cutting steel)</t>
  </si>
  <si>
    <t>Semi-finished products of iron or non-alloy steel, containing by weight &gt;= 0,6% carbon, of square or rectangular cross-section, the width &lt; twice the thickness, rolled or obtained by continuous casting (excl. free-cutting steel)</t>
  </si>
  <si>
    <t>Semi-finished products of iron or non-alloy steel, containing by weight &gt;= 0,25% carbon, of square or rectangular cross-section, the width &lt; twice the thickness, forged</t>
  </si>
  <si>
    <t>Semi-finished products of iron or non-alloy steel, containing by weight &gt;= 0,25 of carbon, of rectangular "other than square" cross-section, the width measuring &gt;= twice the thickness, rolled or obtained by continuous casting</t>
  </si>
  <si>
    <t>Semi-finished products of iron or non-alloy steel, containing by weight &gt;= 0,25% carbon, of rectangular "other than square" cross-section and the width &gt;= twice the thickness, forged</t>
  </si>
  <si>
    <t>Semi-finished products of iron or non-alloy steel, containing by weight &gt;= 0,25% carbon, of circular or polygonal cross-section, rolled or obtained by continuous casting</t>
  </si>
  <si>
    <t>Semi-finished products of iron or non-alloy steel, containing by weight &gt;= 0,6% carbon, of circular or polygonal cross-section, forged</t>
  </si>
  <si>
    <t>Semi-finished products of iron or non-alloy steel, containing by weight &gt;= 0,25% carbon (excl. those of square, rectangular, circular or polygonal cross-section)</t>
  </si>
  <si>
    <t>Flat-rolled products of iron or non-alloy steel, of a width of &gt;= 600 mm, in coils, simply hot-rolled, not clad, plated or coated, with patterns in relief directly due to the rolling process</t>
  </si>
  <si>
    <t>Flat-rolled products of iron or non-alloy steel, of a width of &gt;= 600 mm, in coils, simply hot-rolled, not clad, plated or coated, of a thickness of &gt;= 4,75 mm, pickled, without patterns in relief</t>
  </si>
  <si>
    <t>Flat-rolled products of iron or non-alloy steel, of a width of &gt;= 600 mm, in coils, simply hot-rolled, not clad, plated or coated, of a thickness of &gt;= 3 mm but &lt; 4,75 mm, pickled, without patterns in relief</t>
  </si>
  <si>
    <t>Flat-rolled products of iron or non-alloy steel, of a width of &gt;= 600 mm, in coils, simply hot-rolled, not clad, plated or coated, of a thickness of &lt; 3 mm, pickled, without patterns in relief</t>
  </si>
  <si>
    <t>Flat-rolled products of iron or non-alloy steel, of a width of &gt;= 600 mm, in coils, simply hot-rolled, not clad, plated or coated, of a thickness of &gt;= 10 mm, not pickled, without patterns in relief</t>
  </si>
  <si>
    <t>Flat-rolled products of iron or non-alloy steel, of a width of &gt;= 600 mm, in coils, simply hot-rolled, not clad, plated or coated, of a thickness of &gt;= 4,75 mm but &lt; 10 mm, not pickled, without patterns in relief</t>
  </si>
  <si>
    <t>Flat-rolled products of iron or non-alloy steel, of a width of &gt;= 600 mm, in coils, simply hot-rolled, not clad, plated or coated, of a thickness of &gt;= 3 mm but &lt; 4,75 mm, not pickled, without patterns in relief</t>
  </si>
  <si>
    <t>Flat-rolled products of iron or non-alloy steel, of a width of &gt;= 600 mm, in coils, simply hot-rolled, not clad, plated or coated, of a thickness of &lt; 3 mm, not pickled, without patterns in relief</t>
  </si>
  <si>
    <t>Flat-rolled products of iron or non-alloy steel, of a width of &gt;= 600 mm, not in coils, simply hot-rolled, not clad, plated or coated, with patterns in relief directly due to the rolling process</t>
  </si>
  <si>
    <t>Flat-rolled products of iron or non-alloy steel, of a width of &gt;= 600 mm, not in coils, simply hot-rolled, not clad, plated or coated, of a thickness of &gt; 15 mm, without patterns in relief</t>
  </si>
  <si>
    <t>Flat-rolled products of iron or non-alloy steel, of a width of &gt;= 2.050 mm, not in coils, simply hot-rolled, not clad, plated or coated, of a thickness of &gt; 10 mm but &lt;= 15 mm, without patterns in relief (excl. "wide flats")</t>
  </si>
  <si>
    <t>Flat-rolled products of iron or non-alloy steel, of a width of &lt; 2.050 mm but &gt;= 600 mm, not in coils, simply hot-rolled, not clad, plated or coated, of a thickness of &gt; 10 mm but &lt;= 15 mm, without patterns in relief</t>
  </si>
  <si>
    <t>Flat-rolled products of iron or non-alloy steel, of a width of &lt;= 1.250 mm, not in coils, simply hot-rolled on four faces or in a closed box pass, not clad, plated or coated, of a thickness of &gt;= 4,75 mm but &lt;= 10 mm, without patterns in relief</t>
  </si>
  <si>
    <t>Flat-rolled products of iron or non-alloy steel, of a width of &gt;= 2.050 mm, not in coils, simply hot-rolled, not clad, plated or coated, of a thickness of &gt;= 4,75 mm but &lt;= 10 mm, without patterns in relief</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</si>
  <si>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</si>
  <si>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Flat-rolled products of iron or non-alloy steel, of a width of &lt;= 1.250 mm, not in coils, simply hot-rolled on four faces or in a closed box pass, not clad, plated or coated, of a thickness of &gt;= 4 mm but &lt; 4,75 mm, without patterns in relief</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</si>
  <si>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</si>
  <si>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Flat-rolled products of iron or non-alloy steel, of a width of &gt;= 600 mm, not in coils, simply hot-rolled, not clad, plated or coated, of a thickness of &lt; 3 mm, without patterns in relief</t>
  </si>
  <si>
    <t>Flat-rolled products of iron or steel, of a width &gt;= 600 mm, hot-rolled and further worked, but not clad, plated or coated, perforated</t>
  </si>
  <si>
    <t>Flat-rolled products of iron or steel, of a width &gt;= 600 mm, hot-rolled and further worked, but not clad, plated or coated, non-perforated</t>
  </si>
  <si>
    <t>Flat-rolled products of iron or non-alloy steel, of a width of &gt;= 600 mm, in coils, simply cold-rolled "cold-reduced", not clad, plated or coated, of a thickness of &gt;= 3 mm</t>
  </si>
  <si>
    <t>Flat-rolled products of iron or non-alloy steel, of a width of &gt;= 600 mm, in coils, simply cold-rolled "cold-reduced", of a thickness of &gt; 1 mm but &lt; 3 mm "electrical"</t>
  </si>
  <si>
    <t>Flat-rolled products of iron or non-alloy steel, of a width of &gt;= 600 mm, in coils, simply cold-rolled "cold-reduced", not clad, plated or coated, of a thickness of &gt; 1 mm but &lt; 3 mm (excl. electrical)</t>
  </si>
  <si>
    <t>Flat-rolled products of iron or non-alloy steel, of a width of &gt;= 600 mm, in coils, simply cold-rolled "cold-reduced", of a thickness of &gt;= 0,5 mm but &lt;= 1 mm "electrical"</t>
  </si>
  <si>
    <t>Flat-rolled products of iron or non-alloy steel, of a width of &gt;= 600 mm, in coils, simply cold-rolled "cold-reduced", not clad, plated or coated, of a thickness of &gt;= 0,5 mm but &lt;= 1 mm (excl. electrical)</t>
  </si>
  <si>
    <t>Flat-rolled products of iron or non-alloy steel, of a width of &gt;= 600 mm, in coils, simply cold-rolled "cold-reduced", of a thickness of &lt; 0,5 mm "electrical"</t>
  </si>
  <si>
    <t>Flat-rolled products of iron or non-alloy steel, of a width of &gt;= 600 mm, in coils, simply cold-rolled "cold-reduced", not clad, plated or coated, of a thickness of &gt;= 0,35 mm but &lt; 0,5 mm (excl. electrical)</t>
  </si>
  <si>
    <t>Flat-rolled products of iron or non-alloy steel, of a width of &gt;= 600 mm, in coils, simply cold-rolled "cold-reduced", not clad, plated or coated, of a thickness of &lt; 0,35 mm (excl. electrical)</t>
  </si>
  <si>
    <t>Flat-rolled products of iron or non-alloy steel, of a width of &gt;= 600 mm, not in coils, simply cold-rolled "cold-reduced", not clad, plated or coated, of a thickness of &gt;= 3 mm</t>
  </si>
  <si>
    <t>Flat-rolled products of iron or non-alloy steel, of a width of &gt;= 600 mm, not in coils, simply cold-rolled "cold-reduced", of a thickness of &gt; 1 mm but &lt; 3 mm "electrical"</t>
  </si>
  <si>
    <t>Flat-rolled products of iron or non-alloy steel, of a width of &gt;= 600 mm, not in coils, simply cold-rolled "cold-reduced", not clad, plated or coated, of a thickness of &gt; 1 mm but &lt; 3 mm (excl. electrical)</t>
  </si>
  <si>
    <t>Flat-rolled products of iron or non-alloy steel, of a width of &gt;= 600 mm, not in coils, simply cold-rolled "cold-reduced", of a thickness of &gt;= 0,5 mm but &lt;= 1 mm "electrical"</t>
  </si>
  <si>
    <t>Flat-rolled products of iron or non-alloy steel, of a width of &gt;= 600 mm, not in coils, simply cold-rolled "cold-reduced", not clad, plated or coated, of a thickness of &gt;= 0,5 mm but &lt;= 1 mm (excl. electrical)</t>
  </si>
  <si>
    <t>Flat-rolled products of iron or non-alloy steel, of a width of &gt;= 600 mm, not in coils, simply cold-rolled "cold-reduced", of a thickness of &lt; 0,5 mm "electrical"</t>
  </si>
  <si>
    <t>Flat-rolled products of iron or non-alloy steel, of a width of &gt;= 600 mm, not in coils, simply cold-rolled "cold-reduced", not clad, plated or coated, of a thickness of &lt; 0,5 mm (excl. electrical)</t>
  </si>
  <si>
    <t>Flat-rolled products of iron or steel, of a width of &gt;= 600 mm, cold-rolled "cold-reduced" and further worked, but not clad, plated or coated, perforated</t>
  </si>
  <si>
    <t>Flat-rolled products of iron or steel, of a width of &gt;= 600 mm, cold-rolled "cold-reduced" and further worked, but not clad, plated or coated, non-perforated</t>
  </si>
  <si>
    <t>Flat-rolled products of iron or non-alloy steel, of a width of &gt;= 600 mm, hot-rolled or cold-rolled "cold-reduced", tinned, of a thickness of &gt;= 0,5 mm</t>
  </si>
  <si>
    <t>Tinplate of iron or non-alloy steel, of a width of &gt;= 600 mm and of a thickness of &lt; 0,5 mm, tinned [coated with a layer of metal containing, by weight,  &gt;= 97% of tin], not further worked than surface-treated</t>
  </si>
  <si>
    <t>Flat-rolled products of iron or non-alloy steel, of a width of &gt;= 600 mm, hot-rolled or cold-rolled "cold-reduced", plated or coated with tin, of a thickness of &lt; 0,5 mm (excl. tinplate)</t>
  </si>
  <si>
    <t>Flat-rolled products of iron or non-alloy steel, of a width of &gt;= 600 mm, hot-rolled or cold-rolled "cold-reduced", plated or coated with lead, incl. terne-plate</t>
  </si>
  <si>
    <t>Flat-rolled products of iron or non-alloy steel, of a width of &gt;= 600 mm, hot-rolled or cold-rolled "cold-reduced", electrolytically plated or coated with zinc</t>
  </si>
  <si>
    <t>Flat-rolled products of iron or non-alloy steel, of a width of &gt;= 600 mm, hot-rolled or cold-rolled "cold-reduced", corrugated, plated or coated with zinc (excl. electrolytically plated or coated with zinc)</t>
  </si>
  <si>
    <t>Flat-rolled products of iron or non-alloy steel, of a width of &gt;= 600 mm, hot-rolled or cold-rolled "cold-reduced", not corrugated, plated or coated with zinc (excl. electrolytically plated or coated with zinc)</t>
  </si>
  <si>
    <t>Flat-rolled products of iron or non-alloy steel, of a width of &gt;= 600 mm, hot-rolled or cold-rolled "cold-reduced", plated or coated with chromium oxides or with chromium and chromium oxides</t>
  </si>
  <si>
    <t>Flat-rolled products of iron or non-alloy steel, of a width of &gt;= 600 mm, hot-rolled or cold-rolled "cold-reduced", plated or coated with aluminium-zinc alloys</t>
  </si>
  <si>
    <t>Flat-rolled products of iron or non-alloy steel, of a width of &gt;= 600 mm, hot-rolled or cold-rolled "cold-reduced", plated or coated with aluminium (excl. products plated or coated with aluminium-zinc alloys)</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</si>
  <si>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</si>
  <si>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Flat-rolled products of iron or non-alloy steel, of a width of &gt;= 600 mm, hot-rolled or cold-rolled "cold-reduced", painted, varnished or plastic coated (excl. tinplate and products electrolytically plated or coated with chrome, varnished)</t>
  </si>
  <si>
    <t>Flat-rolled products of iron or non-alloy steel, of a width of &gt;= 600 mm, hot-rolled or cold-rolled "cold-reduced", clad</t>
  </si>
  <si>
    <t>Flat-rolled products of iron or non-alloy steel, tinned and printed, of a width of &gt;= 600 mm, hot-rolled or cold-rolled "cold-reduced"</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</si>
  <si>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</si>
  <si>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</si>
  <si>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hot-rolled, not clad, plated or coated, of a thickness of &gt;= 4,75 mm (excl. "wide flats")</t>
  </si>
  <si>
    <t>Flat-rolled products of iron or non-alloy steel, of a width &lt; 600 mm, simply hot-rolled, not clad, plated or coated, of a thickness &lt; 4,75 mm (excl. "wide flats")</t>
  </si>
  <si>
    <t>Flat-rolled products of iron or non-alloy steel, of a width of &lt; 600 mm, simply cold-rolled "cold-reduced", not clad, plated or coated, containing by weight &lt; 0,25% of carbon "electrical"</t>
  </si>
  <si>
    <t>Flat-rolled products of iron or non-alloy steel, of a width of &lt; 600 mm and of a thickness of &gt;= 0,35 mm, simply cold-rolled "cold-reduced", not clad, plated or coated, containing by weight &lt; 0,25% of carbon (excl. electrical plate)</t>
  </si>
  <si>
    <t>Flat-rolled products of iron or non-alloy steel, of a width of &lt; 600 mm and of a thickness of &lt; 0,35 mm, simply cold-rolled "cold-reduced", not clad, plated or coated, containing by weight &lt; 0,25% of carbon (excl. electrical plate)</t>
  </si>
  <si>
    <t>Flat-rolled products of iron or non-alloy steel, of a width of &lt; 600 mm, simply cold-rolled "cold-reduced", not clad, plated or coated, containing by weight &gt;= 0,25% of carbon</t>
  </si>
  <si>
    <t>Flat-rolled products of iron or non-alloy steel, of a width of &lt; 600 mm, hot-rolled or cold-rolled "cold-reduced" and further worked, but not clad, plated or coated, perforated</t>
  </si>
  <si>
    <t>Flat-rolled products of iron or non-alloy steel, of a width of &lt; 600 mm, hot-rolled or cold-rolled "cold-reduced" and further worked, but not clad, plated or coatednon-perforated</t>
  </si>
  <si>
    <t>Tinplate of iron or non-alloy steel, of a width of &lt; 600 mm and of a thickness of &lt; 0,5 mm, tinned [coated with a layer of metal containing, by weight,  &gt;= 97% of tin], not further worked than surface-treated</t>
  </si>
  <si>
    <t>Flat-rolled products of iron or non-alloy steel, hot-rolled or cold-rolled "cold-reduced", of a width of &lt; 600 mm, tinned (excl. tinplate, not further worked than surface-treated)</t>
  </si>
  <si>
    <t>Flat-rolled products of iron or non-alloy steel, of a width of &lt; 600 mm, hot-rolled or cold-rolled "cold-reduced", electrolytically plated or coated with zinc</t>
  </si>
  <si>
    <t>Flat-rolled products of iron or non-alloy steel, of a width of &lt; 600 mm, hot-rolled or cold-rolled "cold-reduced", tinned (excl. electrolytically plated or coated with zinc)</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</si>
  <si>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</si>
  <si>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</si>
  <si>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Flat-rolled products of iron or non-alloy steel, of a width of &lt; 600 mm, hot-rolled or cold-rolled "cold-reduced", plated or coated with chromium oxides or with chromium and chromium oxides (excl. varnished)</t>
  </si>
  <si>
    <t>Flat-rolled products of iron or non-alloy steel, of a width of &lt; 600 mm, hot-rolled or cold-rolled "cold-reduced", plated or coated with chromium or nickel</t>
  </si>
  <si>
    <t>Flat-rolled products of iron or non-alloy steel, of a width of &lt; 600 mm, hot-rolled or cold-rolled "cold-reduced", plated or coated with copper</t>
  </si>
  <si>
    <t>Flat-rolled products of iron or non-alloy steel, of a width of &lt; 600 mm, hot-rolled or cold-rolled "cold-reduced", plated or coated with aluminium-zinc alloys</t>
  </si>
  <si>
    <t>Flat-rolled products of iron or non-alloy steel, of a width of &lt; 600 mm, hot-rolled or cold-rolled "cold-reduced", plated or coated with aluminium (excl. products plated or coated with aluminium-zinc alloys)</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</si>
  <si>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</si>
  <si>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Flat-rolled products of iron or non-alloy steel, of a width of &lt; 600 mm, hot-rolled or cold-rolled "cold-reduced", clad</t>
  </si>
  <si>
    <t>Bars and rods, hot-rolled, in irregularly wound coils of iron or non-alloy steel, with indentations, ribs, grooves or other deformations produced during the rolling process</t>
  </si>
  <si>
    <t>Bars and rods, hot-rolled, in irregularly wound coils, of non-alloy free-cutting steel (excl. bars and rods containing indentations, ribs, grooves or other deformations produced during the rolling process)</t>
  </si>
  <si>
    <t>Bars and rods, hot-rolled, of the type used for concrete reinforcement, smooth, of iron or non-alloy steel, in irregularly wound coils, of circular cross-section measuring &lt; 14 mm in diameter</t>
  </si>
  <si>
    <t>Bars and rods, hot-rolled, of the type used for tyre cord, smooth, of iron or non-alloy steel, in irregularly wound coils</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</si>
  <si>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</si>
  <si>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</si>
  <si>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</si>
  <si>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</si>
  <si>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</si>
  <si>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</si>
  <si>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Bars and rods, of iron or non-alloy steel, not further worked than forged (excl. in irregularly wound coils)</t>
  </si>
  <si>
    <t>Bars and rods, of iron or non-alloy steel, with indentations, ribs, groves or other deformations produced during the rolling process</t>
  </si>
  <si>
    <t>Bars and rods, of non-alloy free-cutting steel, not further worked than hot-rolled, hot-drawn or hot-extruded (excl. containing indentations, ribs, grooves or other deformations produced during the rolling process or twisted after rolling)</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</si>
  <si>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</si>
  <si>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</si>
  <si>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Bars and rods of the type used for concrete reinforcement, smooth, of iron or non-alloy steel, only hot-rolled, only hot-drawn or only hot-extruded, containing &lt; 0,25% of carbon, of square cross-section or of a cross-section other than rectangular</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</si>
  <si>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</si>
  <si>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</si>
  <si>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</si>
  <si>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</si>
  <si>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</si>
  <si>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</si>
  <si>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Bars and rods, of non-alloy free-cutting steel, not further worked than cold-formed or cold-finished</t>
  </si>
  <si>
    <t>Other bars and rods of iron or non-alloy steel, not further worked than cold-formed or cold-finished, containing by weight &lt; 0,25% of carbon of rectangular "other than square" cross-section (excl. those of free-cutting steel)</t>
  </si>
  <si>
    <t>Other bars and rods of iron or non-alloy steel, not further worked than cold-formed or cold-finished, containing by weight &lt; 0,25% of carbon, of square or other than rectangular cross-section (excl. those of free-cutting steel)</t>
  </si>
  <si>
    <t>Other bars and rods of iron or non-alloy steel, not further worked than cold-formed or cold-finished, containing by weight &gt;= 0,25% of carbon (excl. those of free-cutting steel)</t>
  </si>
  <si>
    <t>Bars or rods, of iron or non-alloy steel, cold-formed or cold-finished and further worked or hot-formed and further worked, n.e.s.</t>
  </si>
  <si>
    <t>U, I or H sections of iron or non-alloy steel, not further worked than hot-rolled, hot-drawn or extruded, of a height of &lt; 80 mm</t>
  </si>
  <si>
    <t>L sections of iron or non-alloy steel, not further worked than hot-rolled, hot-drawn or extruded, of a height of &lt; 80 mm</t>
  </si>
  <si>
    <t>T sections of iron or non-alloy steel, not further worked than hot-rolled, hot-drawn or extruded, of a height of &lt; 80 mm</t>
  </si>
  <si>
    <t>U sections of iron or non-alloy steel, simply hot-rolled, hot-drawn or extruded, of a height &gt;= 80 mm but &lt;= 220 mm</t>
  </si>
  <si>
    <t>U sections of iron or non-alloy steel, simply hot-rolled, hot-drawn or extruded, of a height &gt; 220 mm</t>
  </si>
  <si>
    <t>I sections with parallel flange faces, of iron or non-alloy steel, simply hot-rolled, hot-drawn or extruded, of a height &gt;= 80 mm but &lt;= 220 mm</t>
  </si>
  <si>
    <t>I sections of iron or non-alloy steel, simply hot-rolled, hot-drawn or extruded, of a height &gt;= 80 mm but &lt;= 220 mm (excl. 7216.32.11)</t>
  </si>
  <si>
    <t>I sections with parallel flange faces, of iron or non-alloy steel, simply hot-rolled, hot-drawn or extruded, of a height &gt; 220 mm</t>
  </si>
  <si>
    <t>I sections of iron or non-alloy steel, simply hot-rolled, hot-drawn or extruded, of a height &gt; 220 mm (excl. 7216.32.91)</t>
  </si>
  <si>
    <t>H sections of iron or non-alloy steel, simply hot-rolled, hot-drawn or extruded, of a height &gt;= 80 mm but &lt;= 180 mm</t>
  </si>
  <si>
    <t>H sections of iron or non-alloy steel, simply hot-rolled, hot-drawn or extruded, of a height &gt; 180 mm</t>
  </si>
  <si>
    <t>L sections of iron or non-alloy steel, not further worked than hot-rolled, hot-drawn or extruded, of a height of &gt;= 80 mm</t>
  </si>
  <si>
    <t>T sections of iron or non-alloy steel, not further worked than hot-rolled, hot-drawn or extruded, of a height of &gt;= 80 mm</t>
  </si>
  <si>
    <t>Sections of iron or non-alloy steel, not further worked than hot-rolled, hot-drawn or hot-extruded, with a cross-section which is capable of being enclosed in a square the side of which is &lt;= 80 mm (excl. U, I, H, L or T sections)</t>
  </si>
  <si>
    <t>Bulb sections "bulb flat", only hot-rolled, hot-drawn or hot-extruded</t>
  </si>
  <si>
    <t>Profile of iron or non-alloy steel, only hot-rolled, hot-drawn or hot-extruded (other than with a cross-section which is capable of being enclosed in a square the side of which is &lt;= 80 mm, and U-, I-, H-, L- or T-sections and ribbed sections [ribbed steel])</t>
  </si>
  <si>
    <t>c, l, u, z, omega or open-ended sections of iron or non-alloy steel, simply cold-formed or cold-finished, obtained from flat-rolled products</t>
  </si>
  <si>
    <t>Angles, shapes and sections (other than c, l, u, z, omega or open-ended sections) of iron or non-alloy steel, simply cold-formed or cold-finished, obtained from flat-rolled products</t>
  </si>
  <si>
    <t>Angles, shapes and sections, of iron or non-alloy steel, not further worked than cold-formed or cold-finished (excl. profiled sheet)</t>
  </si>
  <si>
    <t>Sheets sheets of iron or non-alloy steel, cold-formed or cold finished, profiled "ribbed"</t>
  </si>
  <si>
    <t>Angles, shapes and sections, of iron or non-alloy steel, cold-formed or cold-finished from flat-rolled products and further worked (excl. profiled sheet)</t>
  </si>
  <si>
    <t>Angles, shapes and sections, of iron or non-alloy steel, cold-formed or cold-finished and further worked, or hot-forged, or hot-formed by other means and further worked, n.e.s. (excl. from flat-rolled products)</t>
  </si>
  <si>
    <t>Wire of iron or non-alloy steel, in coils, containing by weight &lt; 0,25% carbon, not plated or coated, whether or not polished, with a maximum cross-sectional dimension of &lt; 0,8 mm</t>
  </si>
  <si>
    <t>Wire of iron or non-alloy steel, in coils, containing by weight &lt; 0,25% carbon, with indentations, ribs, grooves or other deformations produced during the rolling process, not plated or coated, with a maximum cross-sectional dimension of &gt;= 0,8 mm</t>
  </si>
  <si>
    <t>Wire of iron or non-alloy steel, in coils, containing by weight &lt; 0,25% carbon, not plated or coated, with a maximum cross-sectional dimension of &gt;= 0,8 mm (without indentations, ribs, grooves or other deformations produced during the rolling process)</t>
  </si>
  <si>
    <t>Wire of iron or non-alloy steel, in coils, containing by weight &gt;= 0,25% but &lt; 0,6% carbon, not plated or coated, whether or not polished (excl. hot-rolled bars and rods)</t>
  </si>
  <si>
    <t>Wire of iron or non-alloy steel, in coils, containing by weight &gt;= 0,6% carbon, not plated or coated, whether or not polished (excl. hot-rolled bars and rods)</t>
  </si>
  <si>
    <t>Wire of iron or non-alloy steel, in coils, containing by weight &lt; 0,25% carbon, plated or coated with zinc, with a maximum cross-sectional dimension of &lt; 0,8 mm</t>
  </si>
  <si>
    <t>Wire of iron or non-alloy steel, in coils, containing by weight &lt; 0,25% carbon, plated or coated with zinc, with a maximum cross-sectional dimension of &lt; 0,8 mm (excl. bars and rods)</t>
  </si>
  <si>
    <t>Wire of iron or non-alloy steel, in coils, containing by weight &gt;= 0,25% but &lt; 0,6% carbon, plated or coated with zinc (excl. bars and rods)</t>
  </si>
  <si>
    <t>Wire of iron or non-alloy steel, in coils, containing by weight &gt;= 0,6% carbon, plated or coated with zinc (excl. bars and rods)</t>
  </si>
  <si>
    <t>Wire of iron or non-alloy steel, in coils, containing by weight &lt; 0,25% carbon, copper-coated (excl. bars and rods)</t>
  </si>
  <si>
    <t>Wire of iron or non-alloy steel, in coils, containing by weight &lt; 0,25% carbon, plated or coated with base metals (excl. products plated or coated with zinc or copper and bars and rods)</t>
  </si>
  <si>
    <t>Wire of iron or non-alloy steel, in coils, containing by weight &gt;= 0,25% but &lt; 0,6% carbon, plated or coated with base metals (excl. products plated or coated with zinc, and bars and rods)</t>
  </si>
  <si>
    <t>Wire of iron or non-alloy steel, in coils, containing by weight &gt;= 0,6% carbon, plated or coated with base metals (excl. products plated or coated with zinc, and bars and rods)</t>
  </si>
  <si>
    <t>Wire of iron or non-alloy steel, in coils, containing by weight &lt; 0,25% carbon, plated or coated (excl. products plated or coated with base metals and bars and rods)</t>
  </si>
  <si>
    <t>Wire of iron or non-alloy steel, in coils, containing by weight &gt;= 0,25% but &lt; 0,6% carbon, plated or coated (excl. products plated or coated with with base metals, and bars and rods)</t>
  </si>
  <si>
    <t>Wire of iron or non-alloy steel, in coils, containing by weight &gt;= 0,6% carbon, plated or coated (excl. products plated or coated with base metals, and bars and rods)</t>
  </si>
  <si>
    <t>Steel, stainless, in ingots and other primary forms (excl. waste and scrap in ingot form, and products obtained by continuous casting)</t>
  </si>
  <si>
    <t>Semi-finished products of stainless steel, of rectangular "other than square" cross-section, containing by weight &gt;= 2,5% nickel</t>
  </si>
  <si>
    <t>Semi-finished products of stainless steel, of rectangular "other than square" cross-section, containing by weight &lt; 2,5 nickel</t>
  </si>
  <si>
    <t>Semi-finished products of stainless steel, of square cross-section, rolled or obtained by continuous casting</t>
  </si>
  <si>
    <t>Semi-finished products of stainless steel, of square cross-section, forged</t>
  </si>
  <si>
    <t>Semi-finished products of stainless steel, of circular cross-section or of cross-section other than square or rectangular, rolled or obtained by continuous casting</t>
  </si>
  <si>
    <t>Semi-finished products of stainless steel, forged (excl. products of square or rectangular cross-section)</t>
  </si>
  <si>
    <t>Flat-rolled products of stainless steel, of a width of &gt;= 600 mm, not further worked than hot-rolled, in coils, of a thickness of &gt; 10 mm</t>
  </si>
  <si>
    <t>Flat-rolled products of stainless steel, of a width of &gt;= 600 mm, not further worked than hot-rolled, in coils, of a thickness of &gt;= 4,75 mm but &lt;= 10 mm, containing by weight &gt;= 2,5 nickel</t>
  </si>
  <si>
    <t>Flat-rolled products of stainless steel, of a width of &gt;= 600 mm, not further worked than hot-rolled, in coils, of a thickness of &gt;= 4,75 mm but &lt;= 10 mm, containing by weight &lt; 2,5 nickel</t>
  </si>
  <si>
    <t>Flat-rolled products of stainless steel, of a width of &gt;= 600 mm, not further worked than hot-rolled, in coils, of a thickness of &gt;= 3 mm but &lt;= 4,75 mm, containing by weight &gt;= 2,5 nickel</t>
  </si>
  <si>
    <t>Flat-rolled products of stainless steel, of a width of &gt;= 600 mm, not further worked than hot-rolled, in coils, of a thickness of &gt;= 3 mm but &lt;= 4,75 mm, containing by weight &lt; 2,5 nickel</t>
  </si>
  <si>
    <t>Flat-rolled products of stainless steel, of a width of &gt;= 600 mm, not further worked than hot-rolled, in coils, of a thickness of &lt; 3 mm, containing by weight &gt;= 2,5 nickel</t>
  </si>
  <si>
    <t>Flat-rolled products of stainless steel, of a width of &gt;= 600 mm, not further worked than hot-rolled, in coils, of a thickness of &lt; 3 mm, containing by weight &lt; 2,5 nickel</t>
  </si>
  <si>
    <t>Flat-rolled products of stainless steel, of a width of &gt;= 600 mm, not further worked than hot-rolled, not in coils, of a thickness of &gt; 10 mm, containing by weight &gt;= 2,5 nickel</t>
  </si>
  <si>
    <t>Flat-rolled products of stainless steel, of a width of &gt;= 600 mm, not further worked than hot-rolled, not in coils, of a thickness of &gt; 10 mm, containing by weight &lt; 2,5 nickel</t>
  </si>
  <si>
    <t>Flat-rolled products of stainless steel, of a width of &gt;= 600 mm, not further worked than hot-rolled, not in coils, of a thickness of &gt;= 4,75 mm but &lt;= 10 mm, containing by weight &gt;= 2,5% nickel</t>
  </si>
  <si>
    <t>Flat-rolled products of stainless steel, of a width of &gt;= 600 mm, not further worked than hot-rolled, not in coils, of a thickness of &gt;= 4,75 mm but &lt;= 10 mm, containing by weight &lt; 2,5% nickel</t>
  </si>
  <si>
    <t>Flat-rolled products of stainless steel, of a width of &gt;= 600 mm, not further worked than hot-rolled, not in coils, of a thickness of &gt;= 3 mm and &lt; 4,75 mm</t>
  </si>
  <si>
    <t>Flat-rolled products of stainless steel, of a width of &gt;= 600 mm, not further worked than hot-rolled, not in coils, of a thickness of &lt; 3 mm</t>
  </si>
  <si>
    <t>Flat-rolled products of stainless steel, of a width of &gt;= 600 mm, not further worked than cold-rolled "cold-reduced", of a thickness of &gt;= 4,75 mm</t>
  </si>
  <si>
    <t>Flat-rolled products of stainless steel, of a width of &gt;= 600 mm, not further worked than cold-rolled "cold-reduced", of a thickness of &gt;= 3 mm but &lt;= 4,75 mm, containing by weight &gt;= 2,5% nickel</t>
  </si>
  <si>
    <t>Flat-rolled products of stainless steel, of a width of &gt;= 600 mm, not further worked than cold-rolled "cold-reduced", of a thickness of &gt;= 3 mm but &lt;= 4,75 mm, containing by weight &lt; 2,5% nickel</t>
  </si>
  <si>
    <t>Flat-rolled products of stainless steel, of a width of &gt;= 600 mm, not further worked than cold-rolled "cold-reduced", of a thickness of &gt; 1 mm but &lt; 3 mm, containing by weight &gt;= 2,5% nickel</t>
  </si>
  <si>
    <t>Flat-rolled products of stainless steel, of a width of &gt;= 600 mm, not further worked than cold-rolled "cold-reduced", of a thickness of &gt; 1 mm but &lt; 3 mm, containing by weight &lt; 2,5% nickel</t>
  </si>
  <si>
    <t>Flat-rolled products of stainless steel, of a width of &gt;= 600 mm, not further worked than cold-rolled "cold-reduced", of a thickness of &gt;= 0,5 mm but &lt;= 1 mm, containing by weight &gt;= 2,5% nickel</t>
  </si>
  <si>
    <t>Flat-rolled products of stainless steel, of a width of &gt;= 600 mm, not further worked than cold-rolled "cold-reduced", of a thickness of &gt;= 0,5 mm but &lt;= 1 mm, containing by weight &lt; 2,5% nickel</t>
  </si>
  <si>
    <t>Flat-rolled products of stainless steel, of a width of &gt;= 600 mm, not further worked than cold-rolled "cold-reduced", of a thickness of &lt; 0,5 mm, containing by weight &gt;= 2,5% nickel</t>
  </si>
  <si>
    <t>Flat-rolled products of stainless steel, of a width of &gt;= 600 mm, not further worked than cold-rolled "cold-reduced", of a thickness of &lt; 0,5 mm, containing by weight &lt; 2,5% nickel</t>
  </si>
  <si>
    <t>Flat-rolled products of stainless steel, of a width of &gt;= 600 mm, hot-rolled or cold-rolled "cold-reduced" and further worked, perforated</t>
  </si>
  <si>
    <t>Flat-rolled products of stainless steel, of a width of &gt;= 600 mm, hot-rolled or cold-rolled "cold-reduced" and further worked, non-perforated</t>
  </si>
  <si>
    <t>Flat-rolled products of stainless steel, of a width of &lt; 600 mm, not further worked than hot-rolled, of a thickness of &gt;= 4,75 mm</t>
  </si>
  <si>
    <t>Flat-rolled products of stainless steel, of a width of &lt; 600 mm, not further worked than hot-rolled, of a thickness of &lt; 4,75 mm</t>
  </si>
  <si>
    <t>Flat-rolled products of stainless steel, of a width of &lt; 600 mm, not further worked than cold-rolled "cold-reduced", of a thickness of &gt;= 3 mm and containing by weight &gt;= 2,5% nickel</t>
  </si>
  <si>
    <t>Flat-rolled products of stainless steel, of a width of &lt; 600 mm, not further worked than cold-rolled "cold-reduced", of a thickness of &gt;= 3 mm and containing by weight &lt; 2,5% nickel</t>
  </si>
  <si>
    <t>Flat-rolled products of stainless steel, of a width of &lt; 600 mm, not further worked than cold-rolled "cold-reduced", of a thickness of &gt; 0,35 mm but &lt; 3 mm, and containing by weight &gt;= 2,5% nickel</t>
  </si>
  <si>
    <t>Flat-rolled products of stainless steel, of a width of &lt; 600 mm, not further worked than cold-rolled "cold-reduced", of a thickness of &gt; 0,35 mm but &lt; 3 mm, and containing by weight &lt; 2,5% nickel</t>
  </si>
  <si>
    <t>Flat-rolled products of stainless steel, of a width of &lt; 600 mm, not further worked than cold-rolled "cold-reduced", of a thickness of &lt;= 0,35 mm and containing by weight &gt;= 2,5% nickel</t>
  </si>
  <si>
    <t>Flat-rolled products of stainless steel, of a width of &lt; 600 mm, not further worked than cold-rolled "cold-reduced", of a thickness of &lt;= 0,35 mm and containing by weight &lt; 2,5% nickel</t>
  </si>
  <si>
    <t>Flat-rolled products of stainless steel, of a width of &lt; 600 mm, hot-rolled or cold-rolled "cold-reduced" and further worked, perforated</t>
  </si>
  <si>
    <t>Flat-rolled products of stainless steel, of a width of &lt; 600 mm, hot-rolled or cold-rolled "cold-reduced" and further worked, non-perforated</t>
  </si>
  <si>
    <t>Bars and rods of stainless steel, hot-rolled, in irregularly wound coils, containing by weight &gt;= 2,5% nickel</t>
  </si>
  <si>
    <t>Bars and rods of stainless steel, hot-rolled, in irregularly wound coils, containing by weight &lt; 2,5% nickel</t>
  </si>
  <si>
    <t>Bars and rods of stainless steel, not further worked than hot-rolled, hot-drawn or extruded, of circular cross-section of a diameter of &gt;= 800 mm, containing by weight &gt;= 2,5% nickel</t>
  </si>
  <si>
    <t>Bars and rods of stainless steel, not further worked than hot-rolled, hot-drawn or extruded, of circular cross-section of a diameter of &gt;= 800 mm, containing by weight &lt; 2,5% nickel</t>
  </si>
  <si>
    <t>Bars and rods of stainless steel, not further worked than hot-rolled, hot-drawn or extruded, of circular cross-section measuring &lt; 80 mm and containing by weight &gt;= 2,5% nickel</t>
  </si>
  <si>
    <t>Bars and rods of stainless steel, not further worked than hot-rolled, hot-drawn or extruded, of circular cross-section measuring &lt; 80 mm and containing by weight &lt; 2,5% nickel</t>
  </si>
  <si>
    <t>Bars and rods of stainless steel, not further worked than hot-rolled, hot-drawn or extruded, containing by weight &gt;= 2,5% nickel (excl. such products of circular cross-section)</t>
  </si>
  <si>
    <t>Bars and rods of stainless steel, not further worked than hot-rolled, hot-drawn or extruded, containing by weight &lt; 2,5% nickel (excl. such products of circular cross-section)</t>
  </si>
  <si>
    <t>Bars and rods of stainless steel, of circular cross-section of a diameter &gt;= 80 mm, simply cold-formed or cold-finished, containing by weight &gt;= 2,5% nickel</t>
  </si>
  <si>
    <t>Bars and rods of stainless steel, of circular cross-section of a diameter &gt;= 80 mm, simply cold-formed or cold-finished, containing by weight &lt; 2,5% nickel</t>
  </si>
  <si>
    <t>Bars and rods of stainless steel, not further worked than cold-formed or cold-finished, of circular cross-section measuring &gt;= 25 mm but &lt; 80 mm and containing by weight &gt;= 2,5% nickel</t>
  </si>
  <si>
    <t>Bars and rods of stainless steel, not further worked than cold-formed or cold-finished, of circular cross-section measuring &gt;= 25 mm but &lt; 80 mm and containing by weight &lt; 2,5% nickel</t>
  </si>
  <si>
    <t>Bars and rods of stainless steel, not further worked than cold-formed or cold-finished, of circular cross-section measuring &lt; 25 mm and containing by weight &gt;= 2,5% nickel</t>
  </si>
  <si>
    <t>Bars and rods of stainless steel, not further worked than cold-formed or cold-finished, of circular cross-section measuring &lt; 25 mm and containing by weight &lt; 2,5% nickel</t>
  </si>
  <si>
    <t>Bars and rods of stainless steel, not further worked than cold-formed or cold-finished, containing by weight &gt;= 2,5% nickel (excl. such products of circular cross-section)</t>
  </si>
  <si>
    <t>Bars and rods of stainless steel, not further worked than cold-formed or cold-finished, containing by weight &lt; 2,5% nickel (excl. such products of circular cross-section)</t>
  </si>
  <si>
    <t>Other bars and rods of stainless steel, containing by weight &gt;= 2,5% of nickel, forged</t>
  </si>
  <si>
    <t>Other bars and rods of stainless steel, containing by weight &lt; 2,5% of nickel, forged</t>
  </si>
  <si>
    <t>Bars and rods of stainless steel, cold-formed or cold-finished and further worked, or hot-formed and further worked, n.e.s. (excl. forged products)</t>
  </si>
  <si>
    <t>Angles, shapes and sections of stainless steel, only hot-rolled, only hot-drawn or only extruded</t>
  </si>
  <si>
    <t>Angles, shapes and sections of stainless steel, not further worked than cold-formed or cold-finished</t>
  </si>
  <si>
    <t>Angles, shapes and sections of stainless steel, cold-formed or cold-finished and further worked, or not further worked than forged, or forged, or hot-formed by other means and further worked, n.e.s.</t>
  </si>
  <si>
    <t>Wire of stainless steel, in coils, containing by weight 28% to 31% nickel and 20% to 22% chromium (excl. bars and rods)</t>
  </si>
  <si>
    <t>Wire of stainless steel, in coils, containing by weight &gt;= 2,5% nickel (excl. such products containing 28% to 31% nickel and 20% to 22% chromium, and bars and rods)</t>
  </si>
  <si>
    <t>Wire of stainless steel, in coils, containing by weight &lt; 2,5% nickel, 13% to 25% chromium and 3,5% to 6% aluminium (excl. bars and rods)</t>
  </si>
  <si>
    <t>Wire of stainless steel, in coils, containing by weight &lt; 2,5% nickel (excl. such products containing 13% to 25% chromium and 3,5% to 6% aluminium, and bars and rods)</t>
  </si>
  <si>
    <t>Ingots and other primary forms, of tool steel</t>
  </si>
  <si>
    <t>Steel, alloy, other than stainless, in ingots or other primary forms (excl. of tool steel, waste and scrap in ingot form and products obtained by continuous casting)</t>
  </si>
  <si>
    <t>Semi-finished products of tool steel</t>
  </si>
  <si>
    <t>Semi-finished products of high-speed steel, of square or rectangular cross-section, hot-rolled or obtained by continuous casting the width measuring &lt; twice the thickness</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</si>
  <si>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</si>
  <si>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Semi-finished products of alloy steel other than stainless steel, of square or rectangular cross-section, hot-rolled or obtained by continuous casting, the width measuring &lt; twice the thickness (excl. of tool steel, high-speed steel and articles of subheading 7224.90.05)</t>
  </si>
  <si>
    <t>Semi-finished products of alloy steel other than stainless steel, of square or rectangular cross-section, hot-rolled or obtained by continuous casting, the width measuring &gt;= twice the thickness (excl. of tool steel)</t>
  </si>
  <si>
    <t>Semi-finished products of alloy steel other than stainless steel, of square or rectangular cross-section, forged (excl. of tool steel)</t>
  </si>
  <si>
    <t>Semi-finished products of steel containing by weight 0,9% to 1,15% carbon, 0,5% to 2% of chromium and, if present, &lt;= 0,5% of molybdenum, cut into shapes other than square or rectangular, hot-rolled or obtained by continuous casting</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</si>
  <si>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</si>
  <si>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Semi-finished products of alloy steel, other than stainless steel, forged (excl. of tool steel and products of square or rectangular, circular or polygamol cross-section)</t>
  </si>
  <si>
    <t>Flat-rolled products of silicon-electrical steel, of a width of &gt;= 600 mm, grain-oriented</t>
  </si>
  <si>
    <t>Flat-rolled products of silicon-electrical steel, of a width of &gt;= 600 mm, hot-rolled</t>
  </si>
  <si>
    <t>Flat-rolled products of silicon-electrical steel, of a width of &gt;= 600 mm, cold-rolled "cold-reduced", non-grain-oriented</t>
  </si>
  <si>
    <t>Flat-rolled products of tool steel, of a width of &gt;= 600 mm, not further worked than hot-rolled, in coils</t>
  </si>
  <si>
    <t>Flat-rolled products of high-speed steel, of a width of &gt;= 600 mm, not further worked than hot-rolled, in coils</t>
  </si>
  <si>
    <t>Flat-rolled products of alloy steel other than stainless, of a width of &gt;= 600 mm, not further worked than hot-rolled, in coils (excl. products of tool steel, high-speed steel or silicon-electrical steel)</t>
  </si>
  <si>
    <t>Flat-rolled products of tool steel, of a width of &gt;= 600 mm, not further worked than hot-rolled, not in coils</t>
  </si>
  <si>
    <t>Flat-rolled products of high-speed steel, of a width of &gt;= 600 mm, not further worked than hot-rolled, not in coils</t>
  </si>
  <si>
    <t>Flat-rolled products of alloy steel other than stainless, of a width of &gt;= 600 mm, not further worked than hot-rolled, not in coils, of a thickness of &gt; 10 mm (excl. products of tool steel, high-speed steel or silicon-electrical steel)</t>
  </si>
  <si>
    <t>Flat-rolled products of alloy steel other than stainless, of a width of &gt;= 600 mm, not further worked than hot-rolled, not in coils, of a thickness of &gt;= 4,75 mm but &lt;= 10 mm (excl. products of tool steel, high-speed steel or silicon-electrical steel)</t>
  </si>
  <si>
    <t>Flat-rolled products of alloy steel other than stainless, of a width of &gt;= 600 mm, not further worked than hot-rolled, not in coils, of a thickness of &lt; 4,75 mm (excl. products of tool steel, high-speed steel or silicon-electrical steel)</t>
  </si>
  <si>
    <t>Flat-rolled products of high-speed steel, of a width of &gt;= 600 mm, not further worked than cold-rolled "cold-reduced"</t>
  </si>
  <si>
    <t>Flat-rolled products of alloy steel other than stainless, of a width of &gt;= 600 mm, not further worked than cold-rolled "cold-reduced" (excl. products of high-speed steel or silicon-electrical steel)</t>
  </si>
  <si>
    <t>Flat-rolled products of alloy steel other than stainless, of a width of &gt;= 600 mm, hot-rolled or cold-rolled "cold-reduced" and electrolytically plated or coated with zinc (excl. products of silicon-electrical steel)</t>
  </si>
  <si>
    <t>Flat-rolled products of alloy steel other than stainless, of a width of &gt;= 600 mm, hot-rolled or cold-rolled "cold-reduced" and plated or coated with zinc (excl. electrolytically plated or coated and products of silicon-electrical steel)</t>
  </si>
  <si>
    <t>Flat-rolled products of alloy steel other than stainless, of a width of &gt;= 600 mm, hot-rolled or cold-rolled "cold-reduced" and further worked (excl. plated or coated with zinc and products of silicon-electrical steel)</t>
  </si>
  <si>
    <t>Flat-rolled products of silicon-electrical steel, of a width of &lt; 600 mm, hot-rolled or cold-rolled "cold-reduced", grain-oriented</t>
  </si>
  <si>
    <t>Flat-rolled products of silicon-electrical steel, of a width of &lt; 600 mm, not further worked than hot-rolled</t>
  </si>
  <si>
    <t>Flat-rolled products of silicon-electrical steel, of a width of &lt; 600 mm, cold-rolled "cold-reduced", whether or not further worked, or hot-rolled and further worked, non-grain-oriented</t>
  </si>
  <si>
    <t>Flat-rolled products of high-speed steel, of a width of &lt;= 600 mm, hot-rolled or cold-rolled "cold-reduced"</t>
  </si>
  <si>
    <t>Flat-rolled products of tool steel, of a width of &lt; 600 mm, simply hot-rolled</t>
  </si>
  <si>
    <t>Flat-rolled products of alloy steel other than stainless steel, simply hot-rolled, of a thickness of &gt;= 4,75 mm, of a width of &lt; 600 mm (excl. of tool steel, silicon-electrical steel or high speed steel)</t>
  </si>
  <si>
    <t>Flat-rolled products of alloy steel other than stainless steel, simply hot-rolled, of a thickness of &lt; 4,75 mm, of a width of &lt; 600 mm (excl. of tool steel, silicon-electrical steel or high speed steel)</t>
  </si>
  <si>
    <t>Flat-rolled products of alloy steel other than stainless, of a width of &lt; 600 mm, not further worked than cold-rolled "cold-reduced" (excl. products of high-speed steel or silicon-electrical steel)</t>
  </si>
  <si>
    <t>Flat-rolled products of alloy steel other than stainless, of a width of &lt; 600 mm, hot-rolled or cold-rolled "cold-reduced" and electrolytically plated or coated with zinc (excl. products of high-speed steel or silicon-electrical steel)</t>
  </si>
  <si>
    <t>Flat-rolled products of alloy steel other than stainless, of a width of &lt; 600 mm, hot-rolled or cold-rolled "cold-reduced" and plated or coated with zinc (excl. electrolytically plated or coated, and products of high-speed steel or silicon-electrical steel)</t>
  </si>
  <si>
    <t>Flat-rolled products of alloy steel other than stainless, of a width of &lt; 600 mm, hot-rolled or cold-rolled "cold-reduced" and further worked (excl. plated or coated with zinc, and products of high-speed steel or silicon-electrical steel)</t>
  </si>
  <si>
    <t>Bars and rods of high-speed steel, hot-rolled, in irregularly wound coils</t>
  </si>
  <si>
    <t>Bars and rods of silico-manganese steel, hot-rolled, in irregularly wound coils</t>
  </si>
  <si>
    <t>Bars and rods, hot-rolled, of steel containing by weight &gt;= 0,0008% of boron with any other element &lt; the minimum content referred to in Note 1 f to this chapter, in irregularly wound coils</t>
  </si>
  <si>
    <t>Bars and rods, hot-rolled, of steel containing by weight 0,9% to 1,15% carbon, 0,5% to 2% of chromium and, if present, &lt;= 0,5 of molybdenum, in irregularly wound coils</t>
  </si>
  <si>
    <t>Bars and rods, hot-rolled, in irregularly wound coils of alloy steel other than stainless (excl. of high-speed steel or silico-manganese steel and bars and rods of subheadings 7227.90.10 and 7227.90.50)</t>
  </si>
  <si>
    <t>Bars and rods of high-speed steel, not further worked than hot-rolled, hot-drawn or extruded, and hot-rolled, hot-drawn or extruded, not further worked than clad (excl. semi-finished products, flat-rolled products and hot-rolled bars and rods in irregularly wound coils)</t>
  </si>
  <si>
    <t>Bars and rods of high-speed steel, forged (excl. semi-finished products, flat-rolled products and hot-rolled bars and rods in irregularly wound coils)</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</si>
  <si>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</si>
  <si>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Bars and rods of silico-manganese steel, of rectangular "other than square" cross-section, hot-rolled on four faces (excl. semi-finished products, flat-rolled products and hot-rolled bars and rods in irregularly wound coils)</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</si>
  <si>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</si>
  <si>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</si>
  <si>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Bars and rods of tool steel, only hot-rolled, only hot-drawn or only extruded (excl. semi-finished products, flat-rolled products and hot-rolled bars and rods in irregularly wound coils)</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</si>
  <si>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</si>
  <si>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</si>
  <si>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</si>
  <si>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</si>
  <si>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</si>
  <si>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</si>
  <si>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Bars and rods of tool steel, only forged (excl. semi-finished products, flat-rolled products and hot-rolled bars and rods in irregularly wound coils)</t>
  </si>
  <si>
    <t>Bars and rods of alloy steel, other than stainless steel, only forged (excl. of high-speed steel, silico-manganese steel, tool steel, semi-finished products, flat-rolled products and hot-rolled bars and rods in irregularly wound coils)</t>
  </si>
  <si>
    <t>Bars and rods of tool steel, only cold-formed or cold-finished (excl. semi-finished products, flat-rolled products and hot-rolled bars and rods in irregularly wound coils)</t>
  </si>
  <si>
    <t>Bars and rods of steel containing 0,9% to 1,15% of carbon, 0,5% to 2% of chromium and, if present &lt;= 0,5% of molybdenum, only cold-formed or cold-finished (excl. semi-finished products, flat-rolled products and hot-rolled bars and rods in irregularly wound coils)</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</si>
  <si>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</si>
  <si>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</si>
  <si>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</si>
  <si>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Bars and rods of tool steel, cold-formed or cold-finished and further worked or hot-formed and further worked (excl. semi-finished products, flat-rolled products and hot-rolled bars and rods in irregularly wound coils)</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</si>
  <si>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</si>
  <si>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Angles, shapes and sections of alloy steel other than stainless, not further worked than hot-rolled, hot-drawn or extruded</t>
  </si>
  <si>
    <t>Angles, shapes and sections of alloy steel other than stainless, n.e.s. (excl. products not further worked than hot-rolled, hot-drawn or extruded)</t>
  </si>
  <si>
    <t>Hollow drill bars and rods, of alloy or non-alloy steel</t>
  </si>
  <si>
    <t>Wire of silico-manganese steel, in coils (excl. bars and rods)</t>
  </si>
  <si>
    <t>Wire of high-speed steel, in coils (excl. bars and rods)</t>
  </si>
  <si>
    <t>Wire of steel containing by weight 0,9% to 1,1% of carbon, 0,5% to 2% of chromium and, if present, &lt;= 0,5% of molybdenum, in coils (excl. rolled bars and rods)</t>
  </si>
  <si>
    <t>Wire of alloy steel other than stainless, in coils (excl. rolled bars and rods, wire of high-speed steel or silico-manganese steel and articles of subheading 7229.90.50)</t>
  </si>
  <si>
    <t>Sheet piling of iron or steel, whether or not drilled, punched or made from assembled elements</t>
  </si>
  <si>
    <t>Angles, shapes and sections, of iron or steel, welded</t>
  </si>
  <si>
    <t>Current-conducting rails of iron or steel, with parts of non-ferrous metal, for railway or tramway track (excl. check-rails)</t>
  </si>
  <si>
    <t>Vignole rails of iron or steel, for railway or tramway track, new, of a weight of &gt;= 36 kg/m</t>
  </si>
  <si>
    <t>Vignole rails of iron or steel, for railway or tramway track, new, of a weight of &lt; 36 kg/m</t>
  </si>
  <si>
    <t>Grooved rails of iron or steel, for railway or tramway track, new</t>
  </si>
  <si>
    <t>Rails of iron or steel, for railway or tramway track, new (excl. vignole rails, grooved rails, and current-conducting rails with parts of non-ferrous metal)</t>
  </si>
  <si>
    <t>Rails of iron or steel, for railway or tramway track, used (excl. current-conducting rails with parts of non-ferrous metal)</t>
  </si>
  <si>
    <t>Switch blades, crossing frogs, point rods and other crossing pieces, for railway or tramway track, of iron or steel</t>
  </si>
  <si>
    <t>Fish-plates and sole plates of iron or steel, for railways or tramways</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</si>
  <si>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</si>
  <si>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Tubes and pipes of a kind used in pressure systems, of cast iron</t>
  </si>
  <si>
    <t>Tubes, pipes and hollow profiles, of cast iron (excl. products of a kind used in pressure systems)</t>
  </si>
  <si>
    <t>Line pipe of a kind used for oil or gas pipelines, seamless, of stainless steel</t>
  </si>
  <si>
    <t>Line pipe of a kind used for oil or gas pipelines, seamless, of iron or steel, of an external diameter of &lt;= 168,3 mm (excl. products of stainless steel or of cast iron)</t>
  </si>
  <si>
    <t>Line pipe of a kind used for oil or gas pipelines, seamless, of iron or steel, of an external diameter of &gt; 168,3 mm but &lt;= 406,4 mm (excl. products of stainless steel or of cast iron)</t>
  </si>
  <si>
    <t>Line pipe of a kind used for oil or gas pipelines, seamless, of iron or steel, of an external diameter of &gt; 406,4 mm (excl. products of stainless steel or of cast iron)</t>
  </si>
  <si>
    <t>Drill pipe, seamless, of stainless steel, of a kind used in drilling for oil or gas</t>
  </si>
  <si>
    <t>Drill pipe, seamless, of a kind used in drilling for oil or gas, of iron or steel (excl. products of stainless steel or of cast iron)</t>
  </si>
  <si>
    <t>Casing and tubing, seamless, of a kind used for drilling for oil or gas, of stainless steel</t>
  </si>
  <si>
    <t>Casing and tubing of a kind used for drilling for oil or gas, seamless, of iron or steel, of an external diameter &lt;= 168,3 mm (excl. products of cast iron)</t>
  </si>
  <si>
    <t>Casing and tubing of a kind used for drilling for oil or gas, seamless, of iron or steel, of an external diameter &gt; 168,3 mm, but &lt;= 406,4 mm (excl. products of cast iron)</t>
  </si>
  <si>
    <t>Casing and tubing of a kind used for drilling for oil or gas, seamless, of iron or steel, of an external diameter &gt; 406,4 mm (excl. products of cast iron)</t>
  </si>
  <si>
    <t>Precision tubes, seamless, of circular cross-section, of iron or non-alloy steel, cold-drawn or cold-rolled "cold-reduced" (excl. line pipe of a kind used for oil or gas pipelines or casing and tubing of a kind used for drilling for oil or gas)</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</si>
  <si>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</si>
  <si>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Threaded or threadable tubes "gas pipe", seamless, of iron or non-alloy steel (excl. of cast iron)</t>
  </si>
  <si>
    <t>Tubes, pipes and hollow profiles, seamless, of circular cross-section, of iron or non-alloy steel, of an external diameter of &lt;= 168,3 mm (excl. cold-drawn or cold-rolled, of cast iron, line pipe of a kind used for oil or gas pipelines, casing, tubing and drill pipe of a kind used in drilling for oil or gas and tubes, and gas pipes of subheading 7304 39 50)</t>
  </si>
  <si>
    <t>Tubes, pipes and hollow profiles, seamless, of circular cross-section, of iron or non-alloy steel, of an external diameter of &gt; 168,3 mm but &lt;= 406,4 mm (excl. cold-drawn or cold-rolled, of cast iron, line pipe of a kind used for oil or gas pipelines, casing, tubing and drill pipe of a kind used in drilling for oil or gas and tubes, and gas pipes of subheading 7304 39 50)</t>
  </si>
  <si>
    <t>Tubes, pipes and hollow profiles, seamless, of circular cross-section, of iron or non-alloy steel, of an external diameter of &gt; 406,4 mm (excl. cold-drawn or cold-rolled, of cast iron, line pipe of a kind used for oil or gas pipelines, casing, tubing and drill pipe of a kind used in drilling for oil or gas and tubes, and gas pipes of subheading 7304 39 50)</t>
  </si>
  <si>
    <t>Tubes, pipes and hollow profiles, seamless, of circular cross-section, of stainless steel, cold-drawn or cold-rolled "cold-reduced" (excl. line pipe of a kind used for oil or gas pipelines, casing and tubing of a kind used for drilling for oil or gas)</t>
  </si>
  <si>
    <t>Tubes, pipes and hollow profiles, seamless, of circular cross-section, of stainless steel, of an external diameter of &lt;= 168,3 mm (excl. cold-drawn or cold-rolled, line pipe of a kind used for oil or gas pipelines, and casing and tubing of a kind used for drilling for oil or gas and tubes)</t>
  </si>
  <si>
    <t>Tubes, pipes and hollow profiles, seamless, of circular cross-section, of stainless steel, of an external diameter of &gt; 168,3 mm but &lt;= 406,4 mm (excl. cold-drawn or cold-rolled, line pipe of a kind used for oil or gas pipelines, and casing and tubing of a kind used for drilling for oil or gas and tubes)</t>
  </si>
  <si>
    <t>Tubes, pipes and hollow profiles, seamless, of circular cross-section, of stainless steel, of an external diameter of &gt; 406,4 mm (excl. cold-drawn or cold-rolled, line pipe of a kind used for oil or gas pipelines, and casing and tubing of a kind used for drilling for oil or gas and tubes)</t>
  </si>
  <si>
    <t>Tubes, pipes and hollow profiles, seamless, of circular cross-section, of alloy steel other than stainless, cold-drawn or cold-rolled "cold-reduced", straight and of uniform wall-thickness, containing by weight &gt;= 0,9% but &lt;= 1,15% carbon and &gt;= 0,5% but &lt;= 2% chromium, whether or not containing by weight &lt;= 0,5% molybdenum (excl. tubes, pipes and hollow profiles of subheadings 7304 19 to 7304 29)</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</si>
  <si>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</si>
  <si>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</si>
  <si>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Tubes, pipes and hollow profiles of alloy steel (excl. stainless), seamless, of circular cross-section (not cold-drawn or cold-rolled), straight and of uniform wall-thickness, containing by weight &gt;= 0,9% but &lt;= 1,15% carbon and &gt;= 0,5% but &lt;= 2% chromium, whether or not containing by weight &lt;= 0,5% molybdenum (excl. tubes, pipes and hollow profiles of subheadings 7304 19 to 7304 29)</t>
  </si>
  <si>
    <t>Tubes, pipes and hollow profiles, seamless, of circular cross-section, of alloy steel other than stainless, of an external diameter of &lt;= 168,3 mm (excl. cold-drawn or cold-rolled, line pipe of a kind used for oil or gas pipelines, casing and tubing of a kind used for drilling for oil or gas, and products of subheading 7304 59 30)</t>
  </si>
  <si>
    <t>Tubes, pipes and hollow profiles, seamless, of circular cross-section, of alloy steel other than stainless, of an external diameter of &gt; 168,3 mm but &lt;= 406,4 mm (excl. cold-drawn or cold-rolled, line pipe of a kind used for oil or gas pipelines, casing and tubing of a kind used for drilling for oil or gas, and products of subheading 7304 59 30)</t>
  </si>
  <si>
    <t>Tubes, pipes and hollow profiles, seamless, of circular cross-section, of alloy steel other than stainless, of an external diameter of &gt; 406,4 mm (excl. cold-drawn or cold-rolled, line pipe of a kind used for oil or gas pipelines, casing and tubing of a kind used for drilling for oil or gas, and products of subheading 7304 59 30)</t>
  </si>
  <si>
    <t>Tubes, pipes and hollow profiles, seamless, of non-circular cross-section, of iron or steel (excl. products of cast iron)</t>
  </si>
  <si>
    <t>Line pipe of a kind used for oil or gas pipelines, having circular cross-sections and an external diameter of &gt; 406,4 mm, of iron or steel, longitudinally submerged arc welded</t>
  </si>
  <si>
    <t>Line pipe of a kind used for oil or gas pipelines, having circular cross-sections and an external diameter of &gt; 406,4 mm, of iron or steel, longitudinally arc welded (excl. products longitudinally submerged arc welded)</t>
  </si>
  <si>
    <t>Line pipe of a kind used for oil or gas pipelines, having circular cross-sections and an external diameter of &gt; 406,4 mm, of flat-rolled products of iron or steel (excl. products longitudinally arc welded)</t>
  </si>
  <si>
    <t>Casing of a kind used in drilling for oil or gas, having circular cross-sections and an external diameter of &gt; 406,4 mm, of flat-rolled products of iron or steel</t>
  </si>
  <si>
    <t>Tubes and pipes having circular cross-sections and an external diameter of &gt; 406,4 mm, of iron or steel, longitudinally welded (excl. products of a kind used for oil or gas pipelines or of a kind used in drilling for oil or gas)</t>
  </si>
  <si>
    <t>Tubes and pipes having circular cross-sections and an external diameter of &gt; 406,4 mm, of iron or steel, welded (excl. products longitudinally welded or of a kind used for oil or gas pipelines or of a kind used in drilling for oil or gas)</t>
  </si>
  <si>
    <t>Tubes and pipes having circular cross-sections and an external diameter of &gt; 406,4 mm, of flat-rolled products of iron or steel, welded (excl. welded products or products of a kind used for oil or gas pipelines or of a kind used in drilling for oil or gas)</t>
  </si>
  <si>
    <t>Line pipe of a kind used for oil or gas pipelines, welded, of flat-rolled products of stainless steel, of an external diameter of &lt;= 406,4 mm</t>
  </si>
  <si>
    <t>Line pipe of a kind used for oil or gas pipelines, welded, of flat-rolled products of iron or steel, of an external diameter of &lt;= 406,4 mm (excl. products of stainless steel or of cast iron)</t>
  </si>
  <si>
    <t>Casing and tubing of a kind used in drilling for oil or gas, welded, of flat-rolled products of stainless steel, of an external diameter of &lt;= 406,4 mm</t>
  </si>
  <si>
    <t>Casing and tubing of a kind used in drilling for oil or gas, welded, of flat-rolled products of iron or steel, of an external diameter of &lt;= 406,4 mm (excl. products of stainless steel or of cast iron)</t>
  </si>
  <si>
    <t>Precision tubes, welded, of circular cross-section, of iron or non-alloy steel, cold-drawn or cold-rolled "cold-reduced"</t>
  </si>
  <si>
    <t>Precision tubes, welded, of circular cross-section, of iron or non-alloy steel (excl. cold-drawn or cold-rolled)</t>
  </si>
  <si>
    <t>Threaded or threadable tubes "gas pipe", welded, of circular cross-section, of iron or non-alloy steel, plated or coated with zinc</t>
  </si>
  <si>
    <t>Threaded or threadable tubes "gas pipe", welded, of circular cross-section, of iron or non-alloy steel (excl. products plated or coated with zinc)</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</si>
  <si>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</si>
  <si>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</si>
  <si>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</si>
  <si>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</si>
  <si>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</si>
  <si>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Precision steel tubes, welded, of circular cross-section, of alloy steel other than stainless, cold-drawn or cold-rolled "cold-reduced"</t>
  </si>
  <si>
    <t>Precision steel tubes, welded, of circular cross-section, of alloy steel other than stainless (excl. cold-drawn or cold-rolled)</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</si>
  <si>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</si>
  <si>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Tubes and pipes and hollow profiles, welded, of square or rectangular cross-section, of stainless steel</t>
  </si>
  <si>
    <t>Tubes and pipes and hollow profiles, welded, of square or rectangular cross-section, of iron or steel other than stainless steel, with a wall thickness of &lt;= 2 mm</t>
  </si>
  <si>
    <t>Tubes and pipes and hollow profiles, welded, of square or rectangular cross-section, of iron or steel other than stainless steel, with a wall thickness of &gt; 2 mm</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</si>
  <si>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</si>
  <si>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</si>
  <si>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</si>
  <si>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of non-malleable cast iron, of a kind used in pressure systems</t>
  </si>
  <si>
    <t>Tube or pipe fittings of non-malleable cast iron (excl. products of a kind used in pressure systems)</t>
  </si>
  <si>
    <t>Tube or pipe fittings of cast iron (excl. of non-malleable)</t>
  </si>
  <si>
    <t>Cast tube or pipe fittings of steel</t>
  </si>
  <si>
    <t>Flanges of stainless steel (excl. cast products)</t>
  </si>
  <si>
    <t>Sleeves, of stainless steel, threaded (excl. cast products)</t>
  </si>
  <si>
    <t>Elbows and bends, of stainless steel, threaded (excl. cast products)</t>
  </si>
  <si>
    <t>Butt welding elbows and bends of stainless steel (excl. cast products)</t>
  </si>
  <si>
    <t>Butt welding tube or pipe fittings of stainless steel (excl. cast products and elbows and bends)</t>
  </si>
  <si>
    <t>Threaded tube or pipe fittings of stainless steel (excl. cast products, flanges, elbows, bends and sleeves)</t>
  </si>
  <si>
    <t>Tube or pipe fittings of stainless steel (excl. cast, threaded, butt welding fittings and flanges)</t>
  </si>
  <si>
    <t>Flanges of iron or steel (excl. cast or stainless products)</t>
  </si>
  <si>
    <t>Sleeves of iron or steel, threaded (excl. cast or of stainless steel)</t>
  </si>
  <si>
    <t>Elbows and bends, of iron or steel, threaded (excl. cast or of stainless steel)</t>
  </si>
  <si>
    <t>Butt welding elbows and bends, of iron or steel, with greatest external diameter &lt;= 609,6 mm (excl. cast iron or stainless steel products)</t>
  </si>
  <si>
    <t>Butt welding fittings of iron or steel, with greatest external diameter &lt;= 609,6 mm (excl. cast iron or stainless steel products, elbows, bends and flanges)</t>
  </si>
  <si>
    <t>Butt welding elbows and bends, of iron or steel, with greatest external diameter &gt; 609,6 mm (excl. cast iron or stainless steel products)</t>
  </si>
  <si>
    <t>Butt welding fittings of iron or steel, with greatest external diameter &gt; 609,6 mm (excl. cast iron or stainless steel products, elbows, bends and flanges)</t>
  </si>
  <si>
    <t>Threaded tube or pipe fittings, of iron or steel (excl. cast iron or stainless steel products, flanges, elbows, bends and sleeves)</t>
  </si>
  <si>
    <t>Tube or pipe fittings, of iron or steel (excl. of cast iron or stainless steel, threaded, butt welding fittings, and flanges)</t>
  </si>
  <si>
    <t>Bridges and bridge-sections, of iron or steel</t>
  </si>
  <si>
    <t>Towers and lattice masts, of iron or steel</t>
  </si>
  <si>
    <t>Doors, windows and their frames and thresholds for doors, of iron or steel</t>
  </si>
  <si>
    <t>Equipment for scaffolding, shuttering, propping or pit-propping (excl. composite sheetpiling products and formwork panels for poured-in-place concrete, which have the characteristics of moulds)</t>
  </si>
  <si>
    <t>Panels comprising two walls of profiled "ribbed" sheet, of iron or steel, with an insulating core</t>
  </si>
  <si>
    <t>Structures and parts of structures, of iron or steel, solely or principally of sheet, n.e.s. (excl. doors and windows and their frames, and panels comprising two walls of profiled "ribbed" sheet, of iron or steel, with an insulating core)</t>
  </si>
  <si>
    <t>Structures and parts of structures of iron or steel, n.e.s. (excl. bridges and bridge-sections; towers; lattice masts; doors, windows and their frames and thresholds; equipment for scaffolding, shuttering, propping or pit-propping, and products made principally of sheet)</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</si>
  <si>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</si>
  <si>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</si>
  <si>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</si>
  <si>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</si>
  <si>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</si>
  <si>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Tanks, casks, drums, cans, boxes and similar containers, of iron or steel, for any material, of a capacity of &gt;= 50 l but &lt;= 300 l, n.e.s. (excl. containers for compressed or liquefied gas, or containers fitted with mechanical or thermal equipment)</t>
  </si>
  <si>
    <t>Cans of iron or steel, of a capacity of &lt; 50 l, which are to be closed by soldering or crimping, of a kind used for preserving food</t>
  </si>
  <si>
    <t>Cans of iron or steel, of a capacity of &lt; 50 l, which are to be closed by soldering or crimping, of a kind used for preserving drink</t>
  </si>
  <si>
    <t>Cans of iron or steel, of a capacity of &lt; 50 l, which are to be closed by soldering or crimping, of a wall thickness of &lt; 0,5 mm (excl. cans for compressed or liquefied gas, and cans of a kind used for preserving food and drink)</t>
  </si>
  <si>
    <t>Cans of iron or steel, of a capacity of &lt; 50 l, which are to be closed by soldering or crimping, of a wall thickness of &gt;= 0,5 mm (excl. cans for compressed or liquefied gas, and cans of a kind used for preserving food and drink)</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</si>
  <si>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</si>
  <si>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</si>
  <si>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Containers of iron or steel, seamless, for compressed or liquefied gas, for a pressure &gt;= 165 bar, of a capacity &lt; 20 l (excl. containers specifically constructed or equipped for one or more types of transport)</t>
  </si>
  <si>
    <t>Containers of iron or steel, seamless, for compressed or liquefied gas, for a pressure &gt;= 165 bar, of a capacity &gt;= 20 l to &lt;= 50 l (excl. containers specifically constructed or equipped for one or more types of transport)</t>
  </si>
  <si>
    <t>Containers of iron or steel, seamless, for compressed or liquefied gas, for a pressure &gt;= 165 bar, of a capacity &gt; 50 l (excl. containers specifically constructed or equipped for one or more types of transport)</t>
  </si>
  <si>
    <t>Containers of iron or steel, seamless, for compressed or liquefied gas, for a pressure &lt; 165 bar (excl. containers specifically constructed or equipped for one or more types of transport)</t>
  </si>
  <si>
    <t>Containers of iron or steel, seamless, for compressed or liquefied gas, of a capacity of &lt; 1.000 l (excl. seamless containers and containers specifically constructed or equipped for one or more types of transport)</t>
  </si>
  <si>
    <t>Containers of iron or steel, seamless, for compressed or liquefied gas, of a capacity of &gt;= 1.000 l (excl. seamless containers and containers specifically constructed or equipped for one or more types of transport)</t>
  </si>
  <si>
    <t>Coach screws of iron or steel</t>
  </si>
  <si>
    <t>Wood screws of stainless steel (excl. coach screws)</t>
  </si>
  <si>
    <t>Wood screws of iron or steel other than stainless (excl. coach screws)</t>
  </si>
  <si>
    <t>Screw hooks and screw rings, of iron or steel</t>
  </si>
  <si>
    <t>Self-tapping screws, of stainless steel (excl. wood screws)</t>
  </si>
  <si>
    <t>Spaced-thread screws of iron or steel other than stainless</t>
  </si>
  <si>
    <t>Self-tapping screws of iron or steel other than stainless (excl. spaced-thread screws and wood screws)</t>
  </si>
  <si>
    <t>Screws and bolts, of iron or steel "whether or not with their nuts and washers", for fixing railway track construction material (excl. coach screws)</t>
  </si>
  <si>
    <t>Screws and bolts, of stainless steel "whether or not with their nuts and washers", without heads (excl. screws and bolts for fixing railway track construction material)</t>
  </si>
  <si>
    <t>Screws and bolts, of iron or steel other than stainless "whether or not with their nuts and washers", without heads, with a tensile strength of &lt; 800 MPa (excl. screws and bolts for fixing railway track construction material)</t>
  </si>
  <si>
    <t>Screws and bolts, of iron or steel other than stainless "whether or not with their nuts and washers", without heads, with a tensile strength of &gt;= 800 MPa (excl. screws and bolts for fixing railway track construction material)</t>
  </si>
  <si>
    <t>Screws and bolts, of stainless steel "whether or not with their nuts and washers", with slotted or cross-recessed heads (excl. wood screws and self-tapping screws)</t>
  </si>
  <si>
    <t>Screws and bolts, of iron or steel other than stainless "whether or not with their nuts and washers", with slotted or cross-recessed heads (excl. wood screws and self-tapping screws)</t>
  </si>
  <si>
    <t>Hexagonal-socket head screws and bolts, of stainless steel "whether or not with their nuts and washers" (excl. wood screws, self-tapping screws and screws and bolts for fixing railway track construction material)</t>
  </si>
  <si>
    <t>Hexagonal-socket head screws and bolts, of iron or steel other than stainless "whether or not with their nuts and washers" (excl. wood screws, self-tapping screws and screws and bolts for fixing railway track construction material)</t>
  </si>
  <si>
    <t>Hexagon screws and bolts, of stainless steel "whether or not with their nuts and washers" (excl. with socket head, wood screws, self-tapping screws and screws and bolts for fixing railway track construction material)</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</si>
  <si>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</si>
  <si>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</si>
  <si>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</si>
  <si>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Blind rivet nuts of stainless steel</t>
  </si>
  <si>
    <t>Nuts of stainless steel (excl. blind rivet nuts)</t>
  </si>
  <si>
    <t>Blind rivet nuts of iron or steel other than stainless</t>
  </si>
  <si>
    <t>Self-locking nuts of iron or steel other than stainless</t>
  </si>
  <si>
    <t>Nuts of iron or steel other than stainless, with an inside diameter &lt;= 12 mm (excl. blind rivet nuts and self-locking nuts)</t>
  </si>
  <si>
    <t>Nuts of iron or steel other than stainless, with an inside diameter &gt; 12 mm (excl. blind rivet nuts and self-locking nuts)</t>
  </si>
  <si>
    <t>Threaded articles, of iron or steel, n.e.s.</t>
  </si>
  <si>
    <t>Spring washers and other lock washers, of iron or steel</t>
  </si>
  <si>
    <t>Washers of iron or steel (excl. spring washers and other lock washers)</t>
  </si>
  <si>
    <t>Rivets of iron or steel (excl. tubular and bifurcated rivets for particular uses)</t>
  </si>
  <si>
    <t>Cotters and cotter pins, of iron or steel</t>
  </si>
  <si>
    <t>Non-threaded articles, of iron or steel</t>
  </si>
  <si>
    <t>Grinding balls and similar articles for mills, of iron or steel, forged or stamped, but not further worked</t>
  </si>
  <si>
    <t>Articles of iron or steel, open-die forged, but not further worked, n.e.s. (excl. grinding balls and similar articles for mills)</t>
  </si>
  <si>
    <t>Articles of iron or steel, closed-die forged or stamped, but not further worked, n.e.s. (excl. grinding balls and similar articles for mills)</t>
  </si>
  <si>
    <t>Articles of iron or steel wire, n.e.s.</t>
  </si>
  <si>
    <t>Ladders and steps, of iron or steel</t>
  </si>
  <si>
    <t>Pallets and similar platforms for handling goods, of iron or steel</t>
  </si>
  <si>
    <t>Reels for cables, piping and the like, of iron or steel</t>
  </si>
  <si>
    <t>Ventilators, non-mechanical, guttering, hooks and like articles used in the building industry, n.e.s., of iron or steel</t>
  </si>
  <si>
    <t>Articles of iron or steel, open-die forged, n.e.s.</t>
  </si>
  <si>
    <t>Articles of iron or steel, closed-die forged, n.e.s.</t>
  </si>
  <si>
    <t>Sintered articles of iron or steel, n.e.s.</t>
  </si>
  <si>
    <t>Articles of iron or steel, n.e.s.</t>
  </si>
  <si>
    <t>Aluminium, not alloyed, unwrought, slabs</t>
  </si>
  <si>
    <t>Unwrought aluminium</t>
  </si>
  <si>
    <t>Aluminium, not alloyed, unwrought (excl. slabs)</t>
  </si>
  <si>
    <t>Unwrought aluminium alloys in the form of slabs</t>
  </si>
  <si>
    <t>Unwrought aluminium alloys in the form of billets</t>
  </si>
  <si>
    <t>Unwrought aluminium alloys (excl. slabs and billets)</t>
  </si>
  <si>
    <t>Powders of aluminium, of non-lamellar structure (excl. pellets of aluminium)</t>
  </si>
  <si>
    <t>Aluminium products</t>
  </si>
  <si>
    <t>Powders of aluminium, of lamellar structure, and flakes of aluminium (excl. pellets of aluminium, and spangles)</t>
  </si>
  <si>
    <t>Bars, rods and profiles, of non-alloy aluminium</t>
  </si>
  <si>
    <t>Profiles of non-alloy aluminium, n.e.s.</t>
  </si>
  <si>
    <t>Hollow profiles of aluminium alloys, n.e.s.</t>
  </si>
  <si>
    <t>Bars and rods of aluminium alloys</t>
  </si>
  <si>
    <t>Solid profiles, of aluminium alloys, n.e.s.</t>
  </si>
  <si>
    <t>Wire of non-alloy aluminium, with a maximum cross-sectional dimension of &gt; 7 mm (excl. stranded wire, cables, plaited bands and the like and other articles of heading 7614, and electrically insulated wires)</t>
  </si>
  <si>
    <t>Wire of non-alloy aluminium, with a maximum cross-sectional dimension of &lt;= 7 mm (other than stranded wires, cables, ropes and other articles of heading 7614, electrically insulated wires, strings for musical instruments)</t>
  </si>
  <si>
    <t>Wire of aluminium alloys, with a maximum cross-sectional dimension of &gt; 7 mm (excl. stranded wire, cables, plaited bands and the like and other articles of heading 7614, and electrically insulated wires)</t>
  </si>
  <si>
    <t>Wire, of aluminium alloys, having a maximum cross-sectional dimension of &lt;= 7 mm (other than stranded wires, cables, ropes and other articles of heading 7614, electrically insulated wires, strings for musical instruments)</t>
  </si>
  <si>
    <t>Aluminium Composite Panel, of non-alloy aluminium, of a thickness of &gt; 0,2 mm</t>
  </si>
  <si>
    <t>Plates, sheets and strip, of non-alloy aluminium, of a thickness of &gt; 0,2 mm, square or rectangular, painted, varnished or coated with plastics (excl. Aluminium Composite Panel)</t>
  </si>
  <si>
    <t>Plates, sheets and strip, of non-alloy aluminium, of a thickness of &gt; 0,2 mm but &lt; 3 mm, square or rectangular (excl. such products painted, varnished or coated with plastics, and expanded plates, sheets and strip)</t>
  </si>
  <si>
    <t>Plates, sheets and strip, of non-alloy aluminium, of a thickness of &gt;= 3 mm but &lt; 6 mm, square or rectangular (excl. such products painted, varnished or coated with plastics)</t>
  </si>
  <si>
    <t>Plates, sheets and strip, of non-alloy aluminium, of a thickness of &gt;= 6 mm, square or rectangular (excl. such products painted, varnished or coated with plastics)</t>
  </si>
  <si>
    <t>Beverage can body stock, of aluminium alloys, of a thickness of &gt; 0,2 mm</t>
  </si>
  <si>
    <t>Beverage can end stock and tab stock, of aluminium alloys, of a thickness of &gt; 0,2 mm</t>
  </si>
  <si>
    <t>Aluminium Composite Panel, of aluminium alloys, of a thickness of &gt; 0,2 mm</t>
  </si>
  <si>
    <t>Plates, sheets and strip, of aluminium alloys, of a thickness of &gt; 0,2 mm, square or rectangular, painted, varnished or coated with plastics (excl. beverage can body stock, end stock and tab stock, and Aluminium Composite Panel)</t>
  </si>
  <si>
    <t>Plates, sheets and strip, of aluminium alloys, of a thickness of &gt; 0,2 mm but &lt; 3 mm, square or rectangular (excl. painted, varnished or coated with plastics, expanded plates, sheets and strip, beverage can body stock, end stock and tab stock)</t>
  </si>
  <si>
    <t>Plates, sheets and strip, of aluminium alloys, of a thickness of &gt;= 3 mm but &lt; 6 mm, square or rectangular (excl. such products painted, varnished or coated with plastics)</t>
  </si>
  <si>
    <t>Plates, sheets and strip, of aluminium alloys, of a thickness of &gt;= 6 mm, square or rectangular (excl. such products painted, varnished or coated with plastics)</t>
  </si>
  <si>
    <t>Plates, sheets and strip, of non-alloy aluminium, of a thickness of &gt; 0,2 mm (other than square or rectangular)</t>
  </si>
  <si>
    <t>Plates, sheets and strip, of aluminium alloys, of a thickness of &gt; 0,2 mm (other than square or rectangular)</t>
  </si>
  <si>
    <t>Aluminium foil, not backed, rolled but not further worked, of a thickness of &lt; 0,021 mm, in rolls of a weight of &lt;= 10 kg (excl. stamping foils of heading 3212, and foil made up as christmas tree decorating material)</t>
  </si>
  <si>
    <t>Aluminium foil, not backed, rolled but not further worked, of a thickness of &lt; 0,021 mm (excl. stamping foils of heading 3212, and foil made up as christmas tree decorating material and in rolls of a weight &lt;= 10 kg)</t>
  </si>
  <si>
    <t>Aluminium foil, not backed, rolled but not further worked, of a thickness of &gt;= 0,021 mm but &lt;= 2 mm (excl. stamping foils of heading 3212, and foil made up as christmas tree decorating material)</t>
  </si>
  <si>
    <t>Aluminium foil, not backed, rolled and further worked, of a thickness of &lt; 0,021 mm (excl. stamping foils of heading 3212, and foil made up as christmas tree decorating material)</t>
  </si>
  <si>
    <t>Aluminium foil, not backed, rolled and further worked, of a thickness (excl. any backing) from 0,021 mm to 0,2 mm (excl. stamping foils of heading 3212, and foil made up as christmas tree decorating material)</t>
  </si>
  <si>
    <t>Aluminium foil, backed, of a thickness (excl. any backing) of &lt; 0,021 mm (excl. stamping foils of heading 3212, and foil made up as christmas tree decorating material)</t>
  </si>
  <si>
    <t>Aluminium Composite Panel, of a thickness &lt;= 0,2 mm</t>
  </si>
  <si>
    <t>Aluminium foil, backed, of a thickness (excl. any backing) of &gt;= 0,021 mm but &lt;= 0,2 mm (excl. stamping foils of heading 3212, foil made up as christmas tree decorating material, and Aluminium Composite Panel)</t>
  </si>
  <si>
    <t>Tubes and pipes of non-alloy aluminium (excl. hollow profiles)</t>
  </si>
  <si>
    <t>Tubes and pipes of aluminium alloys, welded (excl. hollow profiles)</t>
  </si>
  <si>
    <t>Tubes and pipes of aluminium alloys, not further worked than extruded (excl. hollow profiles)</t>
  </si>
  <si>
    <t>Tubes and pipes of aluminium alloys (excl. such products welded or not further worked than extruded, and hollow profiles)</t>
  </si>
  <si>
    <t>Aluminium tube or pipe fittings "e.g., couplings, elbows, sleeves"</t>
  </si>
  <si>
    <t>Doors, windows and their frames and thresholds for door, of aluminium (excl. door furniture)</t>
  </si>
  <si>
    <t>Bridges and bridge-sections, towers and lattice masts, of aluminium</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</si>
  <si>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</si>
  <si>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</si>
  <si>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Collapsible tubular containers, of aluminium</t>
  </si>
  <si>
    <t>Containers of a kind used for aerosols, of aluminium</t>
  </si>
  <si>
    <t>Casks, drums, cans, boxes and similar containers, of aluminium, manufactured from foil of a thickness &lt;= 0,2 mm</t>
  </si>
  <si>
    <t>Casks, drums, cans, boxes and similar containers &lt;= 300 l, of aluminium, for any material (other than compressed or liquefied gas), n.e.s. (other than collapsible tubular containers, containers for aerosols and containers manufactured from foil of a thickness &lt;= 0,2 mm</t>
  </si>
  <si>
    <t>Aluminium containers for compressed or liquefied gas</t>
  </si>
  <si>
    <t>Stranded wire, cables, plaited bands and the like, of aluminium, with steel core (excl. such products electrically insulated)</t>
  </si>
  <si>
    <t>Stranded wires, cables, ropes and similar articles, of aluminium (other than with steel core and electrically insulated products)</t>
  </si>
  <si>
    <t>Nails, tacks, staples, screws, bolts, nuts, screw hooks, rivets, cotters, cotter pins, washers and similar articles, of aluminium (excl. staples in strips, plugs, bungs and the like, threaded)</t>
  </si>
  <si>
    <t>Cloth, grill, netting and fencing, of aluminium wire (excl. cloth of metal fibres for clothing, lining and similar uses, and cloth, grill and netting made into hand sieves or machine parts)</t>
  </si>
  <si>
    <t>Articles of aluminium, cast, n.e.s.</t>
  </si>
  <si>
    <t>Articles of aluminium, uncast, n.e.s.</t>
  </si>
  <si>
    <t>UNLOCODE</t>
  </si>
  <si>
    <t>Country</t>
  </si>
  <si>
    <t>UNLOCODE - Country</t>
  </si>
  <si>
    <t>Nicht-EU CBAM-relevant Liste</t>
  </si>
  <si>
    <t>AD</t>
  </si>
  <si>
    <t>Andorra</t>
  </si>
  <si>
    <t>AE</t>
  </si>
  <si>
    <t>United Arab Emirates</t>
  </si>
  <si>
    <t>Vereinigte Arabische Emirate</t>
  </si>
  <si>
    <t>AF</t>
  </si>
  <si>
    <t>Afghanistan</t>
  </si>
  <si>
    <t>AG</t>
  </si>
  <si>
    <t>Antigua and Barbuda</t>
  </si>
  <si>
    <t>Antigua und Barbuda</t>
  </si>
  <si>
    <t>AI</t>
  </si>
  <si>
    <t>Anguilla</t>
  </si>
  <si>
    <t>AL</t>
  </si>
  <si>
    <t>Albania</t>
  </si>
  <si>
    <t>Albanien</t>
  </si>
  <si>
    <t>AM</t>
  </si>
  <si>
    <t>Armenia</t>
  </si>
  <si>
    <t>Armenien</t>
  </si>
  <si>
    <t>AO</t>
  </si>
  <si>
    <t>Angola</t>
  </si>
  <si>
    <t>AQ</t>
  </si>
  <si>
    <t>Antarctica</t>
  </si>
  <si>
    <t>Antarktis</t>
  </si>
  <si>
    <t>AR</t>
  </si>
  <si>
    <t>Argentina</t>
  </si>
  <si>
    <t>Argentinien</t>
  </si>
  <si>
    <t>AS</t>
  </si>
  <si>
    <t>American Samoa</t>
  </si>
  <si>
    <t>Amerikanisch-Samoa</t>
  </si>
  <si>
    <t>AT</t>
  </si>
  <si>
    <t>Austria</t>
  </si>
  <si>
    <t>AU</t>
  </si>
  <si>
    <t>Australia</t>
  </si>
  <si>
    <t>Australien</t>
  </si>
  <si>
    <t>AW</t>
  </si>
  <si>
    <t>Aruba</t>
  </si>
  <si>
    <t>AZ</t>
  </si>
  <si>
    <t>Azerbaijan</t>
  </si>
  <si>
    <t>Aserbaidschan</t>
  </si>
  <si>
    <t>AX</t>
  </si>
  <si>
    <t>Åland Islands</t>
  </si>
  <si>
    <t>BA</t>
  </si>
  <si>
    <t>Bosnia and Herzegovina</t>
  </si>
  <si>
    <t>Bosnien und Herzegowina</t>
  </si>
  <si>
    <t>BB</t>
  </si>
  <si>
    <t>Barbados</t>
  </si>
  <si>
    <t>BD</t>
  </si>
  <si>
    <t>Bangladesh</t>
  </si>
  <si>
    <t>Bangladesch</t>
  </si>
  <si>
    <t>BF</t>
  </si>
  <si>
    <t>Burkina Faso</t>
  </si>
  <si>
    <t>BH</t>
  </si>
  <si>
    <t>Bahrain</t>
  </si>
  <si>
    <t>BE</t>
  </si>
  <si>
    <t>Belgium</t>
  </si>
  <si>
    <t>BI</t>
  </si>
  <si>
    <t>Burundi</t>
  </si>
  <si>
    <t>BJ</t>
  </si>
  <si>
    <t>Benin</t>
  </si>
  <si>
    <t>BG</t>
  </si>
  <si>
    <t>Bulgaria</t>
  </si>
  <si>
    <t>BL</t>
  </si>
  <si>
    <t>Saint Barthélemy</t>
  </si>
  <si>
    <t>St. Barthélemy</t>
  </si>
  <si>
    <t>BM</t>
  </si>
  <si>
    <t>Bermuda</t>
  </si>
  <si>
    <t>BN</t>
  </si>
  <si>
    <t>Brunei Darussalam</t>
  </si>
  <si>
    <t>BO</t>
  </si>
  <si>
    <t>Bolivia, Plurinational State of</t>
  </si>
  <si>
    <t>Bolivien</t>
  </si>
  <si>
    <t>BQ</t>
  </si>
  <si>
    <t>Bonaire, Sint Eustatius and Saba</t>
  </si>
  <si>
    <t>Bonaire, Sint Eustatius und Saba</t>
  </si>
  <si>
    <t>BR</t>
  </si>
  <si>
    <t>Brazil</t>
  </si>
  <si>
    <t>Brasilien</t>
  </si>
  <si>
    <t>BS</t>
  </si>
  <si>
    <t>Bahamas</t>
  </si>
  <si>
    <t>Bolivia</t>
  </si>
  <si>
    <t>BT</t>
  </si>
  <si>
    <t>Bhutan</t>
  </si>
  <si>
    <t>BV</t>
  </si>
  <si>
    <t>Bouvet Island</t>
  </si>
  <si>
    <t>Bouvetinsel</t>
  </si>
  <si>
    <t>BW</t>
  </si>
  <si>
    <t>Botswana</t>
  </si>
  <si>
    <t>BY</t>
  </si>
  <si>
    <t>Belarus</t>
  </si>
  <si>
    <t>Weißrussland</t>
  </si>
  <si>
    <t>BZ</t>
  </si>
  <si>
    <t>Belize</t>
  </si>
  <si>
    <t>CA</t>
  </si>
  <si>
    <t>Canada</t>
  </si>
  <si>
    <t>Kanada</t>
  </si>
  <si>
    <t>CC</t>
  </si>
  <si>
    <t>Cocos Islands (or Keeling Islands)</t>
  </si>
  <si>
    <t>Cocos-Inseln (oder Keeling-Inseln)</t>
  </si>
  <si>
    <t>CD</t>
  </si>
  <si>
    <t>Congo, Democratic Republic of</t>
  </si>
  <si>
    <t>Demokratische Republik Kongo</t>
  </si>
  <si>
    <t>CF</t>
  </si>
  <si>
    <t>Central African Republic</t>
  </si>
  <si>
    <t>Zentralafrikanische Republik</t>
  </si>
  <si>
    <t>CG</t>
  </si>
  <si>
    <t>Congo</t>
  </si>
  <si>
    <t>Kongo</t>
  </si>
  <si>
    <t>CI</t>
  </si>
  <si>
    <t>Côte d'Ivoire</t>
  </si>
  <si>
    <t>CK</t>
  </si>
  <si>
    <t>Cook Islands</t>
  </si>
  <si>
    <t>Cook-Inseln</t>
  </si>
  <si>
    <t>CL</t>
  </si>
  <si>
    <t>Chile</t>
  </si>
  <si>
    <t>CH</t>
  </si>
  <si>
    <t>Switzerland</t>
  </si>
  <si>
    <t>CM</t>
  </si>
  <si>
    <t>Cameroon</t>
  </si>
  <si>
    <t>Kamerun</t>
  </si>
  <si>
    <t>CN</t>
  </si>
  <si>
    <t>CO</t>
  </si>
  <si>
    <t>Colombia</t>
  </si>
  <si>
    <t>Kolumbien</t>
  </si>
  <si>
    <t>CR</t>
  </si>
  <si>
    <t>Costa Rica</t>
  </si>
  <si>
    <t>CU</t>
  </si>
  <si>
    <t>Cuba</t>
  </si>
  <si>
    <t>Kuba</t>
  </si>
  <si>
    <t>CV</t>
  </si>
  <si>
    <t>Cape Verde</t>
  </si>
  <si>
    <t>Kap Verde</t>
  </si>
  <si>
    <t>CW</t>
  </si>
  <si>
    <t>Curaçao</t>
  </si>
  <si>
    <t>CX</t>
  </si>
  <si>
    <t>Christmas Island</t>
  </si>
  <si>
    <t>Weihnachtsinsel</t>
  </si>
  <si>
    <t>DJ</t>
  </si>
  <si>
    <t>Djibouti</t>
  </si>
  <si>
    <t>Dschibuti</t>
  </si>
  <si>
    <t>DM</t>
  </si>
  <si>
    <t>Dominica</t>
  </si>
  <si>
    <t>DO</t>
  </si>
  <si>
    <t>Dominican Republic</t>
  </si>
  <si>
    <t>Dominikanische Republik</t>
  </si>
  <si>
    <t>DZ</t>
  </si>
  <si>
    <t>Algeria</t>
  </si>
  <si>
    <t>Algerien</t>
  </si>
  <si>
    <t>CY</t>
  </si>
  <si>
    <t>Cyprus</t>
  </si>
  <si>
    <t>EC</t>
  </si>
  <si>
    <t>Ecuador</t>
  </si>
  <si>
    <t>CZ</t>
  </si>
  <si>
    <t>Czech Republic</t>
  </si>
  <si>
    <t>EG</t>
  </si>
  <si>
    <t>Egypt</t>
  </si>
  <si>
    <t>Ägypten</t>
  </si>
  <si>
    <t>DE</t>
  </si>
  <si>
    <t>Germany</t>
  </si>
  <si>
    <t>EH</t>
  </si>
  <si>
    <t>Western Sahara</t>
  </si>
  <si>
    <t>Westsahara</t>
  </si>
  <si>
    <t>DE  HGL</t>
  </si>
  <si>
    <t>Heligoland</t>
  </si>
  <si>
    <t>ER</t>
  </si>
  <si>
    <t>Eritrea</t>
  </si>
  <si>
    <t>DE  US2</t>
  </si>
  <si>
    <t>Büsingen</t>
  </si>
  <si>
    <t>ET</t>
  </si>
  <si>
    <t>Ethiopia</t>
  </si>
  <si>
    <t>Äthiopien</t>
  </si>
  <si>
    <t>FJ</t>
  </si>
  <si>
    <t>Fiji</t>
  </si>
  <si>
    <t>Fidschi</t>
  </si>
  <si>
    <t>DK</t>
  </si>
  <si>
    <t>Denmark</t>
  </si>
  <si>
    <t>FK</t>
  </si>
  <si>
    <t>Falkland Islands</t>
  </si>
  <si>
    <t>Falkland-Inseln</t>
  </si>
  <si>
    <t>FM</t>
  </si>
  <si>
    <t>Micronesia, Federated States of</t>
  </si>
  <si>
    <t>Föderierte Staaten von Mikronesien</t>
  </si>
  <si>
    <t>FO</t>
  </si>
  <si>
    <t>Faroe Islands</t>
  </si>
  <si>
    <t>Färöer Inseln</t>
  </si>
  <si>
    <t>GA</t>
  </si>
  <si>
    <t>Gabon</t>
  </si>
  <si>
    <t>Gabun</t>
  </si>
  <si>
    <t>GB</t>
  </si>
  <si>
    <t>United Kingdom</t>
  </si>
  <si>
    <t>Vereinigtes Königreich</t>
  </si>
  <si>
    <t>EE</t>
  </si>
  <si>
    <t>Estonia</t>
  </si>
  <si>
    <t>GD</t>
  </si>
  <si>
    <t>Grenada</t>
  </si>
  <si>
    <t>GE</t>
  </si>
  <si>
    <t>Georgia</t>
  </si>
  <si>
    <t>Georgien</t>
  </si>
  <si>
    <t>GG</t>
  </si>
  <si>
    <t>Guernsey</t>
  </si>
  <si>
    <t>GH</t>
  </si>
  <si>
    <t>Ghana</t>
  </si>
  <si>
    <t>ES</t>
  </si>
  <si>
    <t>Spain</t>
  </si>
  <si>
    <t>GI</t>
  </si>
  <si>
    <t>Gibraltar</t>
  </si>
  <si>
    <t>ES  CEU</t>
  </si>
  <si>
    <t>Ceuta</t>
  </si>
  <si>
    <t>GL</t>
  </si>
  <si>
    <t>Greenland</t>
  </si>
  <si>
    <t>Grönland</t>
  </si>
  <si>
    <t>ES  MLN</t>
  </si>
  <si>
    <t>Melilla</t>
  </si>
  <si>
    <t>GM</t>
  </si>
  <si>
    <t>Gambia</t>
  </si>
  <si>
    <t>GN</t>
  </si>
  <si>
    <t>Guinea</t>
  </si>
  <si>
    <t>FI</t>
  </si>
  <si>
    <t>Finland</t>
  </si>
  <si>
    <t>GQ</t>
  </si>
  <si>
    <t>Equatorial Guinea</t>
  </si>
  <si>
    <t>Äquatorialguinea</t>
  </si>
  <si>
    <t>GS</t>
  </si>
  <si>
    <t>South Georgia and South Sandwich</t>
  </si>
  <si>
    <t>Südgeorgien und Südsandwich</t>
  </si>
  <si>
    <t>Falkland Islands (Malvinas)</t>
  </si>
  <si>
    <t>GT</t>
  </si>
  <si>
    <t>Guatemala</t>
  </si>
  <si>
    <t>GU</t>
  </si>
  <si>
    <t>Guam</t>
  </si>
  <si>
    <t>GW</t>
  </si>
  <si>
    <t>Guinea-Bissau</t>
  </si>
  <si>
    <t>FR</t>
  </si>
  <si>
    <t>France</t>
  </si>
  <si>
    <t>GY</t>
  </si>
  <si>
    <t>Guyana</t>
  </si>
  <si>
    <t>HK</t>
  </si>
  <si>
    <t>Hong Kong</t>
  </si>
  <si>
    <t>Hongkong</t>
  </si>
  <si>
    <t>HM</t>
  </si>
  <si>
    <t>Heard Island and McDonald Islands</t>
  </si>
  <si>
    <t>Heard-Insel und McDonald-Inseln</t>
  </si>
  <si>
    <t>HN</t>
  </si>
  <si>
    <t>Honduras</t>
  </si>
  <si>
    <t>HT</t>
  </si>
  <si>
    <t>Haiti</t>
  </si>
  <si>
    <t>GF</t>
  </si>
  <si>
    <t>French Guiana</t>
  </si>
  <si>
    <t>ID</t>
  </si>
  <si>
    <t>Indonesia</t>
  </si>
  <si>
    <t>Indonesien</t>
  </si>
  <si>
    <t>IL</t>
  </si>
  <si>
    <t>Israel</t>
  </si>
  <si>
    <t>IM</t>
  </si>
  <si>
    <t>Isle of Man</t>
  </si>
  <si>
    <t>IN</t>
  </si>
  <si>
    <t>India</t>
  </si>
  <si>
    <t>Indien</t>
  </si>
  <si>
    <t>IO</t>
  </si>
  <si>
    <t>British Indian Ocean Territory</t>
  </si>
  <si>
    <t>Britisches Territorium im Indischen Ozean</t>
  </si>
  <si>
    <t>IQ</t>
  </si>
  <si>
    <t>Iraq</t>
  </si>
  <si>
    <t>Irak</t>
  </si>
  <si>
    <t>IR</t>
  </si>
  <si>
    <t>Iran, Islamic Republic of</t>
  </si>
  <si>
    <t>Iran</t>
  </si>
  <si>
    <t>GP</t>
  </si>
  <si>
    <t>Guadeloupe</t>
  </si>
  <si>
    <t>JE</t>
  </si>
  <si>
    <t>Jersey</t>
  </si>
  <si>
    <t>JM</t>
  </si>
  <si>
    <t>Jamaica</t>
  </si>
  <si>
    <t>Jamaika</t>
  </si>
  <si>
    <t>GR</t>
  </si>
  <si>
    <t>Greece</t>
  </si>
  <si>
    <t>JO</t>
  </si>
  <si>
    <t>Jordan</t>
  </si>
  <si>
    <t>Jordanien</t>
  </si>
  <si>
    <t>South Georgia and the South Sandwich Islands</t>
  </si>
  <si>
    <t>JP</t>
  </si>
  <si>
    <t>Japan</t>
  </si>
  <si>
    <t>KE</t>
  </si>
  <si>
    <t>Kenya</t>
  </si>
  <si>
    <t>Kenia</t>
  </si>
  <si>
    <t>KG</t>
  </si>
  <si>
    <t>Kyrgyz, Republic</t>
  </si>
  <si>
    <t>Kirgisische, Republik</t>
  </si>
  <si>
    <t>KH</t>
  </si>
  <si>
    <t>Cambodia</t>
  </si>
  <si>
    <t>Kambodscha</t>
  </si>
  <si>
    <t>KI</t>
  </si>
  <si>
    <t>Kiribati</t>
  </si>
  <si>
    <t>KM</t>
  </si>
  <si>
    <t>Comoros</t>
  </si>
  <si>
    <t>Komoren</t>
  </si>
  <si>
    <t>KN</t>
  </si>
  <si>
    <t>St Kitts and Nevis</t>
  </si>
  <si>
    <t>St. Kitts und Nevis</t>
  </si>
  <si>
    <t>KP</t>
  </si>
  <si>
    <t>Korea, Democratic People’s Republ</t>
  </si>
  <si>
    <t>Nordkorea</t>
  </si>
  <si>
    <t>HR</t>
  </si>
  <si>
    <t>Croatia</t>
  </si>
  <si>
    <t>KR</t>
  </si>
  <si>
    <t>Korea, Republic of</t>
  </si>
  <si>
    <t>Südkorea</t>
  </si>
  <si>
    <t>KW</t>
  </si>
  <si>
    <t>Kuwait</t>
  </si>
  <si>
    <t>HU</t>
  </si>
  <si>
    <t>Hungary</t>
  </si>
  <si>
    <t>KY</t>
  </si>
  <si>
    <t>Cayman Islands</t>
  </si>
  <si>
    <t>Cayman-Inseln</t>
  </si>
  <si>
    <t>KZ</t>
  </si>
  <si>
    <t>Kazakhstan</t>
  </si>
  <si>
    <t>Kasachstan</t>
  </si>
  <si>
    <t>IE</t>
  </si>
  <si>
    <t>Ireland</t>
  </si>
  <si>
    <t>LA</t>
  </si>
  <si>
    <t>Lao People’s Democratic Republic</t>
  </si>
  <si>
    <t>Demokratische Volksrepublik Laos</t>
  </si>
  <si>
    <t>LB</t>
  </si>
  <si>
    <t>Lebanon</t>
  </si>
  <si>
    <t>Libanon</t>
  </si>
  <si>
    <t>LC</t>
  </si>
  <si>
    <t>St Lucia</t>
  </si>
  <si>
    <t>St. Lucia</t>
  </si>
  <si>
    <t>LK</t>
  </si>
  <si>
    <t>Sri Lanka</t>
  </si>
  <si>
    <t>LR</t>
  </si>
  <si>
    <t>Liberia</t>
  </si>
  <si>
    <t>LS</t>
  </si>
  <si>
    <t>Lesotho</t>
  </si>
  <si>
    <t>LY</t>
  </si>
  <si>
    <t>Libya</t>
  </si>
  <si>
    <t>Libyen</t>
  </si>
  <si>
    <t>IS</t>
  </si>
  <si>
    <t>Iceland</t>
  </si>
  <si>
    <t>MA</t>
  </si>
  <si>
    <t>Morocco</t>
  </si>
  <si>
    <t>Marokko</t>
  </si>
  <si>
    <t>IT</t>
  </si>
  <si>
    <t>Italy</t>
  </si>
  <si>
    <t>MD</t>
  </si>
  <si>
    <t>Moldova, Republic of</t>
  </si>
  <si>
    <t>Moldau</t>
  </si>
  <si>
    <t>IT  LVX</t>
  </si>
  <si>
    <t>Livigno</t>
  </si>
  <si>
    <t>ME</t>
  </si>
  <si>
    <t>Montenegro</t>
  </si>
  <si>
    <t>MG</t>
  </si>
  <si>
    <t>Madagascar</t>
  </si>
  <si>
    <t>Madagaskar</t>
  </si>
  <si>
    <t>MH</t>
  </si>
  <si>
    <t>Marshall Islands</t>
  </si>
  <si>
    <t>Marshallinseln</t>
  </si>
  <si>
    <t>MK</t>
  </si>
  <si>
    <t>North Macedonia</t>
  </si>
  <si>
    <t>Nord-Mazedonien</t>
  </si>
  <si>
    <t>ML</t>
  </si>
  <si>
    <t>Mali</t>
  </si>
  <si>
    <t>MM</t>
  </si>
  <si>
    <t>Myanmar</t>
  </si>
  <si>
    <t>Kyrgyzstan</t>
  </si>
  <si>
    <t>MN</t>
  </si>
  <si>
    <t>Mongolia</t>
  </si>
  <si>
    <t>Mongolei</t>
  </si>
  <si>
    <t>MO</t>
  </si>
  <si>
    <t>Macao</t>
  </si>
  <si>
    <t>MP</t>
  </si>
  <si>
    <t>Northern Mariana Islands</t>
  </si>
  <si>
    <t>Nördliche Marianen</t>
  </si>
  <si>
    <t>MR</t>
  </si>
  <si>
    <t>Mauritania</t>
  </si>
  <si>
    <t>Mauretanien</t>
  </si>
  <si>
    <t>Saint Kitts and Nevis</t>
  </si>
  <si>
    <t>MS</t>
  </si>
  <si>
    <t>Montserrat</t>
  </si>
  <si>
    <t>North Korea</t>
  </si>
  <si>
    <t>MU</t>
  </si>
  <si>
    <t>Mauritius</t>
  </si>
  <si>
    <t>South Korea</t>
  </si>
  <si>
    <t>MV</t>
  </si>
  <si>
    <t>Maldives</t>
  </si>
  <si>
    <t>Malediven</t>
  </si>
  <si>
    <t>MW</t>
  </si>
  <si>
    <t>Malawi</t>
  </si>
  <si>
    <t>MX</t>
  </si>
  <si>
    <t>Mexico</t>
  </si>
  <si>
    <t>Mexiko</t>
  </si>
  <si>
    <t>MY</t>
  </si>
  <si>
    <t>Malaysia</t>
  </si>
  <si>
    <t>Lao People's Democratic Republic</t>
  </si>
  <si>
    <t>MZ</t>
  </si>
  <si>
    <t>Mozambique</t>
  </si>
  <si>
    <t>Mosambik</t>
  </si>
  <si>
    <t>NA</t>
  </si>
  <si>
    <t>Namibia</t>
  </si>
  <si>
    <t>Saint Lucia</t>
  </si>
  <si>
    <t>NC</t>
  </si>
  <si>
    <t>New Caledonia</t>
  </si>
  <si>
    <t>Neukaledonien</t>
  </si>
  <si>
    <t>LI</t>
  </si>
  <si>
    <t>Liechtenstein</t>
  </si>
  <si>
    <t>NE</t>
  </si>
  <si>
    <t>Niger</t>
  </si>
  <si>
    <t>NF</t>
  </si>
  <si>
    <t>Norfolk Island</t>
  </si>
  <si>
    <t>Norfolkinsel</t>
  </si>
  <si>
    <t>NG</t>
  </si>
  <si>
    <t>Nigeria</t>
  </si>
  <si>
    <t>NI</t>
  </si>
  <si>
    <t>Nicaragua</t>
  </si>
  <si>
    <t>LT</t>
  </si>
  <si>
    <t>Lithuania</t>
  </si>
  <si>
    <t>NP</t>
  </si>
  <si>
    <t>Nepal</t>
  </si>
  <si>
    <t>LU</t>
  </si>
  <si>
    <t>Luxembourg</t>
  </si>
  <si>
    <t>NR</t>
  </si>
  <si>
    <t>Nauru</t>
  </si>
  <si>
    <t>LV</t>
  </si>
  <si>
    <t>Latvia</t>
  </si>
  <si>
    <t>NU</t>
  </si>
  <si>
    <t>Niue</t>
  </si>
  <si>
    <t>NZ</t>
  </si>
  <si>
    <t>New Zealand</t>
  </si>
  <si>
    <t>Neuseeland</t>
  </si>
  <si>
    <t>OM</t>
  </si>
  <si>
    <t>Oman</t>
  </si>
  <si>
    <t>MC</t>
  </si>
  <si>
    <t>Monaco</t>
  </si>
  <si>
    <t>PA</t>
  </si>
  <si>
    <t>Panama</t>
  </si>
  <si>
    <t>PE</t>
  </si>
  <si>
    <t>Peru</t>
  </si>
  <si>
    <t>PF</t>
  </si>
  <si>
    <t>French Polynesia</t>
  </si>
  <si>
    <t>Französisch-Polynesien</t>
  </si>
  <si>
    <t>MF</t>
  </si>
  <si>
    <t>Saint Martin (French Part)</t>
  </si>
  <si>
    <t>PG</t>
  </si>
  <si>
    <t>Papua New Guinea</t>
  </si>
  <si>
    <t>Papua-Neuguinea</t>
  </si>
  <si>
    <t>PH</t>
  </si>
  <si>
    <t>Philippines</t>
  </si>
  <si>
    <t>Philippinen</t>
  </si>
  <si>
    <t>PK</t>
  </si>
  <si>
    <t>Pakistan</t>
  </si>
  <si>
    <t>PM</t>
  </si>
  <si>
    <t>St Pierre and Miquelon</t>
  </si>
  <si>
    <t>St. Pierre und Miquelon</t>
  </si>
  <si>
    <t>PN</t>
  </si>
  <si>
    <t>Pitcairn</t>
  </si>
  <si>
    <t>PR</t>
  </si>
  <si>
    <t>Puerto Rico</t>
  </si>
  <si>
    <t>PS</t>
  </si>
  <si>
    <t>Occupied Palestinian Territory</t>
  </si>
  <si>
    <t>Besetztes Palästinensisches Territorium</t>
  </si>
  <si>
    <t>PW</t>
  </si>
  <si>
    <t>Palau</t>
  </si>
  <si>
    <t>PY</t>
  </si>
  <si>
    <t>Paraguay</t>
  </si>
  <si>
    <t>MQ</t>
  </si>
  <si>
    <t>Martinique</t>
  </si>
  <si>
    <t>QA</t>
  </si>
  <si>
    <t>Qatar</t>
  </si>
  <si>
    <t>Katar</t>
  </si>
  <si>
    <t>QP</t>
  </si>
  <si>
    <t>High seas</t>
  </si>
  <si>
    <t>Hohe See</t>
  </si>
  <si>
    <t>QQ</t>
  </si>
  <si>
    <t>Stores and provisions</t>
  </si>
  <si>
    <t>Vorräte und Verpflegung</t>
  </si>
  <si>
    <t>MT</t>
  </si>
  <si>
    <t>Malta</t>
  </si>
  <si>
    <t>QR</t>
  </si>
  <si>
    <t>Stores and provisions intra-Comm</t>
  </si>
  <si>
    <t>Lagerbestände und Vorräte innerhalb der Kommission</t>
  </si>
  <si>
    <t>QS</t>
  </si>
  <si>
    <t>Stores and provisions 3rd countries</t>
  </si>
  <si>
    <t>Bestände und Vorräte 3. Länder</t>
  </si>
  <si>
    <t>QU</t>
  </si>
  <si>
    <t>Countries not specified</t>
  </si>
  <si>
    <t>Nicht genannte Länder</t>
  </si>
  <si>
    <t>QV</t>
  </si>
  <si>
    <t>Countries not spec intra-Comm</t>
  </si>
  <si>
    <t>Nicht spezifizierte Länder Intra-Comm</t>
  </si>
  <si>
    <t>QW</t>
  </si>
  <si>
    <t>Countries not spec 3rd countries</t>
  </si>
  <si>
    <t>Nicht spezifizierte Länder 3. Länder</t>
  </si>
  <si>
    <t>QX</t>
  </si>
  <si>
    <t>Countries not spec com/mil reasons</t>
  </si>
  <si>
    <t>Länder nicht spezifiziert com/mil Gründe</t>
  </si>
  <si>
    <t>QY</t>
  </si>
  <si>
    <t>Countries n/s com/mil intra-Comm</t>
  </si>
  <si>
    <t>Länder nicht spezifiziert com/mil intra-Comm</t>
  </si>
  <si>
    <t>QZ</t>
  </si>
  <si>
    <t>Countries n/s com/mil 3rd countries</t>
  </si>
  <si>
    <t>Länder n/s com/mil 3. Länder</t>
  </si>
  <si>
    <t>RS</t>
  </si>
  <si>
    <t>Serbia</t>
  </si>
  <si>
    <t>Serbien</t>
  </si>
  <si>
    <t>RU</t>
  </si>
  <si>
    <t>Russian Federation</t>
  </si>
  <si>
    <t>Russland</t>
  </si>
  <si>
    <t>RW</t>
  </si>
  <si>
    <t>Rwanda</t>
  </si>
  <si>
    <t>Ruanda</t>
  </si>
  <si>
    <t>SA</t>
  </si>
  <si>
    <t>Saudi Arabia</t>
  </si>
  <si>
    <t>Saudi-Arabien</t>
  </si>
  <si>
    <t>SB</t>
  </si>
  <si>
    <t>Solomon Islands</t>
  </si>
  <si>
    <t>Salomonen</t>
  </si>
  <si>
    <t>NL</t>
  </si>
  <si>
    <t>Netherlands</t>
  </si>
  <si>
    <t>SC</t>
  </si>
  <si>
    <t>Seychelles</t>
  </si>
  <si>
    <t>Seychellen</t>
  </si>
  <si>
    <t>NO</t>
  </si>
  <si>
    <t>Norway</t>
  </si>
  <si>
    <t>SD</t>
  </si>
  <si>
    <t>Sudan</t>
  </si>
  <si>
    <t>SG</t>
  </si>
  <si>
    <t>Singapore</t>
  </si>
  <si>
    <t>Singapur</t>
  </si>
  <si>
    <t>SH</t>
  </si>
  <si>
    <t>Saint Helena, Ascension and Tristan</t>
  </si>
  <si>
    <t>St. Helena, Ascension und Tristan</t>
  </si>
  <si>
    <t>SJ</t>
  </si>
  <si>
    <t>Svalbard and Jan Mayen Islands</t>
  </si>
  <si>
    <t>Svalbard und Jan Mayen Inseln</t>
  </si>
  <si>
    <t>SL</t>
  </si>
  <si>
    <t>Sierra Leone</t>
  </si>
  <si>
    <t>SM</t>
  </si>
  <si>
    <t>San Marino</t>
  </si>
  <si>
    <t>SN</t>
  </si>
  <si>
    <t>Senegal</t>
  </si>
  <si>
    <t>SO</t>
  </si>
  <si>
    <t>Somalia</t>
  </si>
  <si>
    <t>SR</t>
  </si>
  <si>
    <t>Suriname</t>
  </si>
  <si>
    <t>Surinam</t>
  </si>
  <si>
    <t>SS</t>
  </si>
  <si>
    <t>South Sudan</t>
  </si>
  <si>
    <t>Südsudan</t>
  </si>
  <si>
    <t>ST</t>
  </si>
  <si>
    <t>Sao Tome and Principe</t>
  </si>
  <si>
    <t>Sao Tome und Principe</t>
  </si>
  <si>
    <t>SV</t>
  </si>
  <si>
    <t>El Salvador</t>
  </si>
  <si>
    <t>PL</t>
  </si>
  <si>
    <t>Poland</t>
  </si>
  <si>
    <t>SX</t>
  </si>
  <si>
    <t>Sint Maarten (Dutch part)</t>
  </si>
  <si>
    <t>Sint Maarten (Niederländischer Teil)</t>
  </si>
  <si>
    <t>Saint Pierre and Miquelon</t>
  </si>
  <si>
    <t>SY</t>
  </si>
  <si>
    <t>Syrian Arab Republic</t>
  </si>
  <si>
    <t>Syrien</t>
  </si>
  <si>
    <t>SZ</t>
  </si>
  <si>
    <t xml:space="preserve">Kingdom of Eswatini </t>
  </si>
  <si>
    <t>Königreich Eswatini</t>
  </si>
  <si>
    <t>TC</t>
  </si>
  <si>
    <t>Turks and Caicos Islands</t>
  </si>
  <si>
    <t>Turks- und Caicosinseln</t>
  </si>
  <si>
    <t>TD</t>
  </si>
  <si>
    <t>Chad</t>
  </si>
  <si>
    <t>Tschad</t>
  </si>
  <si>
    <t>PT</t>
  </si>
  <si>
    <t>Portugal</t>
  </si>
  <si>
    <t>TF</t>
  </si>
  <si>
    <t>French Southern Territories</t>
  </si>
  <si>
    <t>Französische Südterritorien</t>
  </si>
  <si>
    <t>TG</t>
  </si>
  <si>
    <t>Togo</t>
  </si>
  <si>
    <t>TH</t>
  </si>
  <si>
    <t>Thailand</t>
  </si>
  <si>
    <t>TJ</t>
  </si>
  <si>
    <t>Tajikistan</t>
  </si>
  <si>
    <t>Tadschikistan</t>
  </si>
  <si>
    <t>RE</t>
  </si>
  <si>
    <t>Réunion</t>
  </si>
  <si>
    <t>TK</t>
  </si>
  <si>
    <t>Tokelau</t>
  </si>
  <si>
    <t>RO</t>
  </si>
  <si>
    <t>Romania</t>
  </si>
  <si>
    <t>TL</t>
  </si>
  <si>
    <t>Timor-Leste</t>
  </si>
  <si>
    <t>TM</t>
  </si>
  <si>
    <t>Turkmenistan</t>
  </si>
  <si>
    <t>TN</t>
  </si>
  <si>
    <t>Tunisia</t>
  </si>
  <si>
    <t>Tunesien</t>
  </si>
  <si>
    <t>TO</t>
  </si>
  <si>
    <t>Tonga</t>
  </si>
  <si>
    <t>TR</t>
  </si>
  <si>
    <t>Türkiye</t>
  </si>
  <si>
    <t>TT</t>
  </si>
  <si>
    <t>Trinidad and Tobago</t>
  </si>
  <si>
    <t>Trinidad und Tobago</t>
  </si>
  <si>
    <t>TV</t>
  </si>
  <si>
    <t>Tuvalu</t>
  </si>
  <si>
    <t>TW</t>
  </si>
  <si>
    <t>Taiwan</t>
  </si>
  <si>
    <t>SE</t>
  </si>
  <si>
    <t>Sweden</t>
  </si>
  <si>
    <t>TZ</t>
  </si>
  <si>
    <t>Tanzania, United Republic of</t>
  </si>
  <si>
    <t>Tansania</t>
  </si>
  <si>
    <t>UA</t>
  </si>
  <si>
    <t>Ukraine</t>
  </si>
  <si>
    <t>Saint Helena, Ascension and Tristan Da Cunha</t>
  </si>
  <si>
    <t>UG</t>
  </si>
  <si>
    <t>Uganda</t>
  </si>
  <si>
    <t>SI</t>
  </si>
  <si>
    <t>Slovenia</t>
  </si>
  <si>
    <t>UM</t>
  </si>
  <si>
    <t>United States Minor Outlying Island</t>
  </si>
  <si>
    <t>Vereinigte Staaten Minor Outlying Island</t>
  </si>
  <si>
    <t>US</t>
  </si>
  <si>
    <t>United States</t>
  </si>
  <si>
    <t>Vereinigte Staaten von Amerika</t>
  </si>
  <si>
    <t>SK</t>
  </si>
  <si>
    <t>Slovakia</t>
  </si>
  <si>
    <t>UY</t>
  </si>
  <si>
    <t>Uruguay</t>
  </si>
  <si>
    <t>UZ</t>
  </si>
  <si>
    <t>Uzbekistan</t>
  </si>
  <si>
    <t>Usbekistan</t>
  </si>
  <si>
    <t>VA</t>
  </si>
  <si>
    <t>Vatican City</t>
  </si>
  <si>
    <t>Vatikanstadt</t>
  </si>
  <si>
    <t>VC</t>
  </si>
  <si>
    <t>St Vincent</t>
  </si>
  <si>
    <t>St. Vincent</t>
  </si>
  <si>
    <t>VE</t>
  </si>
  <si>
    <t>Venezuela</t>
  </si>
  <si>
    <t>VG</t>
  </si>
  <si>
    <t>British Virgin Islands</t>
  </si>
  <si>
    <t>Britische Jungferninseln</t>
  </si>
  <si>
    <t>VI</t>
  </si>
  <si>
    <t>US Virgin Islands</t>
  </si>
  <si>
    <t>US-Jungferninseln</t>
  </si>
  <si>
    <t>VN</t>
  </si>
  <si>
    <t>Vietnam</t>
  </si>
  <si>
    <t>VU</t>
  </si>
  <si>
    <t>Vanuatu</t>
  </si>
  <si>
    <t>Sint Maarten (Dutch Part)</t>
  </si>
  <si>
    <t>WF</t>
  </si>
  <si>
    <t>Wallis and Futuna Islands</t>
  </si>
  <si>
    <t>Wallis und Futuna Inseln</t>
  </si>
  <si>
    <t>WS</t>
  </si>
  <si>
    <t>Samoa</t>
  </si>
  <si>
    <t>XC</t>
  </si>
  <si>
    <t>XK</t>
  </si>
  <si>
    <t>Kosovo</t>
  </si>
  <si>
    <t>XL</t>
  </si>
  <si>
    <t>YE</t>
  </si>
  <si>
    <t>Yemen</t>
  </si>
  <si>
    <t>Jemen</t>
  </si>
  <si>
    <t>ZA</t>
  </si>
  <si>
    <t>South Africa</t>
  </si>
  <si>
    <t>Südafrika</t>
  </si>
  <si>
    <t>ZM</t>
  </si>
  <si>
    <t>Zambia</t>
  </si>
  <si>
    <t>Sambia</t>
  </si>
  <si>
    <t>ZW</t>
  </si>
  <si>
    <t>Zimbabwe</t>
  </si>
  <si>
    <t>Simbabwe</t>
  </si>
  <si>
    <t>United States Minor Outlying Islands</t>
  </si>
  <si>
    <t>Saint Vincent and the Grenadines</t>
  </si>
  <si>
    <t>YT</t>
  </si>
  <si>
    <t>Mayotte</t>
  </si>
  <si>
    <t>drop_</t>
  </si>
  <si>
    <t>calc_</t>
  </si>
  <si>
    <t>Importangaben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</si>
</sst>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1" x14ac:knownFonts="1">
    <font>
      <sz val="11"/>
      <color theme="1"/>
      <name val="Calibri"/>
      <family val="2"/>
      <scheme val="minor"/>
    </font>
    <font>
      <b/>
      <sz val="11"/>
      <color theme="1"/>
      <name val="Calibri"/>
      <family val="2"/>
      <scheme val="minor"/>
    </font>
    <font>
      <sz val="10"/>
      <color rgb="FF000000"/>
      <name val="Calibri"/>
      <family val="1"/>
      <scheme val="minor"/>
    </font>
    <font>
      <b/>
      <sz val="8"/>
      <color theme="1"/>
      <name val="Trebuchet MS"/>
      <family val="2"/>
    </font>
    <font>
      <sz val="11"/>
      <color theme="1"/>
      <name val="Calibri"/>
      <family val="2"/>
    </font>
    <font>
      <sz val="22"/>
      <color rgb="FF000000"/>
      <name val="Calibri Light"/>
      <family val="2"/>
      <scheme val="major"/>
    </font>
    <font>
      <sz val="10"/>
      <color theme="1"/>
      <name val="Arial"/>
      <family val="2"/>
    </font>
    <font>
      <sz val="10"/>
      <color rgb="FF000000"/>
      <name val="Arial"/>
      <family val="2"/>
    </font>
    <font>
      <sz val="10"/>
      <color rgb="FF1F1F1F"/>
      <name val="Arial"/>
      <family val="2"/>
    </font>
    <font>
      <sz val="11"/>
      <color rgb="FF1F1F1F"/>
      <name val="Arial"/>
      <family val="2"/>
    </font>
    <font>
      <sz val="10"/>
      <name val="Arial"/>
      <family val="2"/>
    </font>
    <font>
      <b/>
      <sz val="11"/>
      <color theme="3"/>
      <name val="Arial"/>
      <family val="2"/>
    </font>
    <font>
      <sz val="10"/>
      <color theme="0"/>
      <name val="Arial"/>
      <family val="2"/>
    </font>
    <font>
      <b/>
      <sz val="11"/>
      <color theme="1"/>
      <name val="Arial"/>
      <family val="2"/>
    </font>
    <font>
      <b/>
      <sz val="9"/>
      <color theme="1"/>
      <name val="Arial"/>
      <family val="2"/>
    </font>
    <font>
      <sz val="10"/>
      <color theme="3"/>
      <name val="Arial"/>
      <family val="2"/>
    </font>
    <font>
      <sz val="12"/>
      <color theme="3"/>
      <name val="Arial"/>
      <family val="2"/>
    </font>
    <font>
      <sz val="12"/>
      <color theme="1"/>
      <name val="Arial"/>
      <family val="2"/>
    </font>
    <font>
      <b/>
      <sz val="12"/>
      <color theme="0"/>
      <name val="Arial"/>
      <family val="2"/>
    </font>
    <font>
      <sz val="12"/>
      <color theme="0"/>
      <name val="Arial"/>
      <family val="2"/>
    </font>
    <font>
      <sz val="12"/>
      <color rgb="FF000000"/>
      <name val="Arial"/>
      <family val="2"/>
    </font>
    <font>
      <sz val="16"/>
      <color rgb="FFA5A5A5"/>
      <name val="Arial"/>
      <family val="2"/>
    </font>
    <font>
      <b/>
      <sz val="11"/>
      <color theme="0"/>
      <name val="Arial"/>
      <family val="2"/>
    </font>
    <font>
      <i/>
      <sz val="10"/>
      <color theme="2" tint="-0.499984740745262"/>
      <name val="Arial"/>
      <family val="2"/>
    </font>
    <font>
      <sz val="12"/>
      <color rgb="FF0D7F63"/>
      <name val="Arial"/>
      <family val="2"/>
    </font>
    <font>
      <u/>
      <sz val="10"/>
      <color theme="10"/>
      <name val="Calibri"/>
      <family val="2"/>
      <scheme val="minor"/>
    </font>
    <font>
      <sz val="10"/>
      <color rgb="FF000000"/>
      <name val="Calibri"/>
      <family val="2"/>
      <scheme val="minor"/>
    </font>
    <font>
      <b/>
      <sz val="10"/>
      <color theme="1"/>
      <name val="Arial"/>
      <family val="2"/>
    </font>
    <font>
      <sz val="8"/>
      <color theme="1"/>
      <name val="Arial"/>
      <family val="2"/>
    </font>
    <font>
      <sz val="11"/>
      <color theme="1"/>
      <name val="Arial"/>
      <family val="2"/>
    </font>
    <font>
      <sz val="11"/>
      <color theme="0"/>
      <name val="Arial"/>
      <family val="2"/>
    </font>
  </fonts>
  <fills count="3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bgColor indexed="64"/>
      </patternFill>
    </fill>
    <fill>
      <patternFill patternType="solid">
        <fgColor theme="1" tint="0.14999847407452621"/>
        <bgColor rgb="FF598841"/>
      </patternFill>
    </fill>
    <fill>
      <patternFill patternType="solid">
        <fgColor theme="1" tint="0.14999847407452621"/>
        <bgColor indexed="64"/>
      </patternFill>
    </fill>
    <fill>
      <patternFill patternType="solid">
        <fgColor rgb="FFFFFFFF"/>
        <bgColor rgb="FFFFFFFF"/>
      </patternFill>
    </fill>
    <fill>
      <patternFill patternType="solid">
        <fgColor theme="0"/>
        <bgColor theme="0"/>
      </patternFill>
    </fill>
    <fill>
      <patternFill patternType="solid">
        <fgColor theme="0" tint="-4.9989318521683403E-2"/>
        <bgColor theme="0"/>
      </patternFill>
    </fill>
    <fill>
      <patternFill patternType="solid">
        <fgColor theme="0" tint="-4.9989318521683403E-2"/>
        <bgColor rgb="FF416430"/>
      </patternFill>
    </fill>
    <fill>
      <patternFill patternType="solid">
        <fgColor rgb="FF0D7F63"/>
        <bgColor rgb="FF416430"/>
      </patternFill>
    </fill>
    <fill>
      <patternFill patternType="solid">
        <fgColor theme="0" tint="-4.9989318521683403E-2"/>
        <bgColor rgb="FFCCCCCC"/>
      </patternFill>
    </fill>
    <fill>
      <patternFill patternType="solid">
        <fgColor theme="9" tint="0.79998168889431442"/>
        <bgColor theme="0"/>
      </patternFill>
    </fill>
    <fill>
      <patternFill patternType="solid">
        <fgColor theme="0" tint="-4.9989318521683403E-2"/>
        <bgColor rgb="FFD2F1DA"/>
      </patternFill>
    </fill>
    <fill>
      <patternFill patternType="solid">
        <fgColor rgb="FF82E8AA"/>
        <bgColor theme="0"/>
      </patternFill>
    </fill>
    <fill>
      <patternFill patternType="solid">
        <fgColor theme="6" tint="0.59999389629810485"/>
        <bgColor theme="0"/>
      </patternFill>
    </fill>
    <fill>
      <patternFill patternType="solid">
        <fgColor rgb="FFBCEFD1"/>
        <bgColor theme="0"/>
      </patternFill>
    </fill>
    <fill>
      <patternFill patternType="solid">
        <fgColor theme="8" tint="0.59999389629810485"/>
        <bgColor theme="0"/>
      </patternFill>
    </fill>
    <fill>
      <patternFill patternType="solid">
        <fgColor theme="0" tint="-4.9989318521683403E-2"/>
        <bgColor rgb="FFFFFFFF"/>
      </patternFill>
    </fill>
    <fill>
      <patternFill patternType="solid">
        <fgColor rgb="FF0D7F63"/>
        <bgColor rgb="FFBFBFBF"/>
      </patternFill>
    </fill>
    <fill>
      <patternFill patternType="solid">
        <fgColor rgb="FF0D7F63"/>
        <bgColor indexed="64"/>
      </patternFill>
    </fill>
    <fill>
      <patternFill patternType="solid">
        <fgColor theme="0"/>
        <bgColor rgb="FFD8D8D8"/>
      </patternFill>
    </fill>
    <fill>
      <patternFill patternType="solid">
        <fgColor rgb="FF0D7F63"/>
        <bgColor rgb="FFCCCCCC"/>
      </patternFill>
    </fill>
    <fill>
      <patternFill patternType="solid">
        <fgColor rgb="FF0D7F63"/>
        <bgColor rgb="FFD8D8D8"/>
      </patternFill>
    </fill>
    <fill>
      <patternFill patternType="solid">
        <fgColor theme="9" tint="0.79998168889431442"/>
        <bgColor rgb="FFEFEFEF"/>
      </patternFill>
    </fill>
    <fill>
      <patternFill patternType="solid">
        <fgColor rgb="FF82E8AA"/>
        <bgColor rgb="FF81FC7F"/>
      </patternFill>
    </fill>
    <fill>
      <patternFill patternType="solid">
        <fgColor rgb="FFBCEFD1"/>
        <bgColor rgb="FFD2F1DA"/>
      </patternFill>
    </fill>
    <fill>
      <patternFill patternType="solid">
        <fgColor theme="1"/>
        <bgColor indexed="64"/>
      </patternFill>
    </fill>
    <fill>
      <patternFill patternType="solid">
        <fgColor rgb="FF83E8AA"/>
        <bgColor rgb="FFD2F1DA"/>
      </patternFill>
    </fill>
    <fill>
      <patternFill patternType="solid">
        <fgColor theme="4" tint="0.79998168889431442"/>
        <bgColor rgb="FFD2F1DA"/>
      </patternFill>
    </fill>
    <fill>
      <patternFill patternType="solid">
        <fgColor theme="4" tint="0.79998168889431442"/>
        <bgColor rgb="FFCCCCCC"/>
      </patternFill>
    </fill>
    <fill>
      <patternFill patternType="solid">
        <fgColor rgb="FF0C7F63"/>
        <bgColor rgb="FFCCCCCC"/>
      </patternFill>
    </fill>
  </fills>
  <borders count="28">
    <border>
      <left/>
      <right/>
      <top/>
      <bottom/>
      <diagonal/>
    </border>
    <border>
      <left style="thin">
        <color indexed="64"/>
      </left>
      <right style="thin">
        <color indexed="64"/>
      </right>
      <top style="thin">
        <color indexed="64"/>
      </top>
      <bottom style="thin">
        <color indexed="64"/>
      </bottom>
      <diagonal/>
    </border>
    <border>
      <left/>
      <right style="thick">
        <color rgb="FF0D7F63"/>
      </right>
      <top/>
      <bottom/>
      <diagonal/>
    </border>
    <border>
      <left/>
      <right/>
      <top/>
      <bottom style="thick">
        <color theme="0"/>
      </bottom>
      <diagonal/>
    </border>
    <border>
      <left/>
      <right/>
      <top/>
      <bottom style="thick">
        <color rgb="FF0D7F63"/>
      </bottom>
      <diagonal/>
    </border>
    <border>
      <left/>
      <right style="thick">
        <color rgb="FF0D7F63"/>
      </right>
      <top/>
      <bottom style="thick">
        <color rgb="FF0D7F63"/>
      </bottom>
      <diagonal/>
    </border>
    <border>
      <left/>
      <right style="thin">
        <color rgb="FFFFFFFF"/>
      </right>
      <top style="thin">
        <color rgb="FFFFFFFF"/>
      </top>
      <bottom style="thick">
        <color theme="0"/>
      </bottom>
      <diagonal/>
    </border>
    <border>
      <left style="thin">
        <color rgb="FFFFFFFF"/>
      </left>
      <right style="thin">
        <color rgb="FFFFFFFF"/>
      </right>
      <top style="thin">
        <color rgb="FFFFFFFF"/>
      </top>
      <bottom style="thick">
        <color theme="0"/>
      </bottom>
      <diagonal/>
    </border>
    <border>
      <left style="thick">
        <color theme="0"/>
      </left>
      <right/>
      <top style="thick">
        <color theme="0"/>
      </top>
      <bottom/>
      <diagonal/>
    </border>
    <border>
      <left/>
      <right/>
      <top style="thick">
        <color theme="0"/>
      </top>
      <bottom/>
      <diagonal/>
    </border>
    <border>
      <left style="thick">
        <color theme="0"/>
      </left>
      <right style="thick">
        <color theme="0"/>
      </right>
      <top style="thick">
        <color theme="0"/>
      </top>
      <bottom style="thick">
        <color theme="0"/>
      </bottom>
      <diagonal/>
    </border>
    <border>
      <left style="thick">
        <color theme="0"/>
      </left>
      <right style="thick">
        <color theme="0"/>
      </right>
      <top/>
      <bottom style="thick">
        <color theme="0"/>
      </bottom>
      <diagonal/>
    </border>
    <border>
      <left style="thick">
        <color theme="0"/>
      </left>
      <right/>
      <top/>
      <bottom/>
      <diagonal/>
    </border>
    <border>
      <left style="thick">
        <color theme="0"/>
      </left>
      <right style="medium">
        <color theme="0"/>
      </right>
      <top style="thick">
        <color theme="0"/>
      </top>
      <bottom style="thick">
        <color theme="0"/>
      </bottom>
      <diagonal/>
    </border>
    <border>
      <left style="medium">
        <color theme="0"/>
      </left>
      <right style="medium">
        <color theme="0"/>
      </right>
      <top style="thick">
        <color theme="0"/>
      </top>
      <bottom style="thick">
        <color theme="0"/>
      </bottom>
      <diagonal/>
    </border>
    <border>
      <left style="thick">
        <color theme="0"/>
      </left>
      <right/>
      <top/>
      <bottom style="medium">
        <color rgb="FF0D7F63"/>
      </bottom>
      <diagonal/>
    </border>
    <border>
      <left/>
      <right/>
      <top/>
      <bottom style="medium">
        <color rgb="FF0D7F63"/>
      </bottom>
      <diagonal/>
    </border>
    <border>
      <left style="thick">
        <color theme="0"/>
      </left>
      <right style="medium">
        <color theme="0"/>
      </right>
      <top style="thick">
        <color theme="0"/>
      </top>
      <bottom style="medium">
        <color rgb="FF0D7F63"/>
      </bottom>
      <diagonal/>
    </border>
    <border>
      <left style="medium">
        <color theme="0"/>
      </left>
      <right style="medium">
        <color theme="0"/>
      </right>
      <top style="thick">
        <color theme="0"/>
      </top>
      <bottom style="medium">
        <color rgb="FF0D7F63"/>
      </bottom>
      <diagonal/>
    </border>
    <border>
      <left style="medium">
        <color theme="0"/>
      </left>
      <right style="thick">
        <color theme="0"/>
      </right>
      <top style="thick">
        <color theme="0"/>
      </top>
      <bottom style="thick">
        <color theme="0"/>
      </bottom>
      <diagonal/>
    </border>
    <border>
      <left style="thin">
        <color theme="1"/>
      </left>
      <right style="thin">
        <color theme="1"/>
      </right>
      <top style="thin">
        <color theme="1"/>
      </top>
      <bottom style="thin">
        <color theme="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theme="0"/>
      </left>
      <right/>
      <top style="thick">
        <color theme="0"/>
      </top>
      <bottom style="thick">
        <color theme="0"/>
      </bottom>
      <diagonal/>
    </border>
    <border>
      <left/>
      <right/>
      <top style="thick">
        <color theme="0"/>
      </top>
      <bottom style="thick">
        <color theme="0"/>
      </bottom>
      <diagonal/>
    </border>
    <border>
      <left/>
      <right style="medium">
        <color theme="0"/>
      </right>
      <top style="thick">
        <color theme="0"/>
      </top>
      <bottom style="thick">
        <color theme="0"/>
      </bottom>
      <diagonal/>
    </border>
  </borders>
  <cellStyleXfs count="3">
    <xf numFmtId="0" fontId="0" fillId="0" borderId="0"/>
    <xf numFmtId="0" fontId="25" fillId="0" borderId="0" applyNumberFormat="0" applyFill="0" applyBorder="0" applyAlignment="0" applyProtection="0"/>
    <xf numFmtId="0" fontId="26" fillId="0" borderId="0"/>
  </cellStyleXfs>
  <cellXfs count="101">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3" fillId="2" borderId="0" xfId="0" applyFont="1" applyFill="1"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1" fillId="2" borderId="1" xfId="0" applyFont="1" applyFill="1" applyBorder="1" applyAlignment="1">
      <alignment horizontal="center" vertical="top"/>
    </xf>
    <xf numFmtId="0" fontId="0" fillId="4" borderId="1" xfId="0" applyFill="1" applyBorder="1"/>
    <xf numFmtId="0" fontId="1" fillId="2" borderId="1" xfId="0" applyFont="1" applyFill="1" applyBorder="1" applyAlignment="1">
      <alignment horizontal="center" vertical="top" wrapText="1"/>
    </xf>
    <xf numFmtId="0" fontId="0" fillId="0" borderId="0" xfId="0" applyAlignment="1">
      <alignment wrapText="1"/>
    </xf>
    <xf numFmtId="10" fontId="0" fillId="4" borderId="1" xfId="0" applyNumberFormat="1" applyFill="1" applyBorder="1"/>
    <xf numFmtId="0" fontId="0" fillId="4" borderId="0" xfId="0" applyFill="1"/>
    <xf numFmtId="0" fontId="0" fillId="5" borderId="0" xfId="0" applyFill="1"/>
    <xf numFmtId="0" fontId="8" fillId="9" borderId="0" xfId="0" applyFont="1" applyFill="1"/>
    <xf numFmtId="0" fontId="6" fillId="9" borderId="0" xfId="0" applyFont="1" applyFill="1"/>
    <xf numFmtId="0" fontId="7" fillId="9" borderId="0" xfId="0" applyFont="1" applyFill="1"/>
    <xf numFmtId="0" fontId="11" fillId="11" borderId="10" xfId="0" applyFont="1" applyFill="1" applyBorder="1" applyAlignment="1">
      <alignment horizontal="left" vertical="center" indent="1"/>
    </xf>
    <xf numFmtId="0" fontId="12" fillId="12" borderId="10" xfId="0" applyFont="1" applyFill="1" applyBorder="1" applyAlignment="1">
      <alignment horizontal="center" vertical="center"/>
    </xf>
    <xf numFmtId="0" fontId="13" fillId="13" borderId="11" xfId="0" applyFont="1" applyFill="1" applyBorder="1" applyAlignment="1">
      <alignment horizontal="left" vertical="center" indent="1"/>
    </xf>
    <xf numFmtId="0" fontId="14" fillId="14" borderId="10" xfId="0" applyFont="1" applyFill="1" applyBorder="1" applyAlignment="1">
      <alignment horizontal="left" vertical="center" indent="1"/>
    </xf>
    <xf numFmtId="0" fontId="15" fillId="11" borderId="13" xfId="0" applyFont="1" applyFill="1" applyBorder="1" applyAlignment="1">
      <alignment horizontal="right" vertical="center" indent="1"/>
    </xf>
    <xf numFmtId="164" fontId="16" fillId="15" borderId="14" xfId="0" applyNumberFormat="1" applyFont="1" applyFill="1" applyBorder="1" applyAlignment="1">
      <alignment vertical="center"/>
    </xf>
    <xf numFmtId="0" fontId="14" fillId="16" borderId="10" xfId="0" applyFont="1" applyFill="1" applyBorder="1" applyAlignment="1">
      <alignment horizontal="left" vertical="center" indent="1"/>
    </xf>
    <xf numFmtId="0" fontId="14" fillId="17" borderId="10" xfId="0" applyFont="1" applyFill="1" applyBorder="1" applyAlignment="1">
      <alignment horizontal="left" vertical="center" indent="1"/>
    </xf>
    <xf numFmtId="0" fontId="7" fillId="9" borderId="0" xfId="0" applyFont="1" applyFill="1" applyAlignment="1">
      <alignment horizontal="left"/>
    </xf>
    <xf numFmtId="0" fontId="15" fillId="11" borderId="17" xfId="0" applyFont="1" applyFill="1" applyBorder="1" applyAlignment="1">
      <alignment horizontal="right" vertical="center" indent="1"/>
    </xf>
    <xf numFmtId="164" fontId="16" fillId="15" borderId="18" xfId="0" applyNumberFormat="1" applyFont="1" applyFill="1" applyBorder="1" applyAlignment="1">
      <alignment vertical="center"/>
    </xf>
    <xf numFmtId="0" fontId="14" fillId="18" borderId="10" xfId="0" applyFont="1" applyFill="1" applyBorder="1" applyAlignment="1">
      <alignment horizontal="left" vertical="center" indent="1"/>
    </xf>
    <xf numFmtId="0" fontId="14" fillId="19" borderId="10" xfId="0" applyFont="1" applyFill="1" applyBorder="1" applyAlignment="1">
      <alignment horizontal="left" vertical="center" indent="1"/>
    </xf>
    <xf numFmtId="0" fontId="21" fillId="23" borderId="20" xfId="0" applyFont="1" applyFill="1" applyBorder="1" applyAlignment="1">
      <alignment horizontal="left" vertical="center"/>
    </xf>
    <xf numFmtId="0" fontId="22" fillId="24" borderId="10" xfId="0" applyFont="1" applyFill="1" applyBorder="1" applyAlignment="1">
      <alignment horizontal="left" vertical="center" indent="1"/>
    </xf>
    <xf numFmtId="0" fontId="18" fillId="24" borderId="14" xfId="0" applyFont="1" applyFill="1" applyBorder="1" applyAlignment="1">
      <alignment horizontal="left" vertical="center" indent="1"/>
    </xf>
    <xf numFmtId="0" fontId="18" fillId="25" borderId="14" xfId="0" applyFont="1" applyFill="1" applyBorder="1" applyAlignment="1">
      <alignment horizontal="left" vertical="center" indent="1"/>
    </xf>
    <xf numFmtId="0" fontId="18" fillId="24" borderId="19" xfId="0" applyFont="1" applyFill="1" applyBorder="1" applyAlignment="1">
      <alignment horizontal="left" vertical="center" indent="1"/>
    </xf>
    <xf numFmtId="0" fontId="6" fillId="26" borderId="10" xfId="0" applyFont="1" applyFill="1" applyBorder="1" applyAlignment="1">
      <alignment horizontal="right" vertical="center" indent="1"/>
    </xf>
    <xf numFmtId="49" fontId="17" fillId="26" borderId="14" xfId="0" applyNumberFormat="1" applyFont="1" applyFill="1" applyBorder="1" applyAlignment="1">
      <alignment horizontal="left" vertical="center" indent="1"/>
    </xf>
    <xf numFmtId="49" fontId="17" fillId="26" borderId="14" xfId="0" applyNumberFormat="1" applyFont="1" applyFill="1" applyBorder="1" applyAlignment="1">
      <alignment horizontal="left" vertical="center" wrapText="1" indent="1"/>
    </xf>
    <xf numFmtId="49" fontId="23" fillId="26" borderId="19" xfId="0" applyNumberFormat="1" applyFont="1" applyFill="1" applyBorder="1" applyAlignment="1">
      <alignment horizontal="left" vertical="center" wrapText="1" indent="1"/>
    </xf>
    <xf numFmtId="49" fontId="17" fillId="26" borderId="19" xfId="0" applyNumberFormat="1" applyFont="1" applyFill="1" applyBorder="1" applyAlignment="1">
      <alignment horizontal="left" vertical="center" indent="1"/>
    </xf>
    <xf numFmtId="0" fontId="24" fillId="13" borderId="10" xfId="0" applyFont="1" applyFill="1" applyBorder="1" applyAlignment="1">
      <alignment horizontal="right" vertical="center" indent="1"/>
    </xf>
    <xf numFmtId="49" fontId="17" fillId="27" borderId="14" xfId="0" applyNumberFormat="1" applyFont="1" applyFill="1" applyBorder="1" applyAlignment="1" applyProtection="1">
      <alignment horizontal="left" vertical="center" wrapText="1" indent="1"/>
      <protection locked="0"/>
    </xf>
    <xf numFmtId="49" fontId="17" fillId="28" borderId="14" xfId="0" applyNumberFormat="1" applyFont="1" applyFill="1" applyBorder="1" applyAlignment="1" applyProtection="1">
      <alignment horizontal="left" vertical="center" wrapText="1" indent="1"/>
      <protection locked="0"/>
    </xf>
    <xf numFmtId="49" fontId="25" fillId="27" borderId="14" xfId="1" applyNumberFormat="1" applyFill="1" applyBorder="1" applyAlignment="1" applyProtection="1">
      <alignment horizontal="left" vertical="center" wrapText="1" indent="1"/>
      <protection locked="0"/>
    </xf>
    <xf numFmtId="49" fontId="17" fillId="28" borderId="19" xfId="0" applyNumberFormat="1" applyFont="1" applyFill="1" applyBorder="1" applyAlignment="1" applyProtection="1">
      <alignment horizontal="left" vertical="center" wrapText="1" indent="1"/>
      <protection locked="0"/>
    </xf>
    <xf numFmtId="49" fontId="0" fillId="0" borderId="0" xfId="0" applyNumberFormat="1"/>
    <xf numFmtId="49" fontId="0" fillId="5" borderId="0" xfId="0" applyNumberFormat="1" applyFill="1"/>
    <xf numFmtId="0" fontId="18" fillId="24" borderId="14" xfId="2" applyFont="1" applyFill="1" applyBorder="1" applyAlignment="1">
      <alignment horizontal="center" vertical="center" wrapText="1"/>
    </xf>
    <xf numFmtId="0" fontId="4" fillId="8" borderId="24" xfId="0" applyFont="1" applyFill="1" applyBorder="1"/>
    <xf numFmtId="0" fontId="6" fillId="0" borderId="24" xfId="0" applyFont="1" applyBorder="1"/>
    <xf numFmtId="0" fontId="6" fillId="8" borderId="0" xfId="0" applyFont="1" applyFill="1"/>
    <xf numFmtId="0" fontId="18" fillId="21" borderId="14" xfId="0" applyFont="1" applyFill="1" applyBorder="1" applyAlignment="1">
      <alignment vertical="center"/>
    </xf>
    <xf numFmtId="0" fontId="19" fillId="22" borderId="14" xfId="0" applyFont="1" applyFill="1" applyBorder="1"/>
    <xf numFmtId="0" fontId="17" fillId="20" borderId="13" xfId="0" applyFont="1" applyFill="1" applyBorder="1"/>
    <xf numFmtId="0" fontId="17" fillId="20" borderId="14" xfId="0" applyFont="1" applyFill="1" applyBorder="1"/>
    <xf numFmtId="0" fontId="20" fillId="10" borderId="14" xfId="0" applyFont="1" applyFill="1" applyBorder="1"/>
    <xf numFmtId="0" fontId="20" fillId="10" borderId="19" xfId="0" applyFont="1" applyFill="1" applyBorder="1"/>
    <xf numFmtId="0" fontId="26" fillId="29" borderId="0" xfId="2" applyFill="1"/>
    <xf numFmtId="0" fontId="10" fillId="22" borderId="0" xfId="2" applyFont="1" applyFill="1" applyAlignment="1">
      <alignment horizontal="center"/>
    </xf>
    <xf numFmtId="0" fontId="10" fillId="22" borderId="4" xfId="2" applyFont="1" applyFill="1" applyBorder="1" applyAlignment="1">
      <alignment horizontal="center"/>
    </xf>
    <xf numFmtId="0" fontId="8" fillId="9" borderId="0" xfId="2" applyFont="1" applyFill="1"/>
    <xf numFmtId="0" fontId="0" fillId="29" borderId="0" xfId="0" applyFill="1"/>
    <xf numFmtId="0" fontId="7" fillId="9" borderId="0" xfId="2" applyFont="1" applyFill="1"/>
    <xf numFmtId="0" fontId="26" fillId="7" borderId="0" xfId="2" applyFill="1"/>
    <xf numFmtId="0" fontId="26" fillId="5" borderId="0" xfId="2" applyFill="1"/>
    <xf numFmtId="0" fontId="6" fillId="6" borderId="0" xfId="2" applyFont="1" applyFill="1"/>
    <xf numFmtId="0" fontId="6" fillId="6" borderId="0" xfId="2" applyFont="1" applyFill="1" applyAlignment="1">
      <alignment horizontal="left" wrapText="1" indent="1"/>
    </xf>
    <xf numFmtId="0" fontId="26" fillId="5" borderId="3" xfId="2" applyFill="1" applyBorder="1"/>
    <xf numFmtId="0" fontId="6" fillId="8" borderId="6" xfId="2" applyFont="1" applyFill="1" applyBorder="1"/>
    <xf numFmtId="0" fontId="6" fillId="8" borderId="7" xfId="2" applyFont="1" applyFill="1" applyBorder="1" applyAlignment="1">
      <alignment horizontal="left" wrapText="1" indent="1"/>
    </xf>
    <xf numFmtId="0" fontId="6" fillId="8" borderId="7" xfId="2" applyFont="1" applyFill="1" applyBorder="1"/>
    <xf numFmtId="0" fontId="0" fillId="29" borderId="0" xfId="0" applyFill="1" applyAlignment="1">
      <alignment horizontal="center" vertical="center"/>
    </xf>
    <xf numFmtId="0" fontId="7" fillId="9" borderId="0" xfId="0" applyFont="1" applyFill="1" applyAlignment="1">
      <alignment horizontal="center" vertical="center"/>
    </xf>
    <xf numFmtId="0" fontId="0" fillId="0" borderId="0" xfId="0" applyAlignment="1">
      <alignment horizontal="center" vertical="center"/>
    </xf>
    <xf numFmtId="0" fontId="28" fillId="15" borderId="14" xfId="2" applyFont="1" applyFill="1" applyBorder="1" applyAlignment="1">
      <alignment horizontal="center" vertical="center" wrapText="1"/>
    </xf>
    <xf numFmtId="0" fontId="18" fillId="24" borderId="13" xfId="2" applyFont="1" applyFill="1" applyBorder="1" applyAlignment="1">
      <alignment horizontal="center" vertical="center" wrapText="1"/>
    </xf>
    <xf numFmtId="0" fontId="17" fillId="28" borderId="14" xfId="2" applyFont="1" applyFill="1" applyBorder="1" applyAlignment="1" applyProtection="1">
      <alignment horizontal="left" vertical="center" wrapText="1" indent="1"/>
      <protection locked="0"/>
    </xf>
    <xf numFmtId="0" fontId="17" fillId="30" borderId="14" xfId="2" applyFont="1" applyFill="1" applyBorder="1" applyAlignment="1" applyProtection="1">
      <alignment horizontal="left" vertical="center" wrapText="1" indent="1"/>
      <protection locked="0"/>
    </xf>
    <xf numFmtId="0" fontId="22" fillId="24" borderId="14" xfId="2" applyFont="1" applyFill="1" applyBorder="1" applyAlignment="1">
      <alignment horizontal="center" vertical="center" wrapText="1"/>
    </xf>
    <xf numFmtId="0" fontId="29" fillId="32" borderId="14" xfId="2" applyFont="1" applyFill="1" applyBorder="1" applyAlignment="1">
      <alignment horizontal="center" vertical="center" wrapText="1"/>
    </xf>
    <xf numFmtId="0" fontId="0" fillId="5" borderId="0" xfId="0" applyFill="1" applyAlignment="1">
      <alignment wrapText="1"/>
    </xf>
    <xf numFmtId="0" fontId="30" fillId="33" borderId="14" xfId="2" applyFont="1" applyFill="1" applyBorder="1" applyAlignment="1">
      <alignment horizontal="center" vertical="center" wrapText="1"/>
    </xf>
    <xf numFmtId="0" fontId="17" fillId="31" borderId="14" xfId="2" applyFont="1" applyFill="1" applyBorder="1" applyAlignment="1">
      <alignment horizontal="left" vertical="center" wrapText="1" indent="1"/>
    </xf>
    <xf numFmtId="0" fontId="2" fillId="4" borderId="0" xfId="0" applyFont="1" applyFill="1" applyAlignment="1">
      <alignment horizontal="left" vertical="top" wrapText="1"/>
    </xf>
    <xf numFmtId="0" fontId="0" fillId="4" borderId="0" xfId="0" applyFill="1" applyAlignment="1">
      <alignment horizontal="left" vertical="top"/>
    </xf>
    <xf numFmtId="0" fontId="5" fillId="3" borderId="0" xfId="2" applyFont="1" applyFill="1" applyAlignment="1">
      <alignment horizontal="left" vertical="center" indent="1"/>
    </xf>
    <xf numFmtId="0" fontId="5" fillId="3" borderId="2" xfId="2" applyFont="1" applyFill="1" applyBorder="1" applyAlignment="1">
      <alignment horizontal="left" vertical="center" indent="1"/>
    </xf>
    <xf numFmtId="0" fontId="5" fillId="3" borderId="4" xfId="2" applyFont="1" applyFill="1" applyBorder="1" applyAlignment="1">
      <alignment horizontal="left" vertical="center" indent="1"/>
    </xf>
    <xf numFmtId="0" fontId="5" fillId="3" borderId="5" xfId="2" applyFont="1" applyFill="1" applyBorder="1" applyAlignment="1">
      <alignment horizontal="left" vertical="center" indent="1"/>
    </xf>
    <xf numFmtId="0" fontId="9" fillId="10" borderId="8" xfId="0" applyFont="1" applyFill="1" applyBorder="1" applyAlignment="1">
      <alignment horizontal="center" vertical="center" wrapText="1"/>
    </xf>
    <xf numFmtId="0" fontId="9" fillId="10" borderId="9" xfId="0" applyFont="1" applyFill="1" applyBorder="1" applyAlignment="1">
      <alignment horizontal="center" vertical="center" wrapText="1"/>
    </xf>
    <xf numFmtId="0" fontId="9" fillId="10" borderId="12" xfId="0" applyFont="1" applyFill="1" applyBorder="1" applyAlignment="1">
      <alignment horizontal="center" vertical="center" wrapText="1"/>
    </xf>
    <xf numFmtId="0" fontId="9" fillId="10" borderId="0" xfId="0" applyFont="1" applyFill="1" applyAlignment="1">
      <alignment horizontal="center" vertical="center" wrapText="1"/>
    </xf>
    <xf numFmtId="0" fontId="9" fillId="10" borderId="15" xfId="0" applyFont="1" applyFill="1" applyBorder="1" applyAlignment="1">
      <alignment horizontal="center" vertical="center" wrapText="1"/>
    </xf>
    <xf numFmtId="0" fontId="9" fillId="10" borderId="16" xfId="0" applyFont="1" applyFill="1" applyBorder="1" applyAlignment="1">
      <alignment horizontal="center" vertical="center" wrapText="1"/>
    </xf>
    <xf numFmtId="0" fontId="6" fillId="15" borderId="25" xfId="2" applyFont="1" applyFill="1" applyBorder="1" applyAlignment="1">
      <alignment horizontal="center" vertical="center" wrapText="1"/>
    </xf>
    <xf numFmtId="0" fontId="6" fillId="15" borderId="26" xfId="2" applyFont="1" applyFill="1" applyBorder="1" applyAlignment="1">
      <alignment horizontal="center" vertical="center" wrapText="1"/>
    </xf>
    <xf numFmtId="0" fontId="6" fillId="15" borderId="27" xfId="2" applyFont="1" applyFill="1" applyBorder="1" applyAlignment="1">
      <alignment horizontal="center" vertical="center" wrapText="1"/>
    </xf>
    <xf numFmtId="0" fontId="27" fillId="8" borderId="21" xfId="0" applyFont="1" applyFill="1" applyBorder="1" applyAlignment="1">
      <alignment horizontal="center"/>
    </xf>
    <xf numFmtId="0" fontId="10" fillId="0" borderId="22" xfId="0" applyFont="1" applyBorder="1"/>
    <xf numFmtId="0" fontId="10" fillId="0" borderId="23" xfId="0" applyFont="1" applyBorder="1"/>
    <xf numFmtId="0" fontId="1" fillId="2" borderId="1" xfId="0" applyFont="1" applyFill="1" applyBorder="1" applyAlignment="1">
      <alignment horizontal="center"/>
    </xf>
  </cellXfs>
  <cellStyles count="3">
    <cellStyle name="Link" xfId="1" builtinId="8"/>
    <cellStyle name="Standard" xfId="0" builtinId="0"/>
    <cellStyle name="Standard 4" xfId="2" xr:uid="{A1A204AC-29DE-4D10-8A08-D114993AF005}"/>
  </cellStyles>
  <dxfs count="8">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9" tint="0.79998168889431442"/>
        </patternFill>
      </fill>
    </dxf>
    <dxf>
      <fill>
        <patternFill>
          <bgColor theme="5" tint="0.79998168889431442"/>
        </patternFill>
      </fill>
    </dxf>
    <dxf>
      <fill>
        <patternFill>
          <bgColor theme="6" tint="0.59996337778862885"/>
        </patternFill>
      </fill>
    </dxf>
    <dxf>
      <fill>
        <patternFill>
          <bgColor theme="2" tint="-4.9989318521683403E-2"/>
        </patternFill>
      </fill>
    </dxf>
  </dxfs>
  <tableStyles count="0" defaultTableStyle="TableStyleMedium2" defaultPivotStyle="PivotStyleLight16"/>
  <colors>
    <mruColors>
      <color rgb="FF0C7F63"/>
      <color rgb="FF83E8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Calculation!$B$17</c:f>
              <c:strCache>
                <c:ptCount val="1"/>
                <c:pt idx="0">
                  <c:v>Kosten (in €)</c:v>
                </c:pt>
              </c:strCache>
            </c:strRef>
          </c:tx>
          <c:spPr>
            <a:solidFill>
              <a:schemeClr val="accent1"/>
            </a:solidFill>
            <a:ln>
              <a:noFill/>
            </a:ln>
            <a:effectLst/>
          </c:spPr>
          <c:invertIfNegative val="0"/>
          <c:cat>
            <c:numRef>
              <c:f>Calculation!$A$18:$A$26</c:f>
              <c:numCache>
                <c:formatCode>General</c:formatCode>
                <c:ptCount val="9"/>
                <c:pt idx="0">
                  <c:v>2026</c:v>
                </c:pt>
                <c:pt idx="1">
                  <c:v>2027</c:v>
                </c:pt>
                <c:pt idx="2">
                  <c:v>2028</c:v>
                </c:pt>
                <c:pt idx="3">
                  <c:v>2029</c:v>
                </c:pt>
                <c:pt idx="4">
                  <c:v>2030</c:v>
                </c:pt>
                <c:pt idx="5">
                  <c:v>2031</c:v>
                </c:pt>
                <c:pt idx="6">
                  <c:v>2032</c:v>
                </c:pt>
                <c:pt idx="7">
                  <c:v>2033</c:v>
                </c:pt>
                <c:pt idx="8">
                  <c:v>2034</c:v>
                </c:pt>
              </c:numCache>
            </c:numRef>
          </c:cat>
          <c:val>
            <c:numRef>
              <c:f>Calculation!$B$18:$B$26</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D878-494D-9F0C-ABF59FB57B66}"/>
            </c:ext>
          </c:extLst>
        </c:ser>
        <c:dLbls>
          <c:showLegendKey val="0"/>
          <c:showVal val="0"/>
          <c:showCatName val="0"/>
          <c:showSerName val="0"/>
          <c:showPercent val="0"/>
          <c:showBubbleSize val="0"/>
        </c:dLbls>
        <c:gapWidth val="219"/>
        <c:overlap val="-27"/>
        <c:axId val="1591620655"/>
        <c:axId val="1591624975"/>
      </c:barChart>
      <c:catAx>
        <c:axId val="159162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91624975"/>
        <c:crosses val="autoZero"/>
        <c:auto val="1"/>
        <c:lblAlgn val="ctr"/>
        <c:lblOffset val="100"/>
        <c:noMultiLvlLbl val="0"/>
      </c:catAx>
      <c:valAx>
        <c:axId val="1591624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916206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Calculation!$B$17</c:f>
              <c:strCache>
                <c:ptCount val="1"/>
                <c:pt idx="0">
                  <c:v>Kosten (in €)</c:v>
                </c:pt>
              </c:strCache>
            </c:strRef>
          </c:tx>
          <c:spPr>
            <a:solidFill>
              <a:schemeClr val="accent1"/>
            </a:solidFill>
            <a:ln>
              <a:noFill/>
            </a:ln>
            <a:effectLst/>
          </c:spPr>
          <c:invertIfNegative val="0"/>
          <c:cat>
            <c:numRef>
              <c:f>Calculation!$A$18:$A$26</c:f>
              <c:numCache>
                <c:formatCode>General</c:formatCode>
                <c:ptCount val="9"/>
                <c:pt idx="0">
                  <c:v>2026</c:v>
                </c:pt>
                <c:pt idx="1">
                  <c:v>2027</c:v>
                </c:pt>
                <c:pt idx="2">
                  <c:v>2028</c:v>
                </c:pt>
                <c:pt idx="3">
                  <c:v>2029</c:v>
                </c:pt>
                <c:pt idx="4">
                  <c:v>2030</c:v>
                </c:pt>
                <c:pt idx="5">
                  <c:v>2031</c:v>
                </c:pt>
                <c:pt idx="6">
                  <c:v>2032</c:v>
                </c:pt>
                <c:pt idx="7">
                  <c:v>2033</c:v>
                </c:pt>
                <c:pt idx="8">
                  <c:v>2034</c:v>
                </c:pt>
              </c:numCache>
            </c:numRef>
          </c:cat>
          <c:val>
            <c:numRef>
              <c:f>Calculation!$B$18:$B$26</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4FE2-4DAB-83EF-53464A3E78AB}"/>
            </c:ext>
          </c:extLst>
        </c:ser>
        <c:dLbls>
          <c:showLegendKey val="0"/>
          <c:showVal val="0"/>
          <c:showCatName val="0"/>
          <c:showSerName val="0"/>
          <c:showPercent val="0"/>
          <c:showBubbleSize val="0"/>
        </c:dLbls>
        <c:gapWidth val="219"/>
        <c:overlap val="-27"/>
        <c:axId val="1591620655"/>
        <c:axId val="1591624975"/>
      </c:barChart>
      <c:catAx>
        <c:axId val="159162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91624975"/>
        <c:crosses val="autoZero"/>
        <c:auto val="1"/>
        <c:lblAlgn val="ctr"/>
        <c:lblOffset val="100"/>
        <c:noMultiLvlLbl val="0"/>
      </c:catAx>
      <c:valAx>
        <c:axId val="1591624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916206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8</xdr:col>
      <xdr:colOff>800100</xdr:colOff>
      <xdr:row>5</xdr:row>
      <xdr:rowOff>0</xdr:rowOff>
    </xdr:from>
    <xdr:to>
      <xdr:col>18</xdr:col>
      <xdr:colOff>114300</xdr:colOff>
      <xdr:row>22</xdr:row>
      <xdr:rowOff>25400</xdr:rowOff>
    </xdr:to>
    <xdr:graphicFrame macro="">
      <xdr:nvGraphicFramePr>
        <xdr:cNvPr id="7" name="Diagramm 6">
          <a:extLst>
            <a:ext uri="{FF2B5EF4-FFF2-40B4-BE49-F238E27FC236}">
              <a16:creationId xmlns:a16="http://schemas.microsoft.com/office/drawing/2014/main" id="{8547A9E6-F495-405F-B7E2-6B91698A82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533400</xdr:colOff>
      <xdr:row>4</xdr:row>
      <xdr:rowOff>90487</xdr:rowOff>
    </xdr:from>
    <xdr:to>
      <xdr:col>12</xdr:col>
      <xdr:colOff>533400</xdr:colOff>
      <xdr:row>17</xdr:row>
      <xdr:rowOff>166687</xdr:rowOff>
    </xdr:to>
    <xdr:graphicFrame macro="">
      <xdr:nvGraphicFramePr>
        <xdr:cNvPr id="2" name="Diagramm 1">
          <a:extLst>
            <a:ext uri="{FF2B5EF4-FFF2-40B4-BE49-F238E27FC236}">
              <a16:creationId xmlns:a16="http://schemas.microsoft.com/office/drawing/2014/main" id="{1B6B35C3-B07B-8E70-B215-41FB13E9D7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dreaskahabka/home/2%20-%20cbam-estimator/3%20-%20workspaces/report-creation/report-creation-workflow/1%20-%20input/1=customer%20-%20Heinrich%20AG%20-%20Q1-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N Code Liste"/>
      <sheetName val="CN Codes"/>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E68FF-8705-49AA-BC0A-99059FE62BF1}">
  <dimension ref="A1:AE357"/>
  <sheetViews>
    <sheetView zoomScale="80" zoomScaleNormal="80" workbookViewId="0">
      <selection activeCell="H20" sqref="H20"/>
    </sheetView>
  </sheetViews>
  <sheetFormatPr baseColWidth="10" defaultColWidth="12.7109375" defaultRowHeight="15" x14ac:dyDescent="0.25"/>
  <cols>
    <col min="1" max="1" width="3.28515625" style="56" customWidth="1"/>
    <col min="2" max="2" width="3.28515625" style="63" customWidth="1"/>
    <col min="3" max="3" width="9.140625" customWidth="1"/>
    <col min="4" max="4" width="46.7109375" style="44" customWidth="1"/>
    <col min="5" max="5" width="25.7109375" style="45" customWidth="1"/>
    <col min="6" max="6" width="18.7109375" style="45" customWidth="1"/>
    <col min="7" max="7" width="19.140625" style="45" customWidth="1"/>
    <col min="8" max="9" width="18.85546875" style="45" customWidth="1"/>
    <col min="10" max="10" width="22.42578125" style="45" customWidth="1"/>
    <col min="11" max="11" width="25.140625" style="45" customWidth="1"/>
    <col min="12" max="13" width="22.42578125" style="45" customWidth="1"/>
    <col min="14" max="14" width="26.28515625" style="45" customWidth="1"/>
    <col min="15" max="30" width="13.7109375" style="12" customWidth="1"/>
    <col min="31" max="31" width="12.7109375" style="12" customWidth="1"/>
    <col min="32" max="16384" width="12.7109375" style="12"/>
  </cols>
  <sheetData>
    <row r="1" spans="1:31" s="62" customFormat="1" ht="20.100000000000001" customHeight="1" x14ac:dyDescent="0.2">
      <c r="A1" s="56"/>
      <c r="B1" s="57"/>
      <c r="C1" s="84" t="s">
        <v>0</v>
      </c>
      <c r="D1" s="84"/>
      <c r="E1" s="84"/>
      <c r="F1" s="85"/>
      <c r="H1" s="64"/>
      <c r="I1" s="65"/>
      <c r="J1" s="64"/>
      <c r="K1" s="64"/>
      <c r="L1" s="64"/>
      <c r="M1" s="64"/>
      <c r="N1" s="64"/>
      <c r="O1" s="64"/>
      <c r="P1" s="64"/>
      <c r="Q1" s="64"/>
      <c r="R1" s="64"/>
      <c r="S1" s="64"/>
      <c r="T1" s="64"/>
      <c r="U1" s="64"/>
      <c r="V1" s="64"/>
      <c r="W1" s="64"/>
      <c r="X1" s="64"/>
      <c r="Y1" s="64"/>
      <c r="Z1" s="64"/>
    </row>
    <row r="2" spans="1:31" s="66" customFormat="1" ht="20.100000000000001" customHeight="1" thickBot="1" x14ac:dyDescent="0.25">
      <c r="A2" s="56"/>
      <c r="B2" s="58"/>
      <c r="C2" s="86"/>
      <c r="D2" s="86"/>
      <c r="E2" s="86"/>
      <c r="F2" s="87"/>
      <c r="H2" s="67"/>
      <c r="I2" s="68"/>
      <c r="J2" s="69"/>
      <c r="K2" s="69"/>
      <c r="L2" s="69"/>
      <c r="M2" s="69"/>
      <c r="N2" s="69"/>
      <c r="O2" s="69"/>
      <c r="P2" s="69"/>
      <c r="Q2" s="69"/>
      <c r="R2" s="69"/>
      <c r="S2" s="69"/>
      <c r="T2" s="69"/>
      <c r="U2" s="69"/>
      <c r="V2" s="69"/>
      <c r="W2" s="69"/>
      <c r="X2" s="69"/>
      <c r="Y2" s="69"/>
      <c r="Z2" s="69"/>
    </row>
    <row r="3" spans="1:31" ht="30" customHeight="1" thickTop="1" thickBot="1" x14ac:dyDescent="0.3">
      <c r="B3" s="59"/>
      <c r="C3" s="13"/>
      <c r="D3" s="13"/>
      <c r="E3" s="13"/>
      <c r="F3" s="13"/>
      <c r="G3" s="14"/>
      <c r="H3" s="14"/>
      <c r="I3" s="14"/>
      <c r="J3" s="12"/>
      <c r="K3" s="12"/>
      <c r="L3" s="12"/>
      <c r="M3" s="14"/>
      <c r="N3" s="14"/>
      <c r="O3" s="15"/>
      <c r="P3" s="15"/>
      <c r="Q3" s="15"/>
      <c r="R3" s="15"/>
      <c r="S3" s="15"/>
      <c r="T3" s="15"/>
      <c r="U3" s="15"/>
      <c r="V3" s="15"/>
      <c r="W3" s="15"/>
      <c r="X3" s="15"/>
      <c r="Y3" s="15"/>
      <c r="Z3" s="15"/>
      <c r="AA3" s="15"/>
      <c r="AB3" s="15"/>
    </row>
    <row r="4" spans="1:31" ht="30" customHeight="1" thickTop="1" thickBot="1" x14ac:dyDescent="0.3">
      <c r="A4" s="60"/>
      <c r="B4" s="15"/>
      <c r="C4" s="88" t="s">
        <v>1</v>
      </c>
      <c r="D4" s="89"/>
      <c r="E4" s="15"/>
      <c r="F4" s="16" t="s">
        <v>2</v>
      </c>
      <c r="G4" s="17" t="s">
        <v>3</v>
      </c>
      <c r="H4" s="12"/>
      <c r="I4"/>
      <c r="J4" s="18" t="s">
        <v>4</v>
      </c>
      <c r="K4" s="19" t="s">
        <v>5</v>
      </c>
      <c r="L4" s="12"/>
      <c r="M4" s="14"/>
      <c r="N4" s="12"/>
      <c r="Q4" s="15"/>
      <c r="R4" s="15"/>
      <c r="S4" s="15"/>
      <c r="T4" s="15"/>
      <c r="U4" s="15"/>
      <c r="V4" s="15"/>
      <c r="W4" s="15"/>
      <c r="X4" s="15"/>
      <c r="Y4" s="15"/>
      <c r="Z4" s="15"/>
      <c r="AA4" s="15"/>
      <c r="AB4" s="15"/>
    </row>
    <row r="5" spans="1:31" ht="30" customHeight="1" thickTop="1" thickBot="1" x14ac:dyDescent="0.3">
      <c r="A5" s="60"/>
      <c r="B5" s="15"/>
      <c r="C5" s="90"/>
      <c r="D5" s="91"/>
      <c r="E5" s="15"/>
      <c r="F5" s="20" t="s">
        <v>6</v>
      </c>
      <c r="G5" s="21">
        <v>45658</v>
      </c>
      <c r="H5" s="12"/>
      <c r="I5" s="15"/>
      <c r="J5" s="22" t="s">
        <v>7</v>
      </c>
      <c r="K5" s="23" t="s">
        <v>8</v>
      </c>
      <c r="L5" s="12"/>
      <c r="M5" s="14"/>
      <c r="N5" s="12"/>
      <c r="Q5" s="15"/>
      <c r="R5" s="15"/>
      <c r="S5" s="24"/>
      <c r="T5" s="15"/>
      <c r="U5" s="15"/>
      <c r="V5" s="15"/>
      <c r="W5" s="15"/>
      <c r="X5" s="15"/>
      <c r="Y5" s="15"/>
      <c r="Z5" s="15"/>
      <c r="AA5" s="15"/>
      <c r="AB5" s="15"/>
    </row>
    <row r="6" spans="1:31" ht="30.95" customHeight="1" thickTop="1" thickBot="1" x14ac:dyDescent="0.3">
      <c r="A6" s="60"/>
      <c r="B6" s="15"/>
      <c r="C6" s="92"/>
      <c r="D6" s="93"/>
      <c r="E6" s="15"/>
      <c r="F6" s="25" t="s">
        <v>9</v>
      </c>
      <c r="G6" s="26">
        <v>45747</v>
      </c>
      <c r="H6" s="12"/>
      <c r="I6" s="15"/>
      <c r="J6" s="27" t="s">
        <v>10</v>
      </c>
      <c r="K6" s="28" t="s">
        <v>11</v>
      </c>
      <c r="L6" s="12"/>
      <c r="M6" s="14"/>
      <c r="N6" s="12"/>
      <c r="Q6" s="15"/>
      <c r="R6" s="15"/>
      <c r="S6" s="24"/>
      <c r="T6" s="15"/>
      <c r="U6" s="15"/>
      <c r="V6" s="15"/>
      <c r="W6" s="15"/>
      <c r="X6" s="15"/>
      <c r="Y6" s="15"/>
      <c r="Z6" s="15"/>
      <c r="AA6" s="15"/>
      <c r="AB6" s="15"/>
    </row>
    <row r="7" spans="1:31" ht="30" customHeight="1" thickBot="1" x14ac:dyDescent="0.3">
      <c r="B7" s="61"/>
      <c r="C7" s="13"/>
      <c r="D7" s="13"/>
      <c r="E7" s="13"/>
      <c r="F7" s="13"/>
      <c r="G7" s="14"/>
      <c r="H7" s="14"/>
      <c r="I7" s="14"/>
      <c r="J7" s="14"/>
      <c r="K7" s="14"/>
      <c r="L7" s="12"/>
      <c r="M7" s="14"/>
      <c r="N7" s="14"/>
      <c r="O7" s="15"/>
      <c r="P7" s="15"/>
      <c r="Q7" s="15"/>
      <c r="R7" s="15"/>
      <c r="S7" s="15"/>
      <c r="T7" s="15"/>
      <c r="U7" s="15"/>
      <c r="V7" s="15"/>
      <c r="W7" s="15"/>
      <c r="X7" s="15"/>
      <c r="Y7" s="15"/>
      <c r="Z7" s="15"/>
      <c r="AA7" s="15"/>
      <c r="AB7" s="15"/>
    </row>
    <row r="8" spans="1:31" ht="30" customHeight="1" thickTop="1" thickBot="1" x14ac:dyDescent="0.3">
      <c r="A8" s="62"/>
      <c r="C8" s="52"/>
      <c r="D8" s="53"/>
      <c r="E8" s="50" t="s">
        <v>12</v>
      </c>
      <c r="F8" s="51"/>
      <c r="G8" s="51"/>
      <c r="H8" s="51"/>
      <c r="I8" s="54"/>
      <c r="J8" s="54"/>
      <c r="K8" s="54"/>
      <c r="L8" s="54"/>
      <c r="M8" s="54"/>
      <c r="N8" s="55"/>
      <c r="O8" s="15"/>
      <c r="P8" s="15"/>
      <c r="Q8" s="15"/>
      <c r="R8" s="15"/>
      <c r="S8" s="15"/>
      <c r="T8" s="15"/>
      <c r="U8" s="15"/>
      <c r="V8" s="15"/>
      <c r="W8" s="15"/>
      <c r="X8" s="15"/>
      <c r="Y8" s="15"/>
      <c r="Z8" s="15"/>
      <c r="AA8" s="15"/>
      <c r="AB8" s="15"/>
      <c r="AC8" s="29"/>
      <c r="AD8" s="15"/>
    </row>
    <row r="9" spans="1:31" ht="30" customHeight="1" thickTop="1" thickBot="1" x14ac:dyDescent="0.3">
      <c r="A9" s="62"/>
      <c r="C9" s="30" t="s">
        <v>13</v>
      </c>
      <c r="D9" s="31" t="s">
        <v>14</v>
      </c>
      <c r="E9" s="32" t="s">
        <v>15</v>
      </c>
      <c r="F9" s="32" t="s">
        <v>16</v>
      </c>
      <c r="G9" s="32" t="s">
        <v>17</v>
      </c>
      <c r="H9" s="32" t="s">
        <v>18</v>
      </c>
      <c r="I9" s="31" t="s">
        <v>19</v>
      </c>
      <c r="J9" s="31" t="s">
        <v>20</v>
      </c>
      <c r="K9" s="31" t="s">
        <v>21</v>
      </c>
      <c r="L9" s="31" t="s">
        <v>22</v>
      </c>
      <c r="M9" s="31" t="s">
        <v>23</v>
      </c>
      <c r="N9" s="33" t="s">
        <v>24</v>
      </c>
      <c r="O9" s="15"/>
      <c r="P9" s="15"/>
      <c r="Q9" s="15"/>
      <c r="R9" s="15"/>
      <c r="S9" s="15"/>
      <c r="T9" s="15"/>
      <c r="U9" s="15"/>
      <c r="V9" s="15"/>
      <c r="W9" s="15"/>
      <c r="AC9" s="29"/>
    </row>
    <row r="10" spans="1:31" ht="30" customHeight="1" thickTop="1" thickBot="1" x14ac:dyDescent="0.3">
      <c r="A10" s="62"/>
      <c r="C10" s="34" t="s">
        <v>25</v>
      </c>
      <c r="D10" s="35" t="s">
        <v>26</v>
      </c>
      <c r="E10" s="36" t="s">
        <v>27</v>
      </c>
      <c r="F10" s="35">
        <v>5</v>
      </c>
      <c r="G10" s="35" t="s">
        <v>28</v>
      </c>
      <c r="H10" s="35">
        <v>34050</v>
      </c>
      <c r="I10" s="35" t="s">
        <v>29</v>
      </c>
      <c r="J10" s="35" t="s">
        <v>30</v>
      </c>
      <c r="K10" s="35" t="s">
        <v>31</v>
      </c>
      <c r="L10" s="35" t="s">
        <v>32</v>
      </c>
      <c r="M10" s="35" t="s">
        <v>33</v>
      </c>
      <c r="N10" s="37" t="s">
        <v>34</v>
      </c>
      <c r="O10" s="15"/>
      <c r="P10" s="15"/>
      <c r="Q10" s="15"/>
      <c r="R10" s="15"/>
      <c r="S10" s="15"/>
      <c r="T10" s="15"/>
      <c r="U10" s="15"/>
      <c r="V10" s="15"/>
      <c r="W10" s="15"/>
      <c r="AC10" s="29" t="s">
        <v>35</v>
      </c>
    </row>
    <row r="11" spans="1:31" ht="30" customHeight="1" thickTop="1" thickBot="1" x14ac:dyDescent="0.3">
      <c r="A11" s="62"/>
      <c r="C11" s="34" t="s">
        <v>25</v>
      </c>
      <c r="D11" s="35" t="s">
        <v>36</v>
      </c>
      <c r="E11" s="36" t="s">
        <v>37</v>
      </c>
      <c r="F11" s="35">
        <v>12</v>
      </c>
      <c r="G11" s="35"/>
      <c r="H11" s="35">
        <v>999077</v>
      </c>
      <c r="I11" s="35" t="s">
        <v>38</v>
      </c>
      <c r="J11" s="35" t="s">
        <v>39</v>
      </c>
      <c r="K11" s="35" t="s">
        <v>40</v>
      </c>
      <c r="L11" s="35" t="s">
        <v>41</v>
      </c>
      <c r="M11" s="35" t="s">
        <v>42</v>
      </c>
      <c r="N11" s="38"/>
      <c r="O11" s="15"/>
      <c r="P11" s="15"/>
      <c r="Q11" s="15"/>
      <c r="R11" s="15"/>
      <c r="S11" s="15"/>
      <c r="T11" s="15"/>
      <c r="U11" s="15"/>
      <c r="V11" s="15"/>
      <c r="W11" s="15"/>
      <c r="AC11" s="29"/>
    </row>
    <row r="12" spans="1:31" ht="30" customHeight="1" thickTop="1" thickBot="1" x14ac:dyDescent="0.3">
      <c r="A12" s="62"/>
      <c r="C12" s="39">
        <v>1</v>
      </c>
      <c r="D12" s="40"/>
      <c r="E12" s="41"/>
      <c r="F12" s="41"/>
      <c r="G12" s="41"/>
      <c r="H12" s="40"/>
      <c r="I12" s="40"/>
      <c r="J12" s="40"/>
      <c r="K12" s="40"/>
      <c r="L12" s="42"/>
      <c r="M12" s="40"/>
      <c r="N12" s="43"/>
      <c r="O12" s="15"/>
      <c r="P12" s="15"/>
      <c r="Q12" s="15"/>
      <c r="R12" s="15"/>
      <c r="S12" s="15"/>
      <c r="T12" s="15"/>
      <c r="U12" s="15"/>
      <c r="V12" s="15"/>
      <c r="W12" s="15"/>
      <c r="AC12" s="29" t="s">
        <v>35</v>
      </c>
      <c r="AD12" s="12" t="s">
        <v>43</v>
      </c>
      <c r="AE12" s="12" t="s">
        <v>43</v>
      </c>
    </row>
    <row r="13" spans="1:31" ht="30" customHeight="1" thickTop="1" thickBot="1" x14ac:dyDescent="0.3">
      <c r="A13" s="62"/>
      <c r="C13" s="39">
        <v>2</v>
      </c>
      <c r="D13" s="40"/>
      <c r="E13" s="41"/>
      <c r="F13" s="41"/>
      <c r="G13" s="41"/>
      <c r="H13" s="40"/>
      <c r="I13" s="40"/>
      <c r="J13" s="40"/>
      <c r="K13" s="40"/>
      <c r="L13" s="42"/>
      <c r="M13" s="40"/>
      <c r="N13" s="43"/>
      <c r="O13" s="15"/>
      <c r="P13" s="15"/>
      <c r="Q13" s="15"/>
      <c r="R13" s="15"/>
      <c r="S13" s="15"/>
      <c r="T13" s="15"/>
      <c r="U13" s="15"/>
      <c r="V13" s="15"/>
      <c r="W13" s="15"/>
      <c r="AC13" s="29" t="s">
        <v>35</v>
      </c>
      <c r="AD13" s="12" t="s">
        <v>44</v>
      </c>
      <c r="AE13" s="12" t="s">
        <v>44</v>
      </c>
    </row>
    <row r="14" spans="1:31" ht="30" customHeight="1" thickTop="1" thickBot="1" x14ac:dyDescent="0.3">
      <c r="A14" s="62"/>
      <c r="C14" s="39">
        <v>3</v>
      </c>
      <c r="D14" s="40"/>
      <c r="E14" s="41"/>
      <c r="F14" s="41"/>
      <c r="G14" s="41"/>
      <c r="H14" s="40"/>
      <c r="I14" s="40"/>
      <c r="J14" s="40"/>
      <c r="K14" s="40"/>
      <c r="L14" s="42"/>
      <c r="M14" s="40"/>
      <c r="N14" s="43"/>
      <c r="O14" s="15"/>
      <c r="P14" s="15"/>
      <c r="Q14" s="15"/>
      <c r="R14" s="15"/>
      <c r="S14" s="15"/>
      <c r="T14" s="15"/>
      <c r="U14" s="15"/>
      <c r="V14" s="15"/>
      <c r="W14" s="15"/>
      <c r="AC14" s="29" t="s">
        <v>35</v>
      </c>
      <c r="AD14" s="12" t="s">
        <v>45</v>
      </c>
      <c r="AE14" s="12" t="s">
        <v>45</v>
      </c>
    </row>
    <row r="15" spans="1:31" ht="30" customHeight="1" thickTop="1" thickBot="1" x14ac:dyDescent="0.3">
      <c r="A15" s="62"/>
      <c r="C15" s="39">
        <v>4</v>
      </c>
      <c r="D15" s="40"/>
      <c r="E15" s="41"/>
      <c r="F15" s="41"/>
      <c r="G15" s="41"/>
      <c r="H15" s="40"/>
      <c r="I15" s="40"/>
      <c r="J15" s="40"/>
      <c r="K15" s="40"/>
      <c r="L15" s="42"/>
      <c r="M15" s="40"/>
      <c r="N15" s="43"/>
      <c r="O15" s="15"/>
      <c r="P15" s="15"/>
      <c r="Q15" s="15"/>
      <c r="R15" s="15"/>
      <c r="S15" s="15"/>
      <c r="T15" s="15"/>
      <c r="U15" s="15"/>
      <c r="V15" s="15"/>
      <c r="W15" s="15"/>
      <c r="AC15" s="29" t="s">
        <v>35</v>
      </c>
      <c r="AD15" s="12" t="s">
        <v>46</v>
      </c>
      <c r="AE15" s="12" t="s">
        <v>46</v>
      </c>
    </row>
    <row r="16" spans="1:31" ht="30" customHeight="1" thickTop="1" thickBot="1" x14ac:dyDescent="0.3">
      <c r="A16" s="62"/>
      <c r="C16" s="39">
        <v>5</v>
      </c>
      <c r="D16" s="40"/>
      <c r="E16" s="41"/>
      <c r="F16" s="41"/>
      <c r="G16" s="41"/>
      <c r="H16" s="40"/>
      <c r="I16" s="40"/>
      <c r="J16" s="40"/>
      <c r="K16" s="40"/>
      <c r="L16" s="42"/>
      <c r="M16" s="40"/>
      <c r="N16" s="43"/>
      <c r="O16" s="15"/>
      <c r="P16" s="15"/>
      <c r="Q16" s="15"/>
      <c r="R16" s="15"/>
      <c r="S16" s="15"/>
      <c r="T16" s="15"/>
      <c r="U16" s="15"/>
      <c r="V16" s="15"/>
      <c r="W16" s="15"/>
      <c r="AC16" s="29" t="s">
        <v>47</v>
      </c>
      <c r="AD16" s="12" t="s">
        <v>47</v>
      </c>
    </row>
    <row r="17" spans="1:30" ht="30" customHeight="1" thickTop="1" thickBot="1" x14ac:dyDescent="0.3">
      <c r="A17" s="62"/>
      <c r="C17" s="39">
        <v>6</v>
      </c>
      <c r="D17" s="40"/>
      <c r="E17" s="41"/>
      <c r="F17" s="41"/>
      <c r="G17" s="41"/>
      <c r="H17" s="40"/>
      <c r="I17" s="40"/>
      <c r="J17" s="40"/>
      <c r="K17" s="40"/>
      <c r="L17" s="42"/>
      <c r="M17" s="40"/>
      <c r="N17" s="43"/>
      <c r="O17" s="15"/>
      <c r="P17" s="15"/>
      <c r="Q17" s="15"/>
      <c r="R17" s="15"/>
      <c r="S17" s="15"/>
      <c r="T17" s="15"/>
      <c r="U17" s="15"/>
      <c r="V17" s="15"/>
      <c r="W17" s="15"/>
      <c r="AC17" s="29" t="s">
        <v>47</v>
      </c>
      <c r="AD17" s="12" t="s">
        <v>47</v>
      </c>
    </row>
    <row r="18" spans="1:30" ht="30" customHeight="1" thickTop="1" thickBot="1" x14ac:dyDescent="0.3">
      <c r="A18" s="62"/>
      <c r="C18" s="39">
        <v>7</v>
      </c>
      <c r="D18" s="40"/>
      <c r="E18" s="41"/>
      <c r="F18" s="41"/>
      <c r="G18" s="41"/>
      <c r="H18" s="40"/>
      <c r="I18" s="40"/>
      <c r="J18" s="40"/>
      <c r="K18" s="40"/>
      <c r="L18" s="42"/>
      <c r="M18" s="40"/>
      <c r="N18" s="43"/>
      <c r="O18" s="15"/>
      <c r="P18" s="15"/>
      <c r="Q18" s="15"/>
      <c r="R18" s="15"/>
      <c r="S18" s="15"/>
      <c r="T18" s="15"/>
      <c r="U18" s="15"/>
      <c r="V18" s="15"/>
      <c r="W18" s="15"/>
      <c r="AC18" s="29" t="s">
        <v>47</v>
      </c>
      <c r="AD18" s="12" t="s">
        <v>47</v>
      </c>
    </row>
    <row r="19" spans="1:30" ht="30" customHeight="1" thickTop="1" thickBot="1" x14ac:dyDescent="0.3">
      <c r="A19" s="62"/>
      <c r="C19" s="39">
        <v>8</v>
      </c>
      <c r="D19" s="40"/>
      <c r="E19" s="41"/>
      <c r="F19" s="41"/>
      <c r="G19" s="41"/>
      <c r="H19" s="40"/>
      <c r="I19" s="40"/>
      <c r="J19" s="40"/>
      <c r="K19" s="40"/>
      <c r="L19" s="42"/>
      <c r="M19" s="40"/>
      <c r="N19" s="43"/>
      <c r="O19" s="15"/>
      <c r="P19" s="15"/>
      <c r="Q19" s="15"/>
      <c r="R19" s="15"/>
      <c r="S19" s="15"/>
      <c r="T19" s="15"/>
      <c r="U19" s="15"/>
      <c r="V19" s="15"/>
      <c r="W19" s="15"/>
      <c r="AC19" s="29" t="s">
        <v>47</v>
      </c>
      <c r="AD19" s="12" t="s">
        <v>47</v>
      </c>
    </row>
    <row r="20" spans="1:30" ht="30" customHeight="1" thickTop="1" thickBot="1" x14ac:dyDescent="0.3">
      <c r="A20" s="62"/>
      <c r="C20" s="39">
        <v>9</v>
      </c>
      <c r="D20" s="40"/>
      <c r="E20" s="41"/>
      <c r="F20" s="41"/>
      <c r="G20" s="41"/>
      <c r="H20" s="40"/>
      <c r="I20" s="40"/>
      <c r="J20" s="40"/>
      <c r="K20" s="40"/>
      <c r="L20" s="42"/>
      <c r="M20" s="40"/>
      <c r="N20" s="43"/>
      <c r="O20" s="15"/>
      <c r="P20" s="15"/>
      <c r="Q20" s="15"/>
      <c r="R20" s="15"/>
      <c r="S20" s="15"/>
      <c r="T20" s="15"/>
      <c r="U20" s="15"/>
      <c r="V20" s="15"/>
      <c r="W20" s="15"/>
      <c r="AC20" s="29" t="s">
        <v>47</v>
      </c>
      <c r="AD20" s="12" t="s">
        <v>47</v>
      </c>
    </row>
    <row r="21" spans="1:30" ht="30" customHeight="1" thickTop="1" thickBot="1" x14ac:dyDescent="0.3">
      <c r="A21" s="62"/>
      <c r="C21" s="39">
        <v>10</v>
      </c>
      <c r="D21" s="40"/>
      <c r="E21" s="41"/>
      <c r="F21" s="41"/>
      <c r="G21" s="41"/>
      <c r="H21" s="40"/>
      <c r="I21" s="40"/>
      <c r="J21" s="40"/>
      <c r="K21" s="40"/>
      <c r="L21" s="42"/>
      <c r="M21" s="40"/>
      <c r="N21" s="43"/>
      <c r="O21" s="15"/>
      <c r="P21" s="15"/>
      <c r="Q21" s="15"/>
      <c r="R21" s="15"/>
      <c r="S21" s="15"/>
      <c r="T21" s="15"/>
      <c r="U21" s="15"/>
      <c r="V21" s="15"/>
      <c r="W21" s="15"/>
      <c r="AC21" s="29" t="s">
        <v>47</v>
      </c>
      <c r="AD21" s="12" t="s">
        <v>47</v>
      </c>
    </row>
    <row r="22" spans="1:30" ht="30" customHeight="1" thickTop="1" thickBot="1" x14ac:dyDescent="0.3">
      <c r="A22" s="62"/>
      <c r="C22" s="39">
        <v>11</v>
      </c>
      <c r="D22" s="40"/>
      <c r="E22" s="41"/>
      <c r="F22" s="41"/>
      <c r="G22" s="41"/>
      <c r="H22" s="40"/>
      <c r="I22" s="40"/>
      <c r="J22" s="40"/>
      <c r="K22" s="40"/>
      <c r="L22" s="42"/>
      <c r="M22" s="40"/>
      <c r="N22" s="43"/>
      <c r="O22" s="15"/>
      <c r="P22" s="15"/>
      <c r="Q22" s="15"/>
      <c r="R22" s="15"/>
      <c r="S22" s="15"/>
      <c r="T22" s="15"/>
      <c r="U22" s="15"/>
      <c r="V22" s="15"/>
      <c r="W22" s="15"/>
      <c r="AC22" s="29" t="s">
        <v>47</v>
      </c>
      <c r="AD22" s="12" t="s">
        <v>47</v>
      </c>
    </row>
    <row r="23" spans="1:30" ht="30" customHeight="1" thickTop="1" thickBot="1" x14ac:dyDescent="0.3">
      <c r="A23" s="62"/>
      <c r="C23" s="39">
        <v>12</v>
      </c>
      <c r="D23" s="40"/>
      <c r="E23" s="41"/>
      <c r="F23" s="41"/>
      <c r="G23" s="41"/>
      <c r="H23" s="40"/>
      <c r="I23" s="40"/>
      <c r="J23" s="40"/>
      <c r="K23" s="40"/>
      <c r="L23" s="42"/>
      <c r="M23" s="40"/>
      <c r="N23" s="43"/>
      <c r="O23" s="15"/>
      <c r="P23" s="15"/>
      <c r="Q23" s="15"/>
      <c r="R23" s="15"/>
      <c r="S23" s="15"/>
      <c r="T23" s="15"/>
      <c r="U23" s="15"/>
      <c r="V23" s="15"/>
      <c r="W23" s="15"/>
      <c r="AC23" s="29" t="s">
        <v>47</v>
      </c>
      <c r="AD23" s="12" t="s">
        <v>47</v>
      </c>
    </row>
    <row r="24" spans="1:30" ht="30" customHeight="1" thickTop="1" thickBot="1" x14ac:dyDescent="0.3">
      <c r="A24" s="62"/>
      <c r="C24" s="39">
        <v>13</v>
      </c>
      <c r="D24" s="40"/>
      <c r="E24" s="41"/>
      <c r="F24" s="41"/>
      <c r="G24" s="41"/>
      <c r="H24" s="40"/>
      <c r="I24" s="40"/>
      <c r="J24" s="40"/>
      <c r="K24" s="40"/>
      <c r="L24" s="42"/>
      <c r="M24" s="40"/>
      <c r="N24" s="43"/>
      <c r="O24" s="15"/>
      <c r="P24" s="15"/>
      <c r="Q24" s="15"/>
      <c r="R24" s="15"/>
      <c r="S24" s="15"/>
      <c r="T24" s="15"/>
      <c r="U24" s="15"/>
      <c r="V24" s="15"/>
      <c r="W24" s="15"/>
      <c r="AC24" s="29" t="s">
        <v>47</v>
      </c>
      <c r="AD24" s="12" t="s">
        <v>47</v>
      </c>
    </row>
    <row r="25" spans="1:30" ht="30" customHeight="1" thickTop="1" thickBot="1" x14ac:dyDescent="0.3">
      <c r="A25" s="62"/>
      <c r="C25" s="39">
        <v>14</v>
      </c>
      <c r="D25" s="40"/>
      <c r="E25" s="41"/>
      <c r="F25" s="41"/>
      <c r="G25" s="41"/>
      <c r="H25" s="40"/>
      <c r="I25" s="40"/>
      <c r="J25" s="40"/>
      <c r="K25" s="40"/>
      <c r="L25" s="42"/>
      <c r="M25" s="40"/>
      <c r="N25" s="43"/>
      <c r="O25" s="15"/>
      <c r="P25" s="15"/>
      <c r="Q25" s="15"/>
      <c r="R25" s="15"/>
      <c r="S25" s="15"/>
      <c r="T25" s="15"/>
      <c r="U25" s="15"/>
      <c r="V25" s="15"/>
      <c r="W25" s="15"/>
      <c r="AC25" s="29" t="s">
        <v>47</v>
      </c>
      <c r="AD25" s="12" t="s">
        <v>47</v>
      </c>
    </row>
    <row r="26" spans="1:30" ht="30" customHeight="1" thickTop="1" thickBot="1" x14ac:dyDescent="0.3">
      <c r="A26" s="62"/>
      <c r="C26" s="39">
        <v>15</v>
      </c>
      <c r="D26" s="40"/>
      <c r="E26" s="41"/>
      <c r="F26" s="41"/>
      <c r="G26" s="41"/>
      <c r="H26" s="40"/>
      <c r="I26" s="40"/>
      <c r="J26" s="40"/>
      <c r="K26" s="40"/>
      <c r="L26" s="42"/>
      <c r="M26" s="40"/>
      <c r="N26" s="43"/>
      <c r="O26" s="15"/>
      <c r="P26" s="15"/>
      <c r="Q26" s="15"/>
      <c r="R26" s="15"/>
      <c r="S26" s="15"/>
      <c r="T26" s="15"/>
      <c r="U26" s="15"/>
      <c r="V26" s="15"/>
      <c r="W26" s="15"/>
      <c r="AC26" s="29" t="s">
        <v>47</v>
      </c>
      <c r="AD26" s="12" t="s">
        <v>47</v>
      </c>
    </row>
    <row r="27" spans="1:30" ht="30" customHeight="1" thickTop="1" thickBot="1" x14ac:dyDescent="0.3">
      <c r="A27" s="62"/>
      <c r="C27" s="39">
        <v>16</v>
      </c>
      <c r="D27" s="40"/>
      <c r="E27" s="41"/>
      <c r="F27" s="41"/>
      <c r="G27" s="41"/>
      <c r="H27" s="40"/>
      <c r="I27" s="40"/>
      <c r="J27" s="40"/>
      <c r="K27" s="40"/>
      <c r="L27" s="42"/>
      <c r="M27" s="40"/>
      <c r="N27" s="43"/>
      <c r="O27" s="15"/>
      <c r="P27" s="15"/>
      <c r="Q27" s="15"/>
      <c r="R27" s="15"/>
      <c r="S27" s="15"/>
      <c r="T27" s="15"/>
      <c r="U27" s="15"/>
      <c r="V27" s="15"/>
      <c r="W27" s="15"/>
      <c r="AC27" s="29" t="s">
        <v>47</v>
      </c>
      <c r="AD27" s="12" t="s">
        <v>47</v>
      </c>
    </row>
    <row r="28" spans="1:30" ht="30" customHeight="1" thickTop="1" thickBot="1" x14ac:dyDescent="0.3">
      <c r="A28" s="62"/>
      <c r="C28" s="39">
        <v>17</v>
      </c>
      <c r="D28" s="40"/>
      <c r="E28" s="41"/>
      <c r="F28" s="41"/>
      <c r="G28" s="41"/>
      <c r="H28" s="40"/>
      <c r="I28" s="40"/>
      <c r="J28" s="40"/>
      <c r="K28" s="40"/>
      <c r="L28" s="42"/>
      <c r="M28" s="40"/>
      <c r="N28" s="43"/>
      <c r="O28" s="15"/>
      <c r="P28" s="15"/>
      <c r="Q28" s="15"/>
      <c r="R28" s="15"/>
      <c r="S28" s="15"/>
      <c r="T28" s="15"/>
      <c r="U28" s="15"/>
      <c r="V28" s="15"/>
      <c r="W28" s="15"/>
      <c r="AC28" s="29" t="s">
        <v>47</v>
      </c>
      <c r="AD28" s="12" t="s">
        <v>47</v>
      </c>
    </row>
    <row r="29" spans="1:30" ht="30" customHeight="1" thickTop="1" thickBot="1" x14ac:dyDescent="0.3">
      <c r="A29" s="62"/>
      <c r="C29" s="39">
        <v>18</v>
      </c>
      <c r="D29" s="40"/>
      <c r="E29" s="41"/>
      <c r="F29" s="41"/>
      <c r="G29" s="41"/>
      <c r="H29" s="40"/>
      <c r="I29" s="40"/>
      <c r="J29" s="40"/>
      <c r="K29" s="40"/>
      <c r="L29" s="42"/>
      <c r="M29" s="40"/>
      <c r="N29" s="43"/>
      <c r="O29" s="15"/>
      <c r="P29" s="15"/>
      <c r="Q29" s="15"/>
      <c r="R29" s="15"/>
      <c r="S29" s="15"/>
      <c r="T29" s="15"/>
      <c r="U29" s="15"/>
      <c r="V29" s="15"/>
      <c r="W29" s="15"/>
      <c r="AC29" s="29" t="s">
        <v>47</v>
      </c>
      <c r="AD29" s="12" t="s">
        <v>47</v>
      </c>
    </row>
    <row r="30" spans="1:30" ht="30" customHeight="1" thickTop="1" thickBot="1" x14ac:dyDescent="0.3">
      <c r="A30" s="62"/>
      <c r="C30" s="39">
        <v>19</v>
      </c>
      <c r="D30" s="40"/>
      <c r="E30" s="41"/>
      <c r="F30" s="41"/>
      <c r="G30" s="41"/>
      <c r="H30" s="40"/>
      <c r="I30" s="40"/>
      <c r="J30" s="40"/>
      <c r="K30" s="40"/>
      <c r="L30" s="42"/>
      <c r="M30" s="40"/>
      <c r="N30" s="43"/>
      <c r="O30" s="15"/>
      <c r="P30" s="15"/>
      <c r="Q30" s="15"/>
      <c r="R30" s="15"/>
      <c r="S30" s="15"/>
      <c r="T30" s="15"/>
      <c r="U30" s="15"/>
      <c r="V30" s="15"/>
      <c r="W30" s="15"/>
      <c r="AC30" s="29" t="s">
        <v>47</v>
      </c>
      <c r="AD30" s="12" t="s">
        <v>47</v>
      </c>
    </row>
    <row r="31" spans="1:30" ht="30" customHeight="1" thickTop="1" thickBot="1" x14ac:dyDescent="0.3">
      <c r="A31" s="62"/>
      <c r="C31" s="39">
        <v>20</v>
      </c>
      <c r="D31" s="40"/>
      <c r="E31" s="41"/>
      <c r="F31" s="41"/>
      <c r="G31" s="41"/>
      <c r="H31" s="40"/>
      <c r="I31" s="40"/>
      <c r="J31" s="40"/>
      <c r="K31" s="40"/>
      <c r="L31" s="42"/>
      <c r="M31" s="40"/>
      <c r="N31" s="43"/>
      <c r="O31" s="15"/>
      <c r="P31" s="15"/>
      <c r="Q31" s="15"/>
      <c r="R31" s="15"/>
      <c r="S31" s="15"/>
      <c r="T31" s="15"/>
      <c r="U31" s="15"/>
      <c r="V31" s="15"/>
      <c r="W31" s="15"/>
      <c r="AC31" s="29" t="s">
        <v>47</v>
      </c>
      <c r="AD31" s="12" t="s">
        <v>47</v>
      </c>
    </row>
    <row r="32" spans="1:30" ht="30" customHeight="1" thickTop="1" thickBot="1" x14ac:dyDescent="0.3">
      <c r="A32" s="62"/>
      <c r="C32" s="39">
        <v>21</v>
      </c>
      <c r="D32" s="40"/>
      <c r="E32" s="41"/>
      <c r="F32" s="41"/>
      <c r="G32" s="41"/>
      <c r="H32" s="40"/>
      <c r="I32" s="40"/>
      <c r="J32" s="40"/>
      <c r="K32" s="40"/>
      <c r="L32" s="42"/>
      <c r="M32" s="40"/>
      <c r="N32" s="43"/>
      <c r="O32" s="15"/>
      <c r="P32" s="15"/>
      <c r="Q32" s="15"/>
      <c r="R32" s="15"/>
      <c r="S32" s="15"/>
      <c r="T32" s="15"/>
      <c r="U32" s="15"/>
      <c r="V32" s="15"/>
      <c r="W32" s="15"/>
      <c r="AC32" s="29" t="s">
        <v>47</v>
      </c>
      <c r="AD32" s="12" t="s">
        <v>47</v>
      </c>
    </row>
    <row r="33" spans="1:30" ht="30" customHeight="1" thickTop="1" thickBot="1" x14ac:dyDescent="0.3">
      <c r="A33" s="62"/>
      <c r="C33" s="39">
        <v>22</v>
      </c>
      <c r="D33" s="40"/>
      <c r="E33" s="41"/>
      <c r="F33" s="41"/>
      <c r="G33" s="41"/>
      <c r="H33" s="40"/>
      <c r="I33" s="40"/>
      <c r="J33" s="40"/>
      <c r="K33" s="40"/>
      <c r="L33" s="42"/>
      <c r="M33" s="40"/>
      <c r="N33" s="43"/>
      <c r="O33" s="15"/>
      <c r="P33" s="15"/>
      <c r="Q33" s="15"/>
      <c r="R33" s="15"/>
      <c r="S33" s="15"/>
      <c r="T33" s="15"/>
      <c r="U33" s="15"/>
      <c r="V33" s="15"/>
      <c r="W33" s="15"/>
      <c r="AC33" s="29" t="s">
        <v>47</v>
      </c>
      <c r="AD33" s="12" t="s">
        <v>47</v>
      </c>
    </row>
    <row r="34" spans="1:30" ht="30" customHeight="1" thickTop="1" thickBot="1" x14ac:dyDescent="0.3">
      <c r="A34" s="62"/>
      <c r="C34" s="39">
        <v>23</v>
      </c>
      <c r="D34" s="40"/>
      <c r="E34" s="41"/>
      <c r="F34" s="41"/>
      <c r="G34" s="41"/>
      <c r="H34" s="40"/>
      <c r="I34" s="40"/>
      <c r="J34" s="40"/>
      <c r="K34" s="40"/>
      <c r="L34" s="42"/>
      <c r="M34" s="40"/>
      <c r="N34" s="43"/>
      <c r="O34" s="15"/>
      <c r="P34" s="15"/>
      <c r="Q34" s="15"/>
      <c r="R34" s="15"/>
      <c r="S34" s="15"/>
      <c r="T34" s="15"/>
      <c r="U34" s="15"/>
      <c r="V34" s="15"/>
      <c r="W34" s="15"/>
      <c r="AC34" s="29" t="s">
        <v>47</v>
      </c>
      <c r="AD34" s="12" t="s">
        <v>47</v>
      </c>
    </row>
    <row r="35" spans="1:30" ht="30" customHeight="1" thickTop="1" thickBot="1" x14ac:dyDescent="0.3">
      <c r="A35" s="62"/>
      <c r="C35" s="39">
        <v>24</v>
      </c>
      <c r="D35" s="40"/>
      <c r="E35" s="41"/>
      <c r="F35" s="41"/>
      <c r="G35" s="41"/>
      <c r="H35" s="40"/>
      <c r="I35" s="40"/>
      <c r="J35" s="40"/>
      <c r="K35" s="40"/>
      <c r="L35" s="42"/>
      <c r="M35" s="40"/>
      <c r="N35" s="43"/>
      <c r="O35" s="15"/>
      <c r="P35" s="15"/>
      <c r="Q35" s="15"/>
      <c r="R35" s="15"/>
      <c r="S35" s="15"/>
      <c r="T35" s="15"/>
      <c r="U35" s="15"/>
      <c r="V35" s="15"/>
      <c r="W35" s="15"/>
      <c r="AC35" s="29" t="s">
        <v>47</v>
      </c>
      <c r="AD35" s="12" t="s">
        <v>47</v>
      </c>
    </row>
    <row r="36" spans="1:30" ht="30" customHeight="1" thickTop="1" thickBot="1" x14ac:dyDescent="0.3">
      <c r="A36" s="62"/>
      <c r="C36" s="39">
        <v>25</v>
      </c>
      <c r="D36" s="40"/>
      <c r="E36" s="41"/>
      <c r="F36" s="41"/>
      <c r="G36" s="41"/>
      <c r="H36" s="40"/>
      <c r="I36" s="40"/>
      <c r="J36" s="40"/>
      <c r="K36" s="40"/>
      <c r="L36" s="42"/>
      <c r="M36" s="40"/>
      <c r="N36" s="43"/>
      <c r="O36" s="15"/>
      <c r="P36" s="15"/>
      <c r="Q36" s="15"/>
      <c r="R36" s="15"/>
      <c r="S36" s="15"/>
      <c r="T36" s="15"/>
      <c r="U36" s="15"/>
      <c r="V36" s="15"/>
      <c r="W36" s="15"/>
      <c r="AC36" s="29" t="s">
        <v>47</v>
      </c>
      <c r="AD36" s="12" t="s">
        <v>47</v>
      </c>
    </row>
    <row r="37" spans="1:30" ht="30" customHeight="1" thickTop="1" thickBot="1" x14ac:dyDescent="0.3">
      <c r="A37" s="62"/>
      <c r="C37" s="39">
        <v>26</v>
      </c>
      <c r="D37" s="40"/>
      <c r="E37" s="41"/>
      <c r="F37" s="41"/>
      <c r="G37" s="41"/>
      <c r="H37" s="40"/>
      <c r="I37" s="40"/>
      <c r="J37" s="40"/>
      <c r="K37" s="40"/>
      <c r="L37" s="42"/>
      <c r="M37" s="40"/>
      <c r="N37" s="43"/>
      <c r="O37" s="15"/>
      <c r="P37" s="15"/>
      <c r="Q37" s="15"/>
      <c r="R37" s="15"/>
      <c r="S37" s="15"/>
      <c r="T37" s="15"/>
      <c r="U37" s="15"/>
      <c r="V37" s="15"/>
      <c r="W37" s="15"/>
      <c r="AC37" s="29" t="s">
        <v>47</v>
      </c>
      <c r="AD37" s="12" t="s">
        <v>47</v>
      </c>
    </row>
    <row r="38" spans="1:30" ht="30" customHeight="1" thickTop="1" thickBot="1" x14ac:dyDescent="0.3">
      <c r="A38" s="62"/>
      <c r="C38" s="39">
        <v>27</v>
      </c>
      <c r="D38" s="40"/>
      <c r="E38" s="41"/>
      <c r="F38" s="41"/>
      <c r="G38" s="41"/>
      <c r="H38" s="40"/>
      <c r="I38" s="40"/>
      <c r="J38" s="40"/>
      <c r="K38" s="40"/>
      <c r="L38" s="42"/>
      <c r="M38" s="40"/>
      <c r="N38" s="43"/>
      <c r="O38" s="15"/>
      <c r="P38" s="15"/>
      <c r="Q38" s="15"/>
      <c r="R38" s="15"/>
      <c r="S38" s="15"/>
      <c r="T38" s="15"/>
      <c r="U38" s="15"/>
      <c r="V38" s="15"/>
      <c r="W38" s="15"/>
      <c r="AC38" s="29" t="s">
        <v>47</v>
      </c>
      <c r="AD38" s="12" t="s">
        <v>47</v>
      </c>
    </row>
    <row r="39" spans="1:30" ht="30" customHeight="1" thickTop="1" thickBot="1" x14ac:dyDescent="0.3">
      <c r="A39" s="62"/>
      <c r="C39" s="39">
        <v>28</v>
      </c>
      <c r="D39" s="40"/>
      <c r="E39" s="41"/>
      <c r="F39" s="41"/>
      <c r="G39" s="41"/>
      <c r="H39" s="40"/>
      <c r="I39" s="40"/>
      <c r="J39" s="40"/>
      <c r="K39" s="40"/>
      <c r="L39" s="42"/>
      <c r="M39" s="40"/>
      <c r="N39" s="43"/>
      <c r="O39" s="15"/>
      <c r="P39" s="15"/>
      <c r="Q39" s="15"/>
      <c r="R39" s="15"/>
      <c r="S39" s="15"/>
      <c r="T39" s="15"/>
      <c r="U39" s="15"/>
      <c r="V39" s="15"/>
      <c r="W39" s="15"/>
      <c r="AC39" s="29" t="s">
        <v>47</v>
      </c>
      <c r="AD39" s="12" t="s">
        <v>47</v>
      </c>
    </row>
    <row r="40" spans="1:30" ht="30" customHeight="1" thickTop="1" thickBot="1" x14ac:dyDescent="0.3">
      <c r="A40" s="62"/>
      <c r="C40" s="39">
        <v>29</v>
      </c>
      <c r="D40" s="40"/>
      <c r="E40" s="41"/>
      <c r="F40" s="41"/>
      <c r="G40" s="41"/>
      <c r="H40" s="40"/>
      <c r="I40" s="40"/>
      <c r="J40" s="40"/>
      <c r="K40" s="40"/>
      <c r="L40" s="42"/>
      <c r="M40" s="40"/>
      <c r="N40" s="43"/>
      <c r="O40" s="15"/>
      <c r="P40" s="15"/>
      <c r="Q40" s="15"/>
      <c r="R40" s="15"/>
      <c r="S40" s="15"/>
      <c r="T40" s="15"/>
      <c r="U40" s="15"/>
      <c r="V40" s="15"/>
      <c r="W40" s="15"/>
      <c r="AC40" s="29" t="s">
        <v>47</v>
      </c>
      <c r="AD40" s="12" t="s">
        <v>47</v>
      </c>
    </row>
    <row r="41" spans="1:30" ht="30" customHeight="1" thickTop="1" thickBot="1" x14ac:dyDescent="0.3">
      <c r="A41" s="62"/>
      <c r="C41" s="39">
        <v>30</v>
      </c>
      <c r="D41" s="40"/>
      <c r="E41" s="41"/>
      <c r="F41" s="41"/>
      <c r="G41" s="41"/>
      <c r="H41" s="40"/>
      <c r="I41" s="40"/>
      <c r="J41" s="40"/>
      <c r="K41" s="40"/>
      <c r="L41" s="42"/>
      <c r="M41" s="40"/>
      <c r="N41" s="43"/>
      <c r="O41" s="15"/>
      <c r="P41" s="15"/>
      <c r="Q41" s="15"/>
      <c r="R41" s="15"/>
      <c r="S41" s="15"/>
      <c r="T41" s="15"/>
      <c r="U41" s="15"/>
      <c r="V41" s="15"/>
      <c r="W41" s="15"/>
      <c r="AC41" s="29" t="s">
        <v>47</v>
      </c>
      <c r="AD41" s="12" t="s">
        <v>47</v>
      </c>
    </row>
    <row r="42" spans="1:30" ht="30" customHeight="1" thickTop="1" thickBot="1" x14ac:dyDescent="0.3">
      <c r="A42" s="62"/>
      <c r="C42" s="39">
        <v>31</v>
      </c>
      <c r="D42" s="40"/>
      <c r="E42" s="41"/>
      <c r="F42" s="41"/>
      <c r="G42" s="41"/>
      <c r="H42" s="40"/>
      <c r="I42" s="40"/>
      <c r="J42" s="40"/>
      <c r="K42" s="40"/>
      <c r="L42" s="42"/>
      <c r="M42" s="40"/>
      <c r="N42" s="43"/>
      <c r="O42" s="15"/>
      <c r="P42" s="15"/>
      <c r="Q42" s="15"/>
      <c r="R42" s="15"/>
      <c r="S42" s="15"/>
      <c r="T42" s="15"/>
      <c r="U42" s="15"/>
      <c r="V42" s="15"/>
      <c r="W42" s="15"/>
      <c r="AC42" s="29" t="s">
        <v>47</v>
      </c>
      <c r="AD42" s="12" t="s">
        <v>47</v>
      </c>
    </row>
    <row r="43" spans="1:30" ht="30" customHeight="1" thickTop="1" thickBot="1" x14ac:dyDescent="0.3">
      <c r="A43" s="62"/>
      <c r="C43" s="39">
        <v>32</v>
      </c>
      <c r="D43" s="40"/>
      <c r="E43" s="41"/>
      <c r="F43" s="41"/>
      <c r="G43" s="41"/>
      <c r="H43" s="40"/>
      <c r="I43" s="40"/>
      <c r="J43" s="40"/>
      <c r="K43" s="40"/>
      <c r="L43" s="42"/>
      <c r="M43" s="40"/>
      <c r="N43" s="43"/>
      <c r="O43" s="15"/>
      <c r="P43" s="15"/>
      <c r="Q43" s="15"/>
      <c r="R43" s="15"/>
      <c r="S43" s="15"/>
      <c r="T43" s="15"/>
      <c r="U43" s="15"/>
      <c r="V43" s="15"/>
      <c r="W43" s="15"/>
      <c r="AC43" s="29" t="s">
        <v>47</v>
      </c>
      <c r="AD43" s="12" t="s">
        <v>47</v>
      </c>
    </row>
    <row r="44" spans="1:30" ht="30" customHeight="1" thickTop="1" thickBot="1" x14ac:dyDescent="0.3">
      <c r="A44" s="62"/>
      <c r="C44" s="39">
        <v>33</v>
      </c>
      <c r="D44" s="40"/>
      <c r="E44" s="41"/>
      <c r="F44" s="41"/>
      <c r="G44" s="41"/>
      <c r="H44" s="40"/>
      <c r="I44" s="40"/>
      <c r="J44" s="40"/>
      <c r="K44" s="40"/>
      <c r="L44" s="42"/>
      <c r="M44" s="40"/>
      <c r="N44" s="43"/>
      <c r="O44" s="15"/>
      <c r="P44" s="15"/>
      <c r="Q44" s="15"/>
      <c r="R44" s="15"/>
      <c r="S44" s="15"/>
      <c r="T44" s="15"/>
      <c r="U44" s="15"/>
      <c r="V44" s="15"/>
      <c r="W44" s="15"/>
      <c r="AC44" s="29" t="s">
        <v>47</v>
      </c>
      <c r="AD44" s="12" t="s">
        <v>47</v>
      </c>
    </row>
    <row r="45" spans="1:30" ht="30" customHeight="1" thickTop="1" thickBot="1" x14ac:dyDescent="0.3">
      <c r="A45" s="62"/>
      <c r="C45" s="39">
        <v>34</v>
      </c>
      <c r="D45" s="40"/>
      <c r="E45" s="41"/>
      <c r="F45" s="41"/>
      <c r="G45" s="41"/>
      <c r="H45" s="40"/>
      <c r="I45" s="40"/>
      <c r="J45" s="40"/>
      <c r="K45" s="40"/>
      <c r="L45" s="42"/>
      <c r="M45" s="40"/>
      <c r="N45" s="43"/>
      <c r="O45" s="15"/>
      <c r="P45" s="15"/>
      <c r="Q45" s="15"/>
      <c r="R45" s="15"/>
      <c r="S45" s="15"/>
      <c r="T45" s="15"/>
      <c r="U45" s="15"/>
      <c r="V45" s="15"/>
      <c r="W45" s="15"/>
      <c r="AC45" s="29" t="s">
        <v>47</v>
      </c>
      <c r="AD45" s="12" t="s">
        <v>47</v>
      </c>
    </row>
    <row r="46" spans="1:30" ht="30" customHeight="1" thickTop="1" thickBot="1" x14ac:dyDescent="0.3">
      <c r="A46" s="62"/>
      <c r="C46" s="39">
        <v>35</v>
      </c>
      <c r="D46" s="40"/>
      <c r="E46" s="41"/>
      <c r="F46" s="41"/>
      <c r="G46" s="41"/>
      <c r="H46" s="40"/>
      <c r="I46" s="40"/>
      <c r="J46" s="40"/>
      <c r="K46" s="40"/>
      <c r="L46" s="42"/>
      <c r="M46" s="40"/>
      <c r="N46" s="43"/>
      <c r="O46" s="15"/>
      <c r="P46" s="15"/>
      <c r="Q46" s="15"/>
      <c r="R46" s="15"/>
      <c r="S46" s="15"/>
      <c r="T46" s="15"/>
      <c r="U46" s="15"/>
      <c r="V46" s="15"/>
      <c r="W46" s="15"/>
      <c r="AC46" s="29" t="s">
        <v>47</v>
      </c>
      <c r="AD46" s="12" t="s">
        <v>47</v>
      </c>
    </row>
    <row r="47" spans="1:30" ht="30" customHeight="1" thickTop="1" thickBot="1" x14ac:dyDescent="0.3">
      <c r="A47" s="62"/>
      <c r="C47" s="39">
        <v>36</v>
      </c>
      <c r="D47" s="40"/>
      <c r="E47" s="41"/>
      <c r="F47" s="41"/>
      <c r="G47" s="41"/>
      <c r="H47" s="40"/>
      <c r="I47" s="40"/>
      <c r="J47" s="40"/>
      <c r="K47" s="40"/>
      <c r="L47" s="42"/>
      <c r="M47" s="40"/>
      <c r="N47" s="43"/>
      <c r="O47" s="15"/>
      <c r="P47" s="15"/>
      <c r="Q47" s="15"/>
      <c r="R47" s="15"/>
      <c r="S47" s="15"/>
      <c r="T47" s="15"/>
      <c r="U47" s="15"/>
      <c r="V47" s="15"/>
      <c r="W47" s="15"/>
      <c r="AC47" s="29" t="s">
        <v>47</v>
      </c>
      <c r="AD47" s="12" t="s">
        <v>47</v>
      </c>
    </row>
    <row r="48" spans="1:30" ht="30" customHeight="1" thickTop="1" thickBot="1" x14ac:dyDescent="0.3">
      <c r="A48" s="62"/>
      <c r="C48" s="39">
        <v>37</v>
      </c>
      <c r="D48" s="40"/>
      <c r="E48" s="41"/>
      <c r="F48" s="41"/>
      <c r="G48" s="41"/>
      <c r="H48" s="40"/>
      <c r="I48" s="40"/>
      <c r="J48" s="40"/>
      <c r="K48" s="40"/>
      <c r="L48" s="42"/>
      <c r="M48" s="40"/>
      <c r="N48" s="43"/>
      <c r="O48" s="15"/>
      <c r="P48" s="15"/>
      <c r="Q48" s="15"/>
      <c r="R48" s="15"/>
      <c r="S48" s="15"/>
      <c r="T48" s="15"/>
      <c r="U48" s="15"/>
      <c r="V48" s="15"/>
      <c r="W48" s="15"/>
      <c r="AC48" s="29" t="s">
        <v>47</v>
      </c>
      <c r="AD48" s="12" t="s">
        <v>47</v>
      </c>
    </row>
    <row r="49" spans="1:30" ht="30" customHeight="1" thickTop="1" thickBot="1" x14ac:dyDescent="0.3">
      <c r="A49" s="62"/>
      <c r="C49" s="39">
        <v>38</v>
      </c>
      <c r="D49" s="40"/>
      <c r="E49" s="41"/>
      <c r="F49" s="41"/>
      <c r="G49" s="41"/>
      <c r="H49" s="40"/>
      <c r="I49" s="40"/>
      <c r="J49" s="40"/>
      <c r="K49" s="40"/>
      <c r="L49" s="42"/>
      <c r="M49" s="40"/>
      <c r="N49" s="43"/>
      <c r="O49" s="15"/>
      <c r="P49" s="15"/>
      <c r="Q49" s="15"/>
      <c r="R49" s="15"/>
      <c r="S49" s="15"/>
      <c r="T49" s="15"/>
      <c r="U49" s="15"/>
      <c r="V49" s="15"/>
      <c r="W49" s="15"/>
      <c r="AC49" s="29" t="s">
        <v>47</v>
      </c>
      <c r="AD49" s="12" t="s">
        <v>47</v>
      </c>
    </row>
    <row r="50" spans="1:30" ht="30" customHeight="1" thickTop="1" thickBot="1" x14ac:dyDescent="0.3">
      <c r="A50" s="62"/>
      <c r="C50" s="39">
        <v>39</v>
      </c>
      <c r="D50" s="40"/>
      <c r="E50" s="41"/>
      <c r="F50" s="41"/>
      <c r="G50" s="41"/>
      <c r="H50" s="40"/>
      <c r="I50" s="40"/>
      <c r="J50" s="40"/>
      <c r="K50" s="40"/>
      <c r="L50" s="42"/>
      <c r="M50" s="40"/>
      <c r="N50" s="43"/>
      <c r="O50" s="15"/>
      <c r="P50" s="15"/>
      <c r="Q50" s="15"/>
      <c r="R50" s="15"/>
      <c r="S50" s="15"/>
      <c r="T50" s="15"/>
      <c r="U50" s="15"/>
      <c r="V50" s="15"/>
      <c r="W50" s="15"/>
      <c r="AC50" s="29" t="s">
        <v>47</v>
      </c>
      <c r="AD50" s="12" t="s">
        <v>47</v>
      </c>
    </row>
    <row r="51" spans="1:30" ht="30" customHeight="1" thickTop="1" thickBot="1" x14ac:dyDescent="0.3">
      <c r="A51" s="62"/>
      <c r="C51" s="39">
        <v>40</v>
      </c>
      <c r="D51" s="40"/>
      <c r="E51" s="41"/>
      <c r="F51" s="41"/>
      <c r="G51" s="41"/>
      <c r="H51" s="40"/>
      <c r="I51" s="40"/>
      <c r="J51" s="40"/>
      <c r="K51" s="40"/>
      <c r="L51" s="42"/>
      <c r="M51" s="40"/>
      <c r="N51" s="43"/>
      <c r="O51" s="15"/>
      <c r="P51" s="15"/>
      <c r="Q51" s="15"/>
      <c r="R51" s="15"/>
      <c r="S51" s="15"/>
      <c r="T51" s="15"/>
      <c r="U51" s="15"/>
      <c r="V51" s="15"/>
      <c r="W51" s="15"/>
      <c r="AC51" s="29" t="s">
        <v>47</v>
      </c>
      <c r="AD51" s="12" t="s">
        <v>47</v>
      </c>
    </row>
    <row r="52" spans="1:30" ht="30" customHeight="1" thickTop="1" thickBot="1" x14ac:dyDescent="0.3">
      <c r="A52" s="62"/>
      <c r="C52" s="39">
        <v>41</v>
      </c>
      <c r="D52" s="40"/>
      <c r="E52" s="41"/>
      <c r="F52" s="41"/>
      <c r="G52" s="41"/>
      <c r="H52" s="40"/>
      <c r="I52" s="40"/>
      <c r="J52" s="40"/>
      <c r="K52" s="40"/>
      <c r="L52" s="42"/>
      <c r="M52" s="40"/>
      <c r="N52" s="43"/>
      <c r="O52" s="15"/>
      <c r="P52" s="15"/>
      <c r="Q52" s="15"/>
      <c r="R52" s="15"/>
      <c r="S52" s="15"/>
      <c r="T52" s="15"/>
      <c r="U52" s="15"/>
      <c r="V52" s="15"/>
      <c r="W52" s="15"/>
      <c r="AC52" s="29" t="s">
        <v>47</v>
      </c>
      <c r="AD52" s="12" t="s">
        <v>47</v>
      </c>
    </row>
    <row r="53" spans="1:30" ht="30" customHeight="1" thickTop="1" thickBot="1" x14ac:dyDescent="0.3">
      <c r="A53" s="62"/>
      <c r="C53" s="39">
        <v>42</v>
      </c>
      <c r="D53" s="40"/>
      <c r="E53" s="41"/>
      <c r="F53" s="41"/>
      <c r="G53" s="41"/>
      <c r="H53" s="40"/>
      <c r="I53" s="40"/>
      <c r="J53" s="40"/>
      <c r="K53" s="40"/>
      <c r="L53" s="42"/>
      <c r="M53" s="40"/>
      <c r="N53" s="43"/>
      <c r="O53" s="15"/>
      <c r="P53" s="15"/>
      <c r="Q53" s="15"/>
      <c r="R53" s="15"/>
      <c r="S53" s="15"/>
      <c r="T53" s="15"/>
      <c r="U53" s="15"/>
      <c r="V53" s="15"/>
      <c r="W53" s="15"/>
      <c r="AC53" s="29" t="s">
        <v>47</v>
      </c>
      <c r="AD53" s="12" t="s">
        <v>47</v>
      </c>
    </row>
    <row r="54" spans="1:30" ht="30" customHeight="1" thickTop="1" thickBot="1" x14ac:dyDescent="0.3">
      <c r="A54" s="62"/>
      <c r="C54" s="39">
        <v>43</v>
      </c>
      <c r="D54" s="40"/>
      <c r="E54" s="41"/>
      <c r="F54" s="41"/>
      <c r="G54" s="41"/>
      <c r="H54" s="40"/>
      <c r="I54" s="40"/>
      <c r="J54" s="40"/>
      <c r="K54" s="40"/>
      <c r="L54" s="42"/>
      <c r="M54" s="40"/>
      <c r="N54" s="43"/>
      <c r="O54" s="15"/>
      <c r="P54" s="15"/>
      <c r="Q54" s="15"/>
      <c r="R54" s="15"/>
      <c r="S54" s="15"/>
      <c r="T54" s="15"/>
      <c r="U54" s="15"/>
      <c r="V54" s="15"/>
      <c r="W54" s="15"/>
      <c r="AC54" s="29" t="s">
        <v>47</v>
      </c>
      <c r="AD54" s="12" t="s">
        <v>47</v>
      </c>
    </row>
    <row r="55" spans="1:30" ht="30" customHeight="1" thickTop="1" thickBot="1" x14ac:dyDescent="0.3">
      <c r="A55" s="62"/>
      <c r="C55" s="39">
        <v>44</v>
      </c>
      <c r="D55" s="40"/>
      <c r="E55" s="41"/>
      <c r="F55" s="41"/>
      <c r="G55" s="41"/>
      <c r="H55" s="40"/>
      <c r="I55" s="40"/>
      <c r="J55" s="40"/>
      <c r="K55" s="40"/>
      <c r="L55" s="42"/>
      <c r="M55" s="40"/>
      <c r="N55" s="43"/>
      <c r="O55" s="15"/>
      <c r="P55" s="15"/>
      <c r="Q55" s="15"/>
      <c r="R55" s="15"/>
      <c r="S55" s="15"/>
      <c r="T55" s="15"/>
      <c r="U55" s="15"/>
      <c r="V55" s="15"/>
      <c r="W55" s="15"/>
      <c r="AC55" s="29" t="s">
        <v>47</v>
      </c>
      <c r="AD55" s="12" t="s">
        <v>47</v>
      </c>
    </row>
    <row r="56" spans="1:30" ht="30" customHeight="1" thickTop="1" thickBot="1" x14ac:dyDescent="0.3">
      <c r="A56" s="62"/>
      <c r="C56" s="39">
        <v>45</v>
      </c>
      <c r="D56" s="40"/>
      <c r="E56" s="41"/>
      <c r="F56" s="41"/>
      <c r="G56" s="41"/>
      <c r="H56" s="40"/>
      <c r="I56" s="40"/>
      <c r="J56" s="40"/>
      <c r="K56" s="40"/>
      <c r="L56" s="42"/>
      <c r="M56" s="40"/>
      <c r="N56" s="43"/>
      <c r="O56" s="15"/>
      <c r="P56" s="15"/>
      <c r="Q56" s="15"/>
      <c r="R56" s="15"/>
      <c r="S56" s="15"/>
      <c r="T56" s="15"/>
      <c r="U56" s="15"/>
      <c r="V56" s="15"/>
      <c r="W56" s="15"/>
      <c r="AC56" s="29" t="s">
        <v>47</v>
      </c>
      <c r="AD56" s="12" t="s">
        <v>47</v>
      </c>
    </row>
    <row r="57" spans="1:30" ht="30" customHeight="1" thickTop="1" thickBot="1" x14ac:dyDescent="0.3">
      <c r="A57" s="62"/>
      <c r="C57" s="39">
        <v>46</v>
      </c>
      <c r="D57" s="40"/>
      <c r="E57" s="41"/>
      <c r="F57" s="41"/>
      <c r="G57" s="41"/>
      <c r="H57" s="40"/>
      <c r="I57" s="40"/>
      <c r="J57" s="40"/>
      <c r="K57" s="40"/>
      <c r="L57" s="42"/>
      <c r="M57" s="40"/>
      <c r="N57" s="43"/>
      <c r="O57" s="15"/>
      <c r="P57" s="15"/>
      <c r="Q57" s="15"/>
      <c r="R57" s="15"/>
      <c r="S57" s="15"/>
      <c r="T57" s="15"/>
      <c r="U57" s="15"/>
      <c r="V57" s="15"/>
      <c r="W57" s="15"/>
      <c r="AC57" s="29" t="s">
        <v>47</v>
      </c>
      <c r="AD57" s="12" t="s">
        <v>47</v>
      </c>
    </row>
    <row r="58" spans="1:30" ht="30" customHeight="1" thickTop="1" thickBot="1" x14ac:dyDescent="0.3">
      <c r="A58" s="62"/>
      <c r="C58" s="39">
        <v>47</v>
      </c>
      <c r="D58" s="40"/>
      <c r="E58" s="41"/>
      <c r="F58" s="41"/>
      <c r="G58" s="41"/>
      <c r="H58" s="40"/>
      <c r="I58" s="40"/>
      <c r="J58" s="40"/>
      <c r="K58" s="40"/>
      <c r="L58" s="42"/>
      <c r="M58" s="40"/>
      <c r="N58" s="43"/>
      <c r="O58" s="15"/>
      <c r="P58" s="15"/>
      <c r="Q58" s="15"/>
      <c r="R58" s="15"/>
      <c r="S58" s="15"/>
      <c r="T58" s="15"/>
      <c r="U58" s="15"/>
      <c r="V58" s="15"/>
      <c r="W58" s="15"/>
      <c r="AC58" s="29" t="s">
        <v>47</v>
      </c>
      <c r="AD58" s="12" t="s">
        <v>47</v>
      </c>
    </row>
    <row r="59" spans="1:30" ht="30" customHeight="1" thickTop="1" thickBot="1" x14ac:dyDescent="0.3">
      <c r="A59" s="62"/>
      <c r="C59" s="39">
        <v>48</v>
      </c>
      <c r="D59" s="40"/>
      <c r="E59" s="41"/>
      <c r="F59" s="41"/>
      <c r="G59" s="41"/>
      <c r="H59" s="40"/>
      <c r="I59" s="40"/>
      <c r="J59" s="40"/>
      <c r="K59" s="40"/>
      <c r="L59" s="42"/>
      <c r="M59" s="40"/>
      <c r="N59" s="43"/>
      <c r="O59" s="15"/>
      <c r="P59" s="15"/>
      <c r="Q59" s="15"/>
      <c r="R59" s="15"/>
      <c r="S59" s="15"/>
      <c r="T59" s="15"/>
      <c r="U59" s="15"/>
      <c r="V59" s="15"/>
      <c r="W59" s="15"/>
      <c r="AC59" s="29" t="s">
        <v>47</v>
      </c>
      <c r="AD59" s="12" t="s">
        <v>47</v>
      </c>
    </row>
    <row r="60" spans="1:30" ht="30" customHeight="1" thickTop="1" thickBot="1" x14ac:dyDescent="0.3">
      <c r="A60" s="62"/>
      <c r="C60" s="39">
        <v>49</v>
      </c>
      <c r="D60" s="40"/>
      <c r="E60" s="41"/>
      <c r="F60" s="41"/>
      <c r="G60" s="41"/>
      <c r="H60" s="40"/>
      <c r="I60" s="40"/>
      <c r="J60" s="40"/>
      <c r="K60" s="40"/>
      <c r="L60" s="42"/>
      <c r="M60" s="40"/>
      <c r="N60" s="43"/>
      <c r="O60" s="15"/>
      <c r="P60" s="15"/>
      <c r="Q60" s="15"/>
      <c r="R60" s="15"/>
      <c r="S60" s="15"/>
      <c r="T60" s="15"/>
      <c r="U60" s="15"/>
      <c r="V60" s="15"/>
      <c r="W60" s="15"/>
      <c r="AC60" s="29" t="s">
        <v>47</v>
      </c>
      <c r="AD60" s="12" t="s">
        <v>47</v>
      </c>
    </row>
    <row r="61" spans="1:30" ht="30" customHeight="1" thickTop="1" thickBot="1" x14ac:dyDescent="0.3">
      <c r="A61" s="62"/>
      <c r="C61" s="39">
        <v>50</v>
      </c>
      <c r="D61" s="40"/>
      <c r="E61" s="41"/>
      <c r="F61" s="41"/>
      <c r="G61" s="41"/>
      <c r="H61" s="40"/>
      <c r="I61" s="40"/>
      <c r="J61" s="40"/>
      <c r="K61" s="40"/>
      <c r="L61" s="42"/>
      <c r="M61" s="40"/>
      <c r="N61" s="43"/>
      <c r="O61" s="15"/>
      <c r="P61" s="15"/>
      <c r="Q61" s="15"/>
      <c r="R61" s="15"/>
      <c r="S61" s="15"/>
      <c r="T61" s="15"/>
      <c r="U61" s="15"/>
      <c r="V61" s="15"/>
      <c r="W61" s="15"/>
      <c r="AC61" s="29" t="s">
        <v>47</v>
      </c>
      <c r="AD61" s="12" t="s">
        <v>47</v>
      </c>
    </row>
    <row r="62" spans="1:30" ht="30" customHeight="1" thickTop="1" thickBot="1" x14ac:dyDescent="0.3">
      <c r="A62" s="62"/>
      <c r="C62" s="39">
        <v>51</v>
      </c>
      <c r="D62" s="40"/>
      <c r="E62" s="41"/>
      <c r="F62" s="41"/>
      <c r="G62" s="41"/>
      <c r="H62" s="40"/>
      <c r="I62" s="40"/>
      <c r="J62" s="40"/>
      <c r="K62" s="40"/>
      <c r="L62" s="42"/>
      <c r="M62" s="40"/>
      <c r="N62" s="43"/>
      <c r="O62" s="15"/>
      <c r="P62" s="15"/>
      <c r="Q62" s="15"/>
      <c r="R62" s="15"/>
      <c r="S62" s="15"/>
      <c r="T62" s="15"/>
      <c r="U62" s="15"/>
      <c r="V62" s="15"/>
      <c r="W62" s="15"/>
      <c r="AC62" s="29" t="s">
        <v>47</v>
      </c>
      <c r="AD62" s="12" t="s">
        <v>47</v>
      </c>
    </row>
    <row r="63" spans="1:30" ht="30" customHeight="1" thickTop="1" thickBot="1" x14ac:dyDescent="0.3">
      <c r="A63" s="62"/>
      <c r="C63" s="39">
        <v>52</v>
      </c>
      <c r="D63" s="40"/>
      <c r="E63" s="41"/>
      <c r="F63" s="41"/>
      <c r="G63" s="41"/>
      <c r="H63" s="40"/>
      <c r="I63" s="40"/>
      <c r="J63" s="40"/>
      <c r="K63" s="40"/>
      <c r="L63" s="42"/>
      <c r="M63" s="40"/>
      <c r="N63" s="43"/>
      <c r="O63" s="15"/>
      <c r="P63" s="15"/>
      <c r="Q63" s="15"/>
      <c r="R63" s="15"/>
      <c r="S63" s="15"/>
      <c r="T63" s="15"/>
      <c r="U63" s="15"/>
      <c r="V63" s="15"/>
      <c r="W63" s="15"/>
      <c r="AC63" s="29" t="s">
        <v>47</v>
      </c>
      <c r="AD63" s="12" t="s">
        <v>47</v>
      </c>
    </row>
    <row r="64" spans="1:30" ht="30" customHeight="1" thickTop="1" thickBot="1" x14ac:dyDescent="0.3">
      <c r="A64" s="62"/>
      <c r="C64" s="39">
        <v>53</v>
      </c>
      <c r="D64" s="40"/>
      <c r="E64" s="41"/>
      <c r="F64" s="41"/>
      <c r="G64" s="41"/>
      <c r="H64" s="40"/>
      <c r="I64" s="40"/>
      <c r="J64" s="40"/>
      <c r="K64" s="40"/>
      <c r="L64" s="42"/>
      <c r="M64" s="40"/>
      <c r="N64" s="43"/>
      <c r="O64" s="15"/>
      <c r="P64" s="15"/>
      <c r="Q64" s="15"/>
      <c r="R64" s="15"/>
      <c r="S64" s="15"/>
      <c r="T64" s="15"/>
      <c r="U64" s="15"/>
      <c r="V64" s="15"/>
      <c r="W64" s="15"/>
      <c r="AC64" s="29" t="s">
        <v>47</v>
      </c>
      <c r="AD64" s="12" t="s">
        <v>47</v>
      </c>
    </row>
    <row r="65" spans="1:30" ht="30" customHeight="1" thickTop="1" thickBot="1" x14ac:dyDescent="0.3">
      <c r="A65" s="62"/>
      <c r="C65" s="39">
        <v>54</v>
      </c>
      <c r="D65" s="40"/>
      <c r="E65" s="41"/>
      <c r="F65" s="41"/>
      <c r="G65" s="41"/>
      <c r="H65" s="40"/>
      <c r="I65" s="40"/>
      <c r="J65" s="40"/>
      <c r="K65" s="40"/>
      <c r="L65" s="42"/>
      <c r="M65" s="40"/>
      <c r="N65" s="43"/>
      <c r="O65" s="15"/>
      <c r="P65" s="15"/>
      <c r="Q65" s="15"/>
      <c r="R65" s="15"/>
      <c r="S65" s="15"/>
      <c r="T65" s="15"/>
      <c r="U65" s="15"/>
      <c r="V65" s="15"/>
      <c r="W65" s="15"/>
      <c r="AC65" s="29" t="s">
        <v>47</v>
      </c>
      <c r="AD65" s="12" t="s">
        <v>47</v>
      </c>
    </row>
    <row r="66" spans="1:30" ht="30" customHeight="1" thickTop="1" thickBot="1" x14ac:dyDescent="0.3">
      <c r="A66" s="62"/>
      <c r="C66" s="39">
        <v>55</v>
      </c>
      <c r="D66" s="40"/>
      <c r="E66" s="41"/>
      <c r="F66" s="41"/>
      <c r="G66" s="41"/>
      <c r="H66" s="40"/>
      <c r="I66" s="40"/>
      <c r="J66" s="40"/>
      <c r="K66" s="40"/>
      <c r="L66" s="42"/>
      <c r="M66" s="40"/>
      <c r="N66" s="43"/>
      <c r="O66" s="15"/>
      <c r="P66" s="15"/>
      <c r="Q66" s="15"/>
      <c r="R66" s="15"/>
      <c r="S66" s="15"/>
      <c r="T66" s="15"/>
      <c r="U66" s="15"/>
      <c r="V66" s="15"/>
      <c r="W66" s="15"/>
      <c r="AC66" s="29" t="s">
        <v>47</v>
      </c>
      <c r="AD66" s="12" t="s">
        <v>47</v>
      </c>
    </row>
    <row r="67" spans="1:30" ht="30" customHeight="1" thickTop="1" thickBot="1" x14ac:dyDescent="0.3">
      <c r="A67" s="62"/>
      <c r="C67" s="39">
        <v>56</v>
      </c>
      <c r="D67" s="40"/>
      <c r="E67" s="41"/>
      <c r="F67" s="41"/>
      <c r="G67" s="41"/>
      <c r="H67" s="40"/>
      <c r="I67" s="40"/>
      <c r="J67" s="40"/>
      <c r="K67" s="40"/>
      <c r="L67" s="42"/>
      <c r="M67" s="40"/>
      <c r="N67" s="43"/>
      <c r="O67" s="15"/>
      <c r="P67" s="15"/>
      <c r="Q67" s="15"/>
      <c r="R67" s="15"/>
      <c r="S67" s="15"/>
      <c r="T67" s="15"/>
      <c r="U67" s="15"/>
      <c r="V67" s="15"/>
      <c r="W67" s="15"/>
      <c r="AC67" s="29" t="s">
        <v>47</v>
      </c>
      <c r="AD67" s="12" t="s">
        <v>47</v>
      </c>
    </row>
    <row r="68" spans="1:30" ht="30" customHeight="1" thickTop="1" thickBot="1" x14ac:dyDescent="0.3">
      <c r="A68" s="62"/>
      <c r="C68" s="39">
        <v>57</v>
      </c>
      <c r="D68" s="40"/>
      <c r="E68" s="41"/>
      <c r="F68" s="41"/>
      <c r="G68" s="41"/>
      <c r="H68" s="40"/>
      <c r="I68" s="40"/>
      <c r="J68" s="40"/>
      <c r="K68" s="40"/>
      <c r="L68" s="42"/>
      <c r="M68" s="40"/>
      <c r="N68" s="43"/>
      <c r="O68" s="15"/>
      <c r="P68" s="15"/>
      <c r="Q68" s="15"/>
      <c r="R68" s="15"/>
      <c r="S68" s="15"/>
      <c r="T68" s="15"/>
      <c r="U68" s="15"/>
      <c r="V68" s="15"/>
      <c r="W68" s="15"/>
      <c r="AC68" s="29" t="s">
        <v>47</v>
      </c>
      <c r="AD68" s="12" t="s">
        <v>47</v>
      </c>
    </row>
    <row r="69" spans="1:30" ht="30" customHeight="1" thickTop="1" thickBot="1" x14ac:dyDescent="0.3">
      <c r="A69" s="62"/>
      <c r="C69" s="39">
        <v>58</v>
      </c>
      <c r="D69" s="40"/>
      <c r="E69" s="41"/>
      <c r="F69" s="41"/>
      <c r="G69" s="41"/>
      <c r="H69" s="40"/>
      <c r="I69" s="40"/>
      <c r="J69" s="40"/>
      <c r="K69" s="40"/>
      <c r="L69" s="42"/>
      <c r="M69" s="40"/>
      <c r="N69" s="43"/>
      <c r="O69" s="15"/>
      <c r="P69" s="15"/>
      <c r="Q69" s="15"/>
      <c r="R69" s="15"/>
      <c r="S69" s="15"/>
      <c r="T69" s="15"/>
      <c r="U69" s="15"/>
      <c r="V69" s="15"/>
      <c r="W69" s="15"/>
      <c r="AC69" s="29" t="s">
        <v>47</v>
      </c>
      <c r="AD69" s="12" t="s">
        <v>47</v>
      </c>
    </row>
    <row r="70" spans="1:30" ht="30" customHeight="1" thickTop="1" thickBot="1" x14ac:dyDescent="0.3">
      <c r="A70" s="62"/>
      <c r="C70" s="39">
        <v>59</v>
      </c>
      <c r="D70" s="40"/>
      <c r="E70" s="41"/>
      <c r="F70" s="41"/>
      <c r="G70" s="41"/>
      <c r="H70" s="40"/>
      <c r="I70" s="40"/>
      <c r="J70" s="40"/>
      <c r="K70" s="40"/>
      <c r="L70" s="42"/>
      <c r="M70" s="40"/>
      <c r="N70" s="43"/>
      <c r="O70" s="15"/>
      <c r="P70" s="15"/>
      <c r="Q70" s="15"/>
      <c r="R70" s="15"/>
      <c r="S70" s="15"/>
      <c r="T70" s="15"/>
      <c r="U70" s="15"/>
      <c r="V70" s="15"/>
      <c r="W70" s="15"/>
      <c r="AC70" s="29" t="s">
        <v>47</v>
      </c>
      <c r="AD70" s="12" t="s">
        <v>47</v>
      </c>
    </row>
    <row r="71" spans="1:30" ht="30" customHeight="1" thickTop="1" thickBot="1" x14ac:dyDescent="0.3">
      <c r="A71" s="62"/>
      <c r="C71" s="39">
        <v>60</v>
      </c>
      <c r="D71" s="40"/>
      <c r="E71" s="41"/>
      <c r="F71" s="41"/>
      <c r="G71" s="41"/>
      <c r="H71" s="40"/>
      <c r="I71" s="40"/>
      <c r="J71" s="40"/>
      <c r="K71" s="40"/>
      <c r="L71" s="42"/>
      <c r="M71" s="40"/>
      <c r="N71" s="43"/>
      <c r="O71" s="15"/>
      <c r="P71" s="15"/>
      <c r="Q71" s="15"/>
      <c r="R71" s="15"/>
      <c r="S71" s="15"/>
      <c r="T71" s="15"/>
      <c r="U71" s="15"/>
      <c r="V71" s="15"/>
      <c r="W71" s="15"/>
      <c r="AC71" s="29" t="s">
        <v>47</v>
      </c>
      <c r="AD71" s="12" t="s">
        <v>47</v>
      </c>
    </row>
    <row r="72" spans="1:30" ht="30" customHeight="1" thickTop="1" thickBot="1" x14ac:dyDescent="0.3">
      <c r="A72" s="62"/>
      <c r="C72" s="39">
        <v>61</v>
      </c>
      <c r="D72" s="40"/>
      <c r="E72" s="41"/>
      <c r="F72" s="41"/>
      <c r="G72" s="41"/>
      <c r="H72" s="40"/>
      <c r="I72" s="40"/>
      <c r="J72" s="40"/>
      <c r="K72" s="40"/>
      <c r="L72" s="42"/>
      <c r="M72" s="40"/>
      <c r="N72" s="43"/>
      <c r="O72" s="15"/>
      <c r="P72" s="15"/>
      <c r="Q72" s="15"/>
      <c r="R72" s="15"/>
      <c r="S72" s="15"/>
      <c r="T72" s="15"/>
      <c r="U72" s="15"/>
      <c r="V72" s="15"/>
      <c r="W72" s="15"/>
      <c r="AC72" s="29" t="s">
        <v>47</v>
      </c>
      <c r="AD72" s="12" t="s">
        <v>47</v>
      </c>
    </row>
    <row r="73" spans="1:30" ht="30" customHeight="1" thickTop="1" thickBot="1" x14ac:dyDescent="0.3">
      <c r="A73" s="62"/>
      <c r="C73" s="39">
        <v>62</v>
      </c>
      <c r="D73" s="40"/>
      <c r="E73" s="41"/>
      <c r="F73" s="41"/>
      <c r="G73" s="41"/>
      <c r="H73" s="40"/>
      <c r="I73" s="40"/>
      <c r="J73" s="40"/>
      <c r="K73" s="40"/>
      <c r="L73" s="42"/>
      <c r="M73" s="40"/>
      <c r="N73" s="43"/>
      <c r="O73" s="15"/>
      <c r="P73" s="15"/>
      <c r="Q73" s="15"/>
      <c r="R73" s="15"/>
      <c r="S73" s="15"/>
      <c r="T73" s="15"/>
      <c r="U73" s="15"/>
      <c r="V73" s="15"/>
      <c r="W73" s="15"/>
      <c r="AC73" s="29" t="s">
        <v>47</v>
      </c>
      <c r="AD73" s="12" t="s">
        <v>47</v>
      </c>
    </row>
    <row r="74" spans="1:30" ht="30" customHeight="1" thickTop="1" thickBot="1" x14ac:dyDescent="0.3">
      <c r="A74" s="62"/>
      <c r="C74" s="39">
        <v>63</v>
      </c>
      <c r="D74" s="40"/>
      <c r="E74" s="41"/>
      <c r="F74" s="41"/>
      <c r="G74" s="41"/>
      <c r="H74" s="40"/>
      <c r="I74" s="40"/>
      <c r="J74" s="40"/>
      <c r="K74" s="40"/>
      <c r="L74" s="42"/>
      <c r="M74" s="40"/>
      <c r="N74" s="43"/>
      <c r="O74" s="15"/>
      <c r="P74" s="15"/>
      <c r="Q74" s="15"/>
      <c r="R74" s="15"/>
      <c r="S74" s="15"/>
      <c r="T74" s="15"/>
      <c r="U74" s="15"/>
      <c r="V74" s="15"/>
      <c r="W74" s="15"/>
      <c r="AC74" s="29" t="s">
        <v>47</v>
      </c>
      <c r="AD74" s="12" t="s">
        <v>47</v>
      </c>
    </row>
    <row r="75" spans="1:30" ht="30" customHeight="1" thickTop="1" thickBot="1" x14ac:dyDescent="0.3">
      <c r="A75" s="62"/>
      <c r="C75" s="39">
        <v>64</v>
      </c>
      <c r="D75" s="40"/>
      <c r="E75" s="41"/>
      <c r="F75" s="41"/>
      <c r="G75" s="41"/>
      <c r="H75" s="40"/>
      <c r="I75" s="40"/>
      <c r="J75" s="40"/>
      <c r="K75" s="40"/>
      <c r="L75" s="42"/>
      <c r="M75" s="40"/>
      <c r="N75" s="43"/>
      <c r="O75" s="15"/>
      <c r="P75" s="15"/>
      <c r="Q75" s="15"/>
      <c r="R75" s="15"/>
      <c r="S75" s="15"/>
      <c r="T75" s="15"/>
      <c r="U75" s="15"/>
      <c r="V75" s="15"/>
      <c r="W75" s="15"/>
      <c r="AC75" s="29" t="s">
        <v>47</v>
      </c>
      <c r="AD75" s="12" t="s">
        <v>47</v>
      </c>
    </row>
    <row r="76" spans="1:30" ht="30" customHeight="1" thickTop="1" thickBot="1" x14ac:dyDescent="0.3">
      <c r="A76" s="62"/>
      <c r="C76" s="39">
        <v>65</v>
      </c>
      <c r="D76" s="40"/>
      <c r="E76" s="41"/>
      <c r="F76" s="41"/>
      <c r="G76" s="41"/>
      <c r="H76" s="40"/>
      <c r="I76" s="40"/>
      <c r="J76" s="40"/>
      <c r="K76" s="40"/>
      <c r="L76" s="42"/>
      <c r="M76" s="40"/>
      <c r="N76" s="43"/>
      <c r="O76" s="15"/>
      <c r="P76" s="15"/>
      <c r="Q76" s="15"/>
      <c r="R76" s="15"/>
      <c r="S76" s="15"/>
      <c r="T76" s="15"/>
      <c r="U76" s="15"/>
      <c r="V76" s="15"/>
      <c r="W76" s="15"/>
      <c r="AC76" s="29" t="s">
        <v>47</v>
      </c>
      <c r="AD76" s="12" t="s">
        <v>47</v>
      </c>
    </row>
    <row r="77" spans="1:30" ht="30" customHeight="1" thickTop="1" thickBot="1" x14ac:dyDescent="0.3">
      <c r="A77" s="62"/>
      <c r="C77" s="39">
        <v>66</v>
      </c>
      <c r="D77" s="40"/>
      <c r="E77" s="41"/>
      <c r="F77" s="41"/>
      <c r="G77" s="41"/>
      <c r="H77" s="40"/>
      <c r="I77" s="40"/>
      <c r="J77" s="40"/>
      <c r="K77" s="40"/>
      <c r="L77" s="42"/>
      <c r="M77" s="40"/>
      <c r="N77" s="43"/>
      <c r="O77" s="15"/>
      <c r="P77" s="15"/>
      <c r="Q77" s="15"/>
      <c r="R77" s="15"/>
      <c r="S77" s="15"/>
      <c r="T77" s="15"/>
      <c r="U77" s="15"/>
      <c r="V77" s="15"/>
      <c r="W77" s="15"/>
      <c r="AC77" s="29" t="s">
        <v>47</v>
      </c>
      <c r="AD77" s="12" t="s">
        <v>47</v>
      </c>
    </row>
    <row r="78" spans="1:30" ht="30" customHeight="1" thickTop="1" thickBot="1" x14ac:dyDescent="0.3">
      <c r="A78" s="62"/>
      <c r="C78" s="39">
        <v>67</v>
      </c>
      <c r="D78" s="40"/>
      <c r="E78" s="41"/>
      <c r="F78" s="41"/>
      <c r="G78" s="41"/>
      <c r="H78" s="40"/>
      <c r="I78" s="40"/>
      <c r="J78" s="40"/>
      <c r="K78" s="40"/>
      <c r="L78" s="42"/>
      <c r="M78" s="40"/>
      <c r="N78" s="43"/>
      <c r="O78" s="15"/>
      <c r="P78" s="15"/>
      <c r="Q78" s="15"/>
      <c r="R78" s="15"/>
      <c r="S78" s="15"/>
      <c r="T78" s="15"/>
      <c r="U78" s="15"/>
      <c r="V78" s="15"/>
      <c r="W78" s="15"/>
      <c r="AC78" s="29" t="s">
        <v>47</v>
      </c>
      <c r="AD78" s="12" t="s">
        <v>47</v>
      </c>
    </row>
    <row r="79" spans="1:30" ht="30" customHeight="1" thickTop="1" thickBot="1" x14ac:dyDescent="0.3">
      <c r="A79" s="62"/>
      <c r="C79" s="39">
        <v>68</v>
      </c>
      <c r="D79" s="40"/>
      <c r="E79" s="41"/>
      <c r="F79" s="41"/>
      <c r="G79" s="41"/>
      <c r="H79" s="40"/>
      <c r="I79" s="40"/>
      <c r="J79" s="40"/>
      <c r="K79" s="40"/>
      <c r="L79" s="42"/>
      <c r="M79" s="40"/>
      <c r="N79" s="43"/>
      <c r="O79" s="15"/>
      <c r="P79" s="15"/>
      <c r="Q79" s="15"/>
      <c r="R79" s="15"/>
      <c r="S79" s="15"/>
      <c r="T79" s="15"/>
      <c r="U79" s="15"/>
      <c r="V79" s="15"/>
      <c r="W79" s="15"/>
      <c r="AC79" s="29" t="s">
        <v>47</v>
      </c>
      <c r="AD79" s="12" t="s">
        <v>47</v>
      </c>
    </row>
    <row r="80" spans="1:30" ht="30" customHeight="1" thickTop="1" thickBot="1" x14ac:dyDescent="0.3">
      <c r="A80" s="62"/>
      <c r="C80" s="39">
        <v>69</v>
      </c>
      <c r="D80" s="40"/>
      <c r="E80" s="41"/>
      <c r="F80" s="41"/>
      <c r="G80" s="41"/>
      <c r="H80" s="40"/>
      <c r="I80" s="40"/>
      <c r="J80" s="40"/>
      <c r="K80" s="40"/>
      <c r="L80" s="42"/>
      <c r="M80" s="40"/>
      <c r="N80" s="43"/>
      <c r="O80" s="15"/>
      <c r="P80" s="15"/>
      <c r="Q80" s="15"/>
      <c r="R80" s="15"/>
      <c r="S80" s="15"/>
      <c r="T80" s="15"/>
      <c r="U80" s="15"/>
      <c r="V80" s="15"/>
      <c r="W80" s="15"/>
      <c r="AC80" s="29" t="s">
        <v>47</v>
      </c>
      <c r="AD80" s="12" t="s">
        <v>47</v>
      </c>
    </row>
    <row r="81" spans="1:30" ht="30" customHeight="1" thickTop="1" thickBot="1" x14ac:dyDescent="0.3">
      <c r="A81" s="62"/>
      <c r="C81" s="39">
        <v>70</v>
      </c>
      <c r="D81" s="40"/>
      <c r="E81" s="41"/>
      <c r="F81" s="41"/>
      <c r="G81" s="41"/>
      <c r="H81" s="40"/>
      <c r="I81" s="40"/>
      <c r="J81" s="40"/>
      <c r="K81" s="40"/>
      <c r="L81" s="42"/>
      <c r="M81" s="40"/>
      <c r="N81" s="43"/>
      <c r="O81" s="15"/>
      <c r="P81" s="15"/>
      <c r="Q81" s="15"/>
      <c r="R81" s="15"/>
      <c r="S81" s="15"/>
      <c r="T81" s="15"/>
      <c r="U81" s="15"/>
      <c r="V81" s="15"/>
      <c r="W81" s="15"/>
      <c r="AC81" s="29" t="s">
        <v>47</v>
      </c>
      <c r="AD81" s="12" t="s">
        <v>47</v>
      </c>
    </row>
    <row r="82" spans="1:30" ht="30" customHeight="1" thickTop="1" thickBot="1" x14ac:dyDescent="0.3">
      <c r="A82" s="62"/>
      <c r="C82" s="39">
        <v>71</v>
      </c>
      <c r="D82" s="40"/>
      <c r="E82" s="41"/>
      <c r="F82" s="41"/>
      <c r="G82" s="41"/>
      <c r="H82" s="40"/>
      <c r="I82" s="40"/>
      <c r="J82" s="40"/>
      <c r="K82" s="40"/>
      <c r="L82" s="42"/>
      <c r="M82" s="40"/>
      <c r="N82" s="43"/>
      <c r="O82" s="15"/>
      <c r="P82" s="15"/>
      <c r="Q82" s="15"/>
      <c r="R82" s="15"/>
      <c r="S82" s="15"/>
      <c r="T82" s="15"/>
      <c r="U82" s="15"/>
      <c r="V82" s="15"/>
      <c r="W82" s="15"/>
      <c r="AC82" s="29" t="s">
        <v>47</v>
      </c>
      <c r="AD82" s="12" t="s">
        <v>47</v>
      </c>
    </row>
    <row r="83" spans="1:30" ht="30" customHeight="1" thickTop="1" thickBot="1" x14ac:dyDescent="0.3">
      <c r="A83" s="62"/>
      <c r="C83" s="39">
        <v>72</v>
      </c>
      <c r="D83" s="40"/>
      <c r="E83" s="41"/>
      <c r="F83" s="41"/>
      <c r="G83" s="41"/>
      <c r="H83" s="40"/>
      <c r="I83" s="40"/>
      <c r="J83" s="40"/>
      <c r="K83" s="40"/>
      <c r="L83" s="42"/>
      <c r="M83" s="40"/>
      <c r="N83" s="43"/>
      <c r="O83" s="15"/>
      <c r="P83" s="15"/>
      <c r="Q83" s="15"/>
      <c r="R83" s="15"/>
      <c r="S83" s="15"/>
      <c r="T83" s="15"/>
      <c r="U83" s="15"/>
      <c r="V83" s="15"/>
      <c r="W83" s="15"/>
      <c r="AC83" s="29" t="s">
        <v>47</v>
      </c>
      <c r="AD83" s="12" t="s">
        <v>47</v>
      </c>
    </row>
    <row r="84" spans="1:30" ht="30" customHeight="1" thickTop="1" thickBot="1" x14ac:dyDescent="0.3">
      <c r="A84" s="62"/>
      <c r="C84" s="39">
        <v>73</v>
      </c>
      <c r="D84" s="40"/>
      <c r="E84" s="41"/>
      <c r="F84" s="41"/>
      <c r="G84" s="41"/>
      <c r="H84" s="40"/>
      <c r="I84" s="40"/>
      <c r="J84" s="40"/>
      <c r="K84" s="40"/>
      <c r="L84" s="42"/>
      <c r="M84" s="40"/>
      <c r="N84" s="43"/>
      <c r="O84" s="15"/>
      <c r="P84" s="15"/>
      <c r="Q84" s="15"/>
      <c r="R84" s="15"/>
      <c r="S84" s="15"/>
      <c r="T84" s="15"/>
      <c r="U84" s="15"/>
      <c r="V84" s="15"/>
      <c r="W84" s="15"/>
      <c r="AC84" s="29" t="s">
        <v>47</v>
      </c>
      <c r="AD84" s="12" t="s">
        <v>47</v>
      </c>
    </row>
    <row r="85" spans="1:30" ht="30" customHeight="1" thickTop="1" thickBot="1" x14ac:dyDescent="0.3">
      <c r="A85" s="62"/>
      <c r="C85" s="39">
        <v>74</v>
      </c>
      <c r="D85" s="40"/>
      <c r="E85" s="41"/>
      <c r="F85" s="41"/>
      <c r="G85" s="41"/>
      <c r="H85" s="40"/>
      <c r="I85" s="40"/>
      <c r="J85" s="40"/>
      <c r="K85" s="40"/>
      <c r="L85" s="42"/>
      <c r="M85" s="40"/>
      <c r="N85" s="43"/>
      <c r="O85" s="15"/>
      <c r="P85" s="15"/>
      <c r="Q85" s="15"/>
      <c r="R85" s="15"/>
      <c r="S85" s="15"/>
      <c r="T85" s="15"/>
      <c r="U85" s="15"/>
      <c r="V85" s="15"/>
      <c r="W85" s="15"/>
      <c r="AC85" s="29" t="s">
        <v>47</v>
      </c>
      <c r="AD85" s="12" t="s">
        <v>47</v>
      </c>
    </row>
    <row r="86" spans="1:30" ht="30" customHeight="1" thickTop="1" thickBot="1" x14ac:dyDescent="0.3">
      <c r="A86" s="62"/>
      <c r="C86" s="39">
        <v>75</v>
      </c>
      <c r="D86" s="40"/>
      <c r="E86" s="41"/>
      <c r="F86" s="41"/>
      <c r="G86" s="41"/>
      <c r="H86" s="40"/>
      <c r="I86" s="40"/>
      <c r="J86" s="40"/>
      <c r="K86" s="40"/>
      <c r="L86" s="42"/>
      <c r="M86" s="40"/>
      <c r="N86" s="43"/>
      <c r="O86" s="15"/>
      <c r="P86" s="15"/>
      <c r="Q86" s="15"/>
      <c r="R86" s="15"/>
      <c r="S86" s="15"/>
      <c r="T86" s="15"/>
      <c r="U86" s="15"/>
      <c r="V86" s="15"/>
      <c r="W86" s="15"/>
      <c r="AC86" s="29" t="s">
        <v>47</v>
      </c>
      <c r="AD86" s="12" t="s">
        <v>47</v>
      </c>
    </row>
    <row r="87" spans="1:30" ht="30" customHeight="1" thickTop="1" thickBot="1" x14ac:dyDescent="0.3">
      <c r="A87" s="62"/>
      <c r="C87" s="39">
        <v>76</v>
      </c>
      <c r="D87" s="40"/>
      <c r="E87" s="41"/>
      <c r="F87" s="41"/>
      <c r="G87" s="41"/>
      <c r="H87" s="40"/>
      <c r="I87" s="40"/>
      <c r="J87" s="40"/>
      <c r="K87" s="40"/>
      <c r="L87" s="42"/>
      <c r="M87" s="40"/>
      <c r="N87" s="43"/>
      <c r="O87" s="15"/>
      <c r="P87" s="15"/>
      <c r="Q87" s="15"/>
      <c r="R87" s="15"/>
      <c r="S87" s="15"/>
      <c r="T87" s="15"/>
      <c r="U87" s="15"/>
      <c r="V87" s="15"/>
      <c r="W87" s="15"/>
      <c r="AC87" s="29" t="s">
        <v>47</v>
      </c>
      <c r="AD87" s="12" t="s">
        <v>47</v>
      </c>
    </row>
    <row r="88" spans="1:30" ht="30" customHeight="1" thickTop="1" thickBot="1" x14ac:dyDescent="0.3">
      <c r="A88" s="62"/>
      <c r="C88" s="39">
        <v>77</v>
      </c>
      <c r="D88" s="40"/>
      <c r="E88" s="41"/>
      <c r="F88" s="41"/>
      <c r="G88" s="41"/>
      <c r="H88" s="40"/>
      <c r="I88" s="40"/>
      <c r="J88" s="40"/>
      <c r="K88" s="40"/>
      <c r="L88" s="42"/>
      <c r="M88" s="40"/>
      <c r="N88" s="43"/>
      <c r="O88" s="15"/>
      <c r="P88" s="15"/>
      <c r="Q88" s="15"/>
      <c r="R88" s="15"/>
      <c r="S88" s="15"/>
      <c r="T88" s="15"/>
      <c r="U88" s="15"/>
      <c r="V88" s="15"/>
      <c r="W88" s="15"/>
      <c r="AC88" s="29" t="s">
        <v>47</v>
      </c>
      <c r="AD88" s="12" t="s">
        <v>47</v>
      </c>
    </row>
    <row r="89" spans="1:30" ht="30" customHeight="1" thickTop="1" thickBot="1" x14ac:dyDescent="0.3">
      <c r="A89" s="62"/>
      <c r="C89" s="39">
        <v>78</v>
      </c>
      <c r="D89" s="40"/>
      <c r="E89" s="41"/>
      <c r="F89" s="41"/>
      <c r="G89" s="41"/>
      <c r="H89" s="40"/>
      <c r="I89" s="40"/>
      <c r="J89" s="40"/>
      <c r="K89" s="40"/>
      <c r="L89" s="42"/>
      <c r="M89" s="40"/>
      <c r="N89" s="43"/>
      <c r="O89" s="15"/>
      <c r="P89" s="15"/>
      <c r="Q89" s="15"/>
      <c r="R89" s="15"/>
      <c r="S89" s="15"/>
      <c r="T89" s="15"/>
      <c r="U89" s="15"/>
      <c r="V89" s="15"/>
      <c r="W89" s="15"/>
      <c r="AC89" s="29" t="s">
        <v>47</v>
      </c>
      <c r="AD89" s="12" t="s">
        <v>47</v>
      </c>
    </row>
    <row r="90" spans="1:30" ht="30" customHeight="1" thickTop="1" thickBot="1" x14ac:dyDescent="0.3">
      <c r="A90" s="62"/>
      <c r="C90" s="39">
        <v>79</v>
      </c>
      <c r="D90" s="40"/>
      <c r="E90" s="41"/>
      <c r="F90" s="41"/>
      <c r="G90" s="41"/>
      <c r="H90" s="40"/>
      <c r="I90" s="40"/>
      <c r="J90" s="40"/>
      <c r="K90" s="40"/>
      <c r="L90" s="42"/>
      <c r="M90" s="40"/>
      <c r="N90" s="43"/>
      <c r="O90" s="15"/>
      <c r="P90" s="15"/>
      <c r="Q90" s="15"/>
      <c r="R90" s="15"/>
      <c r="S90" s="15"/>
      <c r="T90" s="15"/>
      <c r="U90" s="15"/>
      <c r="V90" s="15"/>
      <c r="W90" s="15"/>
      <c r="AC90" s="29" t="s">
        <v>47</v>
      </c>
      <c r="AD90" s="12" t="s">
        <v>47</v>
      </c>
    </row>
    <row r="91" spans="1:30" ht="30" customHeight="1" thickTop="1" thickBot="1" x14ac:dyDescent="0.3">
      <c r="A91" s="62"/>
      <c r="C91" s="39">
        <v>80</v>
      </c>
      <c r="D91" s="40"/>
      <c r="E91" s="41"/>
      <c r="F91" s="41"/>
      <c r="G91" s="41"/>
      <c r="H91" s="40"/>
      <c r="I91" s="40"/>
      <c r="J91" s="40"/>
      <c r="K91" s="40"/>
      <c r="L91" s="42"/>
      <c r="M91" s="40"/>
      <c r="N91" s="43"/>
      <c r="O91" s="15"/>
      <c r="P91" s="15"/>
      <c r="Q91" s="15"/>
      <c r="R91" s="15"/>
      <c r="S91" s="15"/>
      <c r="T91" s="15"/>
      <c r="U91" s="15"/>
      <c r="V91" s="15"/>
      <c r="W91" s="15"/>
      <c r="AC91" s="29" t="s">
        <v>47</v>
      </c>
      <c r="AD91" s="12" t="s">
        <v>47</v>
      </c>
    </row>
    <row r="92" spans="1:30" ht="30" customHeight="1" thickTop="1" thickBot="1" x14ac:dyDescent="0.3">
      <c r="A92" s="62"/>
      <c r="C92" s="39">
        <v>81</v>
      </c>
      <c r="D92" s="40"/>
      <c r="E92" s="41"/>
      <c r="F92" s="41"/>
      <c r="G92" s="41"/>
      <c r="H92" s="40"/>
      <c r="I92" s="40"/>
      <c r="J92" s="40"/>
      <c r="K92" s="40"/>
      <c r="L92" s="42"/>
      <c r="M92" s="40"/>
      <c r="N92" s="43"/>
      <c r="O92" s="15"/>
      <c r="P92" s="15"/>
      <c r="Q92" s="15"/>
      <c r="R92" s="15"/>
      <c r="S92" s="15"/>
      <c r="T92" s="15"/>
      <c r="U92" s="15"/>
      <c r="V92" s="15"/>
      <c r="W92" s="15"/>
      <c r="AC92" s="29" t="s">
        <v>47</v>
      </c>
      <c r="AD92" s="12" t="s">
        <v>47</v>
      </c>
    </row>
    <row r="93" spans="1:30" ht="30" customHeight="1" thickTop="1" thickBot="1" x14ac:dyDescent="0.3">
      <c r="A93" s="62"/>
      <c r="C93" s="39">
        <v>82</v>
      </c>
      <c r="D93" s="40"/>
      <c r="E93" s="41"/>
      <c r="F93" s="41"/>
      <c r="G93" s="41"/>
      <c r="H93" s="40"/>
      <c r="I93" s="40"/>
      <c r="J93" s="40"/>
      <c r="K93" s="40"/>
      <c r="L93" s="42"/>
      <c r="M93" s="40"/>
      <c r="N93" s="43"/>
      <c r="O93" s="15"/>
      <c r="P93" s="15"/>
      <c r="Q93" s="15"/>
      <c r="R93" s="15"/>
      <c r="S93" s="15"/>
      <c r="T93" s="15"/>
      <c r="U93" s="15"/>
      <c r="V93" s="15"/>
      <c r="W93" s="15"/>
      <c r="AC93" s="29" t="s">
        <v>47</v>
      </c>
      <c r="AD93" s="12" t="s">
        <v>47</v>
      </c>
    </row>
    <row r="94" spans="1:30" ht="30" customHeight="1" thickTop="1" thickBot="1" x14ac:dyDescent="0.3">
      <c r="A94" s="62"/>
      <c r="C94" s="39">
        <v>83</v>
      </c>
      <c r="D94" s="40"/>
      <c r="E94" s="41"/>
      <c r="F94" s="41"/>
      <c r="G94" s="41"/>
      <c r="H94" s="40"/>
      <c r="I94" s="40"/>
      <c r="J94" s="40"/>
      <c r="K94" s="40"/>
      <c r="L94" s="42"/>
      <c r="M94" s="40"/>
      <c r="N94" s="43"/>
      <c r="O94" s="15"/>
      <c r="P94" s="15"/>
      <c r="Q94" s="15"/>
      <c r="R94" s="15"/>
      <c r="S94" s="15"/>
      <c r="T94" s="15"/>
      <c r="U94" s="15"/>
      <c r="V94" s="15"/>
      <c r="W94" s="15"/>
      <c r="AC94" s="29" t="s">
        <v>47</v>
      </c>
      <c r="AD94" s="12" t="s">
        <v>47</v>
      </c>
    </row>
    <row r="95" spans="1:30" ht="30" customHeight="1" thickTop="1" thickBot="1" x14ac:dyDescent="0.3">
      <c r="A95" s="62"/>
      <c r="C95" s="39">
        <v>84</v>
      </c>
      <c r="D95" s="40"/>
      <c r="E95" s="41"/>
      <c r="F95" s="41"/>
      <c r="G95" s="41"/>
      <c r="H95" s="40"/>
      <c r="I95" s="40"/>
      <c r="J95" s="40"/>
      <c r="K95" s="40"/>
      <c r="L95" s="42"/>
      <c r="M95" s="40"/>
      <c r="N95" s="43"/>
      <c r="O95" s="15"/>
      <c r="P95" s="15"/>
      <c r="Q95" s="15"/>
      <c r="R95" s="15"/>
      <c r="S95" s="15"/>
      <c r="T95" s="15"/>
      <c r="U95" s="15"/>
      <c r="V95" s="15"/>
      <c r="W95" s="15"/>
      <c r="AC95" s="29" t="s">
        <v>47</v>
      </c>
      <c r="AD95" s="12" t="s">
        <v>47</v>
      </c>
    </row>
    <row r="96" spans="1:30" ht="30" customHeight="1" thickTop="1" thickBot="1" x14ac:dyDescent="0.3">
      <c r="A96" s="62"/>
      <c r="C96" s="39">
        <v>85</v>
      </c>
      <c r="D96" s="40"/>
      <c r="E96" s="41"/>
      <c r="F96" s="41"/>
      <c r="G96" s="41"/>
      <c r="H96" s="40"/>
      <c r="I96" s="40"/>
      <c r="J96" s="40"/>
      <c r="K96" s="40"/>
      <c r="L96" s="42"/>
      <c r="M96" s="40"/>
      <c r="N96" s="43"/>
      <c r="O96" s="15"/>
      <c r="P96" s="15"/>
      <c r="Q96" s="15"/>
      <c r="R96" s="15"/>
      <c r="S96" s="15"/>
      <c r="T96" s="15"/>
      <c r="U96" s="15"/>
      <c r="V96" s="15"/>
      <c r="W96" s="15"/>
      <c r="AC96" s="29" t="s">
        <v>47</v>
      </c>
      <c r="AD96" s="12" t="s">
        <v>47</v>
      </c>
    </row>
    <row r="97" spans="1:30" ht="30" customHeight="1" thickTop="1" thickBot="1" x14ac:dyDescent="0.3">
      <c r="A97" s="62"/>
      <c r="C97" s="39">
        <v>86</v>
      </c>
      <c r="D97" s="40"/>
      <c r="E97" s="41"/>
      <c r="F97" s="41"/>
      <c r="G97" s="41"/>
      <c r="H97" s="40"/>
      <c r="I97" s="40"/>
      <c r="J97" s="40"/>
      <c r="K97" s="40"/>
      <c r="L97" s="42"/>
      <c r="M97" s="40"/>
      <c r="N97" s="43"/>
      <c r="O97" s="15"/>
      <c r="P97" s="15"/>
      <c r="Q97" s="15"/>
      <c r="R97" s="15"/>
      <c r="S97" s="15"/>
      <c r="T97" s="15"/>
      <c r="U97" s="15"/>
      <c r="V97" s="15"/>
      <c r="W97" s="15"/>
      <c r="AC97" s="29" t="s">
        <v>47</v>
      </c>
      <c r="AD97" s="12" t="s">
        <v>47</v>
      </c>
    </row>
    <row r="98" spans="1:30" ht="30" customHeight="1" thickTop="1" thickBot="1" x14ac:dyDescent="0.3">
      <c r="A98" s="62"/>
      <c r="C98" s="39">
        <v>87</v>
      </c>
      <c r="D98" s="40"/>
      <c r="E98" s="41"/>
      <c r="F98" s="41"/>
      <c r="G98" s="41"/>
      <c r="H98" s="40"/>
      <c r="I98" s="40"/>
      <c r="J98" s="40"/>
      <c r="K98" s="40"/>
      <c r="L98" s="42"/>
      <c r="M98" s="40"/>
      <c r="N98" s="43"/>
      <c r="O98" s="15"/>
      <c r="P98" s="15"/>
      <c r="Q98" s="15"/>
      <c r="R98" s="15"/>
      <c r="S98" s="15"/>
      <c r="T98" s="15"/>
      <c r="U98" s="15"/>
      <c r="V98" s="15"/>
      <c r="W98" s="15"/>
      <c r="AC98" s="29" t="s">
        <v>47</v>
      </c>
      <c r="AD98" s="12" t="s">
        <v>47</v>
      </c>
    </row>
    <row r="99" spans="1:30" ht="30" customHeight="1" thickTop="1" thickBot="1" x14ac:dyDescent="0.3">
      <c r="A99" s="62"/>
      <c r="C99" s="39">
        <v>88</v>
      </c>
      <c r="D99" s="40"/>
      <c r="E99" s="41"/>
      <c r="F99" s="41"/>
      <c r="G99" s="41"/>
      <c r="H99" s="40"/>
      <c r="I99" s="40"/>
      <c r="J99" s="40"/>
      <c r="K99" s="40"/>
      <c r="L99" s="42"/>
      <c r="M99" s="40"/>
      <c r="N99" s="43"/>
      <c r="O99" s="15"/>
      <c r="P99" s="15"/>
      <c r="Q99" s="15"/>
      <c r="R99" s="15"/>
      <c r="S99" s="15"/>
      <c r="T99" s="15"/>
      <c r="U99" s="15"/>
      <c r="V99" s="15"/>
      <c r="W99" s="15"/>
      <c r="AC99" s="29" t="s">
        <v>47</v>
      </c>
      <c r="AD99" s="12" t="s">
        <v>47</v>
      </c>
    </row>
    <row r="100" spans="1:30" ht="30" customHeight="1" thickTop="1" thickBot="1" x14ac:dyDescent="0.3">
      <c r="A100" s="62"/>
      <c r="C100" s="39">
        <v>89</v>
      </c>
      <c r="D100" s="40"/>
      <c r="E100" s="41"/>
      <c r="F100" s="41"/>
      <c r="G100" s="41"/>
      <c r="H100" s="40"/>
      <c r="I100" s="40"/>
      <c r="J100" s="40"/>
      <c r="K100" s="40"/>
      <c r="L100" s="42"/>
      <c r="M100" s="40"/>
      <c r="N100" s="43"/>
      <c r="O100" s="15"/>
      <c r="P100" s="15"/>
      <c r="Q100" s="15"/>
      <c r="R100" s="15"/>
      <c r="S100" s="15"/>
      <c r="T100" s="15"/>
      <c r="U100" s="15"/>
      <c r="V100" s="15"/>
      <c r="W100" s="15"/>
      <c r="AC100" s="29" t="s">
        <v>47</v>
      </c>
      <c r="AD100" s="12" t="s">
        <v>47</v>
      </c>
    </row>
    <row r="101" spans="1:30" ht="30" customHeight="1" thickTop="1" thickBot="1" x14ac:dyDescent="0.3">
      <c r="A101" s="62"/>
      <c r="C101" s="39">
        <v>90</v>
      </c>
      <c r="D101" s="40"/>
      <c r="E101" s="41"/>
      <c r="F101" s="41"/>
      <c r="G101" s="41"/>
      <c r="H101" s="40"/>
      <c r="I101" s="40"/>
      <c r="J101" s="40"/>
      <c r="K101" s="40"/>
      <c r="L101" s="42"/>
      <c r="M101" s="40"/>
      <c r="N101" s="43"/>
      <c r="O101" s="15"/>
      <c r="P101" s="15"/>
      <c r="Q101" s="15"/>
      <c r="R101" s="15"/>
      <c r="S101" s="15"/>
      <c r="T101" s="15"/>
      <c r="U101" s="15"/>
      <c r="V101" s="15"/>
      <c r="W101" s="15"/>
      <c r="AC101" s="29" t="s">
        <v>47</v>
      </c>
      <c r="AD101" s="12" t="s">
        <v>47</v>
      </c>
    </row>
    <row r="102" spans="1:30" ht="30" customHeight="1" thickTop="1" thickBot="1" x14ac:dyDescent="0.3">
      <c r="A102" s="62"/>
      <c r="C102" s="39">
        <v>91</v>
      </c>
      <c r="D102" s="40"/>
      <c r="E102" s="41"/>
      <c r="F102" s="41"/>
      <c r="G102" s="41"/>
      <c r="H102" s="40"/>
      <c r="I102" s="40"/>
      <c r="J102" s="40"/>
      <c r="K102" s="40"/>
      <c r="L102" s="42"/>
      <c r="M102" s="40"/>
      <c r="N102" s="43"/>
      <c r="O102" s="15"/>
      <c r="P102" s="15"/>
      <c r="Q102" s="15"/>
      <c r="R102" s="15"/>
      <c r="S102" s="15"/>
      <c r="T102" s="15"/>
      <c r="U102" s="15"/>
      <c r="V102" s="15"/>
      <c r="W102" s="15"/>
      <c r="AC102" s="29" t="s">
        <v>47</v>
      </c>
      <c r="AD102" s="12" t="s">
        <v>47</v>
      </c>
    </row>
    <row r="103" spans="1:30" ht="30" customHeight="1" thickTop="1" thickBot="1" x14ac:dyDescent="0.3">
      <c r="A103" s="62"/>
      <c r="C103" s="39">
        <v>92</v>
      </c>
      <c r="D103" s="40"/>
      <c r="E103" s="41"/>
      <c r="F103" s="41"/>
      <c r="G103" s="41"/>
      <c r="H103" s="40"/>
      <c r="I103" s="40"/>
      <c r="J103" s="40"/>
      <c r="K103" s="40"/>
      <c r="L103" s="42"/>
      <c r="M103" s="40"/>
      <c r="N103" s="43"/>
      <c r="O103" s="15"/>
      <c r="P103" s="15"/>
      <c r="Q103" s="15"/>
      <c r="R103" s="15"/>
      <c r="S103" s="15"/>
      <c r="T103" s="15"/>
      <c r="U103" s="15"/>
      <c r="V103" s="15"/>
      <c r="W103" s="15"/>
      <c r="AC103" s="29" t="s">
        <v>47</v>
      </c>
      <c r="AD103" s="12" t="s">
        <v>47</v>
      </c>
    </row>
    <row r="104" spans="1:30" ht="30" customHeight="1" thickTop="1" thickBot="1" x14ac:dyDescent="0.3">
      <c r="A104" s="62"/>
      <c r="C104" s="39">
        <v>93</v>
      </c>
      <c r="D104" s="40"/>
      <c r="E104" s="41"/>
      <c r="F104" s="41"/>
      <c r="G104" s="41"/>
      <c r="H104" s="40"/>
      <c r="I104" s="40"/>
      <c r="J104" s="40"/>
      <c r="K104" s="40"/>
      <c r="L104" s="42"/>
      <c r="M104" s="40"/>
      <c r="N104" s="43"/>
      <c r="O104" s="15"/>
      <c r="P104" s="15"/>
      <c r="Q104" s="15"/>
      <c r="R104" s="15"/>
      <c r="S104" s="15"/>
      <c r="T104" s="15"/>
      <c r="U104" s="15"/>
      <c r="V104" s="15"/>
      <c r="W104" s="15"/>
      <c r="AC104" s="29" t="s">
        <v>47</v>
      </c>
      <c r="AD104" s="12" t="s">
        <v>47</v>
      </c>
    </row>
    <row r="105" spans="1:30" ht="30" customHeight="1" thickTop="1" thickBot="1" x14ac:dyDescent="0.3">
      <c r="A105" s="62"/>
      <c r="C105" s="39">
        <v>94</v>
      </c>
      <c r="D105" s="40"/>
      <c r="E105" s="41"/>
      <c r="F105" s="41"/>
      <c r="G105" s="41"/>
      <c r="H105" s="40"/>
      <c r="I105" s="40"/>
      <c r="J105" s="40"/>
      <c r="K105" s="40"/>
      <c r="L105" s="42"/>
      <c r="M105" s="40"/>
      <c r="N105" s="43"/>
      <c r="O105" s="15"/>
      <c r="P105" s="15"/>
      <c r="Q105" s="15"/>
      <c r="R105" s="15"/>
      <c r="S105" s="15"/>
      <c r="T105" s="15"/>
      <c r="U105" s="15"/>
      <c r="V105" s="15"/>
      <c r="W105" s="15"/>
      <c r="AC105" s="29" t="s">
        <v>47</v>
      </c>
      <c r="AD105" s="12" t="s">
        <v>47</v>
      </c>
    </row>
    <row r="106" spans="1:30" ht="30" customHeight="1" thickTop="1" thickBot="1" x14ac:dyDescent="0.3">
      <c r="A106" s="62"/>
      <c r="C106" s="39">
        <v>95</v>
      </c>
      <c r="D106" s="40"/>
      <c r="E106" s="41"/>
      <c r="F106" s="41"/>
      <c r="G106" s="41"/>
      <c r="H106" s="40"/>
      <c r="I106" s="40"/>
      <c r="J106" s="40"/>
      <c r="K106" s="40"/>
      <c r="L106" s="42"/>
      <c r="M106" s="40"/>
      <c r="N106" s="43"/>
      <c r="O106" s="15"/>
      <c r="P106" s="15"/>
      <c r="Q106" s="15"/>
      <c r="R106" s="15"/>
      <c r="S106" s="15"/>
      <c r="T106" s="15"/>
      <c r="U106" s="15"/>
      <c r="V106" s="15"/>
      <c r="W106" s="15"/>
      <c r="AC106" s="29" t="s">
        <v>47</v>
      </c>
      <c r="AD106" s="12" t="s">
        <v>47</v>
      </c>
    </row>
    <row r="107" spans="1:30" ht="30" customHeight="1" thickTop="1" thickBot="1" x14ac:dyDescent="0.3">
      <c r="A107" s="62"/>
      <c r="C107" s="39">
        <v>96</v>
      </c>
      <c r="D107" s="40"/>
      <c r="E107" s="41"/>
      <c r="F107" s="41"/>
      <c r="G107" s="41"/>
      <c r="H107" s="40"/>
      <c r="I107" s="40"/>
      <c r="J107" s="40"/>
      <c r="K107" s="40"/>
      <c r="L107" s="42"/>
      <c r="M107" s="40"/>
      <c r="N107" s="43"/>
      <c r="O107" s="15"/>
      <c r="P107" s="15"/>
      <c r="Q107" s="15"/>
      <c r="R107" s="15"/>
      <c r="S107" s="15"/>
      <c r="T107" s="15"/>
      <c r="U107" s="15"/>
      <c r="V107" s="15"/>
      <c r="W107" s="15"/>
      <c r="AC107" s="29" t="s">
        <v>47</v>
      </c>
      <c r="AD107" s="12" t="s">
        <v>47</v>
      </c>
    </row>
    <row r="108" spans="1:30" ht="30" customHeight="1" thickTop="1" thickBot="1" x14ac:dyDescent="0.3">
      <c r="A108" s="62"/>
      <c r="C108" s="39">
        <v>97</v>
      </c>
      <c r="D108" s="40"/>
      <c r="E108" s="41"/>
      <c r="F108" s="41"/>
      <c r="G108" s="41"/>
      <c r="H108" s="40"/>
      <c r="I108" s="40"/>
      <c r="J108" s="40"/>
      <c r="K108" s="40"/>
      <c r="L108" s="42"/>
      <c r="M108" s="40"/>
      <c r="N108" s="43"/>
      <c r="O108" s="15"/>
      <c r="P108" s="15"/>
      <c r="Q108" s="15"/>
      <c r="R108" s="15"/>
      <c r="S108" s="15"/>
      <c r="T108" s="15"/>
      <c r="U108" s="15"/>
      <c r="V108" s="15"/>
      <c r="W108" s="15"/>
      <c r="AC108" s="29" t="s">
        <v>47</v>
      </c>
      <c r="AD108" s="12" t="s">
        <v>47</v>
      </c>
    </row>
    <row r="109" spans="1:30" ht="30" customHeight="1" thickTop="1" thickBot="1" x14ac:dyDescent="0.3">
      <c r="A109" s="62"/>
      <c r="C109" s="39">
        <v>98</v>
      </c>
      <c r="D109" s="40"/>
      <c r="E109" s="41"/>
      <c r="F109" s="41"/>
      <c r="G109" s="41"/>
      <c r="H109" s="40"/>
      <c r="I109" s="40"/>
      <c r="J109" s="40"/>
      <c r="K109" s="40"/>
      <c r="L109" s="42"/>
      <c r="M109" s="40"/>
      <c r="N109" s="43"/>
      <c r="O109" s="15"/>
      <c r="P109" s="15"/>
      <c r="Q109" s="15"/>
      <c r="R109" s="15"/>
      <c r="S109" s="15"/>
      <c r="T109" s="15"/>
      <c r="U109" s="15"/>
      <c r="V109" s="15"/>
      <c r="W109" s="15"/>
      <c r="AC109" s="29" t="s">
        <v>47</v>
      </c>
      <c r="AD109" s="12" t="s">
        <v>47</v>
      </c>
    </row>
    <row r="110" spans="1:30" ht="30" customHeight="1" thickTop="1" thickBot="1" x14ac:dyDescent="0.3">
      <c r="A110" s="62"/>
      <c r="C110" s="39">
        <v>99</v>
      </c>
      <c r="D110" s="40"/>
      <c r="E110" s="41"/>
      <c r="F110" s="41"/>
      <c r="G110" s="41"/>
      <c r="H110" s="40"/>
      <c r="I110" s="40"/>
      <c r="J110" s="40"/>
      <c r="K110" s="40"/>
      <c r="L110" s="42"/>
      <c r="M110" s="40"/>
      <c r="N110" s="43"/>
      <c r="O110" s="15"/>
      <c r="P110" s="15"/>
      <c r="Q110" s="15"/>
      <c r="R110" s="15"/>
      <c r="S110" s="15"/>
      <c r="T110" s="15"/>
      <c r="U110" s="15"/>
      <c r="V110" s="15"/>
      <c r="W110" s="15"/>
      <c r="AC110" s="29" t="s">
        <v>47</v>
      </c>
      <c r="AD110" s="12" t="s">
        <v>47</v>
      </c>
    </row>
    <row r="111" spans="1:30" ht="30" customHeight="1" thickTop="1" thickBot="1" x14ac:dyDescent="0.3">
      <c r="A111" s="62"/>
      <c r="C111" s="39">
        <v>100</v>
      </c>
      <c r="D111" s="40"/>
      <c r="E111" s="41"/>
      <c r="F111" s="41"/>
      <c r="G111" s="41"/>
      <c r="H111" s="40"/>
      <c r="I111" s="40"/>
      <c r="J111" s="40"/>
      <c r="K111" s="40"/>
      <c r="L111" s="42"/>
      <c r="M111" s="40"/>
      <c r="N111" s="43"/>
      <c r="O111" s="15"/>
      <c r="P111" s="15"/>
      <c r="Q111" s="15"/>
      <c r="R111" s="15"/>
      <c r="S111" s="15"/>
      <c r="T111" s="15"/>
      <c r="U111" s="15"/>
      <c r="V111" s="15"/>
      <c r="W111" s="15"/>
      <c r="AC111" s="29" t="s">
        <v>47</v>
      </c>
      <c r="AD111" s="12" t="s">
        <v>47</v>
      </c>
    </row>
    <row r="112" spans="1:30" ht="30" customHeight="1" thickTop="1" thickBot="1" x14ac:dyDescent="0.3">
      <c r="A112" s="62"/>
      <c r="C112" s="39">
        <v>101</v>
      </c>
      <c r="D112" s="40"/>
      <c r="E112" s="41"/>
      <c r="F112" s="41"/>
      <c r="G112" s="41"/>
      <c r="H112" s="40"/>
      <c r="I112" s="40"/>
      <c r="J112" s="40"/>
      <c r="K112" s="40"/>
      <c r="L112" s="42"/>
      <c r="M112" s="40"/>
      <c r="N112" s="43"/>
      <c r="O112" s="15"/>
      <c r="P112" s="15"/>
      <c r="Q112" s="15"/>
      <c r="R112" s="15"/>
      <c r="S112" s="15"/>
      <c r="T112" s="15"/>
      <c r="U112" s="15"/>
      <c r="V112" s="15"/>
      <c r="W112" s="15"/>
      <c r="AC112" s="29" t="s">
        <v>47</v>
      </c>
      <c r="AD112" s="12" t="s">
        <v>47</v>
      </c>
    </row>
    <row r="113" spans="1:30" ht="30" customHeight="1" thickTop="1" thickBot="1" x14ac:dyDescent="0.3">
      <c r="A113" s="62"/>
      <c r="C113" s="39">
        <v>102</v>
      </c>
      <c r="D113" s="40"/>
      <c r="E113" s="41"/>
      <c r="F113" s="41"/>
      <c r="G113" s="41"/>
      <c r="H113" s="40"/>
      <c r="I113" s="40"/>
      <c r="J113" s="40"/>
      <c r="K113" s="40"/>
      <c r="L113" s="42"/>
      <c r="M113" s="40"/>
      <c r="N113" s="43"/>
      <c r="O113" s="15"/>
      <c r="P113" s="15"/>
      <c r="Q113" s="15"/>
      <c r="R113" s="15"/>
      <c r="S113" s="15"/>
      <c r="T113" s="15"/>
      <c r="U113" s="15"/>
      <c r="V113" s="15"/>
      <c r="W113" s="15"/>
      <c r="AC113" s="29" t="s">
        <v>47</v>
      </c>
      <c r="AD113" s="12" t="s">
        <v>47</v>
      </c>
    </row>
    <row r="114" spans="1:30" ht="30" customHeight="1" thickTop="1" thickBot="1" x14ac:dyDescent="0.3">
      <c r="A114" s="62"/>
      <c r="C114" s="39">
        <v>103</v>
      </c>
      <c r="D114" s="40"/>
      <c r="E114" s="41"/>
      <c r="F114" s="41"/>
      <c r="G114" s="41"/>
      <c r="H114" s="40"/>
      <c r="I114" s="40"/>
      <c r="J114" s="40"/>
      <c r="K114" s="40"/>
      <c r="L114" s="42"/>
      <c r="M114" s="40"/>
      <c r="N114" s="43"/>
      <c r="O114" s="15"/>
      <c r="P114" s="15"/>
      <c r="Q114" s="15"/>
      <c r="R114" s="15"/>
      <c r="S114" s="15"/>
      <c r="T114" s="15"/>
      <c r="U114" s="15"/>
      <c r="V114" s="15"/>
      <c r="W114" s="15"/>
      <c r="AC114" s="29" t="s">
        <v>47</v>
      </c>
      <c r="AD114" s="12" t="s">
        <v>47</v>
      </c>
    </row>
    <row r="115" spans="1:30" ht="30" customHeight="1" thickTop="1" thickBot="1" x14ac:dyDescent="0.3">
      <c r="A115" s="62"/>
      <c r="C115" s="39">
        <v>104</v>
      </c>
      <c r="D115" s="40"/>
      <c r="E115" s="41"/>
      <c r="F115" s="41"/>
      <c r="G115" s="41"/>
      <c r="H115" s="40"/>
      <c r="I115" s="40"/>
      <c r="J115" s="40"/>
      <c r="K115" s="40"/>
      <c r="L115" s="42"/>
      <c r="M115" s="40"/>
      <c r="N115" s="43"/>
      <c r="O115" s="15"/>
      <c r="P115" s="15"/>
      <c r="Q115" s="15"/>
      <c r="R115" s="15"/>
      <c r="S115" s="15"/>
      <c r="T115" s="15"/>
      <c r="U115" s="15"/>
      <c r="V115" s="15"/>
      <c r="W115" s="15"/>
      <c r="AC115" s="29" t="s">
        <v>47</v>
      </c>
      <c r="AD115" s="12" t="s">
        <v>47</v>
      </c>
    </row>
    <row r="116" spans="1:30" ht="30" customHeight="1" thickTop="1" thickBot="1" x14ac:dyDescent="0.3">
      <c r="A116" s="62"/>
      <c r="C116" s="39">
        <v>105</v>
      </c>
      <c r="D116" s="40"/>
      <c r="E116" s="41"/>
      <c r="F116" s="41"/>
      <c r="G116" s="41"/>
      <c r="H116" s="40"/>
      <c r="I116" s="40"/>
      <c r="J116" s="40"/>
      <c r="K116" s="40"/>
      <c r="L116" s="42"/>
      <c r="M116" s="40"/>
      <c r="N116" s="43"/>
      <c r="O116" s="15"/>
      <c r="P116" s="15"/>
      <c r="Q116" s="15"/>
      <c r="R116" s="15"/>
      <c r="S116" s="15"/>
      <c r="T116" s="15"/>
      <c r="U116" s="15"/>
      <c r="V116" s="15"/>
      <c r="W116" s="15"/>
      <c r="AC116" s="29" t="s">
        <v>47</v>
      </c>
      <c r="AD116" s="12" t="s">
        <v>47</v>
      </c>
    </row>
    <row r="117" spans="1:30" ht="30" customHeight="1" thickTop="1" thickBot="1" x14ac:dyDescent="0.3">
      <c r="A117" s="62"/>
      <c r="C117" s="39">
        <v>106</v>
      </c>
      <c r="D117" s="40"/>
      <c r="E117" s="41"/>
      <c r="F117" s="41"/>
      <c r="G117" s="41"/>
      <c r="H117" s="40"/>
      <c r="I117" s="40"/>
      <c r="J117" s="40"/>
      <c r="K117" s="40"/>
      <c r="L117" s="42"/>
      <c r="M117" s="40"/>
      <c r="N117" s="43"/>
      <c r="O117" s="15"/>
      <c r="P117" s="15"/>
      <c r="Q117" s="15"/>
      <c r="R117" s="15"/>
      <c r="S117" s="15"/>
      <c r="T117" s="15"/>
      <c r="U117" s="15"/>
      <c r="V117" s="15"/>
      <c r="W117" s="15"/>
      <c r="AC117" s="29" t="s">
        <v>47</v>
      </c>
      <c r="AD117" s="12" t="s">
        <v>47</v>
      </c>
    </row>
    <row r="118" spans="1:30" ht="30" customHeight="1" thickTop="1" thickBot="1" x14ac:dyDescent="0.3">
      <c r="A118" s="62"/>
      <c r="C118" s="39">
        <v>107</v>
      </c>
      <c r="D118" s="40"/>
      <c r="E118" s="41"/>
      <c r="F118" s="41"/>
      <c r="G118" s="41"/>
      <c r="H118" s="40"/>
      <c r="I118" s="40"/>
      <c r="J118" s="40"/>
      <c r="K118" s="40"/>
      <c r="L118" s="42"/>
      <c r="M118" s="40"/>
      <c r="N118" s="43"/>
      <c r="O118" s="15"/>
      <c r="P118" s="15"/>
      <c r="Q118" s="15"/>
      <c r="R118" s="15"/>
      <c r="S118" s="15"/>
      <c r="T118" s="15"/>
      <c r="U118" s="15"/>
      <c r="V118" s="15"/>
      <c r="W118" s="15"/>
      <c r="AC118" s="29" t="s">
        <v>47</v>
      </c>
      <c r="AD118" s="12" t="s">
        <v>47</v>
      </c>
    </row>
    <row r="119" spans="1:30" ht="30" customHeight="1" thickTop="1" thickBot="1" x14ac:dyDescent="0.3">
      <c r="A119" s="62"/>
      <c r="C119" s="39">
        <v>108</v>
      </c>
      <c r="D119" s="40"/>
      <c r="E119" s="41"/>
      <c r="F119" s="41"/>
      <c r="G119" s="41"/>
      <c r="H119" s="40"/>
      <c r="I119" s="40"/>
      <c r="J119" s="40"/>
      <c r="K119" s="40"/>
      <c r="L119" s="42"/>
      <c r="M119" s="40"/>
      <c r="N119" s="43"/>
      <c r="O119" s="15"/>
      <c r="P119" s="15"/>
      <c r="Q119" s="15"/>
      <c r="R119" s="15"/>
      <c r="S119" s="15"/>
      <c r="T119" s="15"/>
      <c r="U119" s="15"/>
      <c r="V119" s="15"/>
      <c r="W119" s="15"/>
      <c r="AC119" s="29" t="s">
        <v>47</v>
      </c>
      <c r="AD119" s="12" t="s">
        <v>47</v>
      </c>
    </row>
    <row r="120" spans="1:30" ht="30" customHeight="1" thickTop="1" thickBot="1" x14ac:dyDescent="0.3">
      <c r="A120" s="62"/>
      <c r="C120" s="39">
        <v>109</v>
      </c>
      <c r="D120" s="40"/>
      <c r="E120" s="41"/>
      <c r="F120" s="41"/>
      <c r="G120" s="41"/>
      <c r="H120" s="40"/>
      <c r="I120" s="40"/>
      <c r="J120" s="40"/>
      <c r="K120" s="40"/>
      <c r="L120" s="42"/>
      <c r="M120" s="40"/>
      <c r="N120" s="43"/>
      <c r="O120" s="15"/>
      <c r="P120" s="15"/>
      <c r="Q120" s="15"/>
      <c r="R120" s="15"/>
      <c r="S120" s="15"/>
      <c r="T120" s="15"/>
      <c r="U120" s="15"/>
      <c r="V120" s="15"/>
      <c r="W120" s="15"/>
      <c r="AC120" s="29" t="s">
        <v>47</v>
      </c>
      <c r="AD120" s="12" t="s">
        <v>47</v>
      </c>
    </row>
    <row r="121" spans="1:30" ht="30" customHeight="1" thickTop="1" thickBot="1" x14ac:dyDescent="0.3">
      <c r="A121" s="62"/>
      <c r="C121" s="39">
        <v>110</v>
      </c>
      <c r="D121" s="40"/>
      <c r="E121" s="41"/>
      <c r="F121" s="41"/>
      <c r="G121" s="41"/>
      <c r="H121" s="40"/>
      <c r="I121" s="40"/>
      <c r="J121" s="40"/>
      <c r="K121" s="40"/>
      <c r="L121" s="42"/>
      <c r="M121" s="40"/>
      <c r="N121" s="43"/>
      <c r="O121" s="15"/>
      <c r="P121" s="15"/>
      <c r="Q121" s="15"/>
      <c r="R121" s="15"/>
      <c r="S121" s="15"/>
      <c r="T121" s="15"/>
      <c r="U121" s="15"/>
      <c r="V121" s="15"/>
      <c r="W121" s="15"/>
      <c r="AC121" s="29" t="s">
        <v>47</v>
      </c>
      <c r="AD121" s="12" t="s">
        <v>47</v>
      </c>
    </row>
    <row r="122" spans="1:30" ht="30" customHeight="1" thickTop="1" thickBot="1" x14ac:dyDescent="0.3">
      <c r="A122" s="62"/>
      <c r="C122" s="39">
        <v>111</v>
      </c>
      <c r="D122" s="40"/>
      <c r="E122" s="41"/>
      <c r="F122" s="41"/>
      <c r="G122" s="41"/>
      <c r="H122" s="40"/>
      <c r="I122" s="40"/>
      <c r="J122" s="40"/>
      <c r="K122" s="40"/>
      <c r="L122" s="42"/>
      <c r="M122" s="40"/>
      <c r="N122" s="43"/>
      <c r="O122" s="15"/>
      <c r="P122" s="15"/>
      <c r="Q122" s="15"/>
      <c r="R122" s="15"/>
      <c r="S122" s="15"/>
      <c r="T122" s="15"/>
      <c r="U122" s="15"/>
      <c r="V122" s="15"/>
      <c r="W122" s="15"/>
      <c r="AC122" s="29" t="s">
        <v>47</v>
      </c>
      <c r="AD122" s="12" t="s">
        <v>47</v>
      </c>
    </row>
    <row r="123" spans="1:30" ht="30" customHeight="1" thickTop="1" thickBot="1" x14ac:dyDescent="0.3">
      <c r="A123" s="62"/>
      <c r="C123" s="39">
        <v>112</v>
      </c>
      <c r="D123" s="40"/>
      <c r="E123" s="41"/>
      <c r="F123" s="41"/>
      <c r="G123" s="41"/>
      <c r="H123" s="40"/>
      <c r="I123" s="40"/>
      <c r="J123" s="40"/>
      <c r="K123" s="40"/>
      <c r="L123" s="42"/>
      <c r="M123" s="40"/>
      <c r="N123" s="43"/>
      <c r="O123" s="15"/>
      <c r="P123" s="15"/>
      <c r="Q123" s="15"/>
      <c r="R123" s="15"/>
      <c r="S123" s="15"/>
      <c r="T123" s="15"/>
      <c r="U123" s="15"/>
      <c r="V123" s="15"/>
      <c r="W123" s="15"/>
      <c r="AC123" s="29" t="s">
        <v>47</v>
      </c>
      <c r="AD123" s="12" t="s">
        <v>47</v>
      </c>
    </row>
    <row r="124" spans="1:30" ht="30" customHeight="1" thickTop="1" thickBot="1" x14ac:dyDescent="0.3">
      <c r="A124" s="62"/>
      <c r="C124" s="39">
        <v>113</v>
      </c>
      <c r="D124" s="40"/>
      <c r="E124" s="41"/>
      <c r="F124" s="41"/>
      <c r="G124" s="41"/>
      <c r="H124" s="40"/>
      <c r="I124" s="40"/>
      <c r="J124" s="40"/>
      <c r="K124" s="40"/>
      <c r="L124" s="42"/>
      <c r="M124" s="40"/>
      <c r="N124" s="43"/>
      <c r="O124" s="15"/>
      <c r="P124" s="15"/>
      <c r="Q124" s="15"/>
      <c r="R124" s="15"/>
      <c r="S124" s="15"/>
      <c r="T124" s="15"/>
      <c r="U124" s="15"/>
      <c r="V124" s="15"/>
      <c r="W124" s="15"/>
      <c r="AC124" s="29" t="s">
        <v>47</v>
      </c>
      <c r="AD124" s="12" t="s">
        <v>47</v>
      </c>
    </row>
    <row r="125" spans="1:30" ht="30" customHeight="1" thickTop="1" thickBot="1" x14ac:dyDescent="0.3">
      <c r="A125" s="62"/>
      <c r="C125" s="39">
        <v>114</v>
      </c>
      <c r="D125" s="40"/>
      <c r="E125" s="41"/>
      <c r="F125" s="41"/>
      <c r="G125" s="41"/>
      <c r="H125" s="40"/>
      <c r="I125" s="40"/>
      <c r="J125" s="40"/>
      <c r="K125" s="40"/>
      <c r="L125" s="42"/>
      <c r="M125" s="40"/>
      <c r="N125" s="43"/>
      <c r="O125" s="15"/>
      <c r="P125" s="15"/>
      <c r="Q125" s="15"/>
      <c r="R125" s="15"/>
      <c r="S125" s="15"/>
      <c r="T125" s="15"/>
      <c r="U125" s="15"/>
      <c r="V125" s="15"/>
      <c r="W125" s="15"/>
      <c r="AC125" s="29" t="s">
        <v>47</v>
      </c>
      <c r="AD125" s="12" t="s">
        <v>47</v>
      </c>
    </row>
    <row r="126" spans="1:30" ht="30" customHeight="1" thickTop="1" thickBot="1" x14ac:dyDescent="0.3">
      <c r="A126" s="62"/>
      <c r="C126" s="39">
        <v>115</v>
      </c>
      <c r="D126" s="40"/>
      <c r="E126" s="41"/>
      <c r="F126" s="41"/>
      <c r="G126" s="41"/>
      <c r="H126" s="40"/>
      <c r="I126" s="40"/>
      <c r="J126" s="40"/>
      <c r="K126" s="40"/>
      <c r="L126" s="42"/>
      <c r="M126" s="40"/>
      <c r="N126" s="43"/>
      <c r="O126" s="15"/>
      <c r="P126" s="15"/>
      <c r="Q126" s="15"/>
      <c r="R126" s="15"/>
      <c r="S126" s="15"/>
      <c r="T126" s="15"/>
      <c r="U126" s="15"/>
      <c r="V126" s="15"/>
      <c r="W126" s="15"/>
      <c r="AC126" s="29" t="s">
        <v>47</v>
      </c>
      <c r="AD126" s="12" t="s">
        <v>47</v>
      </c>
    </row>
    <row r="127" spans="1:30" ht="30" customHeight="1" thickTop="1" thickBot="1" x14ac:dyDescent="0.3">
      <c r="A127" s="62"/>
      <c r="C127" s="39">
        <v>116</v>
      </c>
      <c r="D127" s="40"/>
      <c r="E127" s="41"/>
      <c r="F127" s="41"/>
      <c r="G127" s="41"/>
      <c r="H127" s="40"/>
      <c r="I127" s="40"/>
      <c r="J127" s="40"/>
      <c r="K127" s="40"/>
      <c r="L127" s="42"/>
      <c r="M127" s="40"/>
      <c r="N127" s="43"/>
      <c r="O127" s="15"/>
      <c r="P127" s="15"/>
      <c r="Q127" s="15"/>
      <c r="R127" s="15"/>
      <c r="S127" s="15"/>
      <c r="T127" s="15"/>
      <c r="U127" s="15"/>
      <c r="V127" s="15"/>
      <c r="W127" s="15"/>
      <c r="AC127" s="29" t="s">
        <v>47</v>
      </c>
      <c r="AD127" s="12" t="s">
        <v>47</v>
      </c>
    </row>
    <row r="128" spans="1:30" ht="30" customHeight="1" thickTop="1" thickBot="1" x14ac:dyDescent="0.3">
      <c r="A128" s="62"/>
      <c r="C128" s="39">
        <v>117</v>
      </c>
      <c r="D128" s="40"/>
      <c r="E128" s="41"/>
      <c r="F128" s="41"/>
      <c r="G128" s="41"/>
      <c r="H128" s="40"/>
      <c r="I128" s="40"/>
      <c r="J128" s="40"/>
      <c r="K128" s="40"/>
      <c r="L128" s="42"/>
      <c r="M128" s="40"/>
      <c r="N128" s="43"/>
      <c r="O128" s="15"/>
      <c r="P128" s="15"/>
      <c r="Q128" s="15"/>
      <c r="R128" s="15"/>
      <c r="S128" s="15"/>
      <c r="T128" s="15"/>
      <c r="U128" s="15"/>
      <c r="V128" s="15"/>
      <c r="W128" s="15"/>
      <c r="AC128" s="29" t="s">
        <v>47</v>
      </c>
      <c r="AD128" s="12" t="s">
        <v>47</v>
      </c>
    </row>
    <row r="129" spans="1:30" ht="30" customHeight="1" thickTop="1" thickBot="1" x14ac:dyDescent="0.3">
      <c r="A129" s="62"/>
      <c r="C129" s="39">
        <v>118</v>
      </c>
      <c r="D129" s="40"/>
      <c r="E129" s="41"/>
      <c r="F129" s="41"/>
      <c r="G129" s="41"/>
      <c r="H129" s="40"/>
      <c r="I129" s="40"/>
      <c r="J129" s="40"/>
      <c r="K129" s="40"/>
      <c r="L129" s="42"/>
      <c r="M129" s="40"/>
      <c r="N129" s="43"/>
      <c r="O129" s="15"/>
      <c r="P129" s="15"/>
      <c r="Q129" s="15"/>
      <c r="R129" s="15"/>
      <c r="S129" s="15"/>
      <c r="T129" s="15"/>
      <c r="U129" s="15"/>
      <c r="V129" s="15"/>
      <c r="W129" s="15"/>
      <c r="AC129" s="29" t="s">
        <v>47</v>
      </c>
      <c r="AD129" s="12" t="s">
        <v>47</v>
      </c>
    </row>
    <row r="130" spans="1:30" ht="30" customHeight="1" thickTop="1" thickBot="1" x14ac:dyDescent="0.3">
      <c r="A130" s="62"/>
      <c r="C130" s="39">
        <v>119</v>
      </c>
      <c r="D130" s="40"/>
      <c r="E130" s="41"/>
      <c r="F130" s="41"/>
      <c r="G130" s="41"/>
      <c r="H130" s="40"/>
      <c r="I130" s="40"/>
      <c r="J130" s="40"/>
      <c r="K130" s="40"/>
      <c r="L130" s="42"/>
      <c r="M130" s="40"/>
      <c r="N130" s="43"/>
      <c r="O130" s="15"/>
      <c r="P130" s="15"/>
      <c r="Q130" s="15"/>
      <c r="R130" s="15"/>
      <c r="S130" s="15"/>
      <c r="T130" s="15"/>
      <c r="U130" s="15"/>
      <c r="V130" s="15"/>
      <c r="W130" s="15"/>
      <c r="AC130" s="29" t="s">
        <v>47</v>
      </c>
      <c r="AD130" s="12" t="s">
        <v>47</v>
      </c>
    </row>
    <row r="131" spans="1:30" ht="30" customHeight="1" thickTop="1" thickBot="1" x14ac:dyDescent="0.3">
      <c r="A131" s="62"/>
      <c r="C131" s="39">
        <v>120</v>
      </c>
      <c r="D131" s="40"/>
      <c r="E131" s="41"/>
      <c r="F131" s="41"/>
      <c r="G131" s="41"/>
      <c r="H131" s="40"/>
      <c r="I131" s="40"/>
      <c r="J131" s="40"/>
      <c r="K131" s="40"/>
      <c r="L131" s="42"/>
      <c r="M131" s="40"/>
      <c r="N131" s="43"/>
      <c r="O131" s="15"/>
      <c r="P131" s="15"/>
      <c r="Q131" s="15"/>
      <c r="R131" s="15"/>
      <c r="S131" s="15"/>
      <c r="T131" s="15"/>
      <c r="U131" s="15"/>
      <c r="V131" s="15"/>
      <c r="W131" s="15"/>
      <c r="AC131" s="29" t="s">
        <v>47</v>
      </c>
      <c r="AD131" s="12" t="s">
        <v>47</v>
      </c>
    </row>
    <row r="132" spans="1:30" ht="30" customHeight="1" thickTop="1" thickBot="1" x14ac:dyDescent="0.3">
      <c r="A132" s="62"/>
      <c r="C132" s="39">
        <v>121</v>
      </c>
      <c r="D132" s="40"/>
      <c r="E132" s="41"/>
      <c r="F132" s="41"/>
      <c r="G132" s="41"/>
      <c r="H132" s="40"/>
      <c r="I132" s="40"/>
      <c r="J132" s="40"/>
      <c r="K132" s="40"/>
      <c r="L132" s="42"/>
      <c r="M132" s="40"/>
      <c r="N132" s="43"/>
      <c r="O132" s="15"/>
      <c r="P132" s="15"/>
      <c r="Q132" s="15"/>
      <c r="R132" s="15"/>
      <c r="S132" s="15"/>
      <c r="T132" s="15"/>
      <c r="U132" s="15"/>
      <c r="V132" s="15"/>
      <c r="W132" s="15"/>
      <c r="AC132" s="29" t="s">
        <v>47</v>
      </c>
      <c r="AD132" s="12" t="s">
        <v>47</v>
      </c>
    </row>
    <row r="133" spans="1:30" ht="30" customHeight="1" thickTop="1" thickBot="1" x14ac:dyDescent="0.3">
      <c r="A133" s="62"/>
      <c r="C133" s="39">
        <v>122</v>
      </c>
      <c r="D133" s="40"/>
      <c r="E133" s="41"/>
      <c r="F133" s="41"/>
      <c r="G133" s="41"/>
      <c r="H133" s="40"/>
      <c r="I133" s="40"/>
      <c r="J133" s="40"/>
      <c r="K133" s="40"/>
      <c r="L133" s="42"/>
      <c r="M133" s="40"/>
      <c r="N133" s="43"/>
      <c r="O133" s="15"/>
      <c r="P133" s="15"/>
      <c r="Q133" s="15"/>
      <c r="R133" s="15"/>
      <c r="S133" s="15"/>
      <c r="T133" s="15"/>
      <c r="U133" s="15"/>
      <c r="V133" s="15"/>
      <c r="W133" s="15"/>
      <c r="AC133" s="29" t="s">
        <v>47</v>
      </c>
      <c r="AD133" s="12" t="s">
        <v>47</v>
      </c>
    </row>
    <row r="134" spans="1:30" ht="30" customHeight="1" thickTop="1" thickBot="1" x14ac:dyDescent="0.3">
      <c r="A134" s="62"/>
      <c r="C134" s="39">
        <v>123</v>
      </c>
      <c r="D134" s="40"/>
      <c r="E134" s="41"/>
      <c r="F134" s="41"/>
      <c r="G134" s="41"/>
      <c r="H134" s="40"/>
      <c r="I134" s="40"/>
      <c r="J134" s="40"/>
      <c r="K134" s="40"/>
      <c r="L134" s="42"/>
      <c r="M134" s="40"/>
      <c r="N134" s="43"/>
      <c r="O134" s="15"/>
      <c r="P134" s="15"/>
      <c r="Q134" s="15"/>
      <c r="R134" s="15"/>
      <c r="S134" s="15"/>
      <c r="T134" s="15"/>
      <c r="U134" s="15"/>
      <c r="V134" s="15"/>
      <c r="W134" s="15"/>
      <c r="AC134" s="29" t="s">
        <v>47</v>
      </c>
      <c r="AD134" s="12" t="s">
        <v>47</v>
      </c>
    </row>
    <row r="135" spans="1:30" ht="30" customHeight="1" thickTop="1" thickBot="1" x14ac:dyDescent="0.3">
      <c r="A135" s="62"/>
      <c r="C135" s="39">
        <v>124</v>
      </c>
      <c r="D135" s="40"/>
      <c r="E135" s="41"/>
      <c r="F135" s="41"/>
      <c r="G135" s="41"/>
      <c r="H135" s="40"/>
      <c r="I135" s="40"/>
      <c r="J135" s="40"/>
      <c r="K135" s="40"/>
      <c r="L135" s="42"/>
      <c r="M135" s="40"/>
      <c r="N135" s="43"/>
      <c r="O135" s="15"/>
      <c r="P135" s="15"/>
      <c r="Q135" s="15"/>
      <c r="R135" s="15"/>
      <c r="S135" s="15"/>
      <c r="T135" s="15"/>
      <c r="U135" s="15"/>
      <c r="V135" s="15"/>
      <c r="W135" s="15"/>
      <c r="AC135" s="29" t="s">
        <v>47</v>
      </c>
      <c r="AD135" s="12" t="s">
        <v>47</v>
      </c>
    </row>
    <row r="136" spans="1:30" ht="30" customHeight="1" thickTop="1" thickBot="1" x14ac:dyDescent="0.3">
      <c r="A136" s="62"/>
      <c r="C136" s="39">
        <v>125</v>
      </c>
      <c r="D136" s="40"/>
      <c r="E136" s="41"/>
      <c r="F136" s="41"/>
      <c r="G136" s="41"/>
      <c r="H136" s="40"/>
      <c r="I136" s="40"/>
      <c r="J136" s="40"/>
      <c r="K136" s="40"/>
      <c r="L136" s="42"/>
      <c r="M136" s="40"/>
      <c r="N136" s="43"/>
      <c r="O136" s="15"/>
      <c r="P136" s="15"/>
      <c r="Q136" s="15"/>
      <c r="R136" s="15"/>
      <c r="S136" s="15"/>
      <c r="T136" s="15"/>
      <c r="U136" s="15"/>
      <c r="V136" s="15"/>
      <c r="W136" s="15"/>
      <c r="AC136" s="29" t="s">
        <v>47</v>
      </c>
      <c r="AD136" s="12" t="s">
        <v>47</v>
      </c>
    </row>
    <row r="137" spans="1:30" ht="30" customHeight="1" thickTop="1" thickBot="1" x14ac:dyDescent="0.3">
      <c r="A137" s="62"/>
      <c r="C137" s="39">
        <v>126</v>
      </c>
      <c r="D137" s="40"/>
      <c r="E137" s="41"/>
      <c r="F137" s="41"/>
      <c r="G137" s="41"/>
      <c r="H137" s="40"/>
      <c r="I137" s="40"/>
      <c r="J137" s="40"/>
      <c r="K137" s="40"/>
      <c r="L137" s="42"/>
      <c r="M137" s="40"/>
      <c r="N137" s="43"/>
      <c r="O137" s="15"/>
      <c r="P137" s="15"/>
      <c r="Q137" s="15"/>
      <c r="R137" s="15"/>
      <c r="S137" s="15"/>
      <c r="T137" s="15"/>
      <c r="U137" s="15"/>
      <c r="V137" s="15"/>
      <c r="W137" s="15"/>
      <c r="AC137" s="29" t="s">
        <v>47</v>
      </c>
      <c r="AD137" s="12" t="s">
        <v>47</v>
      </c>
    </row>
    <row r="138" spans="1:30" ht="30" customHeight="1" thickTop="1" thickBot="1" x14ac:dyDescent="0.3">
      <c r="A138" s="62"/>
      <c r="C138" s="39">
        <v>127</v>
      </c>
      <c r="D138" s="40"/>
      <c r="E138" s="41"/>
      <c r="F138" s="41"/>
      <c r="G138" s="41"/>
      <c r="H138" s="40"/>
      <c r="I138" s="40"/>
      <c r="J138" s="40"/>
      <c r="K138" s="40"/>
      <c r="L138" s="42"/>
      <c r="M138" s="40"/>
      <c r="N138" s="43"/>
      <c r="O138" s="15"/>
      <c r="P138" s="15"/>
      <c r="Q138" s="15"/>
      <c r="R138" s="15"/>
      <c r="S138" s="15"/>
      <c r="T138" s="15"/>
      <c r="U138" s="15"/>
      <c r="V138" s="15"/>
      <c r="W138" s="15"/>
      <c r="AC138" s="29" t="s">
        <v>47</v>
      </c>
      <c r="AD138" s="12" t="s">
        <v>47</v>
      </c>
    </row>
    <row r="139" spans="1:30" ht="30" customHeight="1" thickTop="1" thickBot="1" x14ac:dyDescent="0.3">
      <c r="A139" s="62"/>
      <c r="C139" s="39">
        <v>128</v>
      </c>
      <c r="D139" s="40"/>
      <c r="E139" s="41"/>
      <c r="F139" s="41"/>
      <c r="G139" s="41"/>
      <c r="H139" s="40"/>
      <c r="I139" s="40"/>
      <c r="J139" s="40"/>
      <c r="K139" s="40"/>
      <c r="L139" s="42"/>
      <c r="M139" s="40"/>
      <c r="N139" s="43"/>
      <c r="O139" s="15"/>
      <c r="P139" s="15"/>
      <c r="Q139" s="15"/>
      <c r="R139" s="15"/>
      <c r="S139" s="15"/>
      <c r="T139" s="15"/>
      <c r="U139" s="15"/>
      <c r="V139" s="15"/>
      <c r="W139" s="15"/>
      <c r="AC139" s="29" t="s">
        <v>47</v>
      </c>
      <c r="AD139" s="12" t="s">
        <v>47</v>
      </c>
    </row>
    <row r="140" spans="1:30" ht="30" customHeight="1" thickTop="1" thickBot="1" x14ac:dyDescent="0.3">
      <c r="A140" s="62"/>
      <c r="C140" s="39">
        <v>129</v>
      </c>
      <c r="D140" s="40"/>
      <c r="E140" s="41"/>
      <c r="F140" s="41"/>
      <c r="G140" s="41"/>
      <c r="H140" s="40"/>
      <c r="I140" s="40"/>
      <c r="J140" s="40"/>
      <c r="K140" s="40"/>
      <c r="L140" s="42"/>
      <c r="M140" s="40"/>
      <c r="N140" s="43"/>
      <c r="O140" s="15"/>
      <c r="P140" s="15"/>
      <c r="Q140" s="15"/>
      <c r="R140" s="15"/>
      <c r="S140" s="15"/>
      <c r="T140" s="15"/>
      <c r="U140" s="15"/>
      <c r="V140" s="15"/>
      <c r="W140" s="15"/>
      <c r="AC140" s="29" t="s">
        <v>47</v>
      </c>
      <c r="AD140" s="12" t="s">
        <v>47</v>
      </c>
    </row>
    <row r="141" spans="1:30" ht="30" customHeight="1" thickTop="1" thickBot="1" x14ac:dyDescent="0.3">
      <c r="A141" s="62"/>
      <c r="C141" s="39">
        <v>130</v>
      </c>
      <c r="D141" s="40"/>
      <c r="E141" s="41"/>
      <c r="F141" s="41"/>
      <c r="G141" s="41"/>
      <c r="H141" s="40"/>
      <c r="I141" s="40"/>
      <c r="J141" s="40"/>
      <c r="K141" s="40"/>
      <c r="L141" s="42"/>
      <c r="M141" s="40"/>
      <c r="N141" s="43"/>
      <c r="O141" s="15"/>
      <c r="P141" s="15"/>
      <c r="Q141" s="15"/>
      <c r="R141" s="15"/>
      <c r="S141" s="15"/>
      <c r="T141" s="15"/>
      <c r="U141" s="15"/>
      <c r="V141" s="15"/>
      <c r="W141" s="15"/>
      <c r="AC141" s="29" t="s">
        <v>47</v>
      </c>
      <c r="AD141" s="12" t="s">
        <v>47</v>
      </c>
    </row>
    <row r="142" spans="1:30" ht="30" customHeight="1" thickTop="1" thickBot="1" x14ac:dyDescent="0.3">
      <c r="A142" s="62"/>
      <c r="C142" s="39">
        <v>131</v>
      </c>
      <c r="D142" s="40"/>
      <c r="E142" s="41"/>
      <c r="F142" s="41"/>
      <c r="G142" s="41"/>
      <c r="H142" s="40"/>
      <c r="I142" s="40"/>
      <c r="J142" s="40"/>
      <c r="K142" s="40"/>
      <c r="L142" s="42"/>
      <c r="M142" s="40"/>
      <c r="N142" s="43"/>
      <c r="O142" s="15"/>
      <c r="P142" s="15"/>
      <c r="Q142" s="15"/>
      <c r="R142" s="15"/>
      <c r="S142" s="15"/>
      <c r="T142" s="15"/>
      <c r="U142" s="15"/>
      <c r="V142" s="15"/>
      <c r="W142" s="15"/>
      <c r="AC142" s="29" t="s">
        <v>47</v>
      </c>
      <c r="AD142" s="12" t="s">
        <v>47</v>
      </c>
    </row>
    <row r="143" spans="1:30" ht="30" customHeight="1" thickTop="1" thickBot="1" x14ac:dyDescent="0.3">
      <c r="A143" s="62"/>
      <c r="C143" s="39">
        <v>132</v>
      </c>
      <c r="D143" s="40"/>
      <c r="E143" s="41"/>
      <c r="F143" s="41"/>
      <c r="G143" s="41"/>
      <c r="H143" s="40"/>
      <c r="I143" s="40"/>
      <c r="J143" s="40"/>
      <c r="K143" s="40"/>
      <c r="L143" s="42"/>
      <c r="M143" s="40"/>
      <c r="N143" s="43"/>
      <c r="O143" s="15"/>
      <c r="P143" s="15"/>
      <c r="Q143" s="15"/>
      <c r="R143" s="15"/>
      <c r="S143" s="15"/>
      <c r="T143" s="15"/>
      <c r="U143" s="15"/>
      <c r="V143" s="15"/>
      <c r="W143" s="15"/>
      <c r="AC143" s="29" t="s">
        <v>47</v>
      </c>
      <c r="AD143" s="12" t="s">
        <v>47</v>
      </c>
    </row>
    <row r="144" spans="1:30" ht="30" customHeight="1" thickTop="1" thickBot="1" x14ac:dyDescent="0.3">
      <c r="A144" s="62"/>
      <c r="C144" s="39">
        <v>133</v>
      </c>
      <c r="D144" s="40"/>
      <c r="E144" s="41"/>
      <c r="F144" s="41"/>
      <c r="G144" s="41"/>
      <c r="H144" s="40"/>
      <c r="I144" s="40"/>
      <c r="J144" s="40"/>
      <c r="K144" s="40"/>
      <c r="L144" s="42"/>
      <c r="M144" s="40"/>
      <c r="N144" s="43"/>
      <c r="O144" s="15"/>
      <c r="P144" s="15"/>
      <c r="Q144" s="15"/>
      <c r="R144" s="15"/>
      <c r="S144" s="15"/>
      <c r="T144" s="15"/>
      <c r="U144" s="15"/>
      <c r="V144" s="15"/>
      <c r="W144" s="15"/>
      <c r="AC144" s="29" t="s">
        <v>47</v>
      </c>
      <c r="AD144" s="12" t="s">
        <v>47</v>
      </c>
    </row>
    <row r="145" spans="1:30" ht="30" customHeight="1" thickTop="1" thickBot="1" x14ac:dyDescent="0.3">
      <c r="A145" s="62"/>
      <c r="C145" s="39">
        <v>134</v>
      </c>
      <c r="D145" s="40"/>
      <c r="E145" s="41"/>
      <c r="F145" s="41"/>
      <c r="G145" s="41"/>
      <c r="H145" s="40"/>
      <c r="I145" s="40"/>
      <c r="J145" s="40"/>
      <c r="K145" s="40"/>
      <c r="L145" s="42"/>
      <c r="M145" s="40"/>
      <c r="N145" s="43"/>
      <c r="O145" s="15"/>
      <c r="P145" s="15"/>
      <c r="Q145" s="15"/>
      <c r="R145" s="15"/>
      <c r="S145" s="15"/>
      <c r="T145" s="15"/>
      <c r="U145" s="15"/>
      <c r="V145" s="15"/>
      <c r="W145" s="15"/>
      <c r="AC145" s="29" t="s">
        <v>47</v>
      </c>
      <c r="AD145" s="12" t="s">
        <v>47</v>
      </c>
    </row>
    <row r="146" spans="1:30" ht="30" customHeight="1" thickTop="1" thickBot="1" x14ac:dyDescent="0.3">
      <c r="A146" s="62"/>
      <c r="C146" s="39">
        <v>135</v>
      </c>
      <c r="D146" s="40"/>
      <c r="E146" s="41"/>
      <c r="F146" s="41"/>
      <c r="G146" s="41"/>
      <c r="H146" s="40"/>
      <c r="I146" s="40"/>
      <c r="J146" s="40"/>
      <c r="K146" s="40"/>
      <c r="L146" s="42"/>
      <c r="M146" s="40"/>
      <c r="N146" s="43"/>
      <c r="O146" s="15"/>
      <c r="P146" s="15"/>
      <c r="Q146" s="15"/>
      <c r="R146" s="15"/>
      <c r="S146" s="15"/>
      <c r="T146" s="15"/>
      <c r="U146" s="15"/>
      <c r="V146" s="15"/>
      <c r="W146" s="15"/>
      <c r="AC146" s="29" t="s">
        <v>47</v>
      </c>
      <c r="AD146" s="12" t="s">
        <v>47</v>
      </c>
    </row>
    <row r="147" spans="1:30" ht="30" customHeight="1" thickTop="1" thickBot="1" x14ac:dyDescent="0.3">
      <c r="A147" s="62"/>
      <c r="C147" s="39">
        <v>136</v>
      </c>
      <c r="D147" s="40"/>
      <c r="E147" s="41"/>
      <c r="F147" s="41"/>
      <c r="G147" s="41"/>
      <c r="H147" s="40"/>
      <c r="I147" s="40"/>
      <c r="J147" s="40"/>
      <c r="K147" s="40"/>
      <c r="L147" s="42"/>
      <c r="M147" s="40"/>
      <c r="N147" s="43"/>
      <c r="O147" s="15"/>
      <c r="P147" s="15"/>
      <c r="Q147" s="15"/>
      <c r="R147" s="15"/>
      <c r="S147" s="15"/>
      <c r="T147" s="15"/>
      <c r="U147" s="15"/>
      <c r="V147" s="15"/>
      <c r="W147" s="15"/>
      <c r="AC147" s="29" t="s">
        <v>47</v>
      </c>
      <c r="AD147" s="12" t="s">
        <v>47</v>
      </c>
    </row>
    <row r="148" spans="1:30" ht="30" customHeight="1" thickTop="1" thickBot="1" x14ac:dyDescent="0.3">
      <c r="A148" s="62"/>
      <c r="C148" s="39">
        <v>137</v>
      </c>
      <c r="D148" s="40"/>
      <c r="E148" s="41"/>
      <c r="F148" s="41"/>
      <c r="G148" s="41"/>
      <c r="H148" s="40"/>
      <c r="I148" s="40"/>
      <c r="J148" s="40"/>
      <c r="K148" s="40"/>
      <c r="L148" s="42"/>
      <c r="M148" s="40"/>
      <c r="N148" s="43"/>
      <c r="O148" s="15"/>
      <c r="P148" s="15"/>
      <c r="Q148" s="15"/>
      <c r="R148" s="15"/>
      <c r="S148" s="15"/>
      <c r="T148" s="15"/>
      <c r="U148" s="15"/>
      <c r="V148" s="15"/>
      <c r="W148" s="15"/>
      <c r="AC148" s="29" t="s">
        <v>47</v>
      </c>
      <c r="AD148" s="12" t="s">
        <v>47</v>
      </c>
    </row>
    <row r="149" spans="1:30" ht="30" customHeight="1" thickTop="1" thickBot="1" x14ac:dyDescent="0.3">
      <c r="A149" s="62"/>
      <c r="C149" s="39">
        <v>138</v>
      </c>
      <c r="D149" s="40"/>
      <c r="E149" s="41"/>
      <c r="F149" s="41"/>
      <c r="G149" s="41"/>
      <c r="H149" s="40"/>
      <c r="I149" s="40"/>
      <c r="J149" s="40"/>
      <c r="K149" s="40"/>
      <c r="L149" s="42"/>
      <c r="M149" s="40"/>
      <c r="N149" s="43"/>
      <c r="O149" s="15"/>
      <c r="P149" s="15"/>
      <c r="Q149" s="15"/>
      <c r="R149" s="15"/>
      <c r="S149" s="15"/>
      <c r="T149" s="15"/>
      <c r="U149" s="15"/>
      <c r="V149" s="15"/>
      <c r="W149" s="15"/>
      <c r="AC149" s="29" t="s">
        <v>47</v>
      </c>
      <c r="AD149" s="12" t="s">
        <v>47</v>
      </c>
    </row>
    <row r="150" spans="1:30" ht="30" customHeight="1" thickTop="1" thickBot="1" x14ac:dyDescent="0.3">
      <c r="A150" s="62"/>
      <c r="C150" s="39">
        <v>139</v>
      </c>
      <c r="D150" s="40"/>
      <c r="E150" s="41"/>
      <c r="F150" s="41"/>
      <c r="G150" s="41"/>
      <c r="H150" s="40"/>
      <c r="I150" s="40"/>
      <c r="J150" s="40"/>
      <c r="K150" s="40"/>
      <c r="L150" s="42"/>
      <c r="M150" s="40"/>
      <c r="N150" s="43"/>
      <c r="O150" s="15"/>
      <c r="P150" s="15"/>
      <c r="Q150" s="15"/>
      <c r="R150" s="15"/>
      <c r="S150" s="15"/>
      <c r="T150" s="15"/>
      <c r="U150" s="15"/>
      <c r="V150" s="15"/>
      <c r="W150" s="15"/>
      <c r="AC150" s="29" t="s">
        <v>47</v>
      </c>
      <c r="AD150" s="12" t="s">
        <v>47</v>
      </c>
    </row>
    <row r="151" spans="1:30" ht="30" customHeight="1" thickTop="1" thickBot="1" x14ac:dyDescent="0.3">
      <c r="A151" s="62"/>
      <c r="C151" s="39">
        <v>140</v>
      </c>
      <c r="D151" s="40"/>
      <c r="E151" s="41"/>
      <c r="F151" s="41"/>
      <c r="G151" s="41"/>
      <c r="H151" s="40"/>
      <c r="I151" s="40"/>
      <c r="J151" s="40"/>
      <c r="K151" s="40"/>
      <c r="L151" s="42"/>
      <c r="M151" s="40"/>
      <c r="N151" s="43"/>
      <c r="O151" s="15"/>
      <c r="P151" s="15"/>
      <c r="Q151" s="15"/>
      <c r="R151" s="15"/>
      <c r="S151" s="15"/>
      <c r="T151" s="15"/>
      <c r="U151" s="15"/>
      <c r="V151" s="15"/>
      <c r="W151" s="15"/>
      <c r="AC151" s="29" t="s">
        <v>47</v>
      </c>
      <c r="AD151" s="12" t="s">
        <v>47</v>
      </c>
    </row>
    <row r="152" spans="1:30" ht="30" customHeight="1" thickTop="1" thickBot="1" x14ac:dyDescent="0.3">
      <c r="A152" s="62"/>
      <c r="C152" s="39">
        <v>141</v>
      </c>
      <c r="D152" s="40"/>
      <c r="E152" s="41"/>
      <c r="F152" s="41"/>
      <c r="G152" s="41"/>
      <c r="H152" s="40"/>
      <c r="I152" s="40"/>
      <c r="J152" s="40"/>
      <c r="K152" s="40"/>
      <c r="L152" s="42"/>
      <c r="M152" s="40"/>
      <c r="N152" s="43"/>
      <c r="O152" s="15"/>
      <c r="P152" s="15"/>
      <c r="Q152" s="15"/>
      <c r="R152" s="15"/>
      <c r="S152" s="15"/>
      <c r="T152" s="15"/>
      <c r="U152" s="15"/>
      <c r="V152" s="15"/>
      <c r="W152" s="15"/>
      <c r="AC152" s="29" t="s">
        <v>47</v>
      </c>
      <c r="AD152" s="12" t="s">
        <v>47</v>
      </c>
    </row>
    <row r="153" spans="1:30" ht="30" customHeight="1" thickTop="1" thickBot="1" x14ac:dyDescent="0.3">
      <c r="A153" s="62"/>
      <c r="C153" s="39">
        <v>142</v>
      </c>
      <c r="D153" s="40"/>
      <c r="E153" s="41"/>
      <c r="F153" s="41"/>
      <c r="G153" s="41"/>
      <c r="H153" s="40"/>
      <c r="I153" s="40"/>
      <c r="J153" s="40"/>
      <c r="K153" s="40"/>
      <c r="L153" s="42"/>
      <c r="M153" s="40"/>
      <c r="N153" s="43"/>
      <c r="O153" s="15"/>
      <c r="P153" s="15"/>
      <c r="Q153" s="15"/>
      <c r="R153" s="15"/>
      <c r="S153" s="15"/>
      <c r="T153" s="15"/>
      <c r="U153" s="15"/>
      <c r="V153" s="15"/>
      <c r="W153" s="15"/>
      <c r="AC153" s="29" t="s">
        <v>47</v>
      </c>
      <c r="AD153" s="12" t="s">
        <v>47</v>
      </c>
    </row>
    <row r="154" spans="1:30" ht="30" customHeight="1" thickTop="1" thickBot="1" x14ac:dyDescent="0.3">
      <c r="A154" s="62"/>
      <c r="C154" s="39">
        <v>143</v>
      </c>
      <c r="D154" s="40"/>
      <c r="E154" s="41"/>
      <c r="F154" s="41"/>
      <c r="G154" s="41"/>
      <c r="H154" s="40"/>
      <c r="I154" s="40"/>
      <c r="J154" s="40"/>
      <c r="K154" s="40"/>
      <c r="L154" s="42"/>
      <c r="M154" s="40"/>
      <c r="N154" s="43"/>
      <c r="O154" s="15"/>
      <c r="P154" s="15"/>
      <c r="Q154" s="15"/>
      <c r="R154" s="15"/>
      <c r="S154" s="15"/>
      <c r="T154" s="15"/>
      <c r="U154" s="15"/>
      <c r="V154" s="15"/>
      <c r="W154" s="15"/>
      <c r="AC154" s="29" t="s">
        <v>47</v>
      </c>
      <c r="AD154" s="12" t="s">
        <v>47</v>
      </c>
    </row>
    <row r="155" spans="1:30" ht="30" customHeight="1" thickTop="1" thickBot="1" x14ac:dyDescent="0.3">
      <c r="A155" s="62"/>
      <c r="C155" s="39">
        <v>144</v>
      </c>
      <c r="D155" s="40"/>
      <c r="E155" s="41"/>
      <c r="F155" s="41"/>
      <c r="G155" s="41"/>
      <c r="H155" s="40"/>
      <c r="I155" s="40"/>
      <c r="J155" s="40"/>
      <c r="K155" s="40"/>
      <c r="L155" s="42"/>
      <c r="M155" s="40"/>
      <c r="N155" s="43"/>
      <c r="O155" s="15"/>
      <c r="P155" s="15"/>
      <c r="Q155" s="15"/>
      <c r="R155" s="15"/>
      <c r="S155" s="15"/>
      <c r="T155" s="15"/>
      <c r="U155" s="15"/>
      <c r="V155" s="15"/>
      <c r="W155" s="15"/>
      <c r="AC155" s="29" t="s">
        <v>47</v>
      </c>
      <c r="AD155" s="12" t="s">
        <v>47</v>
      </c>
    </row>
    <row r="156" spans="1:30" ht="30" customHeight="1" thickTop="1" thickBot="1" x14ac:dyDescent="0.3">
      <c r="A156" s="62"/>
      <c r="C156" s="39">
        <v>145</v>
      </c>
      <c r="D156" s="40"/>
      <c r="E156" s="41"/>
      <c r="F156" s="41"/>
      <c r="G156" s="41"/>
      <c r="H156" s="40"/>
      <c r="I156" s="40"/>
      <c r="J156" s="40"/>
      <c r="K156" s="40"/>
      <c r="L156" s="42"/>
      <c r="M156" s="40"/>
      <c r="N156" s="43"/>
      <c r="O156" s="15"/>
      <c r="P156" s="15"/>
      <c r="Q156" s="15"/>
      <c r="R156" s="15"/>
      <c r="S156" s="15"/>
      <c r="T156" s="15"/>
      <c r="U156" s="15"/>
      <c r="V156" s="15"/>
      <c r="W156" s="15"/>
      <c r="AC156" s="29" t="s">
        <v>47</v>
      </c>
      <c r="AD156" s="12" t="s">
        <v>47</v>
      </c>
    </row>
    <row r="157" spans="1:30" ht="30" customHeight="1" thickTop="1" thickBot="1" x14ac:dyDescent="0.3">
      <c r="A157" s="62"/>
      <c r="C157" s="39">
        <v>146</v>
      </c>
      <c r="D157" s="40"/>
      <c r="E157" s="41"/>
      <c r="F157" s="41"/>
      <c r="G157" s="41"/>
      <c r="H157" s="40"/>
      <c r="I157" s="40"/>
      <c r="J157" s="40"/>
      <c r="K157" s="40"/>
      <c r="L157" s="42"/>
      <c r="M157" s="40"/>
      <c r="N157" s="43"/>
      <c r="O157" s="15"/>
      <c r="P157" s="15"/>
      <c r="Q157" s="15"/>
      <c r="R157" s="15"/>
      <c r="S157" s="15"/>
      <c r="T157" s="15"/>
      <c r="U157" s="15"/>
      <c r="V157" s="15"/>
      <c r="W157" s="15"/>
      <c r="AC157" s="29" t="s">
        <v>47</v>
      </c>
      <c r="AD157" s="12" t="s">
        <v>47</v>
      </c>
    </row>
    <row r="158" spans="1:30" ht="30" customHeight="1" thickTop="1" thickBot="1" x14ac:dyDescent="0.3">
      <c r="A158" s="62"/>
      <c r="C158" s="39">
        <v>147</v>
      </c>
      <c r="D158" s="40"/>
      <c r="E158" s="41"/>
      <c r="F158" s="41"/>
      <c r="G158" s="41"/>
      <c r="H158" s="40"/>
      <c r="I158" s="40"/>
      <c r="J158" s="40"/>
      <c r="K158" s="40"/>
      <c r="L158" s="42"/>
      <c r="M158" s="40"/>
      <c r="N158" s="43"/>
      <c r="O158" s="15"/>
      <c r="P158" s="15"/>
      <c r="Q158" s="15"/>
      <c r="R158" s="15"/>
      <c r="S158" s="15"/>
      <c r="T158" s="15"/>
      <c r="U158" s="15"/>
      <c r="V158" s="15"/>
      <c r="W158" s="15"/>
      <c r="AC158" s="29" t="s">
        <v>47</v>
      </c>
      <c r="AD158" s="12" t="s">
        <v>47</v>
      </c>
    </row>
    <row r="159" spans="1:30" ht="30" customHeight="1" thickTop="1" thickBot="1" x14ac:dyDescent="0.3">
      <c r="A159" s="62"/>
      <c r="C159" s="39">
        <v>148</v>
      </c>
      <c r="D159" s="40"/>
      <c r="E159" s="41"/>
      <c r="F159" s="41"/>
      <c r="G159" s="41"/>
      <c r="H159" s="40"/>
      <c r="I159" s="40"/>
      <c r="J159" s="40"/>
      <c r="K159" s="40"/>
      <c r="L159" s="42"/>
      <c r="M159" s="40"/>
      <c r="N159" s="43"/>
      <c r="O159" s="15"/>
      <c r="P159" s="15"/>
      <c r="Q159" s="15"/>
      <c r="R159" s="15"/>
      <c r="S159" s="15"/>
      <c r="T159" s="15"/>
      <c r="U159" s="15"/>
      <c r="V159" s="15"/>
      <c r="W159" s="15"/>
      <c r="AC159" s="29" t="s">
        <v>47</v>
      </c>
      <c r="AD159" s="12" t="s">
        <v>47</v>
      </c>
    </row>
    <row r="160" spans="1:30" ht="30" customHeight="1" thickTop="1" thickBot="1" x14ac:dyDescent="0.3">
      <c r="A160" s="62"/>
      <c r="C160" s="39">
        <v>149</v>
      </c>
      <c r="D160" s="40"/>
      <c r="E160" s="41"/>
      <c r="F160" s="41"/>
      <c r="G160" s="41"/>
      <c r="H160" s="40"/>
      <c r="I160" s="40"/>
      <c r="J160" s="40"/>
      <c r="K160" s="40"/>
      <c r="L160" s="42"/>
      <c r="M160" s="40"/>
      <c r="N160" s="43"/>
      <c r="O160" s="15"/>
      <c r="P160" s="15"/>
      <c r="Q160" s="15"/>
      <c r="R160" s="15"/>
      <c r="S160" s="15"/>
      <c r="T160" s="15"/>
      <c r="U160" s="15"/>
      <c r="V160" s="15"/>
      <c r="W160" s="15"/>
      <c r="AC160" s="29" t="s">
        <v>47</v>
      </c>
      <c r="AD160" s="12" t="s">
        <v>47</v>
      </c>
    </row>
    <row r="161" spans="1:30" ht="30" customHeight="1" thickTop="1" thickBot="1" x14ac:dyDescent="0.3">
      <c r="A161" s="62"/>
      <c r="C161" s="39">
        <v>150</v>
      </c>
      <c r="D161" s="40"/>
      <c r="E161" s="41"/>
      <c r="F161" s="41"/>
      <c r="G161" s="41"/>
      <c r="H161" s="40"/>
      <c r="I161" s="40"/>
      <c r="J161" s="40"/>
      <c r="K161" s="40"/>
      <c r="L161" s="42"/>
      <c r="M161" s="40"/>
      <c r="N161" s="43"/>
      <c r="O161" s="15"/>
      <c r="P161" s="15"/>
      <c r="Q161" s="15"/>
      <c r="R161" s="15"/>
      <c r="S161" s="15"/>
      <c r="T161" s="15"/>
      <c r="U161" s="15"/>
      <c r="V161" s="15"/>
      <c r="W161" s="15"/>
      <c r="AC161" s="29" t="s">
        <v>47</v>
      </c>
      <c r="AD161" s="12" t="s">
        <v>47</v>
      </c>
    </row>
    <row r="162" spans="1:30" ht="30" customHeight="1" thickTop="1" thickBot="1" x14ac:dyDescent="0.3">
      <c r="A162" s="62"/>
      <c r="C162" s="39">
        <v>151</v>
      </c>
      <c r="D162" s="40"/>
      <c r="E162" s="41"/>
      <c r="F162" s="41"/>
      <c r="G162" s="41"/>
      <c r="H162" s="40"/>
      <c r="I162" s="40"/>
      <c r="J162" s="40"/>
      <c r="K162" s="40"/>
      <c r="L162" s="42"/>
      <c r="M162" s="40"/>
      <c r="N162" s="43"/>
      <c r="O162" s="15"/>
      <c r="P162" s="15"/>
      <c r="Q162" s="15"/>
      <c r="R162" s="15"/>
      <c r="S162" s="15"/>
      <c r="T162" s="15"/>
      <c r="U162" s="15"/>
      <c r="V162" s="15"/>
      <c r="W162" s="15"/>
      <c r="AC162" s="29" t="s">
        <v>47</v>
      </c>
      <c r="AD162" s="12" t="s">
        <v>47</v>
      </c>
    </row>
    <row r="163" spans="1:30" ht="30" customHeight="1" thickTop="1" thickBot="1" x14ac:dyDescent="0.3">
      <c r="A163" s="62"/>
      <c r="C163" s="39">
        <v>152</v>
      </c>
      <c r="D163" s="40"/>
      <c r="E163" s="41"/>
      <c r="F163" s="41"/>
      <c r="G163" s="41"/>
      <c r="H163" s="40"/>
      <c r="I163" s="40"/>
      <c r="J163" s="40"/>
      <c r="K163" s="40"/>
      <c r="L163" s="42"/>
      <c r="M163" s="40"/>
      <c r="N163" s="43"/>
      <c r="O163" s="15"/>
      <c r="P163" s="15"/>
      <c r="Q163" s="15"/>
      <c r="R163" s="15"/>
      <c r="S163" s="15"/>
      <c r="T163" s="15"/>
      <c r="U163" s="15"/>
      <c r="V163" s="15"/>
      <c r="W163" s="15"/>
      <c r="AC163" s="29" t="s">
        <v>47</v>
      </c>
      <c r="AD163" s="12" t="s">
        <v>47</v>
      </c>
    </row>
    <row r="164" spans="1:30" ht="30" customHeight="1" thickTop="1" thickBot="1" x14ac:dyDescent="0.3">
      <c r="A164" s="62"/>
      <c r="C164" s="39">
        <v>153</v>
      </c>
      <c r="D164" s="40"/>
      <c r="E164" s="41"/>
      <c r="F164" s="41"/>
      <c r="G164" s="41"/>
      <c r="H164" s="40"/>
      <c r="I164" s="40"/>
      <c r="J164" s="40"/>
      <c r="K164" s="40"/>
      <c r="L164" s="42"/>
      <c r="M164" s="40"/>
      <c r="N164" s="43"/>
      <c r="O164" s="15"/>
      <c r="P164" s="15"/>
      <c r="Q164" s="15"/>
      <c r="R164" s="15"/>
      <c r="S164" s="15"/>
      <c r="T164" s="15"/>
      <c r="U164" s="15"/>
      <c r="V164" s="15"/>
      <c r="W164" s="15"/>
      <c r="AC164" s="29" t="s">
        <v>47</v>
      </c>
      <c r="AD164" s="12" t="s">
        <v>47</v>
      </c>
    </row>
    <row r="165" spans="1:30" ht="30" customHeight="1" thickTop="1" thickBot="1" x14ac:dyDescent="0.3">
      <c r="A165" s="62"/>
      <c r="C165" s="39">
        <v>154</v>
      </c>
      <c r="D165" s="40"/>
      <c r="E165" s="41"/>
      <c r="F165" s="41"/>
      <c r="G165" s="41"/>
      <c r="H165" s="40"/>
      <c r="I165" s="40"/>
      <c r="J165" s="40"/>
      <c r="K165" s="40"/>
      <c r="L165" s="42"/>
      <c r="M165" s="40"/>
      <c r="N165" s="43"/>
      <c r="O165" s="15"/>
      <c r="P165" s="15"/>
      <c r="Q165" s="15"/>
      <c r="R165" s="15"/>
      <c r="S165" s="15"/>
      <c r="T165" s="15"/>
      <c r="U165" s="15"/>
      <c r="V165" s="15"/>
      <c r="W165" s="15"/>
      <c r="AC165" s="29" t="s">
        <v>47</v>
      </c>
      <c r="AD165" s="12" t="s">
        <v>47</v>
      </c>
    </row>
    <row r="166" spans="1:30" ht="30" customHeight="1" thickTop="1" thickBot="1" x14ac:dyDescent="0.3">
      <c r="A166" s="62"/>
      <c r="C166" s="39">
        <v>155</v>
      </c>
      <c r="D166" s="40"/>
      <c r="E166" s="41"/>
      <c r="F166" s="41"/>
      <c r="G166" s="41"/>
      <c r="H166" s="40"/>
      <c r="I166" s="40"/>
      <c r="J166" s="40"/>
      <c r="K166" s="40"/>
      <c r="L166" s="42"/>
      <c r="M166" s="40"/>
      <c r="N166" s="43"/>
      <c r="O166" s="15"/>
      <c r="P166" s="15"/>
      <c r="Q166" s="15"/>
      <c r="R166" s="15"/>
      <c r="S166" s="15"/>
      <c r="T166" s="15"/>
      <c r="U166" s="15"/>
      <c r="V166" s="15"/>
      <c r="W166" s="15"/>
      <c r="AC166" s="29" t="s">
        <v>47</v>
      </c>
      <c r="AD166" s="12" t="s">
        <v>47</v>
      </c>
    </row>
    <row r="167" spans="1:30" ht="30" customHeight="1" thickTop="1" thickBot="1" x14ac:dyDescent="0.3">
      <c r="A167" s="62"/>
      <c r="C167" s="39">
        <v>156</v>
      </c>
      <c r="D167" s="40"/>
      <c r="E167" s="41"/>
      <c r="F167" s="41"/>
      <c r="G167" s="41"/>
      <c r="H167" s="40"/>
      <c r="I167" s="40"/>
      <c r="J167" s="40"/>
      <c r="K167" s="40"/>
      <c r="L167" s="42"/>
      <c r="M167" s="40"/>
      <c r="N167" s="43"/>
      <c r="O167" s="15"/>
      <c r="P167" s="15"/>
      <c r="Q167" s="15"/>
      <c r="R167" s="15"/>
      <c r="S167" s="15"/>
      <c r="T167" s="15"/>
      <c r="U167" s="15"/>
      <c r="V167" s="15"/>
      <c r="W167" s="15"/>
      <c r="AC167" s="29" t="s">
        <v>47</v>
      </c>
      <c r="AD167" s="12" t="s">
        <v>47</v>
      </c>
    </row>
    <row r="168" spans="1:30" ht="30" customHeight="1" thickTop="1" thickBot="1" x14ac:dyDescent="0.3">
      <c r="A168" s="62"/>
      <c r="C168" s="39">
        <v>157</v>
      </c>
      <c r="D168" s="40"/>
      <c r="E168" s="41"/>
      <c r="F168" s="41"/>
      <c r="G168" s="41"/>
      <c r="H168" s="40"/>
      <c r="I168" s="40"/>
      <c r="J168" s="40"/>
      <c r="K168" s="40"/>
      <c r="L168" s="42"/>
      <c r="M168" s="40"/>
      <c r="N168" s="43"/>
      <c r="O168" s="15"/>
      <c r="P168" s="15"/>
      <c r="Q168" s="15"/>
      <c r="R168" s="15"/>
      <c r="S168" s="15"/>
      <c r="T168" s="15"/>
      <c r="U168" s="15"/>
      <c r="V168" s="15"/>
      <c r="W168" s="15"/>
      <c r="AC168" s="29" t="s">
        <v>47</v>
      </c>
      <c r="AD168" s="12" t="s">
        <v>47</v>
      </c>
    </row>
    <row r="169" spans="1:30" ht="30" customHeight="1" thickTop="1" thickBot="1" x14ac:dyDescent="0.3">
      <c r="A169" s="62"/>
      <c r="C169" s="39">
        <v>158</v>
      </c>
      <c r="D169" s="40"/>
      <c r="E169" s="41"/>
      <c r="F169" s="41"/>
      <c r="G169" s="41"/>
      <c r="H169" s="40"/>
      <c r="I169" s="40"/>
      <c r="J169" s="40"/>
      <c r="K169" s="40"/>
      <c r="L169" s="42"/>
      <c r="M169" s="40"/>
      <c r="N169" s="43"/>
      <c r="O169" s="15"/>
      <c r="P169" s="15"/>
      <c r="Q169" s="15"/>
      <c r="R169" s="15"/>
      <c r="S169" s="15"/>
      <c r="T169" s="15"/>
      <c r="U169" s="15"/>
      <c r="V169" s="15"/>
      <c r="W169" s="15"/>
      <c r="AC169" s="29" t="s">
        <v>47</v>
      </c>
      <c r="AD169" s="12" t="s">
        <v>47</v>
      </c>
    </row>
    <row r="170" spans="1:30" ht="30" customHeight="1" thickTop="1" thickBot="1" x14ac:dyDescent="0.3">
      <c r="A170" s="62"/>
      <c r="C170" s="39">
        <v>159</v>
      </c>
      <c r="D170" s="40"/>
      <c r="E170" s="41"/>
      <c r="F170" s="41"/>
      <c r="G170" s="41"/>
      <c r="H170" s="40"/>
      <c r="I170" s="40"/>
      <c r="J170" s="40"/>
      <c r="K170" s="40"/>
      <c r="L170" s="42"/>
      <c r="M170" s="40"/>
      <c r="N170" s="43"/>
      <c r="O170" s="15"/>
      <c r="P170" s="15"/>
      <c r="Q170" s="15"/>
      <c r="R170" s="15"/>
      <c r="S170" s="15"/>
      <c r="T170" s="15"/>
      <c r="U170" s="15"/>
      <c r="V170" s="15"/>
      <c r="W170" s="15"/>
      <c r="AC170" s="29" t="s">
        <v>47</v>
      </c>
      <c r="AD170" s="12" t="s">
        <v>47</v>
      </c>
    </row>
    <row r="171" spans="1:30" ht="30" customHeight="1" thickTop="1" thickBot="1" x14ac:dyDescent="0.3">
      <c r="A171" s="62"/>
      <c r="C171" s="39">
        <v>160</v>
      </c>
      <c r="D171" s="40"/>
      <c r="E171" s="41"/>
      <c r="F171" s="41"/>
      <c r="G171" s="41"/>
      <c r="H171" s="40"/>
      <c r="I171" s="40"/>
      <c r="J171" s="40"/>
      <c r="K171" s="40"/>
      <c r="L171" s="42"/>
      <c r="M171" s="40"/>
      <c r="N171" s="43"/>
      <c r="O171" s="15"/>
      <c r="P171" s="15"/>
      <c r="Q171" s="15"/>
      <c r="R171" s="15"/>
      <c r="S171" s="15"/>
      <c r="T171" s="15"/>
      <c r="U171" s="15"/>
      <c r="V171" s="15"/>
      <c r="W171" s="15"/>
      <c r="AC171" s="29" t="s">
        <v>47</v>
      </c>
      <c r="AD171" s="12" t="s">
        <v>47</v>
      </c>
    </row>
    <row r="172" spans="1:30" ht="30" customHeight="1" thickTop="1" thickBot="1" x14ac:dyDescent="0.3">
      <c r="A172" s="62"/>
      <c r="C172" s="39">
        <v>161</v>
      </c>
      <c r="D172" s="40"/>
      <c r="E172" s="41"/>
      <c r="F172" s="41"/>
      <c r="G172" s="41"/>
      <c r="H172" s="40"/>
      <c r="I172" s="40"/>
      <c r="J172" s="40"/>
      <c r="K172" s="40"/>
      <c r="L172" s="42"/>
      <c r="M172" s="40"/>
      <c r="N172" s="43"/>
      <c r="O172" s="15"/>
      <c r="P172" s="15"/>
      <c r="Q172" s="15"/>
      <c r="R172" s="15"/>
      <c r="S172" s="15"/>
      <c r="T172" s="15"/>
      <c r="U172" s="15"/>
      <c r="V172" s="15"/>
      <c r="W172" s="15"/>
      <c r="AC172" s="29" t="s">
        <v>47</v>
      </c>
      <c r="AD172" s="12" t="s">
        <v>47</v>
      </c>
    </row>
    <row r="173" spans="1:30" ht="30" customHeight="1" thickTop="1" thickBot="1" x14ac:dyDescent="0.3">
      <c r="A173" s="62"/>
      <c r="C173" s="39">
        <v>162</v>
      </c>
      <c r="D173" s="40"/>
      <c r="E173" s="41"/>
      <c r="F173" s="41"/>
      <c r="G173" s="41"/>
      <c r="H173" s="40"/>
      <c r="I173" s="40"/>
      <c r="J173" s="40"/>
      <c r="K173" s="40"/>
      <c r="L173" s="42"/>
      <c r="M173" s="40"/>
      <c r="N173" s="43"/>
      <c r="O173" s="15"/>
      <c r="P173" s="15"/>
      <c r="Q173" s="15"/>
      <c r="R173" s="15"/>
      <c r="S173" s="15"/>
      <c r="T173" s="15"/>
      <c r="U173" s="15"/>
      <c r="V173" s="15"/>
      <c r="W173" s="15"/>
      <c r="AC173" s="29" t="s">
        <v>47</v>
      </c>
      <c r="AD173" s="12" t="s">
        <v>47</v>
      </c>
    </row>
    <row r="174" spans="1:30" ht="30" customHeight="1" thickTop="1" thickBot="1" x14ac:dyDescent="0.3">
      <c r="A174" s="62"/>
      <c r="C174" s="39">
        <v>163</v>
      </c>
      <c r="D174" s="40"/>
      <c r="E174" s="41"/>
      <c r="F174" s="41"/>
      <c r="G174" s="41"/>
      <c r="H174" s="40"/>
      <c r="I174" s="40"/>
      <c r="J174" s="40"/>
      <c r="K174" s="40"/>
      <c r="L174" s="42"/>
      <c r="M174" s="40"/>
      <c r="N174" s="43"/>
      <c r="O174" s="15"/>
      <c r="P174" s="15"/>
      <c r="Q174" s="15"/>
      <c r="R174" s="15"/>
      <c r="S174" s="15"/>
      <c r="T174" s="15"/>
      <c r="U174" s="15"/>
      <c r="V174" s="15"/>
      <c r="W174" s="15"/>
      <c r="AC174" s="29" t="s">
        <v>47</v>
      </c>
      <c r="AD174" s="12" t="s">
        <v>47</v>
      </c>
    </row>
    <row r="175" spans="1:30" ht="30" customHeight="1" thickTop="1" thickBot="1" x14ac:dyDescent="0.3">
      <c r="A175" s="62"/>
      <c r="C175" s="39">
        <v>164</v>
      </c>
      <c r="D175" s="40"/>
      <c r="E175" s="41"/>
      <c r="F175" s="41"/>
      <c r="G175" s="41"/>
      <c r="H175" s="40"/>
      <c r="I175" s="40"/>
      <c r="J175" s="40"/>
      <c r="K175" s="40"/>
      <c r="L175" s="42"/>
      <c r="M175" s="40"/>
      <c r="N175" s="43"/>
      <c r="O175" s="15"/>
      <c r="P175" s="15"/>
      <c r="Q175" s="15"/>
      <c r="R175" s="15"/>
      <c r="S175" s="15"/>
      <c r="T175" s="15"/>
      <c r="U175" s="15"/>
      <c r="V175" s="15"/>
      <c r="W175" s="15"/>
      <c r="AC175" s="29" t="s">
        <v>47</v>
      </c>
      <c r="AD175" s="12" t="s">
        <v>47</v>
      </c>
    </row>
    <row r="176" spans="1:30" ht="30" customHeight="1" thickTop="1" thickBot="1" x14ac:dyDescent="0.3">
      <c r="A176" s="62"/>
      <c r="C176" s="39">
        <v>165</v>
      </c>
      <c r="D176" s="40"/>
      <c r="E176" s="41"/>
      <c r="F176" s="41"/>
      <c r="G176" s="41"/>
      <c r="H176" s="40"/>
      <c r="I176" s="40"/>
      <c r="J176" s="40"/>
      <c r="K176" s="40"/>
      <c r="L176" s="42"/>
      <c r="M176" s="40"/>
      <c r="N176" s="43"/>
      <c r="O176" s="15"/>
      <c r="P176" s="15"/>
      <c r="Q176" s="15"/>
      <c r="R176" s="15"/>
      <c r="S176" s="15"/>
      <c r="T176" s="15"/>
      <c r="U176" s="15"/>
      <c r="V176" s="15"/>
      <c r="W176" s="15"/>
      <c r="AC176" s="29" t="s">
        <v>47</v>
      </c>
      <c r="AD176" s="12" t="s">
        <v>47</v>
      </c>
    </row>
    <row r="177" spans="1:30" ht="30" customHeight="1" thickTop="1" thickBot="1" x14ac:dyDescent="0.3">
      <c r="A177" s="62"/>
      <c r="C177" s="39">
        <v>166</v>
      </c>
      <c r="D177" s="40"/>
      <c r="E177" s="41"/>
      <c r="F177" s="41"/>
      <c r="G177" s="41"/>
      <c r="H177" s="40"/>
      <c r="I177" s="40"/>
      <c r="J177" s="40"/>
      <c r="K177" s="40"/>
      <c r="L177" s="42"/>
      <c r="M177" s="40"/>
      <c r="N177" s="43"/>
      <c r="O177" s="15"/>
      <c r="P177" s="15"/>
      <c r="Q177" s="15"/>
      <c r="R177" s="15"/>
      <c r="S177" s="15"/>
      <c r="T177" s="15"/>
      <c r="U177" s="15"/>
      <c r="V177" s="15"/>
      <c r="W177" s="15"/>
      <c r="AC177" s="29" t="s">
        <v>47</v>
      </c>
      <c r="AD177" s="12" t="s">
        <v>47</v>
      </c>
    </row>
    <row r="178" spans="1:30" ht="30" customHeight="1" thickTop="1" thickBot="1" x14ac:dyDescent="0.3">
      <c r="A178" s="62"/>
      <c r="C178" s="39">
        <v>167</v>
      </c>
      <c r="D178" s="40"/>
      <c r="E178" s="41"/>
      <c r="F178" s="41"/>
      <c r="G178" s="41"/>
      <c r="H178" s="40"/>
      <c r="I178" s="40"/>
      <c r="J178" s="40"/>
      <c r="K178" s="40"/>
      <c r="L178" s="42"/>
      <c r="M178" s="40"/>
      <c r="N178" s="43"/>
      <c r="O178" s="15"/>
      <c r="P178" s="15"/>
      <c r="Q178" s="15"/>
      <c r="R178" s="15"/>
      <c r="S178" s="15"/>
      <c r="T178" s="15"/>
      <c r="U178" s="15"/>
      <c r="V178" s="15"/>
      <c r="W178" s="15"/>
      <c r="AC178" s="29" t="s">
        <v>47</v>
      </c>
      <c r="AD178" s="12" t="s">
        <v>47</v>
      </c>
    </row>
    <row r="179" spans="1:30" ht="30" customHeight="1" thickTop="1" thickBot="1" x14ac:dyDescent="0.3">
      <c r="A179" s="62"/>
      <c r="C179" s="39">
        <v>168</v>
      </c>
      <c r="D179" s="40"/>
      <c r="E179" s="41"/>
      <c r="F179" s="41"/>
      <c r="G179" s="41"/>
      <c r="H179" s="40"/>
      <c r="I179" s="40"/>
      <c r="J179" s="40"/>
      <c r="K179" s="40"/>
      <c r="L179" s="42"/>
      <c r="M179" s="40"/>
      <c r="N179" s="43"/>
      <c r="O179" s="15"/>
      <c r="P179" s="15"/>
      <c r="Q179" s="15"/>
      <c r="R179" s="15"/>
      <c r="S179" s="15"/>
      <c r="T179" s="15"/>
      <c r="U179" s="15"/>
      <c r="V179" s="15"/>
      <c r="W179" s="15"/>
      <c r="AC179" s="29" t="s">
        <v>47</v>
      </c>
      <c r="AD179" s="12" t="s">
        <v>47</v>
      </c>
    </row>
    <row r="180" spans="1:30" ht="30" customHeight="1" thickTop="1" thickBot="1" x14ac:dyDescent="0.3">
      <c r="A180" s="62"/>
      <c r="C180" s="39">
        <v>169</v>
      </c>
      <c r="D180" s="40"/>
      <c r="E180" s="41"/>
      <c r="F180" s="41"/>
      <c r="G180" s="41"/>
      <c r="H180" s="40"/>
      <c r="I180" s="40"/>
      <c r="J180" s="40"/>
      <c r="K180" s="40"/>
      <c r="L180" s="42"/>
      <c r="M180" s="40"/>
      <c r="N180" s="43"/>
      <c r="O180" s="15"/>
      <c r="P180" s="15"/>
      <c r="Q180" s="15"/>
      <c r="R180" s="15"/>
      <c r="S180" s="15"/>
      <c r="T180" s="15"/>
      <c r="U180" s="15"/>
      <c r="V180" s="15"/>
      <c r="W180" s="15"/>
      <c r="AC180" s="29" t="s">
        <v>47</v>
      </c>
      <c r="AD180" s="12" t="s">
        <v>47</v>
      </c>
    </row>
    <row r="181" spans="1:30" ht="30" customHeight="1" thickTop="1" thickBot="1" x14ac:dyDescent="0.3">
      <c r="A181" s="62"/>
      <c r="C181" s="39">
        <v>170</v>
      </c>
      <c r="D181" s="40"/>
      <c r="E181" s="41"/>
      <c r="F181" s="41"/>
      <c r="G181" s="41"/>
      <c r="H181" s="40"/>
      <c r="I181" s="40"/>
      <c r="J181" s="40"/>
      <c r="K181" s="40"/>
      <c r="L181" s="42"/>
      <c r="M181" s="40"/>
      <c r="N181" s="43"/>
      <c r="O181" s="15"/>
      <c r="P181" s="15"/>
      <c r="Q181" s="15"/>
      <c r="R181" s="15"/>
      <c r="S181" s="15"/>
      <c r="T181" s="15"/>
      <c r="U181" s="15"/>
      <c r="V181" s="15"/>
      <c r="W181" s="15"/>
      <c r="AC181" s="29" t="s">
        <v>47</v>
      </c>
      <c r="AD181" s="12" t="s">
        <v>47</v>
      </c>
    </row>
    <row r="182" spans="1:30" ht="30" customHeight="1" thickTop="1" thickBot="1" x14ac:dyDescent="0.3">
      <c r="A182" s="62"/>
      <c r="C182" s="39">
        <v>171</v>
      </c>
      <c r="D182" s="40"/>
      <c r="E182" s="41"/>
      <c r="F182" s="41"/>
      <c r="G182" s="41"/>
      <c r="H182" s="40"/>
      <c r="I182" s="40"/>
      <c r="J182" s="40"/>
      <c r="K182" s="40"/>
      <c r="L182" s="42"/>
      <c r="M182" s="40"/>
      <c r="N182" s="43"/>
      <c r="O182" s="15"/>
      <c r="P182" s="15"/>
      <c r="Q182" s="15"/>
      <c r="R182" s="15"/>
      <c r="S182" s="15"/>
      <c r="T182" s="15"/>
      <c r="U182" s="15"/>
      <c r="V182" s="15"/>
      <c r="W182" s="15"/>
      <c r="AC182" s="29" t="s">
        <v>47</v>
      </c>
      <c r="AD182" s="12" t="s">
        <v>47</v>
      </c>
    </row>
    <row r="183" spans="1:30" ht="30" customHeight="1" thickTop="1" thickBot="1" x14ac:dyDescent="0.3">
      <c r="A183" s="62"/>
      <c r="C183" s="39">
        <v>172</v>
      </c>
      <c r="D183" s="40"/>
      <c r="E183" s="41"/>
      <c r="F183" s="41"/>
      <c r="G183" s="41"/>
      <c r="H183" s="40"/>
      <c r="I183" s="40"/>
      <c r="J183" s="40"/>
      <c r="K183" s="40"/>
      <c r="L183" s="42"/>
      <c r="M183" s="40"/>
      <c r="N183" s="43"/>
      <c r="O183" s="15"/>
      <c r="P183" s="15"/>
      <c r="Q183" s="15"/>
      <c r="R183" s="15"/>
      <c r="S183" s="15"/>
      <c r="T183" s="15"/>
      <c r="U183" s="15"/>
      <c r="V183" s="15"/>
      <c r="W183" s="15"/>
      <c r="AC183" s="29" t="s">
        <v>47</v>
      </c>
      <c r="AD183" s="12" t="s">
        <v>47</v>
      </c>
    </row>
    <row r="184" spans="1:30" ht="30" customHeight="1" thickTop="1" thickBot="1" x14ac:dyDescent="0.3">
      <c r="A184" s="62"/>
      <c r="C184" s="39">
        <v>173</v>
      </c>
      <c r="D184" s="40"/>
      <c r="E184" s="41"/>
      <c r="F184" s="41"/>
      <c r="G184" s="41"/>
      <c r="H184" s="40"/>
      <c r="I184" s="40"/>
      <c r="J184" s="40"/>
      <c r="K184" s="40"/>
      <c r="L184" s="42"/>
      <c r="M184" s="40"/>
      <c r="N184" s="43"/>
      <c r="O184" s="15"/>
      <c r="P184" s="15"/>
      <c r="Q184" s="15"/>
      <c r="R184" s="15"/>
      <c r="S184" s="15"/>
      <c r="T184" s="15"/>
      <c r="U184" s="15"/>
      <c r="V184" s="15"/>
      <c r="W184" s="15"/>
      <c r="AC184" s="29" t="s">
        <v>47</v>
      </c>
      <c r="AD184" s="12" t="s">
        <v>47</v>
      </c>
    </row>
    <row r="185" spans="1:30" ht="30" customHeight="1" thickTop="1" thickBot="1" x14ac:dyDescent="0.3">
      <c r="A185" s="62"/>
      <c r="C185" s="39">
        <v>174</v>
      </c>
      <c r="D185" s="40"/>
      <c r="E185" s="41"/>
      <c r="F185" s="41"/>
      <c r="G185" s="41"/>
      <c r="H185" s="40"/>
      <c r="I185" s="40"/>
      <c r="J185" s="40"/>
      <c r="K185" s="40"/>
      <c r="L185" s="42"/>
      <c r="M185" s="40"/>
      <c r="N185" s="43"/>
      <c r="O185" s="15"/>
      <c r="P185" s="15"/>
      <c r="Q185" s="15"/>
      <c r="R185" s="15"/>
      <c r="S185" s="15"/>
      <c r="T185" s="15"/>
      <c r="U185" s="15"/>
      <c r="V185" s="15"/>
      <c r="W185" s="15"/>
      <c r="AC185" s="29" t="s">
        <v>47</v>
      </c>
      <c r="AD185" s="12" t="s">
        <v>47</v>
      </c>
    </row>
    <row r="186" spans="1:30" ht="30" customHeight="1" thickTop="1" thickBot="1" x14ac:dyDescent="0.3">
      <c r="A186" s="62"/>
      <c r="C186" s="39">
        <v>175</v>
      </c>
      <c r="D186" s="40"/>
      <c r="E186" s="41"/>
      <c r="F186" s="41"/>
      <c r="G186" s="41"/>
      <c r="H186" s="40"/>
      <c r="I186" s="40"/>
      <c r="J186" s="40"/>
      <c r="K186" s="40"/>
      <c r="L186" s="42"/>
      <c r="M186" s="40"/>
      <c r="N186" s="43"/>
      <c r="O186" s="15"/>
      <c r="P186" s="15"/>
      <c r="Q186" s="15"/>
      <c r="R186" s="15"/>
      <c r="S186" s="15"/>
      <c r="T186" s="15"/>
      <c r="U186" s="15"/>
      <c r="V186" s="15"/>
      <c r="W186" s="15"/>
      <c r="AC186" s="29" t="s">
        <v>47</v>
      </c>
      <c r="AD186" s="12" t="s">
        <v>47</v>
      </c>
    </row>
    <row r="187" spans="1:30" ht="30" customHeight="1" thickTop="1" thickBot="1" x14ac:dyDescent="0.3">
      <c r="A187" s="62"/>
      <c r="C187" s="39">
        <v>176</v>
      </c>
      <c r="D187" s="40"/>
      <c r="E187" s="41"/>
      <c r="F187" s="41"/>
      <c r="G187" s="41"/>
      <c r="H187" s="40"/>
      <c r="I187" s="40"/>
      <c r="J187" s="40"/>
      <c r="K187" s="40"/>
      <c r="L187" s="42"/>
      <c r="M187" s="40"/>
      <c r="N187" s="43"/>
      <c r="O187" s="15"/>
      <c r="P187" s="15"/>
      <c r="Q187" s="15"/>
      <c r="R187" s="15"/>
      <c r="S187" s="15"/>
      <c r="T187" s="15"/>
      <c r="U187" s="15"/>
      <c r="V187" s="15"/>
      <c r="W187" s="15"/>
      <c r="AC187" s="29" t="s">
        <v>47</v>
      </c>
      <c r="AD187" s="12" t="s">
        <v>47</v>
      </c>
    </row>
    <row r="188" spans="1:30" ht="30" customHeight="1" thickTop="1" thickBot="1" x14ac:dyDescent="0.3">
      <c r="A188" s="62"/>
      <c r="C188" s="39">
        <v>177</v>
      </c>
      <c r="D188" s="40"/>
      <c r="E188" s="41"/>
      <c r="F188" s="41"/>
      <c r="G188" s="41"/>
      <c r="H188" s="40"/>
      <c r="I188" s="40"/>
      <c r="J188" s="40"/>
      <c r="K188" s="40"/>
      <c r="L188" s="42"/>
      <c r="M188" s="40"/>
      <c r="N188" s="43"/>
      <c r="O188" s="15"/>
      <c r="P188" s="15"/>
      <c r="Q188" s="15"/>
      <c r="R188" s="15"/>
      <c r="S188" s="15"/>
      <c r="T188" s="15"/>
      <c r="U188" s="15"/>
      <c r="V188" s="15"/>
      <c r="W188" s="15"/>
      <c r="AC188" s="29" t="s">
        <v>47</v>
      </c>
      <c r="AD188" s="12" t="s">
        <v>47</v>
      </c>
    </row>
    <row r="189" spans="1:30" ht="30" customHeight="1" thickTop="1" thickBot="1" x14ac:dyDescent="0.3">
      <c r="A189" s="62"/>
      <c r="C189" s="39">
        <v>178</v>
      </c>
      <c r="D189" s="40"/>
      <c r="E189" s="41"/>
      <c r="F189" s="41"/>
      <c r="G189" s="41"/>
      <c r="H189" s="40"/>
      <c r="I189" s="40"/>
      <c r="J189" s="40"/>
      <c r="K189" s="40"/>
      <c r="L189" s="42"/>
      <c r="M189" s="40"/>
      <c r="N189" s="43"/>
      <c r="O189" s="15"/>
      <c r="P189" s="15"/>
      <c r="Q189" s="15"/>
      <c r="R189" s="15"/>
      <c r="S189" s="15"/>
      <c r="T189" s="15"/>
      <c r="U189" s="15"/>
      <c r="V189" s="15"/>
      <c r="W189" s="15"/>
      <c r="AC189" s="29" t="s">
        <v>47</v>
      </c>
      <c r="AD189" s="12" t="s">
        <v>47</v>
      </c>
    </row>
    <row r="190" spans="1:30" ht="30" customHeight="1" thickTop="1" thickBot="1" x14ac:dyDescent="0.3">
      <c r="A190" s="62"/>
      <c r="C190" s="39">
        <v>179</v>
      </c>
      <c r="D190" s="40"/>
      <c r="E190" s="41"/>
      <c r="F190" s="41"/>
      <c r="G190" s="41"/>
      <c r="H190" s="40"/>
      <c r="I190" s="40"/>
      <c r="J190" s="40"/>
      <c r="K190" s="40"/>
      <c r="L190" s="42"/>
      <c r="M190" s="40"/>
      <c r="N190" s="43"/>
      <c r="O190" s="15"/>
      <c r="P190" s="15"/>
      <c r="Q190" s="15"/>
      <c r="R190" s="15"/>
      <c r="S190" s="15"/>
      <c r="T190" s="15"/>
      <c r="U190" s="15"/>
      <c r="V190" s="15"/>
      <c r="W190" s="15"/>
      <c r="AC190" s="29" t="s">
        <v>47</v>
      </c>
      <c r="AD190" s="12" t="s">
        <v>47</v>
      </c>
    </row>
    <row r="191" spans="1:30" ht="30" customHeight="1" thickTop="1" thickBot="1" x14ac:dyDescent="0.3">
      <c r="A191" s="62"/>
      <c r="C191" s="39">
        <v>180</v>
      </c>
      <c r="D191" s="40"/>
      <c r="E191" s="41"/>
      <c r="F191" s="41"/>
      <c r="G191" s="41"/>
      <c r="H191" s="40"/>
      <c r="I191" s="40"/>
      <c r="J191" s="40"/>
      <c r="K191" s="40"/>
      <c r="L191" s="42"/>
      <c r="M191" s="40"/>
      <c r="N191" s="43"/>
      <c r="O191" s="15"/>
      <c r="P191" s="15"/>
      <c r="Q191" s="15"/>
      <c r="R191" s="15"/>
      <c r="S191" s="15"/>
      <c r="T191" s="15"/>
      <c r="U191" s="15"/>
      <c r="V191" s="15"/>
      <c r="W191" s="15"/>
      <c r="AC191" s="29" t="s">
        <v>47</v>
      </c>
      <c r="AD191" s="12" t="s">
        <v>47</v>
      </c>
    </row>
    <row r="192" spans="1:30" ht="30" customHeight="1" thickTop="1" thickBot="1" x14ac:dyDescent="0.3">
      <c r="A192" s="62"/>
      <c r="C192" s="39">
        <v>181</v>
      </c>
      <c r="D192" s="40"/>
      <c r="E192" s="41"/>
      <c r="F192" s="41"/>
      <c r="G192" s="41"/>
      <c r="H192" s="40"/>
      <c r="I192" s="40"/>
      <c r="J192" s="40"/>
      <c r="K192" s="40"/>
      <c r="L192" s="42"/>
      <c r="M192" s="40"/>
      <c r="N192" s="43"/>
      <c r="O192" s="15"/>
      <c r="P192" s="15"/>
      <c r="Q192" s="15"/>
      <c r="R192" s="15"/>
      <c r="S192" s="15"/>
      <c r="T192" s="15"/>
      <c r="U192" s="15"/>
      <c r="V192" s="15"/>
      <c r="W192" s="15"/>
      <c r="AC192" s="29" t="s">
        <v>47</v>
      </c>
      <c r="AD192" s="12" t="s">
        <v>47</v>
      </c>
    </row>
    <row r="193" spans="1:30" ht="30" customHeight="1" thickTop="1" thickBot="1" x14ac:dyDescent="0.3">
      <c r="A193" s="62"/>
      <c r="C193" s="39">
        <v>182</v>
      </c>
      <c r="D193" s="40"/>
      <c r="E193" s="41"/>
      <c r="F193" s="41"/>
      <c r="G193" s="41"/>
      <c r="H193" s="40"/>
      <c r="I193" s="40"/>
      <c r="J193" s="40"/>
      <c r="K193" s="40"/>
      <c r="L193" s="42"/>
      <c r="M193" s="40"/>
      <c r="N193" s="43"/>
      <c r="O193" s="15"/>
      <c r="P193" s="15"/>
      <c r="Q193" s="15"/>
      <c r="R193" s="15"/>
      <c r="S193" s="15"/>
      <c r="T193" s="15"/>
      <c r="U193" s="15"/>
      <c r="V193" s="15"/>
      <c r="W193" s="15"/>
      <c r="AC193" s="29" t="s">
        <v>47</v>
      </c>
      <c r="AD193" s="12" t="s">
        <v>47</v>
      </c>
    </row>
    <row r="194" spans="1:30" ht="30" customHeight="1" thickTop="1" thickBot="1" x14ac:dyDescent="0.3">
      <c r="A194" s="62"/>
      <c r="C194" s="39">
        <v>183</v>
      </c>
      <c r="D194" s="40"/>
      <c r="E194" s="41"/>
      <c r="F194" s="41"/>
      <c r="G194" s="41"/>
      <c r="H194" s="40"/>
      <c r="I194" s="40"/>
      <c r="J194" s="40"/>
      <c r="K194" s="40"/>
      <c r="L194" s="42"/>
      <c r="M194" s="40"/>
      <c r="N194" s="43"/>
      <c r="O194" s="15"/>
      <c r="P194" s="15"/>
      <c r="Q194" s="15"/>
      <c r="R194" s="15"/>
      <c r="S194" s="15"/>
      <c r="T194" s="15"/>
      <c r="U194" s="15"/>
      <c r="V194" s="15"/>
      <c r="W194" s="15"/>
      <c r="AC194" s="29" t="s">
        <v>47</v>
      </c>
      <c r="AD194" s="12" t="s">
        <v>47</v>
      </c>
    </row>
    <row r="195" spans="1:30" ht="30" customHeight="1" thickTop="1" thickBot="1" x14ac:dyDescent="0.3">
      <c r="A195" s="62"/>
      <c r="C195" s="39">
        <v>184</v>
      </c>
      <c r="D195" s="40"/>
      <c r="E195" s="41"/>
      <c r="F195" s="41"/>
      <c r="G195" s="41"/>
      <c r="H195" s="40"/>
      <c r="I195" s="40"/>
      <c r="J195" s="40"/>
      <c r="K195" s="40"/>
      <c r="L195" s="42"/>
      <c r="M195" s="40"/>
      <c r="N195" s="43"/>
      <c r="O195" s="15"/>
      <c r="P195" s="15"/>
      <c r="Q195" s="15"/>
      <c r="R195" s="15"/>
      <c r="S195" s="15"/>
      <c r="T195" s="15"/>
      <c r="U195" s="15"/>
      <c r="V195" s="15"/>
      <c r="W195" s="15"/>
      <c r="AC195" s="29" t="s">
        <v>47</v>
      </c>
      <c r="AD195" s="12" t="s">
        <v>47</v>
      </c>
    </row>
    <row r="196" spans="1:30" ht="30" customHeight="1" thickTop="1" thickBot="1" x14ac:dyDescent="0.3">
      <c r="A196" s="62"/>
      <c r="C196" s="39">
        <v>185</v>
      </c>
      <c r="D196" s="40"/>
      <c r="E196" s="41"/>
      <c r="F196" s="41"/>
      <c r="G196" s="41"/>
      <c r="H196" s="40"/>
      <c r="I196" s="40"/>
      <c r="J196" s="40"/>
      <c r="K196" s="40"/>
      <c r="L196" s="42"/>
      <c r="M196" s="40"/>
      <c r="N196" s="43"/>
      <c r="O196" s="15"/>
      <c r="P196" s="15"/>
      <c r="Q196" s="15"/>
      <c r="R196" s="15"/>
      <c r="S196" s="15"/>
      <c r="T196" s="15"/>
      <c r="U196" s="15"/>
      <c r="V196" s="15"/>
      <c r="W196" s="15"/>
      <c r="AC196" s="29" t="s">
        <v>47</v>
      </c>
      <c r="AD196" s="12" t="s">
        <v>47</v>
      </c>
    </row>
    <row r="197" spans="1:30" ht="30" customHeight="1" thickTop="1" thickBot="1" x14ac:dyDescent="0.3">
      <c r="A197" s="62"/>
      <c r="C197" s="39">
        <v>186</v>
      </c>
      <c r="D197" s="40"/>
      <c r="E197" s="41"/>
      <c r="F197" s="41"/>
      <c r="G197" s="41"/>
      <c r="H197" s="40"/>
      <c r="I197" s="40"/>
      <c r="J197" s="40"/>
      <c r="K197" s="40"/>
      <c r="L197" s="42"/>
      <c r="M197" s="40"/>
      <c r="N197" s="43"/>
      <c r="O197" s="15"/>
      <c r="P197" s="15"/>
      <c r="Q197" s="15"/>
      <c r="R197" s="15"/>
      <c r="S197" s="15"/>
      <c r="T197" s="15"/>
      <c r="U197" s="15"/>
      <c r="V197" s="15"/>
      <c r="W197" s="15"/>
      <c r="AC197" s="29" t="s">
        <v>47</v>
      </c>
      <c r="AD197" s="12" t="s">
        <v>47</v>
      </c>
    </row>
    <row r="198" spans="1:30" ht="30" customHeight="1" thickTop="1" thickBot="1" x14ac:dyDescent="0.3">
      <c r="A198" s="62"/>
      <c r="C198" s="39">
        <v>187</v>
      </c>
      <c r="D198" s="40"/>
      <c r="E198" s="41"/>
      <c r="F198" s="41"/>
      <c r="G198" s="41"/>
      <c r="H198" s="40"/>
      <c r="I198" s="40"/>
      <c r="J198" s="40"/>
      <c r="K198" s="40"/>
      <c r="L198" s="42"/>
      <c r="M198" s="40"/>
      <c r="N198" s="43"/>
      <c r="O198" s="15"/>
      <c r="P198" s="15"/>
      <c r="Q198" s="15"/>
      <c r="R198" s="15"/>
      <c r="S198" s="15"/>
      <c r="T198" s="15"/>
      <c r="U198" s="15"/>
      <c r="V198" s="15"/>
      <c r="W198" s="15"/>
      <c r="AC198" s="29" t="s">
        <v>47</v>
      </c>
      <c r="AD198" s="12" t="s">
        <v>47</v>
      </c>
    </row>
    <row r="199" spans="1:30" ht="30" customHeight="1" thickTop="1" thickBot="1" x14ac:dyDescent="0.3">
      <c r="A199" s="62"/>
      <c r="C199" s="39">
        <v>188</v>
      </c>
      <c r="D199" s="40"/>
      <c r="E199" s="41"/>
      <c r="F199" s="41"/>
      <c r="G199" s="41"/>
      <c r="H199" s="40"/>
      <c r="I199" s="40"/>
      <c r="J199" s="40"/>
      <c r="K199" s="40"/>
      <c r="L199" s="42"/>
      <c r="M199" s="40"/>
      <c r="N199" s="43"/>
      <c r="O199" s="15"/>
      <c r="P199" s="15"/>
      <c r="Q199" s="15"/>
      <c r="R199" s="15"/>
      <c r="S199" s="15"/>
      <c r="T199" s="15"/>
      <c r="U199" s="15"/>
      <c r="V199" s="15"/>
      <c r="W199" s="15"/>
      <c r="AC199" s="29" t="s">
        <v>47</v>
      </c>
      <c r="AD199" s="12" t="s">
        <v>47</v>
      </c>
    </row>
    <row r="200" spans="1:30" ht="30" customHeight="1" thickTop="1" thickBot="1" x14ac:dyDescent="0.3">
      <c r="A200" s="62"/>
      <c r="C200" s="39">
        <v>189</v>
      </c>
      <c r="D200" s="40"/>
      <c r="E200" s="41"/>
      <c r="F200" s="41"/>
      <c r="G200" s="41"/>
      <c r="H200" s="40"/>
      <c r="I200" s="40"/>
      <c r="J200" s="40"/>
      <c r="K200" s="40"/>
      <c r="L200" s="42"/>
      <c r="M200" s="40"/>
      <c r="N200" s="43"/>
      <c r="O200" s="15"/>
      <c r="P200" s="15"/>
      <c r="Q200" s="15"/>
      <c r="R200" s="15"/>
      <c r="S200" s="15"/>
      <c r="T200" s="15"/>
      <c r="U200" s="15"/>
      <c r="V200" s="15"/>
      <c r="W200" s="15"/>
      <c r="AC200" s="29" t="s">
        <v>47</v>
      </c>
      <c r="AD200" s="12" t="s">
        <v>47</v>
      </c>
    </row>
    <row r="201" spans="1:30" ht="30" customHeight="1" thickTop="1" thickBot="1" x14ac:dyDescent="0.3">
      <c r="A201" s="62"/>
      <c r="C201" s="39">
        <v>190</v>
      </c>
      <c r="D201" s="40"/>
      <c r="E201" s="41"/>
      <c r="F201" s="41"/>
      <c r="G201" s="41"/>
      <c r="H201" s="40"/>
      <c r="I201" s="40"/>
      <c r="J201" s="40"/>
      <c r="K201" s="40"/>
      <c r="L201" s="42"/>
      <c r="M201" s="40"/>
      <c r="N201" s="43"/>
      <c r="O201" s="15"/>
      <c r="P201" s="15"/>
      <c r="Q201" s="15"/>
      <c r="R201" s="15"/>
      <c r="S201" s="15"/>
      <c r="T201" s="15"/>
      <c r="U201" s="15"/>
      <c r="V201" s="15"/>
      <c r="W201" s="15"/>
      <c r="AC201" s="29" t="s">
        <v>47</v>
      </c>
      <c r="AD201" s="12" t="s">
        <v>47</v>
      </c>
    </row>
    <row r="202" spans="1:30" ht="30" customHeight="1" thickTop="1" thickBot="1" x14ac:dyDescent="0.3">
      <c r="A202" s="62"/>
      <c r="C202" s="39">
        <v>191</v>
      </c>
      <c r="D202" s="40"/>
      <c r="E202" s="41"/>
      <c r="F202" s="41"/>
      <c r="G202" s="41"/>
      <c r="H202" s="40"/>
      <c r="I202" s="40"/>
      <c r="J202" s="40"/>
      <c r="K202" s="40"/>
      <c r="L202" s="42"/>
      <c r="M202" s="40"/>
      <c r="N202" s="43"/>
      <c r="O202" s="15"/>
      <c r="P202" s="15"/>
      <c r="Q202" s="15"/>
      <c r="R202" s="15"/>
      <c r="S202" s="15"/>
      <c r="T202" s="15"/>
      <c r="U202" s="15"/>
      <c r="V202" s="15"/>
      <c r="W202" s="15"/>
      <c r="AC202" s="29" t="s">
        <v>47</v>
      </c>
      <c r="AD202" s="12" t="s">
        <v>47</v>
      </c>
    </row>
    <row r="203" spans="1:30" ht="30" customHeight="1" thickTop="1" thickBot="1" x14ac:dyDescent="0.3">
      <c r="A203" s="62"/>
      <c r="C203" s="39">
        <v>192</v>
      </c>
      <c r="D203" s="40"/>
      <c r="E203" s="41"/>
      <c r="F203" s="41"/>
      <c r="G203" s="41"/>
      <c r="H203" s="40"/>
      <c r="I203" s="40"/>
      <c r="J203" s="40"/>
      <c r="K203" s="40"/>
      <c r="L203" s="42"/>
      <c r="M203" s="40"/>
      <c r="N203" s="43"/>
      <c r="O203" s="15"/>
      <c r="P203" s="15"/>
      <c r="Q203" s="15"/>
      <c r="R203" s="15"/>
      <c r="S203" s="15"/>
      <c r="T203" s="15"/>
      <c r="U203" s="15"/>
      <c r="V203" s="15"/>
      <c r="W203" s="15"/>
      <c r="AC203" s="29" t="s">
        <v>47</v>
      </c>
      <c r="AD203" s="12" t="s">
        <v>47</v>
      </c>
    </row>
    <row r="204" spans="1:30" ht="30" customHeight="1" thickTop="1" thickBot="1" x14ac:dyDescent="0.3">
      <c r="A204" s="62"/>
      <c r="C204" s="39">
        <v>193</v>
      </c>
      <c r="D204" s="40"/>
      <c r="E204" s="41"/>
      <c r="F204" s="41"/>
      <c r="G204" s="41"/>
      <c r="H204" s="40"/>
      <c r="I204" s="40"/>
      <c r="J204" s="40"/>
      <c r="K204" s="40"/>
      <c r="L204" s="42"/>
      <c r="M204" s="40"/>
      <c r="N204" s="43"/>
      <c r="O204" s="15"/>
      <c r="P204" s="15"/>
      <c r="Q204" s="15"/>
      <c r="R204" s="15"/>
      <c r="S204" s="15"/>
      <c r="T204" s="15"/>
      <c r="U204" s="15"/>
      <c r="V204" s="15"/>
      <c r="W204" s="15"/>
      <c r="AC204" s="29" t="s">
        <v>47</v>
      </c>
      <c r="AD204" s="12" t="s">
        <v>47</v>
      </c>
    </row>
    <row r="205" spans="1:30" ht="30" customHeight="1" thickTop="1" thickBot="1" x14ac:dyDescent="0.3">
      <c r="A205" s="62"/>
      <c r="C205" s="39">
        <v>194</v>
      </c>
      <c r="D205" s="40"/>
      <c r="E205" s="41"/>
      <c r="F205" s="41"/>
      <c r="G205" s="41"/>
      <c r="H205" s="40"/>
      <c r="I205" s="40"/>
      <c r="J205" s="40"/>
      <c r="K205" s="40"/>
      <c r="L205" s="42"/>
      <c r="M205" s="40"/>
      <c r="N205" s="43"/>
      <c r="O205" s="15"/>
      <c r="P205" s="15"/>
      <c r="Q205" s="15"/>
      <c r="R205" s="15"/>
      <c r="S205" s="15"/>
      <c r="T205" s="15"/>
      <c r="U205" s="15"/>
      <c r="V205" s="15"/>
      <c r="W205" s="15"/>
      <c r="AC205" s="29" t="s">
        <v>47</v>
      </c>
      <c r="AD205" s="12" t="s">
        <v>47</v>
      </c>
    </row>
    <row r="206" spans="1:30" ht="30" customHeight="1" thickTop="1" thickBot="1" x14ac:dyDescent="0.3">
      <c r="A206" s="62"/>
      <c r="C206" s="39">
        <v>195</v>
      </c>
      <c r="D206" s="40"/>
      <c r="E206" s="41"/>
      <c r="F206" s="41"/>
      <c r="G206" s="41"/>
      <c r="H206" s="40"/>
      <c r="I206" s="40"/>
      <c r="J206" s="40"/>
      <c r="K206" s="40"/>
      <c r="L206" s="42"/>
      <c r="M206" s="40"/>
      <c r="N206" s="43"/>
      <c r="O206" s="15"/>
      <c r="P206" s="15"/>
      <c r="Q206" s="15"/>
      <c r="R206" s="15"/>
      <c r="S206" s="15"/>
      <c r="T206" s="15"/>
      <c r="U206" s="15"/>
      <c r="V206" s="15"/>
      <c r="W206" s="15"/>
      <c r="AC206" s="29" t="s">
        <v>47</v>
      </c>
      <c r="AD206" s="12" t="s">
        <v>47</v>
      </c>
    </row>
    <row r="207" spans="1:30" ht="30" customHeight="1" thickTop="1" thickBot="1" x14ac:dyDescent="0.3">
      <c r="A207" s="62"/>
      <c r="C207" s="39">
        <v>196</v>
      </c>
      <c r="D207" s="40"/>
      <c r="E207" s="41"/>
      <c r="F207" s="41"/>
      <c r="G207" s="41"/>
      <c r="H207" s="40"/>
      <c r="I207" s="40"/>
      <c r="J207" s="40"/>
      <c r="K207" s="40"/>
      <c r="L207" s="42"/>
      <c r="M207" s="40"/>
      <c r="N207" s="43"/>
      <c r="O207" s="15"/>
      <c r="P207" s="15"/>
      <c r="Q207" s="15"/>
      <c r="R207" s="15"/>
      <c r="S207" s="15"/>
      <c r="T207" s="15"/>
      <c r="U207" s="15"/>
      <c r="V207" s="15"/>
      <c r="W207" s="15"/>
      <c r="AC207" s="29" t="s">
        <v>47</v>
      </c>
      <c r="AD207" s="12" t="s">
        <v>47</v>
      </c>
    </row>
    <row r="208" spans="1:30" ht="30" customHeight="1" thickTop="1" thickBot="1" x14ac:dyDescent="0.3">
      <c r="A208" s="62"/>
      <c r="C208" s="39">
        <v>197</v>
      </c>
      <c r="D208" s="40"/>
      <c r="E208" s="41"/>
      <c r="F208" s="41"/>
      <c r="G208" s="41"/>
      <c r="H208" s="40"/>
      <c r="I208" s="40"/>
      <c r="J208" s="40"/>
      <c r="K208" s="40"/>
      <c r="L208" s="42"/>
      <c r="M208" s="40"/>
      <c r="N208" s="43"/>
      <c r="O208" s="15"/>
      <c r="P208" s="15"/>
      <c r="Q208" s="15"/>
      <c r="R208" s="15"/>
      <c r="S208" s="15"/>
      <c r="T208" s="15"/>
      <c r="U208" s="15"/>
      <c r="V208" s="15"/>
      <c r="W208" s="15"/>
      <c r="AC208" s="29" t="s">
        <v>47</v>
      </c>
      <c r="AD208" s="12" t="s">
        <v>47</v>
      </c>
    </row>
    <row r="209" spans="1:30" ht="30" customHeight="1" thickTop="1" thickBot="1" x14ac:dyDescent="0.3">
      <c r="A209" s="62"/>
      <c r="C209" s="39">
        <v>198</v>
      </c>
      <c r="D209" s="40"/>
      <c r="E209" s="41"/>
      <c r="F209" s="41"/>
      <c r="G209" s="41"/>
      <c r="H209" s="40"/>
      <c r="I209" s="40"/>
      <c r="J209" s="40"/>
      <c r="K209" s="40"/>
      <c r="L209" s="42"/>
      <c r="M209" s="40"/>
      <c r="N209" s="43"/>
      <c r="O209" s="15"/>
      <c r="P209" s="15"/>
      <c r="Q209" s="15"/>
      <c r="R209" s="15"/>
      <c r="S209" s="15"/>
      <c r="T209" s="15"/>
      <c r="U209" s="15"/>
      <c r="V209" s="15"/>
      <c r="W209" s="15"/>
      <c r="AC209" s="29" t="s">
        <v>47</v>
      </c>
      <c r="AD209" s="12" t="s">
        <v>47</v>
      </c>
    </row>
    <row r="210" spans="1:30" ht="30" customHeight="1" thickTop="1" thickBot="1" x14ac:dyDescent="0.3">
      <c r="A210" s="62"/>
      <c r="C210" s="39">
        <v>199</v>
      </c>
      <c r="D210" s="40"/>
      <c r="E210" s="41"/>
      <c r="F210" s="41"/>
      <c r="G210" s="41"/>
      <c r="H210" s="40"/>
      <c r="I210" s="40"/>
      <c r="J210" s="40"/>
      <c r="K210" s="40"/>
      <c r="L210" s="42"/>
      <c r="M210" s="40"/>
      <c r="N210" s="43"/>
      <c r="O210" s="15"/>
      <c r="P210" s="15"/>
      <c r="Q210" s="15"/>
      <c r="R210" s="15"/>
      <c r="S210" s="15"/>
      <c r="T210" s="15"/>
      <c r="U210" s="15"/>
      <c r="V210" s="15"/>
      <c r="W210" s="15"/>
      <c r="AC210" s="29" t="s">
        <v>47</v>
      </c>
      <c r="AD210" s="12" t="s">
        <v>47</v>
      </c>
    </row>
    <row r="211" spans="1:30" ht="30" customHeight="1" thickTop="1" thickBot="1" x14ac:dyDescent="0.3">
      <c r="A211" s="62"/>
      <c r="C211" s="39">
        <v>200</v>
      </c>
      <c r="D211" s="40"/>
      <c r="E211" s="41"/>
      <c r="F211" s="41"/>
      <c r="G211" s="41"/>
      <c r="H211" s="40"/>
      <c r="I211" s="40"/>
      <c r="J211" s="40"/>
      <c r="K211" s="40"/>
      <c r="L211" s="42"/>
      <c r="M211" s="40"/>
      <c r="N211" s="43"/>
      <c r="O211" s="15"/>
      <c r="P211" s="15"/>
      <c r="Q211" s="15"/>
      <c r="R211" s="15"/>
      <c r="S211" s="15"/>
      <c r="T211" s="15"/>
      <c r="U211" s="15"/>
      <c r="V211" s="15"/>
      <c r="W211" s="15"/>
      <c r="AC211" s="29" t="s">
        <v>47</v>
      </c>
      <c r="AD211" s="12" t="s">
        <v>47</v>
      </c>
    </row>
    <row r="212" spans="1:30" ht="30" customHeight="1" thickTop="1" thickBot="1" x14ac:dyDescent="0.3">
      <c r="A212" s="62"/>
      <c r="C212" s="39">
        <v>201</v>
      </c>
      <c r="D212" s="40"/>
      <c r="E212" s="41"/>
      <c r="F212" s="41"/>
      <c r="G212" s="41"/>
      <c r="H212" s="40"/>
      <c r="I212" s="40"/>
      <c r="J212" s="40"/>
      <c r="K212" s="40"/>
      <c r="L212" s="42"/>
      <c r="M212" s="40"/>
      <c r="N212" s="43"/>
      <c r="O212" s="15"/>
      <c r="P212" s="15"/>
      <c r="Q212" s="15"/>
      <c r="R212" s="15"/>
      <c r="S212" s="15"/>
      <c r="T212" s="15"/>
      <c r="U212" s="15"/>
      <c r="V212" s="15"/>
      <c r="W212" s="15"/>
      <c r="AC212" s="29" t="s">
        <v>47</v>
      </c>
      <c r="AD212" s="12" t="s">
        <v>47</v>
      </c>
    </row>
    <row r="213" spans="1:30" ht="30" customHeight="1" thickTop="1" thickBot="1" x14ac:dyDescent="0.3">
      <c r="A213" s="62"/>
      <c r="C213" s="39">
        <v>202</v>
      </c>
      <c r="D213" s="40"/>
      <c r="E213" s="41"/>
      <c r="F213" s="41"/>
      <c r="G213" s="41"/>
      <c r="H213" s="40"/>
      <c r="I213" s="40"/>
      <c r="J213" s="40"/>
      <c r="K213" s="40"/>
      <c r="L213" s="42"/>
      <c r="M213" s="40"/>
      <c r="N213" s="43"/>
      <c r="O213" s="15"/>
      <c r="P213" s="15"/>
      <c r="Q213" s="15"/>
      <c r="R213" s="15"/>
      <c r="S213" s="15"/>
      <c r="T213" s="15"/>
      <c r="U213" s="15"/>
      <c r="V213" s="15"/>
      <c r="W213" s="15"/>
      <c r="AC213" s="29" t="s">
        <v>47</v>
      </c>
      <c r="AD213" s="12" t="s">
        <v>47</v>
      </c>
    </row>
    <row r="214" spans="1:30" ht="30" customHeight="1" thickTop="1" thickBot="1" x14ac:dyDescent="0.3">
      <c r="A214" s="62"/>
      <c r="C214" s="39">
        <v>203</v>
      </c>
      <c r="D214" s="40"/>
      <c r="E214" s="41"/>
      <c r="F214" s="41"/>
      <c r="G214" s="41"/>
      <c r="H214" s="40"/>
      <c r="I214" s="40"/>
      <c r="J214" s="40"/>
      <c r="K214" s="40"/>
      <c r="L214" s="42"/>
      <c r="M214" s="40"/>
      <c r="N214" s="43"/>
      <c r="O214" s="15"/>
      <c r="P214" s="15"/>
      <c r="Q214" s="15"/>
      <c r="R214" s="15"/>
      <c r="S214" s="15"/>
      <c r="T214" s="15"/>
      <c r="U214" s="15"/>
      <c r="V214" s="15"/>
      <c r="W214" s="15"/>
      <c r="AC214" s="29" t="s">
        <v>47</v>
      </c>
      <c r="AD214" s="12" t="s">
        <v>47</v>
      </c>
    </row>
    <row r="215" spans="1:30" ht="30" customHeight="1" thickTop="1" thickBot="1" x14ac:dyDescent="0.3">
      <c r="A215" s="62"/>
      <c r="C215" s="39">
        <v>204</v>
      </c>
      <c r="D215" s="40"/>
      <c r="E215" s="41"/>
      <c r="F215" s="41"/>
      <c r="G215" s="41"/>
      <c r="H215" s="40"/>
      <c r="I215" s="40"/>
      <c r="J215" s="40"/>
      <c r="K215" s="40"/>
      <c r="L215" s="42"/>
      <c r="M215" s="40"/>
      <c r="N215" s="43"/>
      <c r="O215" s="15"/>
      <c r="P215" s="15"/>
      <c r="Q215" s="15"/>
      <c r="R215" s="15"/>
      <c r="S215" s="15"/>
      <c r="T215" s="15"/>
      <c r="U215" s="15"/>
      <c r="V215" s="15"/>
      <c r="W215" s="15"/>
      <c r="AC215" s="29" t="s">
        <v>47</v>
      </c>
      <c r="AD215" s="12" t="s">
        <v>47</v>
      </c>
    </row>
    <row r="216" spans="1:30" ht="30" customHeight="1" thickTop="1" thickBot="1" x14ac:dyDescent="0.3">
      <c r="A216" s="62"/>
      <c r="C216" s="39">
        <v>205</v>
      </c>
      <c r="D216" s="40"/>
      <c r="E216" s="41"/>
      <c r="F216" s="41"/>
      <c r="G216" s="41"/>
      <c r="H216" s="40"/>
      <c r="I216" s="40"/>
      <c r="J216" s="40"/>
      <c r="K216" s="40"/>
      <c r="L216" s="42"/>
      <c r="M216" s="40"/>
      <c r="N216" s="43"/>
      <c r="O216" s="15"/>
      <c r="P216" s="15"/>
      <c r="Q216" s="15"/>
      <c r="R216" s="15"/>
      <c r="S216" s="15"/>
      <c r="T216" s="15"/>
      <c r="U216" s="15"/>
      <c r="V216" s="15"/>
      <c r="W216" s="15"/>
      <c r="AC216" s="29" t="s">
        <v>47</v>
      </c>
      <c r="AD216" s="12" t="s">
        <v>47</v>
      </c>
    </row>
    <row r="217" spans="1:30" ht="30" customHeight="1" thickTop="1" thickBot="1" x14ac:dyDescent="0.3">
      <c r="A217" s="62"/>
      <c r="C217" s="39">
        <v>206</v>
      </c>
      <c r="D217" s="40"/>
      <c r="E217" s="41"/>
      <c r="F217" s="41"/>
      <c r="G217" s="41"/>
      <c r="H217" s="40"/>
      <c r="I217" s="40"/>
      <c r="J217" s="40"/>
      <c r="K217" s="40"/>
      <c r="L217" s="42"/>
      <c r="M217" s="40"/>
      <c r="N217" s="43"/>
      <c r="O217" s="15"/>
      <c r="P217" s="15"/>
      <c r="Q217" s="15"/>
      <c r="R217" s="15"/>
      <c r="S217" s="15"/>
      <c r="T217" s="15"/>
      <c r="U217" s="15"/>
      <c r="V217" s="15"/>
      <c r="W217" s="15"/>
      <c r="AC217" s="29" t="s">
        <v>47</v>
      </c>
      <c r="AD217" s="12" t="s">
        <v>47</v>
      </c>
    </row>
    <row r="218" spans="1:30" ht="30" customHeight="1" thickTop="1" thickBot="1" x14ac:dyDescent="0.3">
      <c r="A218" s="62"/>
      <c r="C218" s="39">
        <v>207</v>
      </c>
      <c r="D218" s="40"/>
      <c r="E218" s="41"/>
      <c r="F218" s="41"/>
      <c r="G218" s="41"/>
      <c r="H218" s="40"/>
      <c r="I218" s="40"/>
      <c r="J218" s="40"/>
      <c r="K218" s="40"/>
      <c r="L218" s="42"/>
      <c r="M218" s="40"/>
      <c r="N218" s="43"/>
      <c r="O218" s="15"/>
      <c r="P218" s="15"/>
      <c r="Q218" s="15"/>
      <c r="R218" s="15"/>
      <c r="S218" s="15"/>
      <c r="T218" s="15"/>
      <c r="U218" s="15"/>
      <c r="V218" s="15"/>
      <c r="W218" s="15"/>
      <c r="AC218" s="29" t="s">
        <v>47</v>
      </c>
      <c r="AD218" s="12" t="s">
        <v>47</v>
      </c>
    </row>
    <row r="219" spans="1:30" ht="30" customHeight="1" thickTop="1" thickBot="1" x14ac:dyDescent="0.3">
      <c r="A219" s="62"/>
      <c r="C219" s="39">
        <v>208</v>
      </c>
      <c r="D219" s="40"/>
      <c r="E219" s="41"/>
      <c r="F219" s="41"/>
      <c r="G219" s="41"/>
      <c r="H219" s="40"/>
      <c r="I219" s="40"/>
      <c r="J219" s="40"/>
      <c r="K219" s="40"/>
      <c r="L219" s="42"/>
      <c r="M219" s="40"/>
      <c r="N219" s="43"/>
      <c r="O219" s="15"/>
      <c r="P219" s="15"/>
      <c r="Q219" s="15"/>
      <c r="R219" s="15"/>
      <c r="S219" s="15"/>
      <c r="T219" s="15"/>
      <c r="U219" s="15"/>
      <c r="V219" s="15"/>
      <c r="W219" s="15"/>
      <c r="AC219" s="29" t="s">
        <v>47</v>
      </c>
      <c r="AD219" s="12" t="s">
        <v>47</v>
      </c>
    </row>
    <row r="220" spans="1:30" ht="30" customHeight="1" thickTop="1" thickBot="1" x14ac:dyDescent="0.3">
      <c r="A220" s="62"/>
      <c r="C220" s="39">
        <v>209</v>
      </c>
      <c r="D220" s="40"/>
      <c r="E220" s="41"/>
      <c r="F220" s="41"/>
      <c r="G220" s="41"/>
      <c r="H220" s="40"/>
      <c r="I220" s="40"/>
      <c r="J220" s="40"/>
      <c r="K220" s="40"/>
      <c r="L220" s="42"/>
      <c r="M220" s="40"/>
      <c r="N220" s="43"/>
      <c r="O220" s="15"/>
      <c r="P220" s="15"/>
      <c r="Q220" s="15"/>
      <c r="R220" s="15"/>
      <c r="S220" s="15"/>
      <c r="T220" s="15"/>
      <c r="U220" s="15"/>
      <c r="V220" s="15"/>
      <c r="W220" s="15"/>
      <c r="AC220" s="29" t="s">
        <v>47</v>
      </c>
      <c r="AD220" s="12" t="s">
        <v>47</v>
      </c>
    </row>
    <row r="221" spans="1:30" ht="30" customHeight="1" thickTop="1" thickBot="1" x14ac:dyDescent="0.3">
      <c r="A221" s="62"/>
      <c r="C221" s="39">
        <v>210</v>
      </c>
      <c r="D221" s="40"/>
      <c r="E221" s="41"/>
      <c r="F221" s="41"/>
      <c r="G221" s="41"/>
      <c r="H221" s="40"/>
      <c r="I221" s="40"/>
      <c r="J221" s="40"/>
      <c r="K221" s="40"/>
      <c r="L221" s="42"/>
      <c r="M221" s="40"/>
      <c r="N221" s="43"/>
      <c r="O221" s="15"/>
      <c r="P221" s="15"/>
      <c r="Q221" s="15"/>
      <c r="R221" s="15"/>
      <c r="S221" s="15"/>
      <c r="T221" s="15"/>
      <c r="U221" s="15"/>
      <c r="V221" s="15"/>
      <c r="W221" s="15"/>
      <c r="AC221" s="29" t="s">
        <v>47</v>
      </c>
      <c r="AD221" s="12" t="s">
        <v>47</v>
      </c>
    </row>
    <row r="222" spans="1:30" ht="30" customHeight="1" thickTop="1" thickBot="1" x14ac:dyDescent="0.3">
      <c r="A222" s="62"/>
      <c r="C222" s="39">
        <v>211</v>
      </c>
      <c r="D222" s="40"/>
      <c r="E222" s="41"/>
      <c r="F222" s="41"/>
      <c r="G222" s="41"/>
      <c r="H222" s="40"/>
      <c r="I222" s="40"/>
      <c r="J222" s="40"/>
      <c r="K222" s="40"/>
      <c r="L222" s="42"/>
      <c r="M222" s="40"/>
      <c r="N222" s="43"/>
      <c r="O222" s="15"/>
      <c r="P222" s="15"/>
      <c r="Q222" s="15"/>
      <c r="R222" s="15"/>
      <c r="S222" s="15"/>
      <c r="T222" s="15"/>
      <c r="U222" s="15"/>
      <c r="V222" s="15"/>
      <c r="W222" s="15"/>
      <c r="AC222" s="29" t="s">
        <v>47</v>
      </c>
      <c r="AD222" s="12" t="s">
        <v>47</v>
      </c>
    </row>
    <row r="223" spans="1:30" ht="30" customHeight="1" thickTop="1" thickBot="1" x14ac:dyDescent="0.3">
      <c r="A223" s="62"/>
      <c r="C223" s="39">
        <v>212</v>
      </c>
      <c r="D223" s="40"/>
      <c r="E223" s="41"/>
      <c r="F223" s="41"/>
      <c r="G223" s="41"/>
      <c r="H223" s="40"/>
      <c r="I223" s="40"/>
      <c r="J223" s="40"/>
      <c r="K223" s="40"/>
      <c r="L223" s="42"/>
      <c r="M223" s="40"/>
      <c r="N223" s="43"/>
      <c r="O223" s="15"/>
      <c r="P223" s="15"/>
      <c r="Q223" s="15"/>
      <c r="R223" s="15"/>
      <c r="S223" s="15"/>
      <c r="T223" s="15"/>
      <c r="U223" s="15"/>
      <c r="V223" s="15"/>
      <c r="W223" s="15"/>
      <c r="AC223" s="29" t="s">
        <v>47</v>
      </c>
      <c r="AD223" s="12" t="s">
        <v>47</v>
      </c>
    </row>
    <row r="224" spans="1:30" ht="30" customHeight="1" thickTop="1" thickBot="1" x14ac:dyDescent="0.3">
      <c r="A224" s="62"/>
      <c r="C224" s="39">
        <v>213</v>
      </c>
      <c r="D224" s="40"/>
      <c r="E224" s="41"/>
      <c r="F224" s="41"/>
      <c r="G224" s="41"/>
      <c r="H224" s="40"/>
      <c r="I224" s="40"/>
      <c r="J224" s="40"/>
      <c r="K224" s="40"/>
      <c r="L224" s="42"/>
      <c r="M224" s="40"/>
      <c r="N224" s="43"/>
      <c r="O224" s="15"/>
      <c r="P224" s="15"/>
      <c r="Q224" s="15"/>
      <c r="R224" s="15"/>
      <c r="S224" s="15"/>
      <c r="T224" s="15"/>
      <c r="U224" s="15"/>
      <c r="V224" s="15"/>
      <c r="W224" s="15"/>
      <c r="AC224" s="29" t="s">
        <v>47</v>
      </c>
      <c r="AD224" s="12" t="s">
        <v>47</v>
      </c>
    </row>
    <row r="225" spans="1:30" ht="30" customHeight="1" thickTop="1" thickBot="1" x14ac:dyDescent="0.3">
      <c r="A225" s="62"/>
      <c r="C225" s="39">
        <v>214</v>
      </c>
      <c r="D225" s="40"/>
      <c r="E225" s="41"/>
      <c r="F225" s="41"/>
      <c r="G225" s="41"/>
      <c r="H225" s="40"/>
      <c r="I225" s="40"/>
      <c r="J225" s="40"/>
      <c r="K225" s="40"/>
      <c r="L225" s="42"/>
      <c r="M225" s="40"/>
      <c r="N225" s="43"/>
      <c r="O225" s="15"/>
      <c r="P225" s="15"/>
      <c r="Q225" s="15"/>
      <c r="R225" s="15"/>
      <c r="S225" s="15"/>
      <c r="T225" s="15"/>
      <c r="U225" s="15"/>
      <c r="V225" s="15"/>
      <c r="W225" s="15"/>
      <c r="AC225" s="29" t="s">
        <v>47</v>
      </c>
      <c r="AD225" s="12" t="s">
        <v>47</v>
      </c>
    </row>
    <row r="226" spans="1:30" ht="30" customHeight="1" thickTop="1" thickBot="1" x14ac:dyDescent="0.3">
      <c r="A226" s="62"/>
      <c r="C226" s="39">
        <v>215</v>
      </c>
      <c r="D226" s="40"/>
      <c r="E226" s="41"/>
      <c r="F226" s="41"/>
      <c r="G226" s="41"/>
      <c r="H226" s="40"/>
      <c r="I226" s="40"/>
      <c r="J226" s="40"/>
      <c r="K226" s="40"/>
      <c r="L226" s="42"/>
      <c r="M226" s="40"/>
      <c r="N226" s="43"/>
      <c r="O226" s="15"/>
      <c r="P226" s="15"/>
      <c r="Q226" s="15"/>
      <c r="R226" s="15"/>
      <c r="S226" s="15"/>
      <c r="T226" s="15"/>
      <c r="U226" s="15"/>
      <c r="V226" s="15"/>
      <c r="W226" s="15"/>
      <c r="AC226" s="29" t="s">
        <v>47</v>
      </c>
      <c r="AD226" s="12" t="s">
        <v>47</v>
      </c>
    </row>
    <row r="227" spans="1:30" ht="30" customHeight="1" thickTop="1" thickBot="1" x14ac:dyDescent="0.3">
      <c r="A227" s="62"/>
      <c r="C227" s="39">
        <v>216</v>
      </c>
      <c r="D227" s="40"/>
      <c r="E227" s="41"/>
      <c r="F227" s="41"/>
      <c r="G227" s="41"/>
      <c r="H227" s="40"/>
      <c r="I227" s="40"/>
      <c r="J227" s="40"/>
      <c r="K227" s="40"/>
      <c r="L227" s="42"/>
      <c r="M227" s="40"/>
      <c r="N227" s="43"/>
      <c r="O227" s="15"/>
      <c r="P227" s="15"/>
      <c r="Q227" s="15"/>
      <c r="R227" s="15"/>
      <c r="S227" s="15"/>
      <c r="T227" s="15"/>
      <c r="U227" s="15"/>
      <c r="V227" s="15"/>
      <c r="W227" s="15"/>
      <c r="AC227" s="29" t="s">
        <v>47</v>
      </c>
      <c r="AD227" s="12" t="s">
        <v>47</v>
      </c>
    </row>
    <row r="228" spans="1:30" ht="30" customHeight="1" thickTop="1" thickBot="1" x14ac:dyDescent="0.3">
      <c r="A228" s="62"/>
      <c r="C228" s="39">
        <v>217</v>
      </c>
      <c r="D228" s="40"/>
      <c r="E228" s="41"/>
      <c r="F228" s="41"/>
      <c r="G228" s="41"/>
      <c r="H228" s="40"/>
      <c r="I228" s="40"/>
      <c r="J228" s="40"/>
      <c r="K228" s="40"/>
      <c r="L228" s="42"/>
      <c r="M228" s="40"/>
      <c r="N228" s="43"/>
      <c r="O228" s="15"/>
      <c r="P228" s="15"/>
      <c r="Q228" s="15"/>
      <c r="R228" s="15"/>
      <c r="S228" s="15"/>
      <c r="T228" s="15"/>
      <c r="U228" s="15"/>
      <c r="V228" s="15"/>
      <c r="W228" s="15"/>
      <c r="AC228" s="29" t="s">
        <v>47</v>
      </c>
      <c r="AD228" s="12" t="s">
        <v>47</v>
      </c>
    </row>
    <row r="229" spans="1:30" ht="30" customHeight="1" thickTop="1" thickBot="1" x14ac:dyDescent="0.3">
      <c r="A229" s="62"/>
      <c r="C229" s="39">
        <v>218</v>
      </c>
      <c r="D229" s="40"/>
      <c r="E229" s="41"/>
      <c r="F229" s="41"/>
      <c r="G229" s="41"/>
      <c r="H229" s="40"/>
      <c r="I229" s="40"/>
      <c r="J229" s="40"/>
      <c r="K229" s="40"/>
      <c r="L229" s="42"/>
      <c r="M229" s="40"/>
      <c r="N229" s="43"/>
      <c r="O229" s="15"/>
      <c r="P229" s="15"/>
      <c r="Q229" s="15"/>
      <c r="R229" s="15"/>
      <c r="S229" s="15"/>
      <c r="T229" s="15"/>
      <c r="U229" s="15"/>
      <c r="V229" s="15"/>
      <c r="W229" s="15"/>
      <c r="AC229" s="29" t="s">
        <v>47</v>
      </c>
      <c r="AD229" s="12" t="s">
        <v>47</v>
      </c>
    </row>
    <row r="230" spans="1:30" ht="30" customHeight="1" thickTop="1" thickBot="1" x14ac:dyDescent="0.3">
      <c r="A230" s="62"/>
      <c r="C230" s="39">
        <v>219</v>
      </c>
      <c r="D230" s="40"/>
      <c r="E230" s="41"/>
      <c r="F230" s="41"/>
      <c r="G230" s="41"/>
      <c r="H230" s="40"/>
      <c r="I230" s="40"/>
      <c r="J230" s="40"/>
      <c r="K230" s="40"/>
      <c r="L230" s="42"/>
      <c r="M230" s="40"/>
      <c r="N230" s="43"/>
      <c r="O230" s="15"/>
      <c r="P230" s="15"/>
      <c r="Q230" s="15"/>
      <c r="R230" s="15"/>
      <c r="S230" s="15"/>
      <c r="T230" s="15"/>
      <c r="U230" s="15"/>
      <c r="V230" s="15"/>
      <c r="W230" s="15"/>
      <c r="AC230" s="29" t="s">
        <v>47</v>
      </c>
      <c r="AD230" s="12" t="s">
        <v>47</v>
      </c>
    </row>
    <row r="231" spans="1:30" ht="30" customHeight="1" thickTop="1" thickBot="1" x14ac:dyDescent="0.3">
      <c r="A231" s="62"/>
      <c r="C231" s="39">
        <v>220</v>
      </c>
      <c r="D231" s="40"/>
      <c r="E231" s="41"/>
      <c r="F231" s="41"/>
      <c r="G231" s="41"/>
      <c r="H231" s="40"/>
      <c r="I231" s="40"/>
      <c r="J231" s="40"/>
      <c r="K231" s="40"/>
      <c r="L231" s="42"/>
      <c r="M231" s="40"/>
      <c r="N231" s="43"/>
      <c r="O231" s="15"/>
      <c r="P231" s="15"/>
      <c r="Q231" s="15"/>
      <c r="R231" s="15"/>
      <c r="S231" s="15"/>
      <c r="T231" s="15"/>
      <c r="U231" s="15"/>
      <c r="V231" s="15"/>
      <c r="W231" s="15"/>
      <c r="AC231" s="29" t="s">
        <v>47</v>
      </c>
      <c r="AD231" s="12" t="s">
        <v>47</v>
      </c>
    </row>
    <row r="232" spans="1:30" ht="30" customHeight="1" thickTop="1" thickBot="1" x14ac:dyDescent="0.3">
      <c r="A232" s="62"/>
      <c r="C232" s="39">
        <v>221</v>
      </c>
      <c r="D232" s="40"/>
      <c r="E232" s="41"/>
      <c r="F232" s="41"/>
      <c r="G232" s="41"/>
      <c r="H232" s="40"/>
      <c r="I232" s="40"/>
      <c r="J232" s="40"/>
      <c r="K232" s="40"/>
      <c r="L232" s="42"/>
      <c r="M232" s="40"/>
      <c r="N232" s="43"/>
      <c r="O232" s="15"/>
      <c r="P232" s="15"/>
      <c r="Q232" s="15"/>
      <c r="R232" s="15"/>
      <c r="S232" s="15"/>
      <c r="T232" s="15"/>
      <c r="U232" s="15"/>
      <c r="V232" s="15"/>
      <c r="W232" s="15"/>
      <c r="AC232" s="29" t="s">
        <v>47</v>
      </c>
      <c r="AD232" s="12" t="s">
        <v>47</v>
      </c>
    </row>
    <row r="233" spans="1:30" ht="30" customHeight="1" thickTop="1" thickBot="1" x14ac:dyDescent="0.3">
      <c r="A233" s="62"/>
      <c r="C233" s="39">
        <v>222</v>
      </c>
      <c r="D233" s="40"/>
      <c r="E233" s="41"/>
      <c r="F233" s="41"/>
      <c r="G233" s="41"/>
      <c r="H233" s="40"/>
      <c r="I233" s="40"/>
      <c r="J233" s="40"/>
      <c r="K233" s="40"/>
      <c r="L233" s="42"/>
      <c r="M233" s="40"/>
      <c r="N233" s="43"/>
      <c r="O233" s="15"/>
      <c r="P233" s="15"/>
      <c r="Q233" s="15"/>
      <c r="R233" s="15"/>
      <c r="S233" s="15"/>
      <c r="T233" s="15"/>
      <c r="U233" s="15"/>
      <c r="V233" s="15"/>
      <c r="W233" s="15"/>
      <c r="AC233" s="29" t="s">
        <v>47</v>
      </c>
      <c r="AD233" s="12" t="s">
        <v>47</v>
      </c>
    </row>
    <row r="234" spans="1:30" ht="30" customHeight="1" thickTop="1" thickBot="1" x14ac:dyDescent="0.3">
      <c r="A234" s="62"/>
      <c r="C234" s="39">
        <v>223</v>
      </c>
      <c r="D234" s="40"/>
      <c r="E234" s="41"/>
      <c r="F234" s="41"/>
      <c r="G234" s="41"/>
      <c r="H234" s="40"/>
      <c r="I234" s="40"/>
      <c r="J234" s="40"/>
      <c r="K234" s="40"/>
      <c r="L234" s="42"/>
      <c r="M234" s="40"/>
      <c r="N234" s="43"/>
      <c r="O234" s="15"/>
      <c r="P234" s="15"/>
      <c r="Q234" s="15"/>
      <c r="R234" s="15"/>
      <c r="S234" s="15"/>
      <c r="T234" s="15"/>
      <c r="U234" s="15"/>
      <c r="V234" s="15"/>
      <c r="W234" s="15"/>
      <c r="AC234" s="29" t="s">
        <v>47</v>
      </c>
      <c r="AD234" s="12" t="s">
        <v>47</v>
      </c>
    </row>
    <row r="235" spans="1:30" ht="30" customHeight="1" thickTop="1" thickBot="1" x14ac:dyDescent="0.3">
      <c r="A235" s="62"/>
      <c r="C235" s="39">
        <v>224</v>
      </c>
      <c r="D235" s="40"/>
      <c r="E235" s="41"/>
      <c r="F235" s="41"/>
      <c r="G235" s="41"/>
      <c r="H235" s="40"/>
      <c r="I235" s="40"/>
      <c r="J235" s="40"/>
      <c r="K235" s="40"/>
      <c r="L235" s="42"/>
      <c r="M235" s="40"/>
      <c r="N235" s="43"/>
      <c r="O235" s="15"/>
      <c r="P235" s="15"/>
      <c r="Q235" s="15"/>
      <c r="R235" s="15"/>
      <c r="S235" s="15"/>
      <c r="T235" s="15"/>
      <c r="U235" s="15"/>
      <c r="V235" s="15"/>
      <c r="W235" s="15"/>
      <c r="AC235" s="29" t="s">
        <v>47</v>
      </c>
      <c r="AD235" s="12" t="s">
        <v>47</v>
      </c>
    </row>
    <row r="236" spans="1:30" ht="30" customHeight="1" thickTop="1" thickBot="1" x14ac:dyDescent="0.3">
      <c r="A236" s="62"/>
      <c r="C236" s="39">
        <v>225</v>
      </c>
      <c r="D236" s="40"/>
      <c r="E236" s="41"/>
      <c r="F236" s="41"/>
      <c r="G236" s="41"/>
      <c r="H236" s="40"/>
      <c r="I236" s="40"/>
      <c r="J236" s="40"/>
      <c r="K236" s="40"/>
      <c r="L236" s="42"/>
      <c r="M236" s="40"/>
      <c r="N236" s="43"/>
      <c r="O236" s="15"/>
      <c r="P236" s="15"/>
      <c r="Q236" s="15"/>
      <c r="R236" s="15"/>
      <c r="S236" s="15"/>
      <c r="T236" s="15"/>
      <c r="U236" s="15"/>
      <c r="V236" s="15"/>
      <c r="W236" s="15"/>
      <c r="AC236" s="29" t="s">
        <v>47</v>
      </c>
      <c r="AD236" s="12" t="s">
        <v>47</v>
      </c>
    </row>
    <row r="237" spans="1:30" ht="30" customHeight="1" thickTop="1" thickBot="1" x14ac:dyDescent="0.3">
      <c r="A237" s="62"/>
      <c r="C237" s="39">
        <v>226</v>
      </c>
      <c r="D237" s="40"/>
      <c r="E237" s="41"/>
      <c r="F237" s="41"/>
      <c r="G237" s="41"/>
      <c r="H237" s="40"/>
      <c r="I237" s="40"/>
      <c r="J237" s="40"/>
      <c r="K237" s="40"/>
      <c r="L237" s="42"/>
      <c r="M237" s="40"/>
      <c r="N237" s="43"/>
      <c r="O237" s="15"/>
      <c r="P237" s="15"/>
      <c r="Q237" s="15"/>
      <c r="R237" s="15"/>
      <c r="S237" s="15"/>
      <c r="T237" s="15"/>
      <c r="U237" s="15"/>
      <c r="V237" s="15"/>
      <c r="W237" s="15"/>
      <c r="AC237" s="29" t="s">
        <v>47</v>
      </c>
      <c r="AD237" s="12" t="s">
        <v>47</v>
      </c>
    </row>
    <row r="238" spans="1:30" ht="30" customHeight="1" thickTop="1" thickBot="1" x14ac:dyDescent="0.3">
      <c r="A238" s="62"/>
      <c r="C238" s="39">
        <v>227</v>
      </c>
      <c r="D238" s="40"/>
      <c r="E238" s="41"/>
      <c r="F238" s="41"/>
      <c r="G238" s="41"/>
      <c r="H238" s="40"/>
      <c r="I238" s="40"/>
      <c r="J238" s="40"/>
      <c r="K238" s="40"/>
      <c r="L238" s="42"/>
      <c r="M238" s="40"/>
      <c r="N238" s="43"/>
      <c r="O238" s="15"/>
      <c r="P238" s="15"/>
      <c r="Q238" s="15"/>
      <c r="R238" s="15"/>
      <c r="S238" s="15"/>
      <c r="T238" s="15"/>
      <c r="U238" s="15"/>
      <c r="V238" s="15"/>
      <c r="W238" s="15"/>
      <c r="AC238" s="29" t="s">
        <v>47</v>
      </c>
      <c r="AD238" s="12" t="s">
        <v>47</v>
      </c>
    </row>
    <row r="239" spans="1:30" ht="30" customHeight="1" thickTop="1" thickBot="1" x14ac:dyDescent="0.3">
      <c r="A239" s="62"/>
      <c r="C239" s="39">
        <v>228</v>
      </c>
      <c r="D239" s="40"/>
      <c r="E239" s="41"/>
      <c r="F239" s="41"/>
      <c r="G239" s="41"/>
      <c r="H239" s="40"/>
      <c r="I239" s="40"/>
      <c r="J239" s="40"/>
      <c r="K239" s="40"/>
      <c r="L239" s="42"/>
      <c r="M239" s="40"/>
      <c r="N239" s="43"/>
      <c r="O239" s="15"/>
      <c r="P239" s="15"/>
      <c r="Q239" s="15"/>
      <c r="R239" s="15"/>
      <c r="S239" s="15"/>
      <c r="T239" s="15"/>
      <c r="U239" s="15"/>
      <c r="V239" s="15"/>
      <c r="W239" s="15"/>
      <c r="AC239" s="29" t="s">
        <v>47</v>
      </c>
      <c r="AD239" s="12" t="s">
        <v>47</v>
      </c>
    </row>
    <row r="240" spans="1:30" ht="30" customHeight="1" thickTop="1" thickBot="1" x14ac:dyDescent="0.3">
      <c r="A240" s="62"/>
      <c r="C240" s="39">
        <v>229</v>
      </c>
      <c r="D240" s="40"/>
      <c r="E240" s="41"/>
      <c r="F240" s="41"/>
      <c r="G240" s="41"/>
      <c r="H240" s="40"/>
      <c r="I240" s="40"/>
      <c r="J240" s="40"/>
      <c r="K240" s="40"/>
      <c r="L240" s="42"/>
      <c r="M240" s="40"/>
      <c r="N240" s="43"/>
      <c r="O240" s="15"/>
      <c r="P240" s="15"/>
      <c r="Q240" s="15"/>
      <c r="R240" s="15"/>
      <c r="S240" s="15"/>
      <c r="T240" s="15"/>
      <c r="U240" s="15"/>
      <c r="V240" s="15"/>
      <c r="W240" s="15"/>
      <c r="AC240" s="29" t="s">
        <v>47</v>
      </c>
      <c r="AD240" s="12" t="s">
        <v>47</v>
      </c>
    </row>
    <row r="241" spans="1:30" ht="30" customHeight="1" thickTop="1" thickBot="1" x14ac:dyDescent="0.3">
      <c r="A241" s="62"/>
      <c r="C241" s="39">
        <v>230</v>
      </c>
      <c r="D241" s="40"/>
      <c r="E241" s="41"/>
      <c r="F241" s="41"/>
      <c r="G241" s="41"/>
      <c r="H241" s="40"/>
      <c r="I241" s="40"/>
      <c r="J241" s="40"/>
      <c r="K241" s="40"/>
      <c r="L241" s="42"/>
      <c r="M241" s="40"/>
      <c r="N241" s="43"/>
      <c r="O241" s="15"/>
      <c r="P241" s="15"/>
      <c r="Q241" s="15"/>
      <c r="R241" s="15"/>
      <c r="S241" s="15"/>
      <c r="T241" s="15"/>
      <c r="U241" s="15"/>
      <c r="V241" s="15"/>
      <c r="W241" s="15"/>
      <c r="AC241" s="29" t="s">
        <v>47</v>
      </c>
      <c r="AD241" s="12" t="s">
        <v>47</v>
      </c>
    </row>
    <row r="242" spans="1:30" ht="30" customHeight="1" thickTop="1" thickBot="1" x14ac:dyDescent="0.3">
      <c r="A242" s="62"/>
      <c r="C242" s="39">
        <v>231</v>
      </c>
      <c r="D242" s="40"/>
      <c r="E242" s="41"/>
      <c r="F242" s="41"/>
      <c r="G242" s="41"/>
      <c r="H242" s="40"/>
      <c r="I242" s="40"/>
      <c r="J242" s="40"/>
      <c r="K242" s="40"/>
      <c r="L242" s="42"/>
      <c r="M242" s="40"/>
      <c r="N242" s="43"/>
      <c r="O242" s="15"/>
      <c r="P242" s="15"/>
      <c r="Q242" s="15"/>
      <c r="R242" s="15"/>
      <c r="S242" s="15"/>
      <c r="T242" s="15"/>
      <c r="U242" s="15"/>
      <c r="V242" s="15"/>
      <c r="W242" s="15"/>
      <c r="AC242" s="29" t="s">
        <v>47</v>
      </c>
      <c r="AD242" s="12" t="s">
        <v>47</v>
      </c>
    </row>
    <row r="243" spans="1:30" ht="30" customHeight="1" thickTop="1" thickBot="1" x14ac:dyDescent="0.3">
      <c r="A243" s="62"/>
      <c r="C243" s="39">
        <v>232</v>
      </c>
      <c r="D243" s="40"/>
      <c r="E243" s="41"/>
      <c r="F243" s="41"/>
      <c r="G243" s="41"/>
      <c r="H243" s="40"/>
      <c r="I243" s="40"/>
      <c r="J243" s="40"/>
      <c r="K243" s="40"/>
      <c r="L243" s="42"/>
      <c r="M243" s="40"/>
      <c r="N243" s="43"/>
      <c r="O243" s="15"/>
      <c r="P243" s="15"/>
      <c r="Q243" s="15"/>
      <c r="R243" s="15"/>
      <c r="S243" s="15"/>
      <c r="T243" s="15"/>
      <c r="U243" s="15"/>
      <c r="V243" s="15"/>
      <c r="W243" s="15"/>
      <c r="AC243" s="29" t="s">
        <v>47</v>
      </c>
      <c r="AD243" s="12" t="s">
        <v>47</v>
      </c>
    </row>
    <row r="244" spans="1:30" ht="30" customHeight="1" thickTop="1" thickBot="1" x14ac:dyDescent="0.3">
      <c r="A244" s="62"/>
      <c r="C244" s="39">
        <v>233</v>
      </c>
      <c r="D244" s="40"/>
      <c r="E244" s="41"/>
      <c r="F244" s="41"/>
      <c r="G244" s="41"/>
      <c r="H244" s="40"/>
      <c r="I244" s="40"/>
      <c r="J244" s="40"/>
      <c r="K244" s="40"/>
      <c r="L244" s="42"/>
      <c r="M244" s="40"/>
      <c r="N244" s="43"/>
      <c r="O244" s="15"/>
      <c r="P244" s="15"/>
      <c r="Q244" s="15"/>
      <c r="R244" s="15"/>
      <c r="S244" s="15"/>
      <c r="T244" s="15"/>
      <c r="U244" s="15"/>
      <c r="V244" s="15"/>
      <c r="W244" s="15"/>
      <c r="AC244" s="29" t="s">
        <v>47</v>
      </c>
      <c r="AD244" s="12" t="s">
        <v>47</v>
      </c>
    </row>
    <row r="245" spans="1:30" ht="30" customHeight="1" thickTop="1" thickBot="1" x14ac:dyDescent="0.3">
      <c r="A245" s="62"/>
      <c r="C245" s="39">
        <v>234</v>
      </c>
      <c r="D245" s="40"/>
      <c r="E245" s="41"/>
      <c r="F245" s="41"/>
      <c r="G245" s="41"/>
      <c r="H245" s="40"/>
      <c r="I245" s="40"/>
      <c r="J245" s="40"/>
      <c r="K245" s="40"/>
      <c r="L245" s="42"/>
      <c r="M245" s="40"/>
      <c r="N245" s="43"/>
      <c r="O245" s="15"/>
      <c r="P245" s="15"/>
      <c r="Q245" s="15"/>
      <c r="R245" s="15"/>
      <c r="S245" s="15"/>
      <c r="T245" s="15"/>
      <c r="U245" s="15"/>
      <c r="V245" s="15"/>
      <c r="W245" s="15"/>
      <c r="AC245" s="29" t="s">
        <v>47</v>
      </c>
      <c r="AD245" s="12" t="s">
        <v>47</v>
      </c>
    </row>
    <row r="246" spans="1:30" ht="30" customHeight="1" thickTop="1" thickBot="1" x14ac:dyDescent="0.3">
      <c r="A246" s="62"/>
      <c r="C246" s="39">
        <v>235</v>
      </c>
      <c r="D246" s="40"/>
      <c r="E246" s="41"/>
      <c r="F246" s="41"/>
      <c r="G246" s="41"/>
      <c r="H246" s="40"/>
      <c r="I246" s="40"/>
      <c r="J246" s="40"/>
      <c r="K246" s="40"/>
      <c r="L246" s="42"/>
      <c r="M246" s="40"/>
      <c r="N246" s="43"/>
      <c r="O246" s="15"/>
      <c r="P246" s="15"/>
      <c r="Q246" s="15"/>
      <c r="R246" s="15"/>
      <c r="S246" s="15"/>
      <c r="T246" s="15"/>
      <c r="U246" s="15"/>
      <c r="V246" s="15"/>
      <c r="W246" s="15"/>
      <c r="AC246" s="29" t="s">
        <v>47</v>
      </c>
      <c r="AD246" s="12" t="s">
        <v>47</v>
      </c>
    </row>
    <row r="247" spans="1:30" ht="30" customHeight="1" thickTop="1" thickBot="1" x14ac:dyDescent="0.3">
      <c r="A247" s="62"/>
      <c r="C247" s="39">
        <v>236</v>
      </c>
      <c r="D247" s="40"/>
      <c r="E247" s="41"/>
      <c r="F247" s="41"/>
      <c r="G247" s="41"/>
      <c r="H247" s="40"/>
      <c r="I247" s="40"/>
      <c r="J247" s="40"/>
      <c r="K247" s="40"/>
      <c r="L247" s="42"/>
      <c r="M247" s="40"/>
      <c r="N247" s="43"/>
      <c r="O247" s="15"/>
      <c r="P247" s="15"/>
      <c r="Q247" s="15"/>
      <c r="R247" s="15"/>
      <c r="S247" s="15"/>
      <c r="T247" s="15"/>
      <c r="U247" s="15"/>
      <c r="V247" s="15"/>
      <c r="W247" s="15"/>
      <c r="AC247" s="29" t="s">
        <v>47</v>
      </c>
      <c r="AD247" s="12" t="s">
        <v>47</v>
      </c>
    </row>
    <row r="248" spans="1:30" ht="30" customHeight="1" thickTop="1" thickBot="1" x14ac:dyDescent="0.3">
      <c r="A248" s="62"/>
      <c r="C248" s="39">
        <v>237</v>
      </c>
      <c r="D248" s="40"/>
      <c r="E248" s="41"/>
      <c r="F248" s="41"/>
      <c r="G248" s="41"/>
      <c r="H248" s="40"/>
      <c r="I248" s="40"/>
      <c r="J248" s="40"/>
      <c r="K248" s="40"/>
      <c r="L248" s="42"/>
      <c r="M248" s="40"/>
      <c r="N248" s="43"/>
      <c r="O248" s="15"/>
      <c r="P248" s="15"/>
      <c r="Q248" s="15"/>
      <c r="R248" s="15"/>
      <c r="S248" s="15"/>
      <c r="T248" s="15"/>
      <c r="U248" s="15"/>
      <c r="V248" s="15"/>
      <c r="W248" s="15"/>
      <c r="AC248" s="29" t="s">
        <v>47</v>
      </c>
      <c r="AD248" s="12" t="s">
        <v>47</v>
      </c>
    </row>
    <row r="249" spans="1:30" ht="30" customHeight="1" thickTop="1" thickBot="1" x14ac:dyDescent="0.3">
      <c r="A249" s="62"/>
      <c r="C249" s="39">
        <v>238</v>
      </c>
      <c r="D249" s="40"/>
      <c r="E249" s="41"/>
      <c r="F249" s="41"/>
      <c r="G249" s="41"/>
      <c r="H249" s="40"/>
      <c r="I249" s="40"/>
      <c r="J249" s="40"/>
      <c r="K249" s="40"/>
      <c r="L249" s="42"/>
      <c r="M249" s="40"/>
      <c r="N249" s="43"/>
      <c r="O249" s="15"/>
      <c r="P249" s="15"/>
      <c r="Q249" s="15"/>
      <c r="R249" s="15"/>
      <c r="S249" s="15"/>
      <c r="T249" s="15"/>
      <c r="U249" s="15"/>
      <c r="V249" s="15"/>
      <c r="W249" s="15"/>
      <c r="AC249" s="29" t="s">
        <v>47</v>
      </c>
      <c r="AD249" s="12" t="s">
        <v>47</v>
      </c>
    </row>
    <row r="250" spans="1:30" ht="30" customHeight="1" thickTop="1" thickBot="1" x14ac:dyDescent="0.3">
      <c r="A250" s="62"/>
      <c r="C250" s="39">
        <v>239</v>
      </c>
      <c r="D250" s="40"/>
      <c r="E250" s="41"/>
      <c r="F250" s="41"/>
      <c r="G250" s="41"/>
      <c r="H250" s="40"/>
      <c r="I250" s="40"/>
      <c r="J250" s="40"/>
      <c r="K250" s="40"/>
      <c r="L250" s="42"/>
      <c r="M250" s="40"/>
      <c r="N250" s="43"/>
      <c r="O250" s="15"/>
      <c r="P250" s="15"/>
      <c r="Q250" s="15"/>
      <c r="R250" s="15"/>
      <c r="S250" s="15"/>
      <c r="T250" s="15"/>
      <c r="U250" s="15"/>
      <c r="V250" s="15"/>
      <c r="W250" s="15"/>
      <c r="AC250" s="29" t="s">
        <v>47</v>
      </c>
      <c r="AD250" s="12" t="s">
        <v>47</v>
      </c>
    </row>
    <row r="251" spans="1:30" ht="30" customHeight="1" thickTop="1" thickBot="1" x14ac:dyDescent="0.3">
      <c r="A251" s="62"/>
      <c r="C251" s="39">
        <v>240</v>
      </c>
      <c r="D251" s="40"/>
      <c r="E251" s="41"/>
      <c r="F251" s="41"/>
      <c r="G251" s="41"/>
      <c r="H251" s="40"/>
      <c r="I251" s="40"/>
      <c r="J251" s="40"/>
      <c r="K251" s="40"/>
      <c r="L251" s="42"/>
      <c r="M251" s="40"/>
      <c r="N251" s="43"/>
      <c r="O251" s="15"/>
      <c r="P251" s="15"/>
      <c r="Q251" s="15"/>
      <c r="R251" s="15"/>
      <c r="S251" s="15"/>
      <c r="T251" s="15"/>
      <c r="U251" s="15"/>
      <c r="V251" s="15"/>
      <c r="W251" s="15"/>
      <c r="AC251" s="29" t="s">
        <v>47</v>
      </c>
      <c r="AD251" s="12" t="s">
        <v>47</v>
      </c>
    </row>
    <row r="252" spans="1:30" ht="30" customHeight="1" thickTop="1" thickBot="1" x14ac:dyDescent="0.3">
      <c r="A252" s="62"/>
      <c r="C252" s="39">
        <v>241</v>
      </c>
      <c r="D252" s="40"/>
      <c r="E252" s="41"/>
      <c r="F252" s="41"/>
      <c r="G252" s="41"/>
      <c r="H252" s="40"/>
      <c r="I252" s="40"/>
      <c r="J252" s="40"/>
      <c r="K252" s="40"/>
      <c r="L252" s="42"/>
      <c r="M252" s="40"/>
      <c r="N252" s="43"/>
      <c r="O252" s="15"/>
      <c r="P252" s="15"/>
      <c r="Q252" s="15"/>
      <c r="R252" s="15"/>
      <c r="S252" s="15"/>
      <c r="T252" s="15"/>
      <c r="U252" s="15"/>
      <c r="V252" s="15"/>
      <c r="W252" s="15"/>
      <c r="AC252" s="29" t="s">
        <v>47</v>
      </c>
      <c r="AD252" s="12" t="s">
        <v>47</v>
      </c>
    </row>
    <row r="253" spans="1:30" ht="30" customHeight="1" thickTop="1" thickBot="1" x14ac:dyDescent="0.3">
      <c r="A253" s="62"/>
      <c r="C253" s="39">
        <v>242</v>
      </c>
      <c r="D253" s="40"/>
      <c r="E253" s="41"/>
      <c r="F253" s="41"/>
      <c r="G253" s="41"/>
      <c r="H253" s="40"/>
      <c r="I253" s="40"/>
      <c r="J253" s="40"/>
      <c r="K253" s="40"/>
      <c r="L253" s="42"/>
      <c r="M253" s="40"/>
      <c r="N253" s="43"/>
      <c r="O253" s="15"/>
      <c r="P253" s="15"/>
      <c r="Q253" s="15"/>
      <c r="R253" s="15"/>
      <c r="S253" s="15"/>
      <c r="T253" s="15"/>
      <c r="U253" s="15"/>
      <c r="V253" s="15"/>
      <c r="W253" s="15"/>
      <c r="AC253" s="29" t="s">
        <v>47</v>
      </c>
      <c r="AD253" s="12" t="s">
        <v>47</v>
      </c>
    </row>
    <row r="254" spans="1:30" ht="30" customHeight="1" thickTop="1" thickBot="1" x14ac:dyDescent="0.3">
      <c r="A254" s="62"/>
      <c r="C254" s="39">
        <v>243</v>
      </c>
      <c r="D254" s="40"/>
      <c r="E254" s="41"/>
      <c r="F254" s="41"/>
      <c r="G254" s="41"/>
      <c r="H254" s="40"/>
      <c r="I254" s="40"/>
      <c r="J254" s="40"/>
      <c r="K254" s="40"/>
      <c r="L254" s="42"/>
      <c r="M254" s="40"/>
      <c r="N254" s="43"/>
      <c r="O254" s="15"/>
      <c r="P254" s="15"/>
      <c r="Q254" s="15"/>
      <c r="R254" s="15"/>
      <c r="S254" s="15"/>
      <c r="T254" s="15"/>
      <c r="U254" s="15"/>
      <c r="V254" s="15"/>
      <c r="W254" s="15"/>
      <c r="AC254" s="29" t="s">
        <v>47</v>
      </c>
      <c r="AD254" s="12" t="s">
        <v>47</v>
      </c>
    </row>
    <row r="255" spans="1:30" ht="30" customHeight="1" thickTop="1" thickBot="1" x14ac:dyDescent="0.3">
      <c r="A255" s="62"/>
      <c r="C255" s="39">
        <v>244</v>
      </c>
      <c r="D255" s="40"/>
      <c r="E255" s="41"/>
      <c r="F255" s="41"/>
      <c r="G255" s="41"/>
      <c r="H255" s="40"/>
      <c r="I255" s="40"/>
      <c r="J255" s="40"/>
      <c r="K255" s="40"/>
      <c r="L255" s="42"/>
      <c r="M255" s="40"/>
      <c r="N255" s="43"/>
      <c r="O255" s="15"/>
      <c r="P255" s="15"/>
      <c r="Q255" s="15"/>
      <c r="R255" s="15"/>
      <c r="S255" s="15"/>
      <c r="T255" s="15"/>
      <c r="U255" s="15"/>
      <c r="V255" s="15"/>
      <c r="W255" s="15"/>
      <c r="AC255" s="29" t="s">
        <v>47</v>
      </c>
      <c r="AD255" s="12" t="s">
        <v>47</v>
      </c>
    </row>
    <row r="256" spans="1:30" ht="30" customHeight="1" thickTop="1" thickBot="1" x14ac:dyDescent="0.3">
      <c r="A256" s="62"/>
      <c r="C256" s="39">
        <v>245</v>
      </c>
      <c r="D256" s="40"/>
      <c r="E256" s="41"/>
      <c r="F256" s="41"/>
      <c r="G256" s="41"/>
      <c r="H256" s="40"/>
      <c r="I256" s="40"/>
      <c r="J256" s="40"/>
      <c r="K256" s="40"/>
      <c r="L256" s="42"/>
      <c r="M256" s="40"/>
      <c r="N256" s="43"/>
      <c r="O256" s="15"/>
      <c r="P256" s="15"/>
      <c r="Q256" s="15"/>
      <c r="R256" s="15"/>
      <c r="S256" s="15"/>
      <c r="T256" s="15"/>
      <c r="U256" s="15"/>
      <c r="V256" s="15"/>
      <c r="W256" s="15"/>
      <c r="AC256" s="29" t="s">
        <v>47</v>
      </c>
      <c r="AD256" s="12" t="s">
        <v>47</v>
      </c>
    </row>
    <row r="257" spans="1:30" ht="30" customHeight="1" thickTop="1" thickBot="1" x14ac:dyDescent="0.3">
      <c r="A257" s="62"/>
      <c r="C257" s="39">
        <v>246</v>
      </c>
      <c r="D257" s="40"/>
      <c r="E257" s="41"/>
      <c r="F257" s="41"/>
      <c r="G257" s="41"/>
      <c r="H257" s="40"/>
      <c r="I257" s="40"/>
      <c r="J257" s="40"/>
      <c r="K257" s="40"/>
      <c r="L257" s="42"/>
      <c r="M257" s="40"/>
      <c r="N257" s="43"/>
      <c r="O257" s="15"/>
      <c r="P257" s="15"/>
      <c r="Q257" s="15"/>
      <c r="R257" s="15"/>
      <c r="S257" s="15"/>
      <c r="T257" s="15"/>
      <c r="U257" s="15"/>
      <c r="V257" s="15"/>
      <c r="W257" s="15"/>
      <c r="AC257" s="29" t="s">
        <v>47</v>
      </c>
      <c r="AD257" s="12" t="s">
        <v>47</v>
      </c>
    </row>
    <row r="258" spans="1:30" ht="30" customHeight="1" thickTop="1" thickBot="1" x14ac:dyDescent="0.3">
      <c r="A258" s="62"/>
      <c r="C258" s="39">
        <v>247</v>
      </c>
      <c r="D258" s="40"/>
      <c r="E258" s="41"/>
      <c r="F258" s="41"/>
      <c r="G258" s="41"/>
      <c r="H258" s="40"/>
      <c r="I258" s="40"/>
      <c r="J258" s="40"/>
      <c r="K258" s="40"/>
      <c r="L258" s="42"/>
      <c r="M258" s="40"/>
      <c r="N258" s="43"/>
      <c r="O258" s="15"/>
      <c r="P258" s="15"/>
      <c r="Q258" s="15"/>
      <c r="R258" s="15"/>
      <c r="S258" s="15"/>
      <c r="T258" s="15"/>
      <c r="U258" s="15"/>
      <c r="V258" s="15"/>
      <c r="W258" s="15"/>
      <c r="AC258" s="29" t="s">
        <v>47</v>
      </c>
      <c r="AD258" s="12" t="s">
        <v>47</v>
      </c>
    </row>
    <row r="259" spans="1:30" ht="30" customHeight="1" thickTop="1" thickBot="1" x14ac:dyDescent="0.3">
      <c r="A259" s="62"/>
      <c r="C259" s="39">
        <v>248</v>
      </c>
      <c r="D259" s="40"/>
      <c r="E259" s="41"/>
      <c r="F259" s="41"/>
      <c r="G259" s="41"/>
      <c r="H259" s="40"/>
      <c r="I259" s="40"/>
      <c r="J259" s="40"/>
      <c r="K259" s="40"/>
      <c r="L259" s="42"/>
      <c r="M259" s="40"/>
      <c r="N259" s="43"/>
      <c r="O259" s="15"/>
      <c r="P259" s="15"/>
      <c r="Q259" s="15"/>
      <c r="R259" s="15"/>
      <c r="S259" s="15"/>
      <c r="T259" s="15"/>
      <c r="U259" s="15"/>
      <c r="V259" s="15"/>
      <c r="W259" s="15"/>
      <c r="AC259" s="29" t="s">
        <v>47</v>
      </c>
      <c r="AD259" s="12" t="s">
        <v>47</v>
      </c>
    </row>
    <row r="260" spans="1:30" ht="30" customHeight="1" thickTop="1" thickBot="1" x14ac:dyDescent="0.3">
      <c r="A260" s="62"/>
      <c r="C260" s="39">
        <v>249</v>
      </c>
      <c r="D260" s="40"/>
      <c r="E260" s="41"/>
      <c r="F260" s="41"/>
      <c r="G260" s="41"/>
      <c r="H260" s="40"/>
      <c r="I260" s="40"/>
      <c r="J260" s="40"/>
      <c r="K260" s="40"/>
      <c r="L260" s="42"/>
      <c r="M260" s="40"/>
      <c r="N260" s="43"/>
      <c r="O260" s="15"/>
      <c r="P260" s="15"/>
      <c r="Q260" s="15"/>
      <c r="R260" s="15"/>
      <c r="S260" s="15"/>
      <c r="T260" s="15"/>
      <c r="U260" s="15"/>
      <c r="V260" s="15"/>
      <c r="W260" s="15"/>
      <c r="AC260" s="29" t="s">
        <v>47</v>
      </c>
      <c r="AD260" s="12" t="s">
        <v>47</v>
      </c>
    </row>
    <row r="261" spans="1:30" ht="30" customHeight="1" thickTop="1" thickBot="1" x14ac:dyDescent="0.3">
      <c r="A261" s="62"/>
      <c r="C261" s="39">
        <v>250</v>
      </c>
      <c r="D261" s="40"/>
      <c r="E261" s="41"/>
      <c r="F261" s="41"/>
      <c r="G261" s="41"/>
      <c r="H261" s="40"/>
      <c r="I261" s="40"/>
      <c r="J261" s="40"/>
      <c r="K261" s="40"/>
      <c r="L261" s="42"/>
      <c r="M261" s="40"/>
      <c r="N261" s="43"/>
      <c r="O261" s="15"/>
      <c r="P261" s="15"/>
      <c r="Q261" s="15"/>
      <c r="R261" s="15"/>
      <c r="S261" s="15"/>
      <c r="T261" s="15"/>
      <c r="U261" s="15"/>
      <c r="V261" s="15"/>
      <c r="W261" s="15"/>
      <c r="AC261" s="29" t="s">
        <v>47</v>
      </c>
      <c r="AD261" s="12" t="s">
        <v>47</v>
      </c>
    </row>
    <row r="262" spans="1:30" ht="15.75" thickTop="1" x14ac:dyDescent="0.25">
      <c r="A262" s="62"/>
    </row>
    <row r="263" spans="1:30" x14ac:dyDescent="0.25">
      <c r="A263" s="62"/>
    </row>
    <row r="264" spans="1:30" x14ac:dyDescent="0.25">
      <c r="A264" s="62"/>
    </row>
    <row r="265" spans="1:30" x14ac:dyDescent="0.25">
      <c r="A265" s="62"/>
    </row>
    <row r="266" spans="1:30" x14ac:dyDescent="0.25">
      <c r="A266" s="62"/>
    </row>
    <row r="267" spans="1:30" x14ac:dyDescent="0.25">
      <c r="A267" s="62"/>
    </row>
    <row r="268" spans="1:30" x14ac:dyDescent="0.25">
      <c r="A268" s="62"/>
    </row>
    <row r="269" spans="1:30" x14ac:dyDescent="0.25">
      <c r="A269" s="62"/>
    </row>
    <row r="270" spans="1:30" x14ac:dyDescent="0.25">
      <c r="A270" s="62"/>
    </row>
    <row r="271" spans="1:30" x14ac:dyDescent="0.25">
      <c r="A271" s="62"/>
    </row>
    <row r="272" spans="1:30" x14ac:dyDescent="0.25">
      <c r="A272" s="62"/>
    </row>
    <row r="273" spans="1:1" x14ac:dyDescent="0.25">
      <c r="A273" s="62"/>
    </row>
    <row r="274" spans="1:1" x14ac:dyDescent="0.25">
      <c r="A274" s="62"/>
    </row>
    <row r="275" spans="1:1" x14ac:dyDescent="0.25">
      <c r="A275" s="62"/>
    </row>
    <row r="276" spans="1:1" x14ac:dyDescent="0.25">
      <c r="A276" s="62"/>
    </row>
    <row r="277" spans="1:1" x14ac:dyDescent="0.25">
      <c r="A277" s="62"/>
    </row>
    <row r="278" spans="1:1" x14ac:dyDescent="0.25">
      <c r="A278" s="62"/>
    </row>
    <row r="279" spans="1:1" x14ac:dyDescent="0.25">
      <c r="A279" s="62"/>
    </row>
    <row r="280" spans="1:1" x14ac:dyDescent="0.25">
      <c r="A280" s="62"/>
    </row>
    <row r="281" spans="1:1" x14ac:dyDescent="0.25">
      <c r="A281" s="62"/>
    </row>
    <row r="282" spans="1:1" x14ac:dyDescent="0.25">
      <c r="A282" s="62"/>
    </row>
    <row r="283" spans="1:1" x14ac:dyDescent="0.25">
      <c r="A283" s="62"/>
    </row>
    <row r="284" spans="1:1" x14ac:dyDescent="0.25">
      <c r="A284" s="62"/>
    </row>
    <row r="285" spans="1:1" x14ac:dyDescent="0.25">
      <c r="A285" s="62"/>
    </row>
    <row r="286" spans="1:1" x14ac:dyDescent="0.25">
      <c r="A286" s="62"/>
    </row>
    <row r="287" spans="1:1" x14ac:dyDescent="0.25">
      <c r="A287" s="62"/>
    </row>
    <row r="288" spans="1:1" x14ac:dyDescent="0.25">
      <c r="A288" s="62"/>
    </row>
    <row r="289" spans="1:1" x14ac:dyDescent="0.25">
      <c r="A289" s="62"/>
    </row>
    <row r="290" spans="1:1" x14ac:dyDescent="0.25">
      <c r="A290" s="62"/>
    </row>
    <row r="291" spans="1:1" x14ac:dyDescent="0.25">
      <c r="A291" s="62"/>
    </row>
    <row r="292" spans="1:1" x14ac:dyDescent="0.25">
      <c r="A292" s="62"/>
    </row>
    <row r="293" spans="1:1" x14ac:dyDescent="0.25">
      <c r="A293" s="62"/>
    </row>
    <row r="294" spans="1:1" x14ac:dyDescent="0.25">
      <c r="A294" s="62"/>
    </row>
    <row r="295" spans="1:1" x14ac:dyDescent="0.25">
      <c r="A295" s="62"/>
    </row>
    <row r="296" spans="1:1" x14ac:dyDescent="0.25">
      <c r="A296" s="62"/>
    </row>
    <row r="297" spans="1:1" x14ac:dyDescent="0.25">
      <c r="A297" s="62"/>
    </row>
    <row r="298" spans="1:1" x14ac:dyDescent="0.25">
      <c r="A298" s="62"/>
    </row>
    <row r="299" spans="1:1" x14ac:dyDescent="0.25">
      <c r="A299" s="62"/>
    </row>
    <row r="300" spans="1:1" x14ac:dyDescent="0.25">
      <c r="A300" s="62"/>
    </row>
    <row r="301" spans="1:1" x14ac:dyDescent="0.25">
      <c r="A301" s="62"/>
    </row>
    <row r="302" spans="1:1" x14ac:dyDescent="0.25">
      <c r="A302" s="62"/>
    </row>
    <row r="303" spans="1:1" x14ac:dyDescent="0.25">
      <c r="A303" s="62"/>
    </row>
    <row r="304" spans="1:1" x14ac:dyDescent="0.25">
      <c r="A304" s="62"/>
    </row>
    <row r="305" spans="1:1" x14ac:dyDescent="0.25">
      <c r="A305" s="62"/>
    </row>
    <row r="306" spans="1:1" x14ac:dyDescent="0.25">
      <c r="A306" s="62"/>
    </row>
    <row r="307" spans="1:1" x14ac:dyDescent="0.25">
      <c r="A307" s="62"/>
    </row>
    <row r="308" spans="1:1" x14ac:dyDescent="0.25">
      <c r="A308" s="62"/>
    </row>
    <row r="309" spans="1:1" x14ac:dyDescent="0.25">
      <c r="A309" s="62"/>
    </row>
    <row r="310" spans="1:1" x14ac:dyDescent="0.25">
      <c r="A310" s="62"/>
    </row>
    <row r="311" spans="1:1" x14ac:dyDescent="0.25">
      <c r="A311" s="62"/>
    </row>
    <row r="312" spans="1:1" x14ac:dyDescent="0.25">
      <c r="A312" s="62"/>
    </row>
    <row r="313" spans="1:1" x14ac:dyDescent="0.25">
      <c r="A313" s="62"/>
    </row>
    <row r="314" spans="1:1" x14ac:dyDescent="0.25">
      <c r="A314" s="62"/>
    </row>
    <row r="315" spans="1:1" x14ac:dyDescent="0.25">
      <c r="A315" s="62"/>
    </row>
    <row r="316" spans="1:1" x14ac:dyDescent="0.25">
      <c r="A316" s="62"/>
    </row>
    <row r="317" spans="1:1" x14ac:dyDescent="0.25">
      <c r="A317" s="62"/>
    </row>
    <row r="318" spans="1:1" x14ac:dyDescent="0.25">
      <c r="A318" s="62"/>
    </row>
    <row r="319" spans="1:1" x14ac:dyDescent="0.25">
      <c r="A319" s="62"/>
    </row>
    <row r="320" spans="1:1" x14ac:dyDescent="0.25">
      <c r="A320" s="62"/>
    </row>
    <row r="321" spans="1:1" x14ac:dyDescent="0.25">
      <c r="A321" s="62"/>
    </row>
    <row r="322" spans="1:1" x14ac:dyDescent="0.25">
      <c r="A322" s="62"/>
    </row>
    <row r="323" spans="1:1" x14ac:dyDescent="0.25">
      <c r="A323" s="62"/>
    </row>
    <row r="324" spans="1:1" x14ac:dyDescent="0.25">
      <c r="A324" s="62"/>
    </row>
    <row r="325" spans="1:1" x14ac:dyDescent="0.25">
      <c r="A325" s="62"/>
    </row>
    <row r="326" spans="1:1" x14ac:dyDescent="0.25">
      <c r="A326" s="62"/>
    </row>
    <row r="327" spans="1:1" x14ac:dyDescent="0.25">
      <c r="A327" s="62"/>
    </row>
    <row r="328" spans="1:1" x14ac:dyDescent="0.25">
      <c r="A328" s="62"/>
    </row>
    <row r="329" spans="1:1" x14ac:dyDescent="0.25">
      <c r="A329" s="62"/>
    </row>
    <row r="330" spans="1:1" x14ac:dyDescent="0.25">
      <c r="A330" s="62"/>
    </row>
    <row r="331" spans="1:1" x14ac:dyDescent="0.25">
      <c r="A331" s="62"/>
    </row>
    <row r="332" spans="1:1" x14ac:dyDescent="0.25">
      <c r="A332" s="62"/>
    </row>
    <row r="333" spans="1:1" x14ac:dyDescent="0.25">
      <c r="A333" s="62"/>
    </row>
    <row r="334" spans="1:1" x14ac:dyDescent="0.25">
      <c r="A334" s="62"/>
    </row>
    <row r="335" spans="1:1" x14ac:dyDescent="0.25">
      <c r="A335" s="62"/>
    </row>
    <row r="336" spans="1:1" x14ac:dyDescent="0.25">
      <c r="A336" s="62"/>
    </row>
    <row r="337" spans="1:1" x14ac:dyDescent="0.25">
      <c r="A337" s="62"/>
    </row>
    <row r="338" spans="1:1" x14ac:dyDescent="0.25">
      <c r="A338" s="62"/>
    </row>
    <row r="339" spans="1:1" x14ac:dyDescent="0.25">
      <c r="A339" s="62"/>
    </row>
    <row r="340" spans="1:1" x14ac:dyDescent="0.25">
      <c r="A340" s="62"/>
    </row>
    <row r="341" spans="1:1" x14ac:dyDescent="0.25">
      <c r="A341" s="62"/>
    </row>
    <row r="342" spans="1:1" x14ac:dyDescent="0.25">
      <c r="A342" s="62"/>
    </row>
    <row r="343" spans="1:1" x14ac:dyDescent="0.25">
      <c r="A343" s="62"/>
    </row>
    <row r="344" spans="1:1" x14ac:dyDescent="0.25">
      <c r="A344" s="62"/>
    </row>
    <row r="345" spans="1:1" x14ac:dyDescent="0.25">
      <c r="A345" s="62"/>
    </row>
    <row r="346" spans="1:1" x14ac:dyDescent="0.25">
      <c r="A346" s="62"/>
    </row>
    <row r="347" spans="1:1" x14ac:dyDescent="0.25">
      <c r="A347" s="62"/>
    </row>
    <row r="348" spans="1:1" x14ac:dyDescent="0.25">
      <c r="A348" s="62"/>
    </row>
    <row r="349" spans="1:1" x14ac:dyDescent="0.25">
      <c r="A349" s="62"/>
    </row>
    <row r="350" spans="1:1" x14ac:dyDescent="0.25">
      <c r="A350" s="62"/>
    </row>
    <row r="351" spans="1:1" x14ac:dyDescent="0.25">
      <c r="A351" s="62"/>
    </row>
    <row r="352" spans="1:1" x14ac:dyDescent="0.25">
      <c r="A352" s="62"/>
    </row>
    <row r="353" spans="1:1" x14ac:dyDescent="0.25">
      <c r="A353" s="62"/>
    </row>
    <row r="354" spans="1:1" x14ac:dyDescent="0.25">
      <c r="A354" s="62"/>
    </row>
    <row r="355" spans="1:1" x14ac:dyDescent="0.25">
      <c r="A355" s="62"/>
    </row>
    <row r="356" spans="1:1" x14ac:dyDescent="0.25">
      <c r="A356" s="62"/>
    </row>
    <row r="357" spans="1:1" x14ac:dyDescent="0.25">
      <c r="A357" s="62"/>
    </row>
  </sheetData>
  <mergeCells count="2">
    <mergeCell ref="C1:F2"/>
    <mergeCell ref="C4:D6"/>
  </mergeCells>
  <conditionalFormatting sqref="E12:M261">
    <cfRule type="expression" dxfId="7" priority="1" stopIfTrue="1">
      <formula>#REF!="Zwischenhändler"</formula>
    </cfRule>
  </conditionalFormatting>
  <conditionalFormatting sqref="H12:M261 D12:D261">
    <cfRule type="expression" dxfId="6" priority="2" stopIfTrue="1">
      <formula>AND(ISBLANK(D12), NOT(AND(ISBLANK($D12), ISBLANK($I12), ISBLANK($J12), ISBLANK($K12), ISBLANK($L12), ISBLANK($M12))))</formula>
    </cfRule>
  </conditionalFormatting>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B9F3-B46B-4661-BE21-0A8F425C3E5A}">
  <dimension ref="A1:AM357"/>
  <sheetViews>
    <sheetView zoomScale="120" zoomScaleNormal="120" workbookViewId="0">
      <selection activeCell="I23" sqref="I23"/>
    </sheetView>
  </sheetViews>
  <sheetFormatPr baseColWidth="10" defaultColWidth="11.42578125" defaultRowHeight="15" x14ac:dyDescent="0.25"/>
  <cols>
    <col min="1" max="1" width="3.28515625" style="56" customWidth="1"/>
    <col min="2" max="2" width="3.28515625" style="63" customWidth="1"/>
    <col min="3" max="17" width="19.42578125" customWidth="1"/>
    <col min="18" max="26" width="20.140625" customWidth="1"/>
    <col min="31" max="31" width="18" customWidth="1"/>
    <col min="32" max="32" width="17.140625" customWidth="1"/>
    <col min="33" max="33" width="20.140625" customWidth="1"/>
    <col min="34" max="34" width="16" customWidth="1"/>
    <col min="35" max="35" width="20.42578125" customWidth="1"/>
    <col min="36" max="36" width="19.85546875" customWidth="1"/>
    <col min="37" max="37" width="17.42578125" customWidth="1"/>
    <col min="38" max="38" width="18" customWidth="1"/>
    <col min="39" max="39" width="21.7109375" customWidth="1"/>
  </cols>
  <sheetData>
    <row r="1" spans="1:39" s="62" customFormat="1" ht="12.75" x14ac:dyDescent="0.2">
      <c r="A1" s="56"/>
      <c r="B1" s="57"/>
      <c r="C1" s="84" t="s">
        <v>1364</v>
      </c>
      <c r="D1" s="84"/>
      <c r="E1" s="84"/>
      <c r="F1" s="85"/>
      <c r="H1" s="64"/>
      <c r="I1" s="65"/>
      <c r="J1" s="64"/>
      <c r="K1" s="64"/>
      <c r="L1" s="64"/>
      <c r="M1" s="64"/>
      <c r="N1" s="64"/>
      <c r="O1" s="64"/>
      <c r="P1" s="64"/>
      <c r="Q1" s="64"/>
      <c r="R1" s="64"/>
      <c r="S1" s="64"/>
      <c r="T1" s="64"/>
      <c r="U1" s="64"/>
      <c r="V1" s="64"/>
      <c r="W1" s="64"/>
      <c r="X1" s="64"/>
      <c r="Y1" s="64"/>
      <c r="Z1" s="64"/>
    </row>
    <row r="2" spans="1:39" s="66" customFormat="1" ht="20.100000000000001" customHeight="1" thickBot="1" x14ac:dyDescent="0.25">
      <c r="A2" s="56"/>
      <c r="B2" s="58"/>
      <c r="C2" s="86"/>
      <c r="D2" s="86"/>
      <c r="E2" s="86"/>
      <c r="F2" s="87"/>
      <c r="H2" s="67"/>
      <c r="I2" s="68"/>
      <c r="J2" s="69"/>
      <c r="K2" s="69"/>
      <c r="L2" s="69"/>
      <c r="M2" s="69"/>
      <c r="N2" s="69"/>
      <c r="O2" s="69"/>
      <c r="P2" s="69"/>
      <c r="Q2" s="69"/>
      <c r="R2" s="69"/>
      <c r="S2" s="69"/>
      <c r="T2" s="69"/>
      <c r="U2" s="69"/>
      <c r="V2" s="69"/>
      <c r="W2" s="69"/>
      <c r="X2" s="69"/>
      <c r="Y2" s="69"/>
      <c r="Z2" s="69"/>
    </row>
    <row r="3" spans="1:39" s="12" customFormat="1" ht="37.5" customHeight="1" thickTop="1" thickBot="1" x14ac:dyDescent="0.3">
      <c r="A3" s="60"/>
      <c r="B3" s="15"/>
    </row>
    <row r="4" spans="1:39" s="72" customFormat="1" ht="81.95" customHeight="1" thickTop="1" thickBot="1" x14ac:dyDescent="0.3">
      <c r="A4" s="70"/>
      <c r="B4" s="71"/>
      <c r="C4" s="94" t="s">
        <v>48</v>
      </c>
      <c r="D4" s="95"/>
      <c r="E4" s="96"/>
      <c r="F4" s="73" t="s">
        <v>49</v>
      </c>
      <c r="G4" s="73" t="s">
        <v>50</v>
      </c>
      <c r="H4" s="73" t="s">
        <v>51</v>
      </c>
      <c r="I4" s="73" t="s">
        <v>52</v>
      </c>
      <c r="J4" s="73"/>
      <c r="K4" s="73" t="s">
        <v>53</v>
      </c>
      <c r="L4" s="73"/>
      <c r="M4" s="73"/>
      <c r="N4" s="73"/>
      <c r="O4" s="73"/>
      <c r="P4" s="73"/>
      <c r="Q4" s="73"/>
      <c r="R4" s="73"/>
      <c r="S4" s="73"/>
      <c r="T4" s="73"/>
      <c r="U4" s="73"/>
      <c r="V4" s="73"/>
      <c r="W4" s="73"/>
      <c r="X4" s="73"/>
      <c r="Y4" s="73"/>
      <c r="Z4" s="73"/>
    </row>
    <row r="5" spans="1:39" ht="48.75" thickTop="1" thickBot="1" x14ac:dyDescent="0.3">
      <c r="A5" s="60"/>
      <c r="B5" s="15"/>
      <c r="C5" s="74" t="s">
        <v>54</v>
      </c>
      <c r="D5" s="46" t="s">
        <v>55</v>
      </c>
      <c r="E5" s="46" t="s">
        <v>56</v>
      </c>
      <c r="F5" s="46" t="s">
        <v>57</v>
      </c>
      <c r="G5" s="46" t="s">
        <v>58</v>
      </c>
      <c r="H5" s="46" t="s">
        <v>59</v>
      </c>
      <c r="I5" s="46" t="s">
        <v>60</v>
      </c>
      <c r="J5" s="46" t="s">
        <v>61</v>
      </c>
      <c r="K5" s="46" t="s">
        <v>62</v>
      </c>
      <c r="L5" s="46" t="s">
        <v>63</v>
      </c>
      <c r="M5" s="46" t="s">
        <v>64</v>
      </c>
      <c r="N5" s="46" t="s">
        <v>65</v>
      </c>
      <c r="O5" s="46" t="s">
        <v>66</v>
      </c>
      <c r="P5" s="46" t="s">
        <v>67</v>
      </c>
      <c r="Q5" s="46" t="s">
        <v>68</v>
      </c>
      <c r="R5" s="46">
        <v>2026</v>
      </c>
      <c r="S5" s="46">
        <v>2027</v>
      </c>
      <c r="T5" s="46">
        <v>2028</v>
      </c>
      <c r="U5" s="46">
        <v>2029</v>
      </c>
      <c r="V5" s="46">
        <v>2030</v>
      </c>
      <c r="W5" s="46">
        <v>2031</v>
      </c>
      <c r="X5" s="46">
        <v>2032</v>
      </c>
      <c r="Y5" s="46">
        <v>2033</v>
      </c>
      <c r="Z5" s="46">
        <v>2034</v>
      </c>
      <c r="AE5" s="6" t="s">
        <v>69</v>
      </c>
      <c r="AF5" s="6" t="s">
        <v>70</v>
      </c>
      <c r="AG5" s="6" t="s">
        <v>71</v>
      </c>
      <c r="AH5" s="6" t="s">
        <v>72</v>
      </c>
      <c r="AI5" s="6" t="s">
        <v>73</v>
      </c>
      <c r="AJ5" s="6" t="s">
        <v>74</v>
      </c>
      <c r="AK5" s="6" t="s">
        <v>75</v>
      </c>
      <c r="AL5" s="6" t="s">
        <v>76</v>
      </c>
      <c r="AM5" s="6" t="s">
        <v>77</v>
      </c>
    </row>
    <row r="6" spans="1:39" ht="36" customHeight="1" thickTop="1" thickBot="1" x14ac:dyDescent="0.3">
      <c r="A6" s="60"/>
      <c r="B6" s="15"/>
      <c r="C6" s="75"/>
      <c r="D6" s="75"/>
      <c r="E6" s="75"/>
      <c r="F6" s="75"/>
      <c r="G6" s="76"/>
      <c r="H6" s="76"/>
      <c r="I6" s="76"/>
      <c r="J6" s="76"/>
      <c r="K6" s="81" t="str">
        <f>IF($H6="", "", IFERROR(INDEX('Country List'!$E$2:$E$224, MATCH(INDEX(copy_paste_country, MATCH($H6, copy_paste_supplier, 0)), 'Country List'!$G$2:$G$224, 0)), INDEX(copy_paste_country, MATCH($H6, copy_paste_supplier, 0))))</f>
        <v/>
      </c>
      <c r="L6" s="81" t="str">
        <f t="shared" ref="L6:L248" si="0">IF($K6="", "", IFERROR(INDEX(list_unlocodes_countries, MATCH($K6, list_unlocodes, 0)), ""))</f>
        <v/>
      </c>
      <c r="M6" s="81" t="str" cm="1">
        <f t="array" ref="M6">IF($K6="", "", IFERROR(INDEX(list_cbam_relevance, MATCH($L6,list_specific_countries,0)), IF(OR(EXACT($L6,list_unlocodes_countries)), "CBAM-relevant", "Ungültiger UNLOCODE")))</f>
        <v/>
      </c>
      <c r="N6" s="81" t="str" cm="1">
        <f t="array" ref="N6">IF($G6="", "", IF($AF6 &lt; 8, "Nicht genügend Ziffern", IF(OR(EXACT($AE6,LEFT(list_cn_codes,8))), "CBAM-relevant", "Von CBAM ausgeschlossen")))</f>
        <v/>
      </c>
      <c r="O6" s="81" t="str" cm="1">
        <f t="array" ref="O6">IF(AND(EXACT("",$G6:$I6)), "", IF(OR(EXACT("",$G6:$I6)), "Bitte Pflichtfelder befüllen", IF($AH6, IF($AI6, IF($AJ6, IF(AND($N6="CBAM-relevant",$M6="CBAM-relevant"), "CBAM-relevant", "von CBAM ausgeschlossen"), "Bitte Nettogewicht überprüfen"), "Bitte Ursprungsland überprüfen"), "Bitte Zolltarifnummer überprüfen")))</f>
        <v/>
      </c>
      <c r="P6" s="81" t="str" cm="1">
        <f t="array" ref="P6">IF(OR(EXACT("",$G6:$I6)), "", MAX(0, IF($AL6, IF($AK6, INDEX(defvals_specific_countries, MATCH(LEFT($AE6,8), LEFT(list_cn_codes,8), 0), MATCH($L6, list_specific_countries, 0)), INDEX(defvals_rest_of_world, MATCH(LEFT($AE6,8), LEFT(list_cn_codes,8), 0))), 0)))</f>
        <v/>
      </c>
      <c r="Q6" s="81" t="str">
        <f>IF($J6&lt;&gt;"", $J6, $P6)</f>
        <v/>
      </c>
      <c r="R6" s="81" t="str">
        <f t="shared" ref="R6:Z21" si="1">IF($P6="", "", MAX(0, $Q6 - INDEX(defvals_benchmark, MATCH($G6, defvals_cn_codes, 0))*(1-INDEX(defvals_phase_in, MATCH(R$5, defvals_years, 0)))) * $AG6 * 80)</f>
        <v/>
      </c>
      <c r="S6" s="81" t="str">
        <f t="shared" si="1"/>
        <v/>
      </c>
      <c r="T6" s="81" t="str">
        <f t="shared" si="1"/>
        <v/>
      </c>
      <c r="U6" s="81" t="str">
        <f t="shared" si="1"/>
        <v/>
      </c>
      <c r="V6" s="81" t="str">
        <f t="shared" si="1"/>
        <v/>
      </c>
      <c r="W6" s="81" t="str">
        <f t="shared" si="1"/>
        <v/>
      </c>
      <c r="X6" s="81" t="str">
        <f t="shared" si="1"/>
        <v/>
      </c>
      <c r="Y6" s="81" t="str">
        <f t="shared" si="1"/>
        <v/>
      </c>
      <c r="Z6" s="81" t="str">
        <f t="shared" si="1"/>
        <v/>
      </c>
      <c r="AE6" s="7" t="str">
        <f t="shared" ref="AE6:AE248" si="2">IF($G6="", "", LEFT(SUBSTITUTE($G6, " ", ""),8))</f>
        <v/>
      </c>
      <c r="AF6" s="7" t="str">
        <f>IF($AE6="", "", LEN($AE6))</f>
        <v/>
      </c>
      <c r="AG6" s="7" t="str">
        <f t="shared" ref="AG6:AG248" si="3">IF($I6="", "", $I6/1000)</f>
        <v/>
      </c>
      <c r="AH6" s="7" t="str">
        <f>IF($AF6="", "", AND($AF6&lt;&gt;"", $AF6=8))</f>
        <v/>
      </c>
      <c r="AI6" s="7" t="str" cm="1">
        <f t="array" ref="AI6">IF($K6="", "", AND($L6&lt;&gt;"", OR(EXACT($L6,list_unlocodes_countries))))</f>
        <v/>
      </c>
      <c r="AJ6" s="7" t="str">
        <f>IF($AG6="", "", AND($AG6&lt;&gt;"", ISNUMBER($AG6), $AG6&gt;=0))</f>
        <v/>
      </c>
      <c r="AK6" s="7" t="str">
        <f t="shared" ref="AK6:AK248" si="4">IF($L6="", "", ISNUMBER(MATCH($L6,list_specific_countries,0)))</f>
        <v/>
      </c>
      <c r="AL6" s="7" t="str" cm="1">
        <f t="array" ref="AL6">IF($AE6="", "", ISNUMBER(MATCH(LEFT($AE6,8), LEFT(list_cn_codes,8), 0)))</f>
        <v/>
      </c>
      <c r="AM6" s="7" t="str" cm="1">
        <f t="array" ref="AM6">IFERROR(
 IF(OR(EXACT("",$G6:$I6)), "",
  IF($F6="", 1, INDEX(calc_companies, MATCH($F6, drop_companies, 0))) *
  IF($H6="", 1, INDEX(calc_suppliers, MATCH($H6, drop_suppliers, 0))) *
  INDEX(calc_cn_codes, MATCH(LEFT($AE6,8), LEFT(drop_cn_codes,8), 0)) *
  INDEX(calc_countries, MATCH($L6, drop_countries, 0))
 ), "")</f>
        <v/>
      </c>
    </row>
    <row r="7" spans="1:39" ht="36" customHeight="1" thickTop="1" thickBot="1" x14ac:dyDescent="0.3">
      <c r="B7" s="61"/>
      <c r="C7" s="75"/>
      <c r="D7" s="75"/>
      <c r="E7" s="75"/>
      <c r="F7" s="75"/>
      <c r="G7" s="76"/>
      <c r="H7" s="76"/>
      <c r="I7" s="76"/>
      <c r="J7" s="76"/>
      <c r="K7" s="81" t="str">
        <f>IF($H7="", "", IFERROR(INDEX('Country List'!$E$2:$E$224, MATCH(INDEX(copy_paste_country, MATCH($H7, copy_paste_supplier, 0)), 'Country List'!$G$2:$G$224, 0)), INDEX(copy_paste_country, MATCH($H7, copy_paste_supplier, 0))))</f>
        <v/>
      </c>
      <c r="L7" s="81" t="str">
        <f t="shared" si="0"/>
        <v/>
      </c>
      <c r="M7" s="81" t="str" cm="1">
        <f t="array" ref="M7">IF($K7="", "", IFERROR(INDEX(list_cbam_relevance, MATCH($L7,list_specific_countries,0)), IF(OR(EXACT($L7,list_unlocodes_countries)), "CBAM-relevant", "Ungültiger UNLOCODE")))</f>
        <v/>
      </c>
      <c r="N7" s="81" t="str" cm="1">
        <f t="array" ref="N7">IF($G7="", "", IF($AF7 &lt; 8, "Nicht genügend Ziffern", IF(OR(EXACT($AE7,LEFT(list_cn_codes,8))), "CBAM-relevant", "Von CBAM ausgeschlossen")))</f>
        <v/>
      </c>
      <c r="O7" s="81" t="str" cm="1">
        <f t="array" ref="O7">IF(AND(EXACT("",$G7:$I7)), "", IF(OR(EXACT("",$G7:$I7)), "Bitte Pflichtfelder befüllen", IF($AH7, IF($AI7, IF($AJ7, IF(AND($N7="CBAM-relevant",$M7="CBAM-relevant"), "CBAM-relevant", "von CBAM ausgeschlossen"), "Bitte Nettogewicht überprüfen"), "Bitte Ursprungsland überprüfen"), "Bitte Zolltarifnummer überprüfen")))</f>
        <v/>
      </c>
      <c r="P7" s="81" t="str" cm="1">
        <f t="array" ref="P7">IF(OR(EXACT("",$G7:$I7)), "", MAX(0, IF($AL7, IF($AK7, INDEX(defvals_specific_countries, MATCH(LEFT($AE7,8), LEFT(list_cn_codes,8), 0), MATCH($L7, list_specific_countries, 0)), INDEX(defvals_rest_of_world, MATCH(LEFT($AE7,8), LEFT(list_cn_codes,8), 0))), 0)))</f>
        <v/>
      </c>
      <c r="Q7" s="81" t="str">
        <f t="shared" ref="Q7:Q70" si="5">IF($J7&lt;&gt;"", $J7, $P7)</f>
        <v/>
      </c>
      <c r="R7" s="81" t="str">
        <f t="shared" si="1"/>
        <v/>
      </c>
      <c r="S7" s="81" t="str">
        <f t="shared" si="1"/>
        <v/>
      </c>
      <c r="T7" s="81" t="str">
        <f t="shared" si="1"/>
        <v/>
      </c>
      <c r="U7" s="81" t="str">
        <f t="shared" si="1"/>
        <v/>
      </c>
      <c r="V7" s="81" t="str">
        <f t="shared" si="1"/>
        <v/>
      </c>
      <c r="W7" s="81" t="str">
        <f t="shared" si="1"/>
        <v/>
      </c>
      <c r="X7" s="81" t="str">
        <f t="shared" si="1"/>
        <v/>
      </c>
      <c r="Y7" s="81" t="str">
        <f t="shared" si="1"/>
        <v/>
      </c>
      <c r="Z7" s="81" t="str">
        <f t="shared" si="1"/>
        <v/>
      </c>
      <c r="AE7" s="7" t="str">
        <f t="shared" si="2"/>
        <v/>
      </c>
      <c r="AF7" s="7" t="str">
        <f t="shared" ref="AF7:AF70" si="6">IF($AE7="", "", LEN($AE7))</f>
        <v/>
      </c>
      <c r="AG7" s="7" t="str">
        <f t="shared" si="3"/>
        <v/>
      </c>
      <c r="AH7" s="7" t="str">
        <f t="shared" ref="AH7:AH70" si="7">IF($AF7="", "", AND($AF7&lt;&gt;"", $AF7=8))</f>
        <v/>
      </c>
      <c r="AI7" s="7" t="str" cm="1">
        <f t="array" ref="AI7">IF($K7="", "", AND($L7&lt;&gt;"", OR(EXACT($L7,list_unlocodes_countries))))</f>
        <v/>
      </c>
      <c r="AJ7" s="7" t="str">
        <f t="shared" ref="AJ7:AJ70" si="8">IF($AG7="", "", AND($AG7&lt;&gt;"", ISNUMBER($AG7), $AG7&gt;=0))</f>
        <v/>
      </c>
      <c r="AK7" s="7" t="str">
        <f t="shared" si="4"/>
        <v/>
      </c>
      <c r="AL7" s="7" t="str" cm="1">
        <f t="array" ref="AL7">IF($AE7="", "", ISNUMBER(MATCH(LEFT($AE7,8), LEFT(list_cn_codes,8), 0)))</f>
        <v/>
      </c>
      <c r="AM7" s="7" t="str" cm="1">
        <f t="array" ref="AM7">IFERROR(
 IF(OR(EXACT("",$G7:$I7)), "",
  IF($F7="", 1, INDEX(calc_companies, MATCH($F7, drop_companies, 0))) *
  IF($H7="", 1, INDEX(calc_suppliers, MATCH($H7, drop_suppliers, 0))) *
  INDEX(calc_cn_codes, MATCH(LEFT($AE7,8), LEFT(drop_cn_codes,8), 0)) *
  INDEX(calc_countries, MATCH($L7, drop_countries, 0))
 ), "")</f>
        <v/>
      </c>
    </row>
    <row r="8" spans="1:39" ht="36" customHeight="1" thickTop="1" thickBot="1" x14ac:dyDescent="0.3">
      <c r="A8" s="62"/>
      <c r="C8" s="75"/>
      <c r="D8" s="75"/>
      <c r="E8" s="75"/>
      <c r="F8" s="75"/>
      <c r="G8" s="76"/>
      <c r="H8" s="76"/>
      <c r="I8" s="76"/>
      <c r="J8" s="76"/>
      <c r="K8" s="81" t="str">
        <f>IF($H8="", "", IFERROR(INDEX('Country List'!$E$2:$E$224, MATCH(INDEX(copy_paste_country, MATCH($H8, copy_paste_supplier, 0)), 'Country List'!$G$2:$G$224, 0)), INDEX(copy_paste_country, MATCH($H8, copy_paste_supplier, 0))))</f>
        <v/>
      </c>
      <c r="L8" s="81" t="str">
        <f t="shared" si="0"/>
        <v/>
      </c>
      <c r="M8" s="81" t="str" cm="1">
        <f t="array" ref="M8">IF($K8="", "", IFERROR(INDEX(list_cbam_relevance, MATCH($L8,list_specific_countries,0)), IF(OR(EXACT($L8,list_unlocodes_countries)), "CBAM-relevant", "Ungültiger UNLOCODE")))</f>
        <v/>
      </c>
      <c r="N8" s="81" t="str" cm="1">
        <f t="array" ref="N8">IF($G8="", "", IF($AF8 &lt; 8, "Nicht genügend Ziffern", IF(OR(EXACT($AE8,LEFT(list_cn_codes,8))), "CBAM-relevant", "Von CBAM ausgeschlossen")))</f>
        <v/>
      </c>
      <c r="O8" s="81" t="str" cm="1">
        <f t="array" ref="O8">IF(AND(EXACT("",$G8:$I8)), "", IF(OR(EXACT("",$G8:$I8)), "Bitte Pflichtfelder befüllen", IF($AH8, IF($AI8, IF($AJ8, IF(AND($N8="CBAM-relevant",$M8="CBAM-relevant"), "CBAM-relevant", "von CBAM ausgeschlossen"), "Bitte Nettogewicht überprüfen"), "Bitte Ursprungsland überprüfen"), "Bitte Zolltarifnummer überprüfen")))</f>
        <v/>
      </c>
      <c r="P8" s="81" t="str" cm="1">
        <f t="array" ref="P8">IF(OR(EXACT("",$G8:$I8)), "", MAX(0, IF($AL8, IF($AK8, INDEX(defvals_specific_countries, MATCH(LEFT($AE8,8), LEFT(list_cn_codes,8), 0), MATCH($L8, list_specific_countries, 0)), INDEX(defvals_rest_of_world, MATCH(LEFT($AE8,8), LEFT(list_cn_codes,8), 0))), 0)))</f>
        <v/>
      </c>
      <c r="Q8" s="81" t="str">
        <f t="shared" si="5"/>
        <v/>
      </c>
      <c r="R8" s="81" t="str">
        <f t="shared" si="1"/>
        <v/>
      </c>
      <c r="S8" s="81" t="str">
        <f t="shared" si="1"/>
        <v/>
      </c>
      <c r="T8" s="81" t="str">
        <f t="shared" si="1"/>
        <v/>
      </c>
      <c r="U8" s="81" t="str">
        <f t="shared" si="1"/>
        <v/>
      </c>
      <c r="V8" s="81" t="str">
        <f t="shared" si="1"/>
        <v/>
      </c>
      <c r="W8" s="81" t="str">
        <f t="shared" si="1"/>
        <v/>
      </c>
      <c r="X8" s="81" t="str">
        <f t="shared" si="1"/>
        <v/>
      </c>
      <c r="Y8" s="81" t="str">
        <f t="shared" si="1"/>
        <v/>
      </c>
      <c r="Z8" s="81" t="str">
        <f t="shared" si="1"/>
        <v/>
      </c>
      <c r="AE8" s="7" t="str">
        <f t="shared" si="2"/>
        <v/>
      </c>
      <c r="AF8" s="7" t="str">
        <f t="shared" si="6"/>
        <v/>
      </c>
      <c r="AG8" s="7" t="str">
        <f t="shared" si="3"/>
        <v/>
      </c>
      <c r="AH8" s="7" t="str">
        <f t="shared" si="7"/>
        <v/>
      </c>
      <c r="AI8" s="7" t="str" cm="1">
        <f t="array" ref="AI8">IF($K8="", "", AND($L8&lt;&gt;"", OR(EXACT($L8,list_unlocodes_countries))))</f>
        <v/>
      </c>
      <c r="AJ8" s="7" t="str">
        <f t="shared" si="8"/>
        <v/>
      </c>
      <c r="AK8" s="7" t="str">
        <f t="shared" si="4"/>
        <v/>
      </c>
      <c r="AL8" s="7" t="str" cm="1">
        <f t="array" ref="AL8">IF($AE8="", "", ISNUMBER(MATCH(LEFT($AE8,8), LEFT(list_cn_codes,8), 0)))</f>
        <v/>
      </c>
      <c r="AM8" s="7" t="str" cm="1">
        <f t="array" ref="AM8">IFERROR(
 IF(OR(EXACT("",$G8:$I8)), "",
  IF($F8="", 1, INDEX(calc_companies, MATCH($F8, drop_companies, 0))) *
  IF($H8="", 1, INDEX(calc_suppliers, MATCH($H8, drop_suppliers, 0))) *
  INDEX(calc_cn_codes, MATCH(LEFT($AE8,8), LEFT(drop_cn_codes,8), 0)) *
  INDEX(calc_countries, MATCH($L8, drop_countries, 0))
 ), "")</f>
        <v/>
      </c>
    </row>
    <row r="9" spans="1:39" ht="36" customHeight="1" thickTop="1" thickBot="1" x14ac:dyDescent="0.3">
      <c r="A9" s="62"/>
      <c r="C9" s="75"/>
      <c r="D9" s="75"/>
      <c r="E9" s="75"/>
      <c r="F9" s="75"/>
      <c r="G9" s="76"/>
      <c r="H9" s="76"/>
      <c r="I9" s="76"/>
      <c r="J9" s="76"/>
      <c r="K9" s="81" t="str">
        <f>IF($H9="", "", IFERROR(INDEX('Country List'!$E$2:$E$224, MATCH(INDEX(copy_paste_country, MATCH($H9, copy_paste_supplier, 0)), 'Country List'!$G$2:$G$224, 0)), INDEX(copy_paste_country, MATCH($H9, copy_paste_supplier, 0))))</f>
        <v/>
      </c>
      <c r="L9" s="81" t="str">
        <f t="shared" si="0"/>
        <v/>
      </c>
      <c r="M9" s="81" t="str" cm="1">
        <f t="array" ref="M9">IF($K9="", "", IFERROR(INDEX(list_cbam_relevance, MATCH($L9,list_specific_countries,0)), IF(OR(EXACT($L9,list_unlocodes_countries)), "CBAM-relevant", "Ungültiger UNLOCODE")))</f>
        <v/>
      </c>
      <c r="N9" s="81" t="str" cm="1">
        <f t="array" ref="N9">IF($G9="", "", IF($AF9 &lt; 8, "Nicht genügend Ziffern", IF(OR(EXACT($AE9,LEFT(list_cn_codes,8))), "CBAM-relevant", "Von CBAM ausgeschlossen")))</f>
        <v/>
      </c>
      <c r="O9" s="81" t="str" cm="1">
        <f t="array" ref="O9">IF(AND(EXACT("",$G9:$I9)), "", IF(OR(EXACT("",$G9:$I9)), "Bitte Pflichtfelder befüllen", IF($AH9, IF($AI9, IF($AJ9, IF(AND($N9="CBAM-relevant",$M9="CBAM-relevant"), "CBAM-relevant", "von CBAM ausgeschlossen"), "Bitte Nettogewicht überprüfen"), "Bitte Ursprungsland überprüfen"), "Bitte Zolltarifnummer überprüfen")))</f>
        <v/>
      </c>
      <c r="P9" s="81" t="str" cm="1">
        <f t="array" ref="P9">IF(OR(EXACT("",$G9:$I9)), "", MAX(0, IF($AL9, IF($AK9, INDEX(defvals_specific_countries, MATCH(LEFT($AE9,8), LEFT(list_cn_codes,8), 0), MATCH($L9, list_specific_countries, 0)), INDEX(defvals_rest_of_world, MATCH(LEFT($AE9,8), LEFT(list_cn_codes,8), 0))), 0)))</f>
        <v/>
      </c>
      <c r="Q9" s="81" t="str">
        <f t="shared" si="5"/>
        <v/>
      </c>
      <c r="R9" s="81" t="str">
        <f t="shared" si="1"/>
        <v/>
      </c>
      <c r="S9" s="81" t="str">
        <f t="shared" si="1"/>
        <v/>
      </c>
      <c r="T9" s="81" t="str">
        <f t="shared" si="1"/>
        <v/>
      </c>
      <c r="U9" s="81" t="str">
        <f t="shared" si="1"/>
        <v/>
      </c>
      <c r="V9" s="81" t="str">
        <f t="shared" si="1"/>
        <v/>
      </c>
      <c r="W9" s="81" t="str">
        <f t="shared" si="1"/>
        <v/>
      </c>
      <c r="X9" s="81" t="str">
        <f t="shared" si="1"/>
        <v/>
      </c>
      <c r="Y9" s="81" t="str">
        <f t="shared" si="1"/>
        <v/>
      </c>
      <c r="Z9" s="81" t="str">
        <f t="shared" si="1"/>
        <v/>
      </c>
      <c r="AE9" s="7" t="str">
        <f t="shared" si="2"/>
        <v/>
      </c>
      <c r="AF9" s="7" t="str">
        <f t="shared" si="6"/>
        <v/>
      </c>
      <c r="AG9" s="7" t="str">
        <f t="shared" si="3"/>
        <v/>
      </c>
      <c r="AH9" s="7" t="str">
        <f t="shared" si="7"/>
        <v/>
      </c>
      <c r="AI9" s="7" t="str" cm="1">
        <f t="array" ref="AI9">IF($K9="", "", AND($L9&lt;&gt;"", OR(EXACT($L9,list_unlocodes_countries))))</f>
        <v/>
      </c>
      <c r="AJ9" s="7" t="str">
        <f t="shared" si="8"/>
        <v/>
      </c>
      <c r="AK9" s="7" t="str">
        <f t="shared" si="4"/>
        <v/>
      </c>
      <c r="AL9" s="7" t="str" cm="1">
        <f t="array" ref="AL9">IF($AE9="", "", ISNUMBER(MATCH(LEFT($AE9,8), LEFT(list_cn_codes,8), 0)))</f>
        <v/>
      </c>
      <c r="AM9" s="7" t="str" cm="1">
        <f t="array" ref="AM9">IFERROR(
 IF(OR(EXACT("",$G9:$I9)), "",
  IF($F9="", 1, INDEX(calc_companies, MATCH($F9, drop_companies, 0))) *
  IF($H9="", 1, INDEX(calc_suppliers, MATCH($H9, drop_suppliers, 0))) *
  INDEX(calc_cn_codes, MATCH(LEFT($AE9,8), LEFT(drop_cn_codes,8), 0)) *
  INDEX(calc_countries, MATCH($L9, drop_countries, 0))
 ), "")</f>
        <v/>
      </c>
    </row>
    <row r="10" spans="1:39" ht="36" customHeight="1" thickTop="1" thickBot="1" x14ac:dyDescent="0.3">
      <c r="A10" s="62"/>
      <c r="C10" s="75"/>
      <c r="D10" s="75"/>
      <c r="E10" s="75"/>
      <c r="F10" s="75"/>
      <c r="G10" s="76"/>
      <c r="H10" s="76"/>
      <c r="I10" s="76"/>
      <c r="J10" s="76"/>
      <c r="K10" s="81" t="str">
        <f>IF($H10="", "", IFERROR(INDEX('Country List'!$E$2:$E$224, MATCH(INDEX(copy_paste_country, MATCH($H10, copy_paste_supplier, 0)), 'Country List'!$G$2:$G$224, 0)), INDEX(copy_paste_country, MATCH($H10, copy_paste_supplier, 0))))</f>
        <v/>
      </c>
      <c r="L10" s="81" t="str">
        <f t="shared" si="0"/>
        <v/>
      </c>
      <c r="M10" s="81" t="str" cm="1">
        <f t="array" ref="M10">IF($K10="", "", IFERROR(INDEX(list_cbam_relevance, MATCH($L10,list_specific_countries,0)), IF(OR(EXACT($L10,list_unlocodes_countries)), "CBAM-relevant", "Ungültiger UNLOCODE")))</f>
        <v/>
      </c>
      <c r="N10" s="81" t="str" cm="1">
        <f t="array" ref="N10">IF($G10="", "", IF($AF10 &lt; 8, "Nicht genügend Ziffern", IF(OR(EXACT($AE10,LEFT(list_cn_codes,8))), "CBAM-relevant", "Von CBAM ausgeschlossen")))</f>
        <v/>
      </c>
      <c r="O10" s="81" t="str" cm="1">
        <f t="array" ref="O10">IF(AND(EXACT("",$G10:$I10)), "", IF(OR(EXACT("",$G10:$I10)), "Bitte Pflichtfelder befüllen", IF($AH10, IF($AI10, IF($AJ10, IF(AND($N10="CBAM-relevant",$M10="CBAM-relevant"), "CBAM-relevant", "von CBAM ausgeschlossen"), "Bitte Nettogewicht überprüfen"), "Bitte Ursprungsland überprüfen"), "Bitte Zolltarifnummer überprüfen")))</f>
        <v/>
      </c>
      <c r="P10" s="81" t="str" cm="1">
        <f t="array" ref="P10">IF(OR(EXACT("",$G10:$I10)), "", MAX(0, IF($AL10, IF($AK10, INDEX(defvals_specific_countries, MATCH(LEFT($AE10,8), LEFT(list_cn_codes,8), 0), MATCH($L10, list_specific_countries, 0)), INDEX(defvals_rest_of_world, MATCH(LEFT($AE10,8), LEFT(list_cn_codes,8), 0))), 0)))</f>
        <v/>
      </c>
      <c r="Q10" s="81" t="str">
        <f t="shared" si="5"/>
        <v/>
      </c>
      <c r="R10" s="81" t="str">
        <f t="shared" si="1"/>
        <v/>
      </c>
      <c r="S10" s="81" t="str">
        <f t="shared" si="1"/>
        <v/>
      </c>
      <c r="T10" s="81" t="str">
        <f t="shared" si="1"/>
        <v/>
      </c>
      <c r="U10" s="81" t="str">
        <f t="shared" si="1"/>
        <v/>
      </c>
      <c r="V10" s="81" t="str">
        <f t="shared" si="1"/>
        <v/>
      </c>
      <c r="W10" s="81" t="str">
        <f t="shared" si="1"/>
        <v/>
      </c>
      <c r="X10" s="81" t="str">
        <f t="shared" si="1"/>
        <v/>
      </c>
      <c r="Y10" s="81" t="str">
        <f t="shared" si="1"/>
        <v/>
      </c>
      <c r="Z10" s="81" t="str">
        <f t="shared" si="1"/>
        <v/>
      </c>
      <c r="AE10" s="7" t="str">
        <f t="shared" si="2"/>
        <v/>
      </c>
      <c r="AF10" s="7" t="str">
        <f t="shared" si="6"/>
        <v/>
      </c>
      <c r="AG10" s="7" t="str">
        <f t="shared" si="3"/>
        <v/>
      </c>
      <c r="AH10" s="7" t="str">
        <f t="shared" si="7"/>
        <v/>
      </c>
      <c r="AI10" s="7" t="str" cm="1">
        <f t="array" ref="AI10">IF($K10="", "", AND($L10&lt;&gt;"", OR(EXACT($L10,list_unlocodes_countries))))</f>
        <v/>
      </c>
      <c r="AJ10" s="7" t="str">
        <f t="shared" si="8"/>
        <v/>
      </c>
      <c r="AK10" s="7" t="str">
        <f t="shared" si="4"/>
        <v/>
      </c>
      <c r="AL10" s="7" t="str" cm="1">
        <f t="array" ref="AL10">IF($AE10="", "", ISNUMBER(MATCH(LEFT($AE10,8), LEFT(list_cn_codes,8), 0)))</f>
        <v/>
      </c>
      <c r="AM10" s="7" t="str" cm="1">
        <f t="array" ref="AM10">IFERROR(
 IF(OR(EXACT("",$G10:$I10)), "",
  IF($F10="", 1, INDEX(calc_companies, MATCH($F10, drop_companies, 0))) *
  IF($H10="", 1, INDEX(calc_suppliers, MATCH($H10, drop_suppliers, 0))) *
  INDEX(calc_cn_codes, MATCH(LEFT($AE10,8), LEFT(drop_cn_codes,8), 0)) *
  INDEX(calc_countries, MATCH($L10, drop_countries, 0))
 ), "")</f>
        <v/>
      </c>
    </row>
    <row r="11" spans="1:39" ht="36" customHeight="1" thickTop="1" thickBot="1" x14ac:dyDescent="0.3">
      <c r="A11" s="62"/>
      <c r="C11" s="75"/>
      <c r="D11" s="75"/>
      <c r="E11" s="75"/>
      <c r="F11" s="75"/>
      <c r="G11" s="76"/>
      <c r="H11" s="76"/>
      <c r="I11" s="76"/>
      <c r="J11" s="76"/>
      <c r="K11" s="81" t="str">
        <f>IF($H11="", "", IFERROR(INDEX('Country List'!$E$2:$E$224, MATCH(INDEX(copy_paste_country, MATCH($H11, copy_paste_supplier, 0)), 'Country List'!$G$2:$G$224, 0)), INDEX(copy_paste_country, MATCH($H11, copy_paste_supplier, 0))))</f>
        <v/>
      </c>
      <c r="L11" s="81" t="str">
        <f t="shared" si="0"/>
        <v/>
      </c>
      <c r="M11" s="81" t="str" cm="1">
        <f t="array" ref="M11">IF($K11="", "", IFERROR(INDEX(list_cbam_relevance, MATCH($L11,list_specific_countries,0)), IF(OR(EXACT($L11,list_unlocodes_countries)), "CBAM-relevant", "Ungültiger UNLOCODE")))</f>
        <v/>
      </c>
      <c r="N11" s="81" t="str" cm="1">
        <f t="array" ref="N11">IF($G11="", "", IF($AF11 &lt; 8, "Nicht genügend Ziffern", IF(OR(EXACT($AE11,LEFT(list_cn_codes,8))), "CBAM-relevant", "Von CBAM ausgeschlossen")))</f>
        <v/>
      </c>
      <c r="O11" s="81" t="str" cm="1">
        <f t="array" ref="O11">IF(AND(EXACT("",$G11:$I11)), "", IF(OR(EXACT("",$G11:$I11)), "Bitte Pflichtfelder befüllen", IF($AH11, IF($AI11, IF($AJ11, IF(AND($N11="CBAM-relevant",$M11="CBAM-relevant"), "CBAM-relevant", "von CBAM ausgeschlossen"), "Bitte Nettogewicht überprüfen"), "Bitte Ursprungsland überprüfen"), "Bitte Zolltarifnummer überprüfen")))</f>
        <v/>
      </c>
      <c r="P11" s="81" t="str" cm="1">
        <f t="array" ref="P11">IF(OR(EXACT("",$G11:$I11)), "", MAX(0, IF($AL11, IF($AK11, INDEX(defvals_specific_countries, MATCH(LEFT($AE11,8), LEFT(list_cn_codes,8), 0), MATCH($L11, list_specific_countries, 0)), INDEX(defvals_rest_of_world, MATCH(LEFT($AE11,8), LEFT(list_cn_codes,8), 0))), 0)))</f>
        <v/>
      </c>
      <c r="Q11" s="81" t="str">
        <f t="shared" si="5"/>
        <v/>
      </c>
      <c r="R11" s="81" t="str">
        <f t="shared" si="1"/>
        <v/>
      </c>
      <c r="S11" s="81" t="str">
        <f t="shared" si="1"/>
        <v/>
      </c>
      <c r="T11" s="81" t="str">
        <f t="shared" si="1"/>
        <v/>
      </c>
      <c r="U11" s="81" t="str">
        <f t="shared" si="1"/>
        <v/>
      </c>
      <c r="V11" s="81" t="str">
        <f t="shared" si="1"/>
        <v/>
      </c>
      <c r="W11" s="81" t="str">
        <f t="shared" si="1"/>
        <v/>
      </c>
      <c r="X11" s="81" t="str">
        <f t="shared" si="1"/>
        <v/>
      </c>
      <c r="Y11" s="81" t="str">
        <f t="shared" si="1"/>
        <v/>
      </c>
      <c r="Z11" s="81" t="str">
        <f t="shared" si="1"/>
        <v/>
      </c>
      <c r="AE11" s="7" t="str">
        <f t="shared" si="2"/>
        <v/>
      </c>
      <c r="AF11" s="7" t="str">
        <f t="shared" si="6"/>
        <v/>
      </c>
      <c r="AG11" s="7" t="str">
        <f t="shared" si="3"/>
        <v/>
      </c>
      <c r="AH11" s="7" t="str">
        <f t="shared" si="7"/>
        <v/>
      </c>
      <c r="AI11" s="7" t="str" cm="1">
        <f t="array" ref="AI11">IF($K11="", "", AND($L11&lt;&gt;"", OR(EXACT($L11,list_unlocodes_countries))))</f>
        <v/>
      </c>
      <c r="AJ11" s="7" t="str">
        <f t="shared" si="8"/>
        <v/>
      </c>
      <c r="AK11" s="7" t="str">
        <f t="shared" si="4"/>
        <v/>
      </c>
      <c r="AL11" s="7" t="str" cm="1">
        <f t="array" ref="AL11">IF($AE11="", "", ISNUMBER(MATCH(LEFT($AE11,8), LEFT(list_cn_codes,8), 0)))</f>
        <v/>
      </c>
      <c r="AM11" s="7" t="str" cm="1">
        <f t="array" ref="AM11">IFERROR(
 IF(OR(EXACT("",$G11:$I11)), "",
  IF($F11="", 1, INDEX(calc_companies, MATCH($F11, drop_companies, 0))) *
  IF($H11="", 1, INDEX(calc_suppliers, MATCH($H11, drop_suppliers, 0))) *
  INDEX(calc_cn_codes, MATCH(LEFT($AE11,8), LEFT(drop_cn_codes,8), 0)) *
  INDEX(calc_countries, MATCH($L11, drop_countries, 0))
 ), "")</f>
        <v/>
      </c>
    </row>
    <row r="12" spans="1:39" ht="36" customHeight="1" thickTop="1" thickBot="1" x14ac:dyDescent="0.3">
      <c r="A12" s="62"/>
      <c r="C12" s="75"/>
      <c r="D12" s="75"/>
      <c r="E12" s="75"/>
      <c r="F12" s="75"/>
      <c r="G12" s="76"/>
      <c r="H12" s="76"/>
      <c r="I12" s="76"/>
      <c r="J12" s="76"/>
      <c r="K12" s="81" t="str">
        <f>IF($H12="", "", IFERROR(INDEX('Country List'!$E$2:$E$224, MATCH(INDEX(copy_paste_country, MATCH($H12, copy_paste_supplier, 0)), 'Country List'!$G$2:$G$224, 0)), INDEX(copy_paste_country, MATCH($H12, copy_paste_supplier, 0))))</f>
        <v/>
      </c>
      <c r="L12" s="81" t="str">
        <f t="shared" si="0"/>
        <v/>
      </c>
      <c r="M12" s="81" t="str" cm="1">
        <f t="array" ref="M12">IF($K12="", "", IFERROR(INDEX(list_cbam_relevance, MATCH($L12,list_specific_countries,0)), IF(OR(EXACT($L12,list_unlocodes_countries)), "CBAM-relevant", "Ungültiger UNLOCODE")))</f>
        <v/>
      </c>
      <c r="N12" s="81" t="str" cm="1">
        <f t="array" ref="N12">IF($G12="", "", IF($AF12 &lt; 8, "Nicht genügend Ziffern", IF(OR(EXACT($AE12,LEFT(list_cn_codes,8))), "CBAM-relevant", "Von CBAM ausgeschlossen")))</f>
        <v/>
      </c>
      <c r="O12" s="81" t="str" cm="1">
        <f t="array" ref="O12">IF(AND(EXACT("",$G12:$I12)), "", IF(OR(EXACT("",$G12:$I12)), "Bitte Pflichtfelder befüllen", IF($AH12, IF($AI12, IF($AJ12, IF(AND($N12="CBAM-relevant",$M12="CBAM-relevant"), "CBAM-relevant", "von CBAM ausgeschlossen"), "Bitte Nettogewicht überprüfen"), "Bitte Ursprungsland überprüfen"), "Bitte Zolltarifnummer überprüfen")))</f>
        <v/>
      </c>
      <c r="P12" s="81" t="str" cm="1">
        <f t="array" ref="P12">IF(OR(EXACT("",$G12:$I12)), "", MAX(0, IF($AL12, IF($AK12, INDEX(defvals_specific_countries, MATCH(LEFT($AE12,8), LEFT(list_cn_codes,8), 0), MATCH($L12, list_specific_countries, 0)), INDEX(defvals_rest_of_world, MATCH(LEFT($AE12,8), LEFT(list_cn_codes,8), 0))), 0)))</f>
        <v/>
      </c>
      <c r="Q12" s="81" t="str">
        <f t="shared" si="5"/>
        <v/>
      </c>
      <c r="R12" s="81" t="str">
        <f t="shared" si="1"/>
        <v/>
      </c>
      <c r="S12" s="81" t="str">
        <f t="shared" si="1"/>
        <v/>
      </c>
      <c r="T12" s="81" t="str">
        <f t="shared" si="1"/>
        <v/>
      </c>
      <c r="U12" s="81" t="str">
        <f t="shared" si="1"/>
        <v/>
      </c>
      <c r="V12" s="81" t="str">
        <f t="shared" si="1"/>
        <v/>
      </c>
      <c r="W12" s="81" t="str">
        <f t="shared" si="1"/>
        <v/>
      </c>
      <c r="X12" s="81" t="str">
        <f t="shared" si="1"/>
        <v/>
      </c>
      <c r="Y12" s="81" t="str">
        <f t="shared" si="1"/>
        <v/>
      </c>
      <c r="Z12" s="81" t="str">
        <f t="shared" si="1"/>
        <v/>
      </c>
      <c r="AE12" s="7" t="str">
        <f t="shared" si="2"/>
        <v/>
      </c>
      <c r="AF12" s="7" t="str">
        <f t="shared" si="6"/>
        <v/>
      </c>
      <c r="AG12" s="7" t="str">
        <f t="shared" si="3"/>
        <v/>
      </c>
      <c r="AH12" s="7" t="str">
        <f t="shared" si="7"/>
        <v/>
      </c>
      <c r="AI12" s="7" t="str" cm="1">
        <f t="array" ref="AI12">IF($K12="", "", AND($L12&lt;&gt;"", OR(EXACT($L12,list_unlocodes_countries))))</f>
        <v/>
      </c>
      <c r="AJ12" s="7" t="str">
        <f t="shared" si="8"/>
        <v/>
      </c>
      <c r="AK12" s="7" t="str">
        <f t="shared" si="4"/>
        <v/>
      </c>
      <c r="AL12" s="7" t="str" cm="1">
        <f t="array" ref="AL12">IF($AE12="", "", ISNUMBER(MATCH(LEFT($AE12,8), LEFT(list_cn_codes,8), 0)))</f>
        <v/>
      </c>
      <c r="AM12" s="7" t="str" cm="1">
        <f t="array" ref="AM12">IFERROR(
 IF(OR(EXACT("",$G12:$I12)), "",
  IF($F12="", 1, INDEX(calc_companies, MATCH($F12, drop_companies, 0))) *
  IF($H12="", 1, INDEX(calc_suppliers, MATCH($H12, drop_suppliers, 0))) *
  INDEX(calc_cn_codes, MATCH(LEFT($AE12,8), LEFT(drop_cn_codes,8), 0)) *
  INDEX(calc_countries, MATCH($L12, drop_countries, 0))
 ), "")</f>
        <v/>
      </c>
    </row>
    <row r="13" spans="1:39" ht="36" customHeight="1" thickTop="1" thickBot="1" x14ac:dyDescent="0.3">
      <c r="A13" s="62"/>
      <c r="C13" s="75"/>
      <c r="D13" s="75"/>
      <c r="E13" s="75"/>
      <c r="F13" s="75"/>
      <c r="G13" s="76"/>
      <c r="H13" s="76"/>
      <c r="I13" s="76"/>
      <c r="J13" s="76"/>
      <c r="K13" s="81" t="str">
        <f>IF($H13="", "", IFERROR(INDEX('Country List'!$E$2:$E$224, MATCH(INDEX(copy_paste_country, MATCH($H13, copy_paste_supplier, 0)), 'Country List'!$G$2:$G$224, 0)), INDEX(copy_paste_country, MATCH($H13, copy_paste_supplier, 0))))</f>
        <v/>
      </c>
      <c r="L13" s="81" t="str">
        <f t="shared" si="0"/>
        <v/>
      </c>
      <c r="M13" s="81" t="str" cm="1">
        <f t="array" ref="M13">IF($K13="", "", IFERROR(INDEX(list_cbam_relevance, MATCH($L13,list_specific_countries,0)), IF(OR(EXACT($L13,list_unlocodes_countries)), "CBAM-relevant", "Ungültiger UNLOCODE")))</f>
        <v/>
      </c>
      <c r="N13" s="81" t="str" cm="1">
        <f t="array" ref="N13">IF($G13="", "", IF($AF13 &lt; 8, "Nicht genügend Ziffern", IF(OR(EXACT($AE13,LEFT(list_cn_codes,8))), "CBAM-relevant", "Von CBAM ausgeschlossen")))</f>
        <v/>
      </c>
      <c r="O13" s="81" t="str" cm="1">
        <f t="array" ref="O13">IF(AND(EXACT("",$G13:$I13)), "", IF(OR(EXACT("",$G13:$I13)), "Bitte Pflichtfelder befüllen", IF($AH13, IF($AI13, IF($AJ13, IF(AND($N13="CBAM-relevant",$M13="CBAM-relevant"), "CBAM-relevant", "von CBAM ausgeschlossen"), "Bitte Nettogewicht überprüfen"), "Bitte Ursprungsland überprüfen"), "Bitte Zolltarifnummer überprüfen")))</f>
        <v/>
      </c>
      <c r="P13" s="81" t="str" cm="1">
        <f t="array" ref="P13">IF(OR(EXACT("",$G13:$I13)), "", MAX(0, IF($AL13, IF($AK13, INDEX(defvals_specific_countries, MATCH(LEFT($AE13,8), LEFT(list_cn_codes,8), 0), MATCH($L13, list_specific_countries, 0)), INDEX(defvals_rest_of_world, MATCH(LEFT($AE13,8), LEFT(list_cn_codes,8), 0))), 0)))</f>
        <v/>
      </c>
      <c r="Q13" s="81" t="str">
        <f t="shared" si="5"/>
        <v/>
      </c>
      <c r="R13" s="81" t="str">
        <f t="shared" si="1"/>
        <v/>
      </c>
      <c r="S13" s="81" t="str">
        <f t="shared" si="1"/>
        <v/>
      </c>
      <c r="T13" s="81" t="str">
        <f t="shared" si="1"/>
        <v/>
      </c>
      <c r="U13" s="81" t="str">
        <f t="shared" si="1"/>
        <v/>
      </c>
      <c r="V13" s="81" t="str">
        <f t="shared" si="1"/>
        <v/>
      </c>
      <c r="W13" s="81" t="str">
        <f t="shared" si="1"/>
        <v/>
      </c>
      <c r="X13" s="81" t="str">
        <f t="shared" si="1"/>
        <v/>
      </c>
      <c r="Y13" s="81" t="str">
        <f t="shared" si="1"/>
        <v/>
      </c>
      <c r="Z13" s="81" t="str">
        <f t="shared" si="1"/>
        <v/>
      </c>
      <c r="AE13" s="7" t="str">
        <f t="shared" si="2"/>
        <v/>
      </c>
      <c r="AF13" s="7" t="str">
        <f t="shared" si="6"/>
        <v/>
      </c>
      <c r="AG13" s="7" t="str">
        <f t="shared" si="3"/>
        <v/>
      </c>
      <c r="AH13" s="7" t="str">
        <f t="shared" si="7"/>
        <v/>
      </c>
      <c r="AI13" s="7" t="str" cm="1">
        <f t="array" ref="AI13">IF($K13="", "", AND($L13&lt;&gt;"", OR(EXACT($L13,list_unlocodes_countries))))</f>
        <v/>
      </c>
      <c r="AJ13" s="7" t="str">
        <f t="shared" si="8"/>
        <v/>
      </c>
      <c r="AK13" s="7" t="str">
        <f t="shared" si="4"/>
        <v/>
      </c>
      <c r="AL13" s="7" t="str" cm="1">
        <f t="array" ref="AL13">IF($AE13="", "", ISNUMBER(MATCH(LEFT($AE13,8), LEFT(list_cn_codes,8), 0)))</f>
        <v/>
      </c>
      <c r="AM13" s="7" t="str" cm="1">
        <f t="array" ref="AM13">IFERROR(
 IF(OR(EXACT("",$G13:$I13)), "",
  IF($F13="", 1, INDEX(calc_companies, MATCH($F13, drop_companies, 0))) *
  IF($H13="", 1, INDEX(calc_suppliers, MATCH($H13, drop_suppliers, 0))) *
  INDEX(calc_cn_codes, MATCH(LEFT($AE13,8), LEFT(drop_cn_codes,8), 0)) *
  INDEX(calc_countries, MATCH($L13, drop_countries, 0))
 ), "")</f>
        <v/>
      </c>
    </row>
    <row r="14" spans="1:39" ht="36" customHeight="1" thickTop="1" thickBot="1" x14ac:dyDescent="0.3">
      <c r="A14" s="62"/>
      <c r="C14" s="75"/>
      <c r="D14" s="75"/>
      <c r="E14" s="75"/>
      <c r="F14" s="75"/>
      <c r="G14" s="76"/>
      <c r="H14" s="76"/>
      <c r="I14" s="76"/>
      <c r="J14" s="76"/>
      <c r="K14" s="81" t="str">
        <f>IF($H14="", "", IFERROR(INDEX('Country List'!$E$2:$E$224, MATCH(INDEX(copy_paste_country, MATCH($H14, copy_paste_supplier, 0)), 'Country List'!$G$2:$G$224, 0)), INDEX(copy_paste_country, MATCH($H14, copy_paste_supplier, 0))))</f>
        <v/>
      </c>
      <c r="L14" s="81" t="str">
        <f t="shared" si="0"/>
        <v/>
      </c>
      <c r="M14" s="81" t="str" cm="1">
        <f t="array" ref="M14">IF($K14="", "", IFERROR(INDEX(list_cbam_relevance, MATCH($L14,list_specific_countries,0)), IF(OR(EXACT($L14,list_unlocodes_countries)), "CBAM-relevant", "Ungültiger UNLOCODE")))</f>
        <v/>
      </c>
      <c r="N14" s="81" t="str" cm="1">
        <f t="array" ref="N14">IF($G14="", "", IF($AF14 &lt; 8, "Nicht genügend Ziffern", IF(OR(EXACT($AE14,LEFT(list_cn_codes,8))), "CBAM-relevant", "Von CBAM ausgeschlossen")))</f>
        <v/>
      </c>
      <c r="O14" s="81" t="str" cm="1">
        <f t="array" ref="O14">IF(AND(EXACT("",$G14:$I14)), "", IF(OR(EXACT("",$G14:$I14)), "Bitte Pflichtfelder befüllen", IF($AH14, IF($AI14, IF($AJ14, IF(AND($N14="CBAM-relevant",$M14="CBAM-relevant"), "CBAM-relevant", "von CBAM ausgeschlossen"), "Bitte Nettogewicht überprüfen"), "Bitte Ursprungsland überprüfen"), "Bitte Zolltarifnummer überprüfen")))</f>
        <v/>
      </c>
      <c r="P14" s="81" t="str" cm="1">
        <f t="array" ref="P14">IF(OR(EXACT("",$G14:$I14)), "", MAX(0, IF($AL14, IF($AK14, INDEX(defvals_specific_countries, MATCH(LEFT($AE14,8), LEFT(list_cn_codes,8), 0), MATCH($L14, list_specific_countries, 0)), INDEX(defvals_rest_of_world, MATCH(LEFT($AE14,8), LEFT(list_cn_codes,8), 0))), 0)))</f>
        <v/>
      </c>
      <c r="Q14" s="81" t="str">
        <f t="shared" si="5"/>
        <v/>
      </c>
      <c r="R14" s="81" t="str">
        <f t="shared" si="1"/>
        <v/>
      </c>
      <c r="S14" s="81" t="str">
        <f t="shared" si="1"/>
        <v/>
      </c>
      <c r="T14" s="81" t="str">
        <f t="shared" si="1"/>
        <v/>
      </c>
      <c r="U14" s="81" t="str">
        <f t="shared" si="1"/>
        <v/>
      </c>
      <c r="V14" s="81" t="str">
        <f t="shared" si="1"/>
        <v/>
      </c>
      <c r="W14" s="81" t="str">
        <f t="shared" si="1"/>
        <v/>
      </c>
      <c r="X14" s="81" t="str">
        <f t="shared" si="1"/>
        <v/>
      </c>
      <c r="Y14" s="81" t="str">
        <f t="shared" si="1"/>
        <v/>
      </c>
      <c r="Z14" s="81" t="str">
        <f t="shared" si="1"/>
        <v/>
      </c>
      <c r="AE14" s="7" t="str">
        <f t="shared" si="2"/>
        <v/>
      </c>
      <c r="AF14" s="7" t="str">
        <f t="shared" si="6"/>
        <v/>
      </c>
      <c r="AG14" s="7" t="str">
        <f t="shared" si="3"/>
        <v/>
      </c>
      <c r="AH14" s="7" t="str">
        <f t="shared" si="7"/>
        <v/>
      </c>
      <c r="AI14" s="7" t="str" cm="1">
        <f t="array" ref="AI14">IF($K14="", "", AND($L14&lt;&gt;"", OR(EXACT($L14,list_unlocodes_countries))))</f>
        <v/>
      </c>
      <c r="AJ14" s="7" t="str">
        <f t="shared" si="8"/>
        <v/>
      </c>
      <c r="AK14" s="7" t="str">
        <f t="shared" si="4"/>
        <v/>
      </c>
      <c r="AL14" s="7" t="str" cm="1">
        <f t="array" ref="AL14">IF($AE14="", "", ISNUMBER(MATCH(LEFT($AE14,8), LEFT(list_cn_codes,8), 0)))</f>
        <v/>
      </c>
      <c r="AM14" s="7" t="str" cm="1">
        <f t="array" ref="AM14">IFERROR(
 IF(OR(EXACT("",$G14:$I14)), "",
  IF($F14="", 1, INDEX(calc_companies, MATCH($F14, drop_companies, 0))) *
  IF($H14="", 1, INDEX(calc_suppliers, MATCH($H14, drop_suppliers, 0))) *
  INDEX(calc_cn_codes, MATCH(LEFT($AE14,8), LEFT(drop_cn_codes,8), 0)) *
  INDEX(calc_countries, MATCH($L14, drop_countries, 0))
 ), "")</f>
        <v/>
      </c>
    </row>
    <row r="15" spans="1:39" ht="36" customHeight="1" thickTop="1" thickBot="1" x14ac:dyDescent="0.3">
      <c r="A15" s="62"/>
      <c r="C15" s="75"/>
      <c r="D15" s="75"/>
      <c r="E15" s="75"/>
      <c r="F15" s="75"/>
      <c r="G15" s="76"/>
      <c r="H15" s="76"/>
      <c r="I15" s="76"/>
      <c r="J15" s="76"/>
      <c r="K15" s="81" t="str">
        <f>IF($H15="", "", IFERROR(INDEX('Country List'!$E$2:$E$224, MATCH(INDEX(copy_paste_country, MATCH($H15, copy_paste_supplier, 0)), 'Country List'!$G$2:$G$224, 0)), INDEX(copy_paste_country, MATCH($H15, copy_paste_supplier, 0))))</f>
        <v/>
      </c>
      <c r="L15" s="81" t="str">
        <f t="shared" si="0"/>
        <v/>
      </c>
      <c r="M15" s="81" t="str" cm="1">
        <f t="array" ref="M15">IF($K15="", "", IFERROR(INDEX(list_cbam_relevance, MATCH($L15,list_specific_countries,0)), IF(OR(EXACT($L15,list_unlocodes_countries)), "CBAM-relevant", "Ungültiger UNLOCODE")))</f>
        <v/>
      </c>
      <c r="N15" s="81" t="str" cm="1">
        <f t="array" ref="N15">IF($G15="", "", IF($AF15 &lt; 8, "Nicht genügend Ziffern", IF(OR(EXACT($AE15,LEFT(list_cn_codes,8))), "CBAM-relevant", "Von CBAM ausgeschlossen")))</f>
        <v/>
      </c>
      <c r="O15" s="81" t="str" cm="1">
        <f t="array" ref="O15">IF(AND(EXACT("",$G15:$I15)), "", IF(OR(EXACT("",$G15:$I15)), "Bitte Pflichtfelder befüllen", IF($AH15, IF($AI15, IF($AJ15, IF(AND($N15="CBAM-relevant",$M15="CBAM-relevant"), "CBAM-relevant", "von CBAM ausgeschlossen"), "Bitte Nettogewicht überprüfen"), "Bitte Ursprungsland überprüfen"), "Bitte Zolltarifnummer überprüfen")))</f>
        <v/>
      </c>
      <c r="P15" s="81" t="str" cm="1">
        <f t="array" ref="P15">IF(OR(EXACT("",$G15:$I15)), "", MAX(0, IF($AL15, IF($AK15, INDEX(defvals_specific_countries, MATCH(LEFT($AE15,8), LEFT(list_cn_codes,8), 0), MATCH($L15, list_specific_countries, 0)), INDEX(defvals_rest_of_world, MATCH(LEFT($AE15,8), LEFT(list_cn_codes,8), 0))), 0)))</f>
        <v/>
      </c>
      <c r="Q15" s="81" t="str">
        <f t="shared" si="5"/>
        <v/>
      </c>
      <c r="R15" s="81" t="str">
        <f t="shared" si="1"/>
        <v/>
      </c>
      <c r="S15" s="81" t="str">
        <f t="shared" si="1"/>
        <v/>
      </c>
      <c r="T15" s="81" t="str">
        <f t="shared" si="1"/>
        <v/>
      </c>
      <c r="U15" s="81" t="str">
        <f t="shared" si="1"/>
        <v/>
      </c>
      <c r="V15" s="81" t="str">
        <f t="shared" si="1"/>
        <v/>
      </c>
      <c r="W15" s="81" t="str">
        <f t="shared" si="1"/>
        <v/>
      </c>
      <c r="X15" s="81" t="str">
        <f t="shared" si="1"/>
        <v/>
      </c>
      <c r="Y15" s="81" t="str">
        <f t="shared" si="1"/>
        <v/>
      </c>
      <c r="Z15" s="81" t="str">
        <f t="shared" si="1"/>
        <v/>
      </c>
      <c r="AE15" s="7" t="str">
        <f t="shared" si="2"/>
        <v/>
      </c>
      <c r="AF15" s="7" t="str">
        <f t="shared" si="6"/>
        <v/>
      </c>
      <c r="AG15" s="7" t="str">
        <f t="shared" si="3"/>
        <v/>
      </c>
      <c r="AH15" s="7" t="str">
        <f t="shared" si="7"/>
        <v/>
      </c>
      <c r="AI15" s="7" t="str" cm="1">
        <f t="array" ref="AI15">IF($K15="", "", AND($L15&lt;&gt;"", OR(EXACT($L15,list_unlocodes_countries))))</f>
        <v/>
      </c>
      <c r="AJ15" s="7" t="str">
        <f t="shared" si="8"/>
        <v/>
      </c>
      <c r="AK15" s="7" t="str">
        <f t="shared" si="4"/>
        <v/>
      </c>
      <c r="AL15" s="7" t="str" cm="1">
        <f t="array" ref="AL15">IF($AE15="", "", ISNUMBER(MATCH(LEFT($AE15,8), LEFT(list_cn_codes,8), 0)))</f>
        <v/>
      </c>
      <c r="AM15" s="7" t="str" cm="1">
        <f t="array" ref="AM15">IFERROR(
 IF(OR(EXACT("",$G15:$I15)), "",
  IF($F15="", 1, INDEX(calc_companies, MATCH($F15, drop_companies, 0))) *
  IF($H15="", 1, INDEX(calc_suppliers, MATCH($H15, drop_suppliers, 0))) *
  INDEX(calc_cn_codes, MATCH(LEFT($AE15,8), LEFT(drop_cn_codes,8), 0)) *
  INDEX(calc_countries, MATCH($L15, drop_countries, 0))
 ), "")</f>
        <v/>
      </c>
    </row>
    <row r="16" spans="1:39" ht="36" customHeight="1" thickTop="1" thickBot="1" x14ac:dyDescent="0.3">
      <c r="A16" s="62"/>
      <c r="C16" s="75"/>
      <c r="D16" s="75"/>
      <c r="E16" s="75"/>
      <c r="F16" s="75"/>
      <c r="G16" s="76"/>
      <c r="H16" s="76"/>
      <c r="I16" s="76"/>
      <c r="J16" s="76"/>
      <c r="K16" s="81" t="str">
        <f>IF($H16="", "", IFERROR(INDEX('Country List'!$E$2:$E$224, MATCH(INDEX(copy_paste_country, MATCH($H16, copy_paste_supplier, 0)), 'Country List'!$G$2:$G$224, 0)), INDEX(copy_paste_country, MATCH($H16, copy_paste_supplier, 0))))</f>
        <v/>
      </c>
      <c r="L16" s="81" t="str">
        <f t="shared" si="0"/>
        <v/>
      </c>
      <c r="M16" s="81" t="str" cm="1">
        <f t="array" ref="M16">IF($K16="", "", IFERROR(INDEX(list_cbam_relevance, MATCH($L16,list_specific_countries,0)), IF(OR(EXACT($L16,list_unlocodes_countries)), "CBAM-relevant", "Ungültiger UNLOCODE")))</f>
        <v/>
      </c>
      <c r="N16" s="81" t="str" cm="1">
        <f t="array" ref="N16">IF($G16="", "", IF($AF16 &lt; 8, "Nicht genügend Ziffern", IF(OR(EXACT($AE16,LEFT(list_cn_codes,8))), "CBAM-relevant", "Von CBAM ausgeschlossen")))</f>
        <v/>
      </c>
      <c r="O16" s="81" t="str" cm="1">
        <f t="array" ref="O16">IF(AND(EXACT("",$G16:$I16)), "", IF(OR(EXACT("",$G16:$I16)), "Bitte Pflichtfelder befüllen", IF($AH16, IF($AI16, IF($AJ16, IF(AND($N16="CBAM-relevant",$M16="CBAM-relevant"), "CBAM-relevant", "von CBAM ausgeschlossen"), "Bitte Nettogewicht überprüfen"), "Bitte Ursprungsland überprüfen"), "Bitte Zolltarifnummer überprüfen")))</f>
        <v/>
      </c>
      <c r="P16" s="81" t="str" cm="1">
        <f t="array" ref="P16">IF(OR(EXACT("",$G16:$I16)), "", MAX(0, IF($AL16, IF($AK16, INDEX(defvals_specific_countries, MATCH(LEFT($AE16,8), LEFT(list_cn_codes,8), 0), MATCH($L16, list_specific_countries, 0)), INDEX(defvals_rest_of_world, MATCH(LEFT($AE16,8), LEFT(list_cn_codes,8), 0))), 0)))</f>
        <v/>
      </c>
      <c r="Q16" s="81" t="str">
        <f t="shared" si="5"/>
        <v/>
      </c>
      <c r="R16" s="81" t="str">
        <f t="shared" si="1"/>
        <v/>
      </c>
      <c r="S16" s="81" t="str">
        <f t="shared" si="1"/>
        <v/>
      </c>
      <c r="T16" s="81" t="str">
        <f t="shared" si="1"/>
        <v/>
      </c>
      <c r="U16" s="81" t="str">
        <f t="shared" si="1"/>
        <v/>
      </c>
      <c r="V16" s="81" t="str">
        <f t="shared" si="1"/>
        <v/>
      </c>
      <c r="W16" s="81" t="str">
        <f t="shared" si="1"/>
        <v/>
      </c>
      <c r="X16" s="81" t="str">
        <f t="shared" si="1"/>
        <v/>
      </c>
      <c r="Y16" s="81" t="str">
        <f t="shared" si="1"/>
        <v/>
      </c>
      <c r="Z16" s="81" t="str">
        <f t="shared" si="1"/>
        <v/>
      </c>
      <c r="AE16" s="7" t="str">
        <f t="shared" si="2"/>
        <v/>
      </c>
      <c r="AF16" s="7" t="str">
        <f t="shared" si="6"/>
        <v/>
      </c>
      <c r="AG16" s="7" t="str">
        <f t="shared" si="3"/>
        <v/>
      </c>
      <c r="AH16" s="7" t="str">
        <f t="shared" si="7"/>
        <v/>
      </c>
      <c r="AI16" s="7" t="str" cm="1">
        <f t="array" ref="AI16">IF($K16="", "", AND($L16&lt;&gt;"", OR(EXACT($L16,list_unlocodes_countries))))</f>
        <v/>
      </c>
      <c r="AJ16" s="7" t="str">
        <f t="shared" si="8"/>
        <v/>
      </c>
      <c r="AK16" s="7" t="str">
        <f t="shared" si="4"/>
        <v/>
      </c>
      <c r="AL16" s="7" t="str" cm="1">
        <f t="array" ref="AL16">IF($AE16="", "", ISNUMBER(MATCH(LEFT($AE16,8), LEFT(list_cn_codes,8), 0)))</f>
        <v/>
      </c>
      <c r="AM16" s="7" t="str" cm="1">
        <f t="array" ref="AM16">IFERROR(
 IF(OR(EXACT("",$G16:$I16)), "",
  IF($F16="", 1, INDEX(calc_companies, MATCH($F16, drop_companies, 0))) *
  IF($H16="", 1, INDEX(calc_suppliers, MATCH($H16, drop_suppliers, 0))) *
  INDEX(calc_cn_codes, MATCH(LEFT($AE16,8), LEFT(drop_cn_codes,8), 0)) *
  INDEX(calc_countries, MATCH($L16, drop_countries, 0))
 ), "")</f>
        <v/>
      </c>
    </row>
    <row r="17" spans="1:39" ht="36" customHeight="1" thickTop="1" thickBot="1" x14ac:dyDescent="0.3">
      <c r="A17" s="62"/>
      <c r="C17" s="75"/>
      <c r="D17" s="75"/>
      <c r="E17" s="75"/>
      <c r="F17" s="75"/>
      <c r="G17" s="76"/>
      <c r="H17" s="76"/>
      <c r="I17" s="76"/>
      <c r="J17" s="76"/>
      <c r="K17" s="81" t="str">
        <f>IF($H17="", "", IFERROR(INDEX('Country List'!$E$2:$E$224, MATCH(INDEX(copy_paste_country, MATCH($H17, copy_paste_supplier, 0)), 'Country List'!$G$2:$G$224, 0)), INDEX(copy_paste_country, MATCH($H17, copy_paste_supplier, 0))))</f>
        <v/>
      </c>
      <c r="L17" s="81" t="str">
        <f t="shared" si="0"/>
        <v/>
      </c>
      <c r="M17" s="81" t="str" cm="1">
        <f t="array" ref="M17">IF($K17="", "", IFERROR(INDEX(list_cbam_relevance, MATCH($L17,list_specific_countries,0)), IF(OR(EXACT($L17,list_unlocodes_countries)), "CBAM-relevant", "Ungültiger UNLOCODE")))</f>
        <v/>
      </c>
      <c r="N17" s="81" t="str" cm="1">
        <f t="array" ref="N17">IF($G17="", "", IF($AF17 &lt; 8, "Nicht genügend Ziffern", IF(OR(EXACT($AE17,LEFT(list_cn_codes,8))), "CBAM-relevant", "Von CBAM ausgeschlossen")))</f>
        <v/>
      </c>
      <c r="O17" s="81" t="str" cm="1">
        <f t="array" ref="O17">IF(AND(EXACT("",$G17:$I17)), "", IF(OR(EXACT("",$G17:$I17)), "Bitte Pflichtfelder befüllen", IF($AH17, IF($AI17, IF($AJ17, IF(AND($N17="CBAM-relevant",$M17="CBAM-relevant"), "CBAM-relevant", "von CBAM ausgeschlossen"), "Bitte Nettogewicht überprüfen"), "Bitte Ursprungsland überprüfen"), "Bitte Zolltarifnummer überprüfen")))</f>
        <v/>
      </c>
      <c r="P17" s="81" t="str" cm="1">
        <f t="array" ref="P17">IF(OR(EXACT("",$G17:$I17)), "", MAX(0, IF($AL17, IF($AK17, INDEX(defvals_specific_countries, MATCH(LEFT($AE17,8), LEFT(list_cn_codes,8), 0), MATCH($L17, list_specific_countries, 0)), INDEX(defvals_rest_of_world, MATCH(LEFT($AE17,8), LEFT(list_cn_codes,8), 0))), 0)))</f>
        <v/>
      </c>
      <c r="Q17" s="81" t="str">
        <f t="shared" si="5"/>
        <v/>
      </c>
      <c r="R17" s="81" t="str">
        <f t="shared" si="1"/>
        <v/>
      </c>
      <c r="S17" s="81" t="str">
        <f t="shared" si="1"/>
        <v/>
      </c>
      <c r="T17" s="81" t="str">
        <f t="shared" si="1"/>
        <v/>
      </c>
      <c r="U17" s="81" t="str">
        <f t="shared" si="1"/>
        <v/>
      </c>
      <c r="V17" s="81" t="str">
        <f t="shared" si="1"/>
        <v/>
      </c>
      <c r="W17" s="81" t="str">
        <f t="shared" si="1"/>
        <v/>
      </c>
      <c r="X17" s="81" t="str">
        <f t="shared" si="1"/>
        <v/>
      </c>
      <c r="Y17" s="81" t="str">
        <f t="shared" si="1"/>
        <v/>
      </c>
      <c r="Z17" s="81" t="str">
        <f t="shared" si="1"/>
        <v/>
      </c>
      <c r="AE17" s="7" t="str">
        <f t="shared" si="2"/>
        <v/>
      </c>
      <c r="AF17" s="7" t="str">
        <f t="shared" si="6"/>
        <v/>
      </c>
      <c r="AG17" s="7" t="str">
        <f t="shared" si="3"/>
        <v/>
      </c>
      <c r="AH17" s="7" t="str">
        <f t="shared" si="7"/>
        <v/>
      </c>
      <c r="AI17" s="7" t="str" cm="1">
        <f t="array" ref="AI17">IF($K17="", "", AND($L17&lt;&gt;"", OR(EXACT($L17,list_unlocodes_countries))))</f>
        <v/>
      </c>
      <c r="AJ17" s="7" t="str">
        <f t="shared" si="8"/>
        <v/>
      </c>
      <c r="AK17" s="7" t="str">
        <f t="shared" si="4"/>
        <v/>
      </c>
      <c r="AL17" s="7" t="str" cm="1">
        <f t="array" ref="AL17">IF($AE17="", "", ISNUMBER(MATCH(LEFT($AE17,8), LEFT(list_cn_codes,8), 0)))</f>
        <v/>
      </c>
      <c r="AM17" s="7" t="str" cm="1">
        <f t="array" ref="AM17">IFERROR(
 IF(OR(EXACT("",$G17:$I17)), "",
  IF($F17="", 1, INDEX(calc_companies, MATCH($F17, drop_companies, 0))) *
  IF($H17="", 1, INDEX(calc_suppliers, MATCH($H17, drop_suppliers, 0))) *
  INDEX(calc_cn_codes, MATCH(LEFT($AE17,8), LEFT(drop_cn_codes,8), 0)) *
  INDEX(calc_countries, MATCH($L17, drop_countries, 0))
 ), "")</f>
        <v/>
      </c>
    </row>
    <row r="18" spans="1:39" ht="36" customHeight="1" thickTop="1" thickBot="1" x14ac:dyDescent="0.3">
      <c r="A18" s="62"/>
      <c r="C18" s="75"/>
      <c r="D18" s="75"/>
      <c r="E18" s="75"/>
      <c r="F18" s="75"/>
      <c r="G18" s="76"/>
      <c r="H18" s="76"/>
      <c r="I18" s="76"/>
      <c r="J18" s="76"/>
      <c r="K18" s="81" t="str">
        <f>IF($H18="", "", IFERROR(INDEX('Country List'!$E$2:$E$224, MATCH(INDEX(copy_paste_country, MATCH($H18, copy_paste_supplier, 0)), 'Country List'!$G$2:$G$224, 0)), INDEX(copy_paste_country, MATCH($H18, copy_paste_supplier, 0))))</f>
        <v/>
      </c>
      <c r="L18" s="81" t="str">
        <f t="shared" si="0"/>
        <v/>
      </c>
      <c r="M18" s="81" t="str" cm="1">
        <f t="array" ref="M18">IF($K18="", "", IFERROR(INDEX(list_cbam_relevance, MATCH($L18,list_specific_countries,0)), IF(OR(EXACT($L18,list_unlocodes_countries)), "CBAM-relevant", "Ungültiger UNLOCODE")))</f>
        <v/>
      </c>
      <c r="N18" s="81" t="str" cm="1">
        <f t="array" ref="N18">IF($G18="", "", IF($AF18 &lt; 8, "Nicht genügend Ziffern", IF(OR(EXACT($AE18,LEFT(list_cn_codes,8))), "CBAM-relevant", "Von CBAM ausgeschlossen")))</f>
        <v/>
      </c>
      <c r="O18" s="81" t="str" cm="1">
        <f t="array" ref="O18">IF(AND(EXACT("",$G18:$I18)), "", IF(OR(EXACT("",$G18:$I18)), "Bitte Pflichtfelder befüllen", IF($AH18, IF($AI18, IF($AJ18, IF(AND($N18="CBAM-relevant",$M18="CBAM-relevant"), "CBAM-relevant", "von CBAM ausgeschlossen"), "Bitte Nettogewicht überprüfen"), "Bitte Ursprungsland überprüfen"), "Bitte Zolltarifnummer überprüfen")))</f>
        <v/>
      </c>
      <c r="P18" s="81" t="str" cm="1">
        <f t="array" ref="P18">IF(OR(EXACT("",$G18:$I18)), "", MAX(0, IF($AL18, IF($AK18, INDEX(defvals_specific_countries, MATCH(LEFT($AE18,8), LEFT(list_cn_codes,8), 0), MATCH($L18, list_specific_countries, 0)), INDEX(defvals_rest_of_world, MATCH(LEFT($AE18,8), LEFT(list_cn_codes,8), 0))), 0)))</f>
        <v/>
      </c>
      <c r="Q18" s="81" t="str">
        <f t="shared" si="5"/>
        <v/>
      </c>
      <c r="R18" s="81" t="str">
        <f t="shared" si="1"/>
        <v/>
      </c>
      <c r="S18" s="81" t="str">
        <f t="shared" si="1"/>
        <v/>
      </c>
      <c r="T18" s="81" t="str">
        <f t="shared" si="1"/>
        <v/>
      </c>
      <c r="U18" s="81" t="str">
        <f t="shared" si="1"/>
        <v/>
      </c>
      <c r="V18" s="81" t="str">
        <f t="shared" si="1"/>
        <v/>
      </c>
      <c r="W18" s="81" t="str">
        <f t="shared" si="1"/>
        <v/>
      </c>
      <c r="X18" s="81" t="str">
        <f t="shared" si="1"/>
        <v/>
      </c>
      <c r="Y18" s="81" t="str">
        <f t="shared" si="1"/>
        <v/>
      </c>
      <c r="Z18" s="81" t="str">
        <f t="shared" si="1"/>
        <v/>
      </c>
      <c r="AE18" s="7" t="str">
        <f t="shared" si="2"/>
        <v/>
      </c>
      <c r="AF18" s="7" t="str">
        <f t="shared" si="6"/>
        <v/>
      </c>
      <c r="AG18" s="7" t="str">
        <f t="shared" si="3"/>
        <v/>
      </c>
      <c r="AH18" s="7" t="str">
        <f t="shared" si="7"/>
        <v/>
      </c>
      <c r="AI18" s="7" t="str" cm="1">
        <f t="array" ref="AI18">IF($K18="", "", AND($L18&lt;&gt;"", OR(EXACT($L18,list_unlocodes_countries))))</f>
        <v/>
      </c>
      <c r="AJ18" s="7" t="str">
        <f t="shared" si="8"/>
        <v/>
      </c>
      <c r="AK18" s="7" t="str">
        <f t="shared" si="4"/>
        <v/>
      </c>
      <c r="AL18" s="7" t="str" cm="1">
        <f t="array" ref="AL18">IF($AE18="", "", ISNUMBER(MATCH(LEFT($AE18,8), LEFT(list_cn_codes,8), 0)))</f>
        <v/>
      </c>
      <c r="AM18" s="7" t="str" cm="1">
        <f t="array" ref="AM18">IFERROR(
 IF(OR(EXACT("",$G18:$I18)), "",
  IF($F18="", 1, INDEX(calc_companies, MATCH($F18, drop_companies, 0))) *
  IF($H18="", 1, INDEX(calc_suppliers, MATCH($H18, drop_suppliers, 0))) *
  INDEX(calc_cn_codes, MATCH(LEFT($AE18,8), LEFT(drop_cn_codes,8), 0)) *
  INDEX(calc_countries, MATCH($L18, drop_countries, 0))
 ), "")</f>
        <v/>
      </c>
    </row>
    <row r="19" spans="1:39" ht="36" customHeight="1" thickTop="1" thickBot="1" x14ac:dyDescent="0.3">
      <c r="A19" s="62"/>
      <c r="C19" s="75"/>
      <c r="D19" s="75"/>
      <c r="E19" s="75"/>
      <c r="F19" s="75"/>
      <c r="G19" s="76"/>
      <c r="H19" s="76"/>
      <c r="I19" s="76"/>
      <c r="J19" s="76"/>
      <c r="K19" s="81" t="str">
        <f>IF($H19="", "", IFERROR(INDEX('Country List'!$E$2:$E$224, MATCH(INDEX(copy_paste_country, MATCH($H19, copy_paste_supplier, 0)), 'Country List'!$G$2:$G$224, 0)), INDEX(copy_paste_country, MATCH($H19, copy_paste_supplier, 0))))</f>
        <v/>
      </c>
      <c r="L19" s="81" t="str">
        <f t="shared" si="0"/>
        <v/>
      </c>
      <c r="M19" s="81" t="str" cm="1">
        <f t="array" ref="M19">IF($K19="", "", IFERROR(INDEX(list_cbam_relevance, MATCH($L19,list_specific_countries,0)), IF(OR(EXACT($L19,list_unlocodes_countries)), "CBAM-relevant", "Ungültiger UNLOCODE")))</f>
        <v/>
      </c>
      <c r="N19" s="81" t="str" cm="1">
        <f t="array" ref="N19">IF($G19="", "", IF($AF19 &lt; 8, "Nicht genügend Ziffern", IF(OR(EXACT($AE19,LEFT(list_cn_codes,8))), "CBAM-relevant", "Von CBAM ausgeschlossen")))</f>
        <v/>
      </c>
      <c r="O19" s="81" t="str" cm="1">
        <f t="array" ref="O19">IF(AND(EXACT("",$G19:$I19)), "", IF(OR(EXACT("",$G19:$I19)), "Bitte Pflichtfelder befüllen", IF($AH19, IF($AI19, IF($AJ19, IF(AND($N19="CBAM-relevant",$M19="CBAM-relevant"), "CBAM-relevant", "von CBAM ausgeschlossen"), "Bitte Nettogewicht überprüfen"), "Bitte Ursprungsland überprüfen"), "Bitte Zolltarifnummer überprüfen")))</f>
        <v/>
      </c>
      <c r="P19" s="81" t="str" cm="1">
        <f t="array" ref="P19">IF(OR(EXACT("",$G19:$I19)), "", MAX(0, IF($AL19, IF($AK19, INDEX(defvals_specific_countries, MATCH(LEFT($AE19,8), LEFT(list_cn_codes,8), 0), MATCH($L19, list_specific_countries, 0)), INDEX(defvals_rest_of_world, MATCH(LEFT($AE19,8), LEFT(list_cn_codes,8), 0))), 0)))</f>
        <v/>
      </c>
      <c r="Q19" s="81" t="str">
        <f t="shared" si="5"/>
        <v/>
      </c>
      <c r="R19" s="81" t="str">
        <f t="shared" si="1"/>
        <v/>
      </c>
      <c r="S19" s="81" t="str">
        <f t="shared" si="1"/>
        <v/>
      </c>
      <c r="T19" s="81" t="str">
        <f t="shared" si="1"/>
        <v/>
      </c>
      <c r="U19" s="81" t="str">
        <f t="shared" si="1"/>
        <v/>
      </c>
      <c r="V19" s="81" t="str">
        <f t="shared" si="1"/>
        <v/>
      </c>
      <c r="W19" s="81" t="str">
        <f t="shared" si="1"/>
        <v/>
      </c>
      <c r="X19" s="81" t="str">
        <f t="shared" si="1"/>
        <v/>
      </c>
      <c r="Y19" s="81" t="str">
        <f t="shared" si="1"/>
        <v/>
      </c>
      <c r="Z19" s="81" t="str">
        <f t="shared" si="1"/>
        <v/>
      </c>
      <c r="AE19" s="7" t="str">
        <f t="shared" si="2"/>
        <v/>
      </c>
      <c r="AF19" s="7" t="str">
        <f t="shared" si="6"/>
        <v/>
      </c>
      <c r="AG19" s="7" t="str">
        <f t="shared" si="3"/>
        <v/>
      </c>
      <c r="AH19" s="7" t="str">
        <f t="shared" si="7"/>
        <v/>
      </c>
      <c r="AI19" s="7" t="str" cm="1">
        <f t="array" ref="AI19">IF($K19="", "", AND($L19&lt;&gt;"", OR(EXACT($L19,list_unlocodes_countries))))</f>
        <v/>
      </c>
      <c r="AJ19" s="7" t="str">
        <f t="shared" si="8"/>
        <v/>
      </c>
      <c r="AK19" s="7" t="str">
        <f t="shared" si="4"/>
        <v/>
      </c>
      <c r="AL19" s="7" t="str" cm="1">
        <f t="array" ref="AL19">IF($AE19="", "", ISNUMBER(MATCH(LEFT($AE19,8), LEFT(list_cn_codes,8), 0)))</f>
        <v/>
      </c>
      <c r="AM19" s="7" t="str" cm="1">
        <f t="array" ref="AM19">IFERROR(
 IF(OR(EXACT("",$G19:$I19)), "",
  IF($F19="", 1, INDEX(calc_companies, MATCH($F19, drop_companies, 0))) *
  IF($H19="", 1, INDEX(calc_suppliers, MATCH($H19, drop_suppliers, 0))) *
  INDEX(calc_cn_codes, MATCH(LEFT($AE19,8), LEFT(drop_cn_codes,8), 0)) *
  INDEX(calc_countries, MATCH($L19, drop_countries, 0))
 ), "")</f>
        <v/>
      </c>
    </row>
    <row r="20" spans="1:39" ht="36" customHeight="1" thickTop="1" thickBot="1" x14ac:dyDescent="0.3">
      <c r="A20" s="62"/>
      <c r="C20" s="75"/>
      <c r="D20" s="75"/>
      <c r="E20" s="75"/>
      <c r="F20" s="75"/>
      <c r="G20" s="76"/>
      <c r="H20" s="76"/>
      <c r="I20" s="76"/>
      <c r="J20" s="76"/>
      <c r="K20" s="81" t="str">
        <f>IF($H20="", "", IFERROR(INDEX('Country List'!$E$2:$E$224, MATCH(INDEX(copy_paste_country, MATCH($H20, copy_paste_supplier, 0)), 'Country List'!$G$2:$G$224, 0)), INDEX(copy_paste_country, MATCH($H20, copy_paste_supplier, 0))))</f>
        <v/>
      </c>
      <c r="L20" s="81" t="str">
        <f t="shared" si="0"/>
        <v/>
      </c>
      <c r="M20" s="81" t="str" cm="1">
        <f t="array" ref="M20">IF($K20="", "", IFERROR(INDEX(list_cbam_relevance, MATCH($L20,list_specific_countries,0)), IF(OR(EXACT($L20,list_unlocodes_countries)), "CBAM-relevant", "Ungültiger UNLOCODE")))</f>
        <v/>
      </c>
      <c r="N20" s="81" t="str" cm="1">
        <f t="array" ref="N20">IF($G20="", "", IF($AF20 &lt; 8, "Nicht genügend Ziffern", IF(OR(EXACT($AE20,LEFT(list_cn_codes,8))), "CBAM-relevant", "Von CBAM ausgeschlossen")))</f>
        <v/>
      </c>
      <c r="O20" s="81" t="str" cm="1">
        <f t="array" ref="O20">IF(AND(EXACT("",$G20:$I20)), "", IF(OR(EXACT("",$G20:$I20)), "Bitte Pflichtfelder befüllen", IF($AH20, IF($AI20, IF($AJ20, IF(AND($N20="CBAM-relevant",$M20="CBAM-relevant"), "CBAM-relevant", "von CBAM ausgeschlossen"), "Bitte Nettogewicht überprüfen"), "Bitte Ursprungsland überprüfen"), "Bitte Zolltarifnummer überprüfen")))</f>
        <v/>
      </c>
      <c r="P20" s="81" t="str" cm="1">
        <f t="array" ref="P20">IF(OR(EXACT("",$G20:$I20)), "", MAX(0, IF($AL20, IF($AK20, INDEX(defvals_specific_countries, MATCH(LEFT($AE20,8), LEFT(list_cn_codes,8), 0), MATCH($L20, list_specific_countries, 0)), INDEX(defvals_rest_of_world, MATCH(LEFT($AE20,8), LEFT(list_cn_codes,8), 0))), 0)))</f>
        <v/>
      </c>
      <c r="Q20" s="81" t="str">
        <f t="shared" si="5"/>
        <v/>
      </c>
      <c r="R20" s="81" t="str">
        <f t="shared" si="1"/>
        <v/>
      </c>
      <c r="S20" s="81" t="str">
        <f t="shared" si="1"/>
        <v/>
      </c>
      <c r="T20" s="81" t="str">
        <f t="shared" si="1"/>
        <v/>
      </c>
      <c r="U20" s="81" t="str">
        <f t="shared" si="1"/>
        <v/>
      </c>
      <c r="V20" s="81" t="str">
        <f t="shared" si="1"/>
        <v/>
      </c>
      <c r="W20" s="81" t="str">
        <f t="shared" si="1"/>
        <v/>
      </c>
      <c r="X20" s="81" t="str">
        <f t="shared" si="1"/>
        <v/>
      </c>
      <c r="Y20" s="81" t="str">
        <f t="shared" si="1"/>
        <v/>
      </c>
      <c r="Z20" s="81" t="str">
        <f t="shared" si="1"/>
        <v/>
      </c>
      <c r="AE20" s="7" t="str">
        <f t="shared" si="2"/>
        <v/>
      </c>
      <c r="AF20" s="7" t="str">
        <f t="shared" si="6"/>
        <v/>
      </c>
      <c r="AG20" s="7" t="str">
        <f t="shared" si="3"/>
        <v/>
      </c>
      <c r="AH20" s="7" t="str">
        <f t="shared" si="7"/>
        <v/>
      </c>
      <c r="AI20" s="7" t="str" cm="1">
        <f t="array" ref="AI20">IF($K20="", "", AND($L20&lt;&gt;"", OR(EXACT($L20,list_unlocodes_countries))))</f>
        <v/>
      </c>
      <c r="AJ20" s="7" t="str">
        <f t="shared" si="8"/>
        <v/>
      </c>
      <c r="AK20" s="7" t="str">
        <f t="shared" si="4"/>
        <v/>
      </c>
      <c r="AL20" s="7" t="str" cm="1">
        <f t="array" ref="AL20">IF($AE20="", "", ISNUMBER(MATCH(LEFT($AE20,8), LEFT(list_cn_codes,8), 0)))</f>
        <v/>
      </c>
      <c r="AM20" s="7" t="str" cm="1">
        <f t="array" ref="AM20">IFERROR(
 IF(OR(EXACT("",$G20:$I20)), "",
  IF($F20="", 1, INDEX(calc_companies, MATCH($F20, drop_companies, 0))) *
  IF($H20="", 1, INDEX(calc_suppliers, MATCH($H20, drop_suppliers, 0))) *
  INDEX(calc_cn_codes, MATCH(LEFT($AE20,8), LEFT(drop_cn_codes,8), 0)) *
  INDEX(calc_countries, MATCH($L20, drop_countries, 0))
 ), "")</f>
        <v/>
      </c>
    </row>
    <row r="21" spans="1:39" ht="36" customHeight="1" thickTop="1" thickBot="1" x14ac:dyDescent="0.3">
      <c r="A21" s="62"/>
      <c r="C21" s="75"/>
      <c r="D21" s="75"/>
      <c r="E21" s="75"/>
      <c r="F21" s="75"/>
      <c r="G21" s="76"/>
      <c r="H21" s="76"/>
      <c r="I21" s="76"/>
      <c r="J21" s="76"/>
      <c r="K21" s="81" t="str">
        <f>IF($H21="", "", IFERROR(INDEX('Country List'!$E$2:$E$224, MATCH(INDEX(copy_paste_country, MATCH($H21, copy_paste_supplier, 0)), 'Country List'!$G$2:$G$224, 0)), INDEX(copy_paste_country, MATCH($H21, copy_paste_supplier, 0))))</f>
        <v/>
      </c>
      <c r="L21" s="81" t="str">
        <f t="shared" si="0"/>
        <v/>
      </c>
      <c r="M21" s="81" t="str" cm="1">
        <f t="array" ref="M21">IF($K21="", "", IFERROR(INDEX(list_cbam_relevance, MATCH($L21,list_specific_countries,0)), IF(OR(EXACT($L21,list_unlocodes_countries)), "CBAM-relevant", "Ungültiger UNLOCODE")))</f>
        <v/>
      </c>
      <c r="N21" s="81" t="str" cm="1">
        <f t="array" ref="N21">IF($G21="", "", IF($AF21 &lt; 8, "Nicht genügend Ziffern", IF(OR(EXACT($AE21,LEFT(list_cn_codes,8))), "CBAM-relevant", "Von CBAM ausgeschlossen")))</f>
        <v/>
      </c>
      <c r="O21" s="81" t="str" cm="1">
        <f t="array" ref="O21">IF(AND(EXACT("",$G21:$I21)), "", IF(OR(EXACT("",$G21:$I21)), "Bitte Pflichtfelder befüllen", IF($AH21, IF($AI21, IF($AJ21, IF(AND($N21="CBAM-relevant",$M21="CBAM-relevant"), "CBAM-relevant", "von CBAM ausgeschlossen"), "Bitte Nettogewicht überprüfen"), "Bitte Ursprungsland überprüfen"), "Bitte Zolltarifnummer überprüfen")))</f>
        <v/>
      </c>
      <c r="P21" s="81" t="str" cm="1">
        <f t="array" ref="P21">IF(OR(EXACT("",$G21:$I21)), "", MAX(0, IF($AL21, IF($AK21, INDEX(defvals_specific_countries, MATCH(LEFT($AE21,8), LEFT(list_cn_codes,8), 0), MATCH($L21, list_specific_countries, 0)), INDEX(defvals_rest_of_world, MATCH(LEFT($AE21,8), LEFT(list_cn_codes,8), 0))), 0)))</f>
        <v/>
      </c>
      <c r="Q21" s="81" t="str">
        <f t="shared" si="5"/>
        <v/>
      </c>
      <c r="R21" s="81" t="str">
        <f t="shared" si="1"/>
        <v/>
      </c>
      <c r="S21" s="81" t="str">
        <f t="shared" si="1"/>
        <v/>
      </c>
      <c r="T21" s="81" t="str">
        <f t="shared" si="1"/>
        <v/>
      </c>
      <c r="U21" s="81" t="str">
        <f t="shared" si="1"/>
        <v/>
      </c>
      <c r="V21" s="81" t="str">
        <f t="shared" si="1"/>
        <v/>
      </c>
      <c r="W21" s="81" t="str">
        <f t="shared" si="1"/>
        <v/>
      </c>
      <c r="X21" s="81" t="str">
        <f t="shared" si="1"/>
        <v/>
      </c>
      <c r="Y21" s="81" t="str">
        <f t="shared" si="1"/>
        <v/>
      </c>
      <c r="Z21" s="81" t="str">
        <f t="shared" si="1"/>
        <v/>
      </c>
      <c r="AE21" s="7" t="str">
        <f t="shared" si="2"/>
        <v/>
      </c>
      <c r="AF21" s="7" t="str">
        <f t="shared" si="6"/>
        <v/>
      </c>
      <c r="AG21" s="7" t="str">
        <f t="shared" si="3"/>
        <v/>
      </c>
      <c r="AH21" s="7" t="str">
        <f t="shared" si="7"/>
        <v/>
      </c>
      <c r="AI21" s="7" t="str" cm="1">
        <f t="array" ref="AI21">IF($K21="", "", AND($L21&lt;&gt;"", OR(EXACT($L21,list_unlocodes_countries))))</f>
        <v/>
      </c>
      <c r="AJ21" s="7" t="str">
        <f t="shared" si="8"/>
        <v/>
      </c>
      <c r="AK21" s="7" t="str">
        <f t="shared" si="4"/>
        <v/>
      </c>
      <c r="AL21" s="7" t="str" cm="1">
        <f t="array" ref="AL21">IF($AE21="", "", ISNUMBER(MATCH(LEFT($AE21,8), LEFT(list_cn_codes,8), 0)))</f>
        <v/>
      </c>
      <c r="AM21" s="7" t="str" cm="1">
        <f t="array" ref="AM21">IFERROR(
 IF(OR(EXACT("",$G21:$I21)), "",
  IF($F21="", 1, INDEX(calc_companies, MATCH($F21, drop_companies, 0))) *
  IF($H21="", 1, INDEX(calc_suppliers, MATCH($H21, drop_suppliers, 0))) *
  INDEX(calc_cn_codes, MATCH(LEFT($AE21,8), LEFT(drop_cn_codes,8), 0)) *
  INDEX(calc_countries, MATCH($L21, drop_countries, 0))
 ), "")</f>
        <v/>
      </c>
    </row>
    <row r="22" spans="1:39" ht="36" customHeight="1" thickTop="1" thickBot="1" x14ac:dyDescent="0.3">
      <c r="A22" s="62"/>
      <c r="C22" s="75"/>
      <c r="D22" s="75"/>
      <c r="E22" s="75"/>
      <c r="F22" s="75"/>
      <c r="G22" s="76"/>
      <c r="H22" s="76"/>
      <c r="I22" s="76"/>
      <c r="J22" s="76"/>
      <c r="K22" s="81" t="str">
        <f>IF($H22="", "", IFERROR(INDEX('Country List'!$E$2:$E$224, MATCH(INDEX(copy_paste_country, MATCH($H22, copy_paste_supplier, 0)), 'Country List'!$G$2:$G$224, 0)), INDEX(copy_paste_country, MATCH($H22, copy_paste_supplier, 0))))</f>
        <v/>
      </c>
      <c r="L22" s="81" t="str">
        <f t="shared" si="0"/>
        <v/>
      </c>
      <c r="M22" s="81" t="str" cm="1">
        <f t="array" ref="M22">IF($K22="", "", IFERROR(INDEX(list_cbam_relevance, MATCH($L22,list_specific_countries,0)), IF(OR(EXACT($L22,list_unlocodes_countries)), "CBAM-relevant", "Ungültiger UNLOCODE")))</f>
        <v/>
      </c>
      <c r="N22" s="81" t="str" cm="1">
        <f t="array" ref="N22">IF($G22="", "", IF($AF22 &lt; 8, "Nicht genügend Ziffern", IF(OR(EXACT($AE22,LEFT(list_cn_codes,8))), "CBAM-relevant", "Von CBAM ausgeschlossen")))</f>
        <v/>
      </c>
      <c r="O22" s="81" t="str" cm="1">
        <f t="array" ref="O22">IF(AND(EXACT("",$G22:$I22)), "", IF(OR(EXACT("",$G22:$I22)), "Bitte Pflichtfelder befüllen", IF($AH22, IF($AI22, IF($AJ22, IF(AND($N22="CBAM-relevant",$M22="CBAM-relevant"), "CBAM-relevant", "von CBAM ausgeschlossen"), "Bitte Nettogewicht überprüfen"), "Bitte Ursprungsland überprüfen"), "Bitte Zolltarifnummer überprüfen")))</f>
        <v/>
      </c>
      <c r="P22" s="81" t="str" cm="1">
        <f t="array" ref="P22">IF(OR(EXACT("",$G22:$I22)), "", MAX(0, IF($AL22, IF($AK22, INDEX(defvals_specific_countries, MATCH(LEFT($AE22,8), LEFT(list_cn_codes,8), 0), MATCH($L22, list_specific_countries, 0)), INDEX(defvals_rest_of_world, MATCH(LEFT($AE22,8), LEFT(list_cn_codes,8), 0))), 0)))</f>
        <v/>
      </c>
      <c r="Q22" s="81" t="str">
        <f t="shared" si="5"/>
        <v/>
      </c>
      <c r="R22" s="81" t="str">
        <f t="shared" ref="R22:Z50" si="9">IF($P22="", "", MAX(0, $Q22 - INDEX(defvals_benchmark, MATCH($G22, defvals_cn_codes, 0))*(1-INDEX(defvals_phase_in, MATCH(R$5, defvals_years, 0)))) * $AG22 * 80)</f>
        <v/>
      </c>
      <c r="S22" s="81" t="str">
        <f t="shared" si="9"/>
        <v/>
      </c>
      <c r="T22" s="81" t="str">
        <f t="shared" si="9"/>
        <v/>
      </c>
      <c r="U22" s="81" t="str">
        <f t="shared" si="9"/>
        <v/>
      </c>
      <c r="V22" s="81" t="str">
        <f t="shared" si="9"/>
        <v/>
      </c>
      <c r="W22" s="81" t="str">
        <f t="shared" si="9"/>
        <v/>
      </c>
      <c r="X22" s="81" t="str">
        <f t="shared" si="9"/>
        <v/>
      </c>
      <c r="Y22" s="81" t="str">
        <f t="shared" si="9"/>
        <v/>
      </c>
      <c r="Z22" s="81" t="str">
        <f t="shared" si="9"/>
        <v/>
      </c>
      <c r="AE22" s="7" t="str">
        <f t="shared" si="2"/>
        <v/>
      </c>
      <c r="AF22" s="7" t="str">
        <f t="shared" si="6"/>
        <v/>
      </c>
      <c r="AG22" s="7" t="str">
        <f t="shared" si="3"/>
        <v/>
      </c>
      <c r="AH22" s="7" t="str">
        <f t="shared" si="7"/>
        <v/>
      </c>
      <c r="AI22" s="7" t="str" cm="1">
        <f t="array" ref="AI22">IF($K22="", "", AND($L22&lt;&gt;"", OR(EXACT($L22,list_unlocodes_countries))))</f>
        <v/>
      </c>
      <c r="AJ22" s="7" t="str">
        <f t="shared" si="8"/>
        <v/>
      </c>
      <c r="AK22" s="7" t="str">
        <f t="shared" si="4"/>
        <v/>
      </c>
      <c r="AL22" s="7" t="str" cm="1">
        <f t="array" ref="AL22">IF($AE22="", "", ISNUMBER(MATCH(LEFT($AE22,8), LEFT(list_cn_codes,8), 0)))</f>
        <v/>
      </c>
      <c r="AM22" s="7" t="str" cm="1">
        <f t="array" ref="AM22">IFERROR(
 IF(OR(EXACT("",$G22:$I22)), "",
  IF($F22="", 1, INDEX(calc_companies, MATCH($F22, drop_companies, 0))) *
  IF($H22="", 1, INDEX(calc_suppliers, MATCH($H22, drop_suppliers, 0))) *
  INDEX(calc_cn_codes, MATCH(LEFT($AE22,8), LEFT(drop_cn_codes,8), 0)) *
  INDEX(calc_countries, MATCH($L22, drop_countries, 0))
 ), "")</f>
        <v/>
      </c>
    </row>
    <row r="23" spans="1:39" ht="36" customHeight="1" thickTop="1" thickBot="1" x14ac:dyDescent="0.3">
      <c r="A23" s="62"/>
      <c r="C23" s="75"/>
      <c r="D23" s="75"/>
      <c r="E23" s="75"/>
      <c r="F23" s="75"/>
      <c r="G23" s="76"/>
      <c r="H23" s="76"/>
      <c r="I23" s="76"/>
      <c r="J23" s="76"/>
      <c r="K23" s="81" t="str">
        <f>IF($H23="", "", IFERROR(INDEX('Country List'!$E$2:$E$224, MATCH(INDEX(copy_paste_country, MATCH($H23, copy_paste_supplier, 0)), 'Country List'!$G$2:$G$224, 0)), INDEX(copy_paste_country, MATCH($H23, copy_paste_supplier, 0))))</f>
        <v/>
      </c>
      <c r="L23" s="81" t="str">
        <f t="shared" si="0"/>
        <v/>
      </c>
      <c r="M23" s="81" t="str" cm="1">
        <f t="array" ref="M23">IF($K23="", "", IFERROR(INDEX(list_cbam_relevance, MATCH($L23,list_specific_countries,0)), IF(OR(EXACT($L23,list_unlocodes_countries)), "CBAM-relevant", "Ungültiger UNLOCODE")))</f>
        <v/>
      </c>
      <c r="N23" s="81" t="str" cm="1">
        <f t="array" ref="N23">IF($G23="", "", IF($AF23 &lt; 8, "Nicht genügend Ziffern", IF(OR(EXACT($AE23,LEFT(list_cn_codes,8))), "CBAM-relevant", "Von CBAM ausgeschlossen")))</f>
        <v/>
      </c>
      <c r="O23" s="81" t="str" cm="1">
        <f t="array" ref="O23">IF(AND(EXACT("",$G23:$I23)), "", IF(OR(EXACT("",$G23:$I23)), "Bitte Pflichtfelder befüllen", IF($AH23, IF($AI23, IF($AJ23, IF(AND($N23="CBAM-relevant",$M23="CBAM-relevant"), "CBAM-relevant", "von CBAM ausgeschlossen"), "Bitte Nettogewicht überprüfen"), "Bitte Ursprungsland überprüfen"), "Bitte Zolltarifnummer überprüfen")))</f>
        <v/>
      </c>
      <c r="P23" s="81" t="str" cm="1">
        <f t="array" ref="P23">IF(OR(EXACT("",$G23:$I23)), "", MAX(0, IF($AL23, IF($AK23, INDEX(defvals_specific_countries, MATCH(LEFT($AE23,8), LEFT(list_cn_codes,8), 0), MATCH($L23, list_specific_countries, 0)), INDEX(defvals_rest_of_world, MATCH(LEFT($AE23,8), LEFT(list_cn_codes,8), 0))), 0)))</f>
        <v/>
      </c>
      <c r="Q23" s="81" t="str">
        <f t="shared" si="5"/>
        <v/>
      </c>
      <c r="R23" s="81" t="str">
        <f t="shared" si="9"/>
        <v/>
      </c>
      <c r="S23" s="81" t="str">
        <f t="shared" si="9"/>
        <v/>
      </c>
      <c r="T23" s="81" t="str">
        <f t="shared" si="9"/>
        <v/>
      </c>
      <c r="U23" s="81" t="str">
        <f t="shared" si="9"/>
        <v/>
      </c>
      <c r="V23" s="81" t="str">
        <f t="shared" si="9"/>
        <v/>
      </c>
      <c r="W23" s="81" t="str">
        <f t="shared" si="9"/>
        <v/>
      </c>
      <c r="X23" s="81" t="str">
        <f t="shared" si="9"/>
        <v/>
      </c>
      <c r="Y23" s="81" t="str">
        <f t="shared" si="9"/>
        <v/>
      </c>
      <c r="Z23" s="81" t="str">
        <f t="shared" si="9"/>
        <v/>
      </c>
      <c r="AE23" s="7" t="str">
        <f t="shared" si="2"/>
        <v/>
      </c>
      <c r="AF23" s="7" t="str">
        <f t="shared" si="6"/>
        <v/>
      </c>
      <c r="AG23" s="7" t="str">
        <f t="shared" si="3"/>
        <v/>
      </c>
      <c r="AH23" s="7" t="str">
        <f t="shared" si="7"/>
        <v/>
      </c>
      <c r="AI23" s="7" t="str" cm="1">
        <f t="array" ref="AI23">IF($K23="", "", AND($L23&lt;&gt;"", OR(EXACT($L23,list_unlocodes_countries))))</f>
        <v/>
      </c>
      <c r="AJ23" s="7" t="str">
        <f t="shared" si="8"/>
        <v/>
      </c>
      <c r="AK23" s="7" t="str">
        <f t="shared" si="4"/>
        <v/>
      </c>
      <c r="AL23" s="7" t="str" cm="1">
        <f t="array" ref="AL23">IF($AE23="", "", ISNUMBER(MATCH(LEFT($AE23,8), LEFT(list_cn_codes,8), 0)))</f>
        <v/>
      </c>
      <c r="AM23" s="7" t="str" cm="1">
        <f t="array" ref="AM23">IFERROR(
 IF(OR(EXACT("",$G23:$I23)), "",
  IF($F23="", 1, INDEX(calc_companies, MATCH($F23, drop_companies, 0))) *
  IF($H23="", 1, INDEX(calc_suppliers, MATCH($H23, drop_suppliers, 0))) *
  INDEX(calc_cn_codes, MATCH(LEFT($AE23,8), LEFT(drop_cn_codes,8), 0)) *
  INDEX(calc_countries, MATCH($L23, drop_countries, 0))
 ), "")</f>
        <v/>
      </c>
    </row>
    <row r="24" spans="1:39" ht="36" customHeight="1" thickTop="1" thickBot="1" x14ac:dyDescent="0.3">
      <c r="A24" s="62"/>
      <c r="C24" s="75"/>
      <c r="D24" s="75"/>
      <c r="E24" s="75"/>
      <c r="F24" s="75"/>
      <c r="G24" s="76"/>
      <c r="H24" s="76"/>
      <c r="I24" s="76"/>
      <c r="J24" s="76"/>
      <c r="K24" s="81" t="str">
        <f>IF($H24="", "", IFERROR(INDEX('Country List'!$E$2:$E$224, MATCH(INDEX(copy_paste_country, MATCH($H24, copy_paste_supplier, 0)), 'Country List'!$G$2:$G$224, 0)), INDEX(copy_paste_country, MATCH($H24, copy_paste_supplier, 0))))</f>
        <v/>
      </c>
      <c r="L24" s="81" t="str">
        <f t="shared" si="0"/>
        <v/>
      </c>
      <c r="M24" s="81" t="str" cm="1">
        <f t="array" ref="M24">IF($K24="", "", IFERROR(INDEX(list_cbam_relevance, MATCH($L24,list_specific_countries,0)), IF(OR(EXACT($L24,list_unlocodes_countries)), "CBAM-relevant", "Ungültiger UNLOCODE")))</f>
        <v/>
      </c>
      <c r="N24" s="81" t="str" cm="1">
        <f t="array" ref="N24">IF($G24="", "", IF($AF24 &lt; 8, "Nicht genügend Ziffern", IF(OR(EXACT($AE24,LEFT(list_cn_codes,8))), "CBAM-relevant", "Von CBAM ausgeschlossen")))</f>
        <v/>
      </c>
      <c r="O24" s="81" t="str" cm="1">
        <f t="array" ref="O24">IF(AND(EXACT("",$G24:$I24)), "", IF(OR(EXACT("",$G24:$I24)), "Bitte Pflichtfelder befüllen", IF($AH24, IF($AI24, IF($AJ24, IF(AND($N24="CBAM-relevant",$M24="CBAM-relevant"), "CBAM-relevant", "von CBAM ausgeschlossen"), "Bitte Nettogewicht überprüfen"), "Bitte Ursprungsland überprüfen"), "Bitte Zolltarifnummer überprüfen")))</f>
        <v/>
      </c>
      <c r="P24" s="81" t="str" cm="1">
        <f t="array" ref="P24">IF(OR(EXACT("",$G24:$I24)), "", MAX(0, IF($AL24, IF($AK24, INDEX(defvals_specific_countries, MATCH(LEFT($AE24,8), LEFT(list_cn_codes,8), 0), MATCH($L24, list_specific_countries, 0)), INDEX(defvals_rest_of_world, MATCH(LEFT($AE24,8), LEFT(list_cn_codes,8), 0))), 0)))</f>
        <v/>
      </c>
      <c r="Q24" s="81" t="str">
        <f t="shared" si="5"/>
        <v/>
      </c>
      <c r="R24" s="81" t="str">
        <f t="shared" si="9"/>
        <v/>
      </c>
      <c r="S24" s="81" t="str">
        <f t="shared" si="9"/>
        <v/>
      </c>
      <c r="T24" s="81" t="str">
        <f t="shared" si="9"/>
        <v/>
      </c>
      <c r="U24" s="81" t="str">
        <f t="shared" si="9"/>
        <v/>
      </c>
      <c r="V24" s="81" t="str">
        <f t="shared" si="9"/>
        <v/>
      </c>
      <c r="W24" s="81" t="str">
        <f t="shared" si="9"/>
        <v/>
      </c>
      <c r="X24" s="81" t="str">
        <f t="shared" si="9"/>
        <v/>
      </c>
      <c r="Y24" s="81" t="str">
        <f t="shared" si="9"/>
        <v/>
      </c>
      <c r="Z24" s="81" t="str">
        <f t="shared" si="9"/>
        <v/>
      </c>
      <c r="AE24" s="7" t="str">
        <f t="shared" si="2"/>
        <v/>
      </c>
      <c r="AF24" s="7" t="str">
        <f t="shared" si="6"/>
        <v/>
      </c>
      <c r="AG24" s="7" t="str">
        <f t="shared" si="3"/>
        <v/>
      </c>
      <c r="AH24" s="7" t="str">
        <f t="shared" si="7"/>
        <v/>
      </c>
      <c r="AI24" s="7" t="str" cm="1">
        <f t="array" ref="AI24">IF($K24="", "", AND($L24&lt;&gt;"", OR(EXACT($L24,list_unlocodes_countries))))</f>
        <v/>
      </c>
      <c r="AJ24" s="7" t="str">
        <f t="shared" si="8"/>
        <v/>
      </c>
      <c r="AK24" s="7" t="str">
        <f t="shared" si="4"/>
        <v/>
      </c>
      <c r="AL24" s="7" t="str" cm="1">
        <f t="array" ref="AL24">IF($AE24="", "", ISNUMBER(MATCH(LEFT($AE24,8), LEFT(list_cn_codes,8), 0)))</f>
        <v/>
      </c>
      <c r="AM24" s="7" t="str" cm="1">
        <f t="array" ref="AM24">IFERROR(
 IF(OR(EXACT("",$G24:$I24)), "",
  IF($F24="", 1, INDEX(calc_companies, MATCH($F24, drop_companies, 0))) *
  IF($H24="", 1, INDEX(calc_suppliers, MATCH($H24, drop_suppliers, 0))) *
  INDEX(calc_cn_codes, MATCH(LEFT($AE24,8), LEFT(drop_cn_codes,8), 0)) *
  INDEX(calc_countries, MATCH($L24, drop_countries, 0))
 ), "")</f>
        <v/>
      </c>
    </row>
    <row r="25" spans="1:39" ht="36" customHeight="1" thickTop="1" thickBot="1" x14ac:dyDescent="0.3">
      <c r="A25" s="62"/>
      <c r="C25" s="75"/>
      <c r="D25" s="75"/>
      <c r="E25" s="75"/>
      <c r="F25" s="75"/>
      <c r="G25" s="76"/>
      <c r="H25" s="76"/>
      <c r="I25" s="76"/>
      <c r="J25" s="76"/>
      <c r="K25" s="81" t="str">
        <f>IF($H25="", "", IFERROR(INDEX('Country List'!$E$2:$E$224, MATCH(INDEX(copy_paste_country, MATCH($H25, copy_paste_supplier, 0)), 'Country List'!$G$2:$G$224, 0)), INDEX(copy_paste_country, MATCH($H25, copy_paste_supplier, 0))))</f>
        <v/>
      </c>
      <c r="L25" s="81" t="str">
        <f t="shared" si="0"/>
        <v/>
      </c>
      <c r="M25" s="81" t="str" cm="1">
        <f t="array" ref="M25">IF($K25="", "", IFERROR(INDEX(list_cbam_relevance, MATCH($L25,list_specific_countries,0)), IF(OR(EXACT($L25,list_unlocodes_countries)), "CBAM-relevant", "Ungültiger UNLOCODE")))</f>
        <v/>
      </c>
      <c r="N25" s="81" t="str" cm="1">
        <f t="array" ref="N25">IF($G25="", "", IF($AF25 &lt; 8, "Nicht genügend Ziffern", IF(OR(EXACT($AE25,LEFT(list_cn_codes,8))), "CBAM-relevant", "Von CBAM ausgeschlossen")))</f>
        <v/>
      </c>
      <c r="O25" s="81" t="str" cm="1">
        <f t="array" ref="O25">IF(AND(EXACT("",$G25:$I25)), "", IF(OR(EXACT("",$G25:$I25)), "Bitte Pflichtfelder befüllen", IF($AH25, IF($AI25, IF($AJ25, IF(AND($N25="CBAM-relevant",$M25="CBAM-relevant"), "CBAM-relevant", "von CBAM ausgeschlossen"), "Bitte Nettogewicht überprüfen"), "Bitte Ursprungsland überprüfen"), "Bitte Zolltarifnummer überprüfen")))</f>
        <v/>
      </c>
      <c r="P25" s="81" t="str" cm="1">
        <f t="array" ref="P25">IF(OR(EXACT("",$G25:$I25)), "", MAX(0, IF($AL25, IF($AK25, INDEX(defvals_specific_countries, MATCH(LEFT($AE25,8), LEFT(list_cn_codes,8), 0), MATCH($L25, list_specific_countries, 0)), INDEX(defvals_rest_of_world, MATCH(LEFT($AE25,8), LEFT(list_cn_codes,8), 0))), 0)))</f>
        <v/>
      </c>
      <c r="Q25" s="81" t="str">
        <f t="shared" si="5"/>
        <v/>
      </c>
      <c r="R25" s="81" t="str">
        <f t="shared" si="9"/>
        <v/>
      </c>
      <c r="S25" s="81" t="str">
        <f t="shared" si="9"/>
        <v/>
      </c>
      <c r="T25" s="81" t="str">
        <f t="shared" si="9"/>
        <v/>
      </c>
      <c r="U25" s="81" t="str">
        <f t="shared" si="9"/>
        <v/>
      </c>
      <c r="V25" s="81" t="str">
        <f t="shared" si="9"/>
        <v/>
      </c>
      <c r="W25" s="81" t="str">
        <f t="shared" si="9"/>
        <v/>
      </c>
      <c r="X25" s="81" t="str">
        <f t="shared" si="9"/>
        <v/>
      </c>
      <c r="Y25" s="81" t="str">
        <f t="shared" si="9"/>
        <v/>
      </c>
      <c r="Z25" s="81" t="str">
        <f t="shared" si="9"/>
        <v/>
      </c>
      <c r="AE25" s="7" t="str">
        <f t="shared" si="2"/>
        <v/>
      </c>
      <c r="AF25" s="7" t="str">
        <f t="shared" si="6"/>
        <v/>
      </c>
      <c r="AG25" s="7" t="str">
        <f t="shared" si="3"/>
        <v/>
      </c>
      <c r="AH25" s="7" t="str">
        <f t="shared" si="7"/>
        <v/>
      </c>
      <c r="AI25" s="7" t="str" cm="1">
        <f t="array" ref="AI25">IF($K25="", "", AND($L25&lt;&gt;"", OR(EXACT($L25,list_unlocodes_countries))))</f>
        <v/>
      </c>
      <c r="AJ25" s="7" t="str">
        <f t="shared" si="8"/>
        <v/>
      </c>
      <c r="AK25" s="7" t="str">
        <f t="shared" si="4"/>
        <v/>
      </c>
      <c r="AL25" s="7" t="str" cm="1">
        <f t="array" ref="AL25">IF($AE25="", "", ISNUMBER(MATCH(LEFT($AE25,8), LEFT(list_cn_codes,8), 0)))</f>
        <v/>
      </c>
      <c r="AM25" s="7" t="str" cm="1">
        <f t="array" ref="AM25">IFERROR(
 IF(OR(EXACT("",$G25:$I25)), "",
  IF($F25="", 1, INDEX(calc_companies, MATCH($F25, drop_companies, 0))) *
  IF($H25="", 1, INDEX(calc_suppliers, MATCH($H25, drop_suppliers, 0))) *
  INDEX(calc_cn_codes, MATCH(LEFT($AE25,8), LEFT(drop_cn_codes,8), 0)) *
  INDEX(calc_countries, MATCH($L25, drop_countries, 0))
 ), "")</f>
        <v/>
      </c>
    </row>
    <row r="26" spans="1:39" ht="36" customHeight="1" thickTop="1" thickBot="1" x14ac:dyDescent="0.3">
      <c r="A26" s="62"/>
      <c r="C26" s="75"/>
      <c r="D26" s="75"/>
      <c r="E26" s="75"/>
      <c r="F26" s="75"/>
      <c r="G26" s="76"/>
      <c r="H26" s="76"/>
      <c r="I26" s="76"/>
      <c r="J26" s="76"/>
      <c r="K26" s="81" t="str">
        <f>IF($H26="", "", IFERROR(INDEX('Country List'!$E$2:$E$224, MATCH(INDEX(copy_paste_country, MATCH($H26, copy_paste_supplier, 0)), 'Country List'!$G$2:$G$224, 0)), INDEX(copy_paste_country, MATCH($H26, copy_paste_supplier, 0))))</f>
        <v/>
      </c>
      <c r="L26" s="81" t="str">
        <f t="shared" si="0"/>
        <v/>
      </c>
      <c r="M26" s="81" t="str" cm="1">
        <f t="array" ref="M26">IF($K26="", "", IFERROR(INDEX(list_cbam_relevance, MATCH($L26,list_specific_countries,0)), IF(OR(EXACT($L26,list_unlocodes_countries)), "CBAM-relevant", "Ungültiger UNLOCODE")))</f>
        <v/>
      </c>
      <c r="N26" s="81" t="str" cm="1">
        <f t="array" ref="N26">IF($G26="", "", IF($AF26 &lt; 8, "Nicht genügend Ziffern", IF(OR(EXACT($AE26,LEFT(list_cn_codes,8))), "CBAM-relevant", "Von CBAM ausgeschlossen")))</f>
        <v/>
      </c>
      <c r="O26" s="81" t="str" cm="1">
        <f t="array" ref="O26">IF(AND(EXACT("",$G26:$I26)), "", IF(OR(EXACT("",$G26:$I26)), "Bitte Pflichtfelder befüllen", IF($AH26, IF($AI26, IF($AJ26, IF(AND($N26="CBAM-relevant",$M26="CBAM-relevant"), "CBAM-relevant", "von CBAM ausgeschlossen"), "Bitte Nettogewicht überprüfen"), "Bitte Ursprungsland überprüfen"), "Bitte Zolltarifnummer überprüfen")))</f>
        <v/>
      </c>
      <c r="P26" s="81" t="str" cm="1">
        <f t="array" ref="P26">IF(OR(EXACT("",$G26:$I26)), "", MAX(0, IF($AL26, IF($AK26, INDEX(defvals_specific_countries, MATCH(LEFT($AE26,8), LEFT(list_cn_codes,8), 0), MATCH($L26, list_specific_countries, 0)), INDEX(defvals_rest_of_world, MATCH(LEFT($AE26,8), LEFT(list_cn_codes,8), 0))), 0)))</f>
        <v/>
      </c>
      <c r="Q26" s="81" t="str">
        <f t="shared" si="5"/>
        <v/>
      </c>
      <c r="R26" s="81" t="str">
        <f t="shared" si="9"/>
        <v/>
      </c>
      <c r="S26" s="81" t="str">
        <f t="shared" si="9"/>
        <v/>
      </c>
      <c r="T26" s="81" t="str">
        <f t="shared" si="9"/>
        <v/>
      </c>
      <c r="U26" s="81" t="str">
        <f t="shared" si="9"/>
        <v/>
      </c>
      <c r="V26" s="81" t="str">
        <f t="shared" si="9"/>
        <v/>
      </c>
      <c r="W26" s="81" t="str">
        <f t="shared" si="9"/>
        <v/>
      </c>
      <c r="X26" s="81" t="str">
        <f t="shared" si="9"/>
        <v/>
      </c>
      <c r="Y26" s="81" t="str">
        <f t="shared" si="9"/>
        <v/>
      </c>
      <c r="Z26" s="81" t="str">
        <f t="shared" si="9"/>
        <v/>
      </c>
      <c r="AE26" s="7" t="str">
        <f t="shared" si="2"/>
        <v/>
      </c>
      <c r="AF26" s="7" t="str">
        <f t="shared" si="6"/>
        <v/>
      </c>
      <c r="AG26" s="7" t="str">
        <f t="shared" si="3"/>
        <v/>
      </c>
      <c r="AH26" s="7" t="str">
        <f t="shared" si="7"/>
        <v/>
      </c>
      <c r="AI26" s="7" t="str" cm="1">
        <f t="array" ref="AI26">IF($K26="", "", AND($L26&lt;&gt;"", OR(EXACT($L26,list_unlocodes_countries))))</f>
        <v/>
      </c>
      <c r="AJ26" s="7" t="str">
        <f t="shared" si="8"/>
        <v/>
      </c>
      <c r="AK26" s="7" t="str">
        <f t="shared" si="4"/>
        <v/>
      </c>
      <c r="AL26" s="7" t="str" cm="1">
        <f t="array" ref="AL26">IF($AE26="", "", ISNUMBER(MATCH(LEFT($AE26,8), LEFT(list_cn_codes,8), 0)))</f>
        <v/>
      </c>
      <c r="AM26" s="7" t="str" cm="1">
        <f t="array" ref="AM26">IFERROR(
 IF(OR(EXACT("",$G26:$I26)), "",
  IF($F26="", 1, INDEX(calc_companies, MATCH($F26, drop_companies, 0))) *
  IF($H26="", 1, INDEX(calc_suppliers, MATCH($H26, drop_suppliers, 0))) *
  INDEX(calc_cn_codes, MATCH(LEFT($AE26,8), LEFT(drop_cn_codes,8), 0)) *
  INDEX(calc_countries, MATCH($L26, drop_countries, 0))
 ), "")</f>
        <v/>
      </c>
    </row>
    <row r="27" spans="1:39" ht="36" customHeight="1" thickTop="1" thickBot="1" x14ac:dyDescent="0.3">
      <c r="A27" s="62"/>
      <c r="C27" s="75"/>
      <c r="D27" s="75"/>
      <c r="E27" s="75"/>
      <c r="F27" s="75"/>
      <c r="G27" s="76"/>
      <c r="H27" s="76"/>
      <c r="I27" s="76"/>
      <c r="J27" s="76"/>
      <c r="K27" s="81" t="str">
        <f>IF($H27="", "", IFERROR(INDEX('Country List'!$E$2:$E$224, MATCH(INDEX(copy_paste_country, MATCH($H27, copy_paste_supplier, 0)), 'Country List'!$G$2:$G$224, 0)), INDEX(copy_paste_country, MATCH($H27, copy_paste_supplier, 0))))</f>
        <v/>
      </c>
      <c r="L27" s="81" t="str">
        <f t="shared" si="0"/>
        <v/>
      </c>
      <c r="M27" s="81" t="str" cm="1">
        <f t="array" ref="M27">IF($K27="", "", IFERROR(INDEX(list_cbam_relevance, MATCH($L27,list_specific_countries,0)), IF(OR(EXACT($L27,list_unlocodes_countries)), "CBAM-relevant", "Ungültiger UNLOCODE")))</f>
        <v/>
      </c>
      <c r="N27" s="81" t="str" cm="1">
        <f t="array" ref="N27">IF($G27="", "", IF($AF27 &lt; 8, "Nicht genügend Ziffern", IF(OR(EXACT($AE27,LEFT(list_cn_codes,8))), "CBAM-relevant", "Von CBAM ausgeschlossen")))</f>
        <v/>
      </c>
      <c r="O27" s="81" t="str" cm="1">
        <f t="array" ref="O27">IF(AND(EXACT("",$G27:$I27)), "", IF(OR(EXACT("",$G27:$I27)), "Bitte Pflichtfelder befüllen", IF($AH27, IF($AI27, IF($AJ27, IF(AND($N27="CBAM-relevant",$M27="CBAM-relevant"), "CBAM-relevant", "von CBAM ausgeschlossen"), "Bitte Nettogewicht überprüfen"), "Bitte Ursprungsland überprüfen"), "Bitte Zolltarifnummer überprüfen")))</f>
        <v/>
      </c>
      <c r="P27" s="81" t="str" cm="1">
        <f t="array" ref="P27">IF(OR(EXACT("",$G27:$I27)), "", MAX(0, IF($AL27, IF($AK27, INDEX(defvals_specific_countries, MATCH(LEFT($AE27,8), LEFT(list_cn_codes,8), 0), MATCH($L27, list_specific_countries, 0)), INDEX(defvals_rest_of_world, MATCH(LEFT($AE27,8), LEFT(list_cn_codes,8), 0))), 0)))</f>
        <v/>
      </c>
      <c r="Q27" s="81" t="str">
        <f t="shared" si="5"/>
        <v/>
      </c>
      <c r="R27" s="81" t="str">
        <f t="shared" si="9"/>
        <v/>
      </c>
      <c r="S27" s="81" t="str">
        <f t="shared" si="9"/>
        <v/>
      </c>
      <c r="T27" s="81" t="str">
        <f t="shared" si="9"/>
        <v/>
      </c>
      <c r="U27" s="81" t="str">
        <f t="shared" si="9"/>
        <v/>
      </c>
      <c r="V27" s="81" t="str">
        <f t="shared" si="9"/>
        <v/>
      </c>
      <c r="W27" s="81" t="str">
        <f t="shared" si="9"/>
        <v/>
      </c>
      <c r="X27" s="81" t="str">
        <f t="shared" si="9"/>
        <v/>
      </c>
      <c r="Y27" s="81" t="str">
        <f t="shared" si="9"/>
        <v/>
      </c>
      <c r="Z27" s="81" t="str">
        <f t="shared" si="9"/>
        <v/>
      </c>
      <c r="AE27" s="7" t="str">
        <f t="shared" si="2"/>
        <v/>
      </c>
      <c r="AF27" s="7" t="str">
        <f t="shared" si="6"/>
        <v/>
      </c>
      <c r="AG27" s="7" t="str">
        <f t="shared" si="3"/>
        <v/>
      </c>
      <c r="AH27" s="7" t="str">
        <f t="shared" si="7"/>
        <v/>
      </c>
      <c r="AI27" s="7" t="str" cm="1">
        <f t="array" ref="AI27">IF($K27="", "", AND($L27&lt;&gt;"", OR(EXACT($L27,list_unlocodes_countries))))</f>
        <v/>
      </c>
      <c r="AJ27" s="7" t="str">
        <f t="shared" si="8"/>
        <v/>
      </c>
      <c r="AK27" s="7" t="str">
        <f t="shared" si="4"/>
        <v/>
      </c>
      <c r="AL27" s="7" t="str" cm="1">
        <f t="array" ref="AL27">IF($AE27="", "", ISNUMBER(MATCH(LEFT($AE27,8), LEFT(list_cn_codes,8), 0)))</f>
        <v/>
      </c>
      <c r="AM27" s="7" t="str" cm="1">
        <f t="array" ref="AM27">IFERROR(
 IF(OR(EXACT("",$G27:$I27)), "",
  IF($F27="", 1, INDEX(calc_companies, MATCH($F27, drop_companies, 0))) *
  IF($H27="", 1, INDEX(calc_suppliers, MATCH($H27, drop_suppliers, 0))) *
  INDEX(calc_cn_codes, MATCH(LEFT($AE27,8), LEFT(drop_cn_codes,8), 0)) *
  INDEX(calc_countries, MATCH($L27, drop_countries, 0))
 ), "")</f>
        <v/>
      </c>
    </row>
    <row r="28" spans="1:39" ht="36" customHeight="1" thickTop="1" thickBot="1" x14ac:dyDescent="0.3">
      <c r="A28" s="62"/>
      <c r="C28" s="75"/>
      <c r="D28" s="75"/>
      <c r="E28" s="75"/>
      <c r="F28" s="75"/>
      <c r="G28" s="76"/>
      <c r="H28" s="76"/>
      <c r="I28" s="76"/>
      <c r="J28" s="76"/>
      <c r="K28" s="81" t="str">
        <f>IF($H28="", "", IFERROR(INDEX('Country List'!$E$2:$E$224, MATCH(INDEX(copy_paste_country, MATCH($H28, copy_paste_supplier, 0)), 'Country List'!$G$2:$G$224, 0)), INDEX(copy_paste_country, MATCH($H28, copy_paste_supplier, 0))))</f>
        <v/>
      </c>
      <c r="L28" s="81" t="str">
        <f t="shared" si="0"/>
        <v/>
      </c>
      <c r="M28" s="81" t="str" cm="1">
        <f t="array" ref="M28">IF($K28="", "", IFERROR(INDEX(list_cbam_relevance, MATCH($L28,list_specific_countries,0)), IF(OR(EXACT($L28,list_unlocodes_countries)), "CBAM-relevant", "Ungültiger UNLOCODE")))</f>
        <v/>
      </c>
      <c r="N28" s="81" t="str" cm="1">
        <f t="array" ref="N28">IF($G28="", "", IF($AF28 &lt; 8, "Nicht genügend Ziffern", IF(OR(EXACT($AE28,LEFT(list_cn_codes,8))), "CBAM-relevant", "Von CBAM ausgeschlossen")))</f>
        <v/>
      </c>
      <c r="O28" s="81" t="str" cm="1">
        <f t="array" ref="O28">IF(AND(EXACT("",$G28:$I28)), "", IF(OR(EXACT("",$G28:$I28)), "Bitte Pflichtfelder befüllen", IF($AH28, IF($AI28, IF($AJ28, IF(AND($N28="CBAM-relevant",$M28="CBAM-relevant"), "CBAM-relevant", "von CBAM ausgeschlossen"), "Bitte Nettogewicht überprüfen"), "Bitte Ursprungsland überprüfen"), "Bitte Zolltarifnummer überprüfen")))</f>
        <v/>
      </c>
      <c r="P28" s="81" t="str" cm="1">
        <f t="array" ref="P28">IF(OR(EXACT("",$G28:$I28)), "", MAX(0, IF($AL28, IF($AK28, INDEX(defvals_specific_countries, MATCH(LEFT($AE28,8), LEFT(list_cn_codes,8), 0), MATCH($L28, list_specific_countries, 0)), INDEX(defvals_rest_of_world, MATCH(LEFT($AE28,8), LEFT(list_cn_codes,8), 0))), 0)))</f>
        <v/>
      </c>
      <c r="Q28" s="81" t="str">
        <f t="shared" si="5"/>
        <v/>
      </c>
      <c r="R28" s="81" t="str">
        <f t="shared" si="9"/>
        <v/>
      </c>
      <c r="S28" s="81" t="str">
        <f t="shared" si="9"/>
        <v/>
      </c>
      <c r="T28" s="81" t="str">
        <f t="shared" si="9"/>
        <v/>
      </c>
      <c r="U28" s="81" t="str">
        <f t="shared" si="9"/>
        <v/>
      </c>
      <c r="V28" s="81" t="str">
        <f t="shared" si="9"/>
        <v/>
      </c>
      <c r="W28" s="81" t="str">
        <f t="shared" si="9"/>
        <v/>
      </c>
      <c r="X28" s="81" t="str">
        <f t="shared" si="9"/>
        <v/>
      </c>
      <c r="Y28" s="81" t="str">
        <f t="shared" si="9"/>
        <v/>
      </c>
      <c r="Z28" s="81" t="str">
        <f t="shared" si="9"/>
        <v/>
      </c>
      <c r="AE28" s="7" t="str">
        <f t="shared" si="2"/>
        <v/>
      </c>
      <c r="AF28" s="7" t="str">
        <f t="shared" si="6"/>
        <v/>
      </c>
      <c r="AG28" s="7" t="str">
        <f t="shared" si="3"/>
        <v/>
      </c>
      <c r="AH28" s="7" t="str">
        <f t="shared" si="7"/>
        <v/>
      </c>
      <c r="AI28" s="7" t="str" cm="1">
        <f t="array" ref="AI28">IF($K28="", "", AND($L28&lt;&gt;"", OR(EXACT($L28,list_unlocodes_countries))))</f>
        <v/>
      </c>
      <c r="AJ28" s="7" t="str">
        <f t="shared" si="8"/>
        <v/>
      </c>
      <c r="AK28" s="7" t="str">
        <f t="shared" si="4"/>
        <v/>
      </c>
      <c r="AL28" s="7" t="str" cm="1">
        <f t="array" ref="AL28">IF($AE28="", "", ISNUMBER(MATCH(LEFT($AE28,8), LEFT(list_cn_codes,8), 0)))</f>
        <v/>
      </c>
      <c r="AM28" s="7" t="str" cm="1">
        <f t="array" ref="AM28">IFERROR(
 IF(OR(EXACT("",$G28:$I28)), "",
  IF($F28="", 1, INDEX(calc_companies, MATCH($F28, drop_companies, 0))) *
  IF($H28="", 1, INDEX(calc_suppliers, MATCH($H28, drop_suppliers, 0))) *
  INDEX(calc_cn_codes, MATCH(LEFT($AE28,8), LEFT(drop_cn_codes,8), 0)) *
  INDEX(calc_countries, MATCH($L28, drop_countries, 0))
 ), "")</f>
        <v/>
      </c>
    </row>
    <row r="29" spans="1:39" ht="36" customHeight="1" thickTop="1" thickBot="1" x14ac:dyDescent="0.3">
      <c r="A29" s="62"/>
      <c r="C29" s="75"/>
      <c r="D29" s="75"/>
      <c r="E29" s="75"/>
      <c r="F29" s="75"/>
      <c r="G29" s="76"/>
      <c r="H29" s="76"/>
      <c r="I29" s="76"/>
      <c r="J29" s="76"/>
      <c r="K29" s="81" t="str">
        <f>IF($H29="", "", IFERROR(INDEX('Country List'!$E$2:$E$224, MATCH(INDEX(copy_paste_country, MATCH($H29, copy_paste_supplier, 0)), 'Country List'!$G$2:$G$224, 0)), INDEX(copy_paste_country, MATCH($H29, copy_paste_supplier, 0))))</f>
        <v/>
      </c>
      <c r="L29" s="81" t="str">
        <f t="shared" si="0"/>
        <v/>
      </c>
      <c r="M29" s="81" t="str" cm="1">
        <f t="array" ref="M29">IF($K29="", "", IFERROR(INDEX(list_cbam_relevance, MATCH($L29,list_specific_countries,0)), IF(OR(EXACT($L29,list_unlocodes_countries)), "CBAM-relevant", "Ungültiger UNLOCODE")))</f>
        <v/>
      </c>
      <c r="N29" s="81" t="str" cm="1">
        <f t="array" ref="N29">IF($G29="", "", IF($AF29 &lt; 8, "Nicht genügend Ziffern", IF(OR(EXACT($AE29,LEFT(list_cn_codes,8))), "CBAM-relevant", "Von CBAM ausgeschlossen")))</f>
        <v/>
      </c>
      <c r="O29" s="81" t="str" cm="1">
        <f t="array" ref="O29">IF(AND(EXACT("",$G29:$I29)), "", IF(OR(EXACT("",$G29:$I29)), "Bitte Pflichtfelder befüllen", IF($AH29, IF($AI29, IF($AJ29, IF(AND($N29="CBAM-relevant",$M29="CBAM-relevant"), "CBAM-relevant", "von CBAM ausgeschlossen"), "Bitte Nettogewicht überprüfen"), "Bitte Ursprungsland überprüfen"), "Bitte Zolltarifnummer überprüfen")))</f>
        <v/>
      </c>
      <c r="P29" s="81" t="str" cm="1">
        <f t="array" ref="P29">IF(OR(EXACT("",$G29:$I29)), "", MAX(0, IF($AL29, IF($AK29, INDEX(defvals_specific_countries, MATCH(LEFT($AE29,8), LEFT(list_cn_codes,8), 0), MATCH($L29, list_specific_countries, 0)), INDEX(defvals_rest_of_world, MATCH(LEFT($AE29,8), LEFT(list_cn_codes,8), 0))), 0)))</f>
        <v/>
      </c>
      <c r="Q29" s="81" t="str">
        <f t="shared" si="5"/>
        <v/>
      </c>
      <c r="R29" s="81" t="str">
        <f t="shared" si="9"/>
        <v/>
      </c>
      <c r="S29" s="81" t="str">
        <f t="shared" si="9"/>
        <v/>
      </c>
      <c r="T29" s="81" t="str">
        <f t="shared" si="9"/>
        <v/>
      </c>
      <c r="U29" s="81" t="str">
        <f t="shared" si="9"/>
        <v/>
      </c>
      <c r="V29" s="81" t="str">
        <f t="shared" si="9"/>
        <v/>
      </c>
      <c r="W29" s="81" t="str">
        <f t="shared" si="9"/>
        <v/>
      </c>
      <c r="X29" s="81" t="str">
        <f t="shared" si="9"/>
        <v/>
      </c>
      <c r="Y29" s="81" t="str">
        <f t="shared" si="9"/>
        <v/>
      </c>
      <c r="Z29" s="81" t="str">
        <f t="shared" si="9"/>
        <v/>
      </c>
      <c r="AE29" s="7" t="str">
        <f t="shared" si="2"/>
        <v/>
      </c>
      <c r="AF29" s="7" t="str">
        <f t="shared" si="6"/>
        <v/>
      </c>
      <c r="AG29" s="7" t="str">
        <f t="shared" si="3"/>
        <v/>
      </c>
      <c r="AH29" s="7" t="str">
        <f t="shared" si="7"/>
        <v/>
      </c>
      <c r="AI29" s="7" t="str" cm="1">
        <f t="array" ref="AI29">IF($K29="", "", AND($L29&lt;&gt;"", OR(EXACT($L29,list_unlocodes_countries))))</f>
        <v/>
      </c>
      <c r="AJ29" s="7" t="str">
        <f t="shared" si="8"/>
        <v/>
      </c>
      <c r="AK29" s="7" t="str">
        <f t="shared" si="4"/>
        <v/>
      </c>
      <c r="AL29" s="7" t="str" cm="1">
        <f t="array" ref="AL29">IF($AE29="", "", ISNUMBER(MATCH(LEFT($AE29,8), LEFT(list_cn_codes,8), 0)))</f>
        <v/>
      </c>
      <c r="AM29" s="7" t="str" cm="1">
        <f t="array" ref="AM29">IFERROR(
 IF(OR(EXACT("",$G29:$I29)), "",
  IF($F29="", 1, INDEX(calc_companies, MATCH($F29, drop_companies, 0))) *
  IF($H29="", 1, INDEX(calc_suppliers, MATCH($H29, drop_suppliers, 0))) *
  INDEX(calc_cn_codes, MATCH(LEFT($AE29,8), LEFT(drop_cn_codes,8), 0)) *
  INDEX(calc_countries, MATCH($L29, drop_countries, 0))
 ), "")</f>
        <v/>
      </c>
    </row>
    <row r="30" spans="1:39" ht="36" customHeight="1" thickTop="1" thickBot="1" x14ac:dyDescent="0.3">
      <c r="A30" s="62"/>
      <c r="C30" s="75"/>
      <c r="D30" s="75"/>
      <c r="E30" s="75"/>
      <c r="F30" s="75"/>
      <c r="G30" s="76"/>
      <c r="H30" s="76"/>
      <c r="I30" s="76"/>
      <c r="J30" s="76"/>
      <c r="K30" s="81" t="str">
        <f>IF($H30="", "", IFERROR(INDEX('Country List'!$E$2:$E$224, MATCH(INDEX(copy_paste_country, MATCH($H30, copy_paste_supplier, 0)), 'Country List'!$G$2:$G$224, 0)), INDEX(copy_paste_country, MATCH($H30, copy_paste_supplier, 0))))</f>
        <v/>
      </c>
      <c r="L30" s="81" t="str">
        <f t="shared" si="0"/>
        <v/>
      </c>
      <c r="M30" s="81" t="str" cm="1">
        <f t="array" ref="M30">IF($K30="", "", IFERROR(INDEX(list_cbam_relevance, MATCH($L30,list_specific_countries,0)), IF(OR(EXACT($L30,list_unlocodes_countries)), "CBAM-relevant", "Ungültiger UNLOCODE")))</f>
        <v/>
      </c>
      <c r="N30" s="81" t="str" cm="1">
        <f t="array" ref="N30">IF($G30="", "", IF($AF30 &lt; 8, "Nicht genügend Ziffern", IF(OR(EXACT($AE30,LEFT(list_cn_codes,8))), "CBAM-relevant", "Von CBAM ausgeschlossen")))</f>
        <v/>
      </c>
      <c r="O30" s="81" t="str" cm="1">
        <f t="array" ref="O30">IF(AND(EXACT("",$G30:$I30)), "", IF(OR(EXACT("",$G30:$I30)), "Bitte Pflichtfelder befüllen", IF($AH30, IF($AI30, IF($AJ30, IF(AND($N30="CBAM-relevant",$M30="CBAM-relevant"), "CBAM-relevant", "von CBAM ausgeschlossen"), "Bitte Nettogewicht überprüfen"), "Bitte Ursprungsland überprüfen"), "Bitte Zolltarifnummer überprüfen")))</f>
        <v/>
      </c>
      <c r="P30" s="81" t="str" cm="1">
        <f t="array" ref="P30">IF(OR(EXACT("",$G30:$I30)), "", MAX(0, IF($AL30, IF($AK30, INDEX(defvals_specific_countries, MATCH(LEFT($AE30,8), LEFT(list_cn_codes,8), 0), MATCH($L30, list_specific_countries, 0)), INDEX(defvals_rest_of_world, MATCH(LEFT($AE30,8), LEFT(list_cn_codes,8), 0))), 0)))</f>
        <v/>
      </c>
      <c r="Q30" s="81" t="str">
        <f t="shared" si="5"/>
        <v/>
      </c>
      <c r="R30" s="81" t="str">
        <f t="shared" si="9"/>
        <v/>
      </c>
      <c r="S30" s="81" t="str">
        <f t="shared" si="9"/>
        <v/>
      </c>
      <c r="T30" s="81" t="str">
        <f t="shared" si="9"/>
        <v/>
      </c>
      <c r="U30" s="81" t="str">
        <f t="shared" si="9"/>
        <v/>
      </c>
      <c r="V30" s="81" t="str">
        <f t="shared" si="9"/>
        <v/>
      </c>
      <c r="W30" s="81" t="str">
        <f t="shared" si="9"/>
        <v/>
      </c>
      <c r="X30" s="81" t="str">
        <f t="shared" si="9"/>
        <v/>
      </c>
      <c r="Y30" s="81" t="str">
        <f t="shared" si="9"/>
        <v/>
      </c>
      <c r="Z30" s="81" t="str">
        <f t="shared" si="9"/>
        <v/>
      </c>
      <c r="AE30" s="7" t="str">
        <f t="shared" si="2"/>
        <v/>
      </c>
      <c r="AF30" s="7" t="str">
        <f t="shared" si="6"/>
        <v/>
      </c>
      <c r="AG30" s="7" t="str">
        <f t="shared" si="3"/>
        <v/>
      </c>
      <c r="AH30" s="7" t="str">
        <f t="shared" si="7"/>
        <v/>
      </c>
      <c r="AI30" s="7" t="str" cm="1">
        <f t="array" ref="AI30">IF($K30="", "", AND($L30&lt;&gt;"", OR(EXACT($L30,list_unlocodes_countries))))</f>
        <v/>
      </c>
      <c r="AJ30" s="7" t="str">
        <f t="shared" si="8"/>
        <v/>
      </c>
      <c r="AK30" s="7" t="str">
        <f t="shared" si="4"/>
        <v/>
      </c>
      <c r="AL30" s="7" t="str" cm="1">
        <f t="array" ref="AL30">IF($AE30="", "", ISNUMBER(MATCH(LEFT($AE30,8), LEFT(list_cn_codes,8), 0)))</f>
        <v/>
      </c>
      <c r="AM30" s="7" t="str" cm="1">
        <f t="array" ref="AM30">IFERROR(
 IF(OR(EXACT("",$G30:$I30)), "",
  IF($F30="", 1, INDEX(calc_companies, MATCH($F30, drop_companies, 0))) *
  IF($H30="", 1, INDEX(calc_suppliers, MATCH($H30, drop_suppliers, 0))) *
  INDEX(calc_cn_codes, MATCH(LEFT($AE30,8), LEFT(drop_cn_codes,8), 0)) *
  INDEX(calc_countries, MATCH($L30, drop_countries, 0))
 ), "")</f>
        <v/>
      </c>
    </row>
    <row r="31" spans="1:39" ht="36" customHeight="1" thickTop="1" thickBot="1" x14ac:dyDescent="0.3">
      <c r="A31" s="62"/>
      <c r="C31" s="75"/>
      <c r="D31" s="75"/>
      <c r="E31" s="75"/>
      <c r="F31" s="75"/>
      <c r="G31" s="76"/>
      <c r="H31" s="76"/>
      <c r="I31" s="76"/>
      <c r="J31" s="76"/>
      <c r="K31" s="81" t="str">
        <f>IF($H31="", "", IFERROR(INDEX('Country List'!$E$2:$E$224, MATCH(INDEX(copy_paste_country, MATCH($H31, copy_paste_supplier, 0)), 'Country List'!$G$2:$G$224, 0)), INDEX(copy_paste_country, MATCH($H31, copy_paste_supplier, 0))))</f>
        <v/>
      </c>
      <c r="L31" s="81" t="str">
        <f t="shared" si="0"/>
        <v/>
      </c>
      <c r="M31" s="81" t="str" cm="1">
        <f t="array" ref="M31">IF($K31="", "", IFERROR(INDEX(list_cbam_relevance, MATCH($L31,list_specific_countries,0)), IF(OR(EXACT($L31,list_unlocodes_countries)), "CBAM-relevant", "Ungültiger UNLOCODE")))</f>
        <v/>
      </c>
      <c r="N31" s="81" t="str" cm="1">
        <f t="array" ref="N31">IF($G31="", "", IF($AF31 &lt; 8, "Nicht genügend Ziffern", IF(OR(EXACT($AE31,LEFT(list_cn_codes,8))), "CBAM-relevant", "Von CBAM ausgeschlossen")))</f>
        <v/>
      </c>
      <c r="O31" s="81" t="str" cm="1">
        <f t="array" ref="O31">IF(AND(EXACT("",$G31:$I31)), "", IF(OR(EXACT("",$G31:$I31)), "Bitte Pflichtfelder befüllen", IF($AH31, IF($AI31, IF($AJ31, IF(AND($N31="CBAM-relevant",$M31="CBAM-relevant"), "CBAM-relevant", "von CBAM ausgeschlossen"), "Bitte Nettogewicht überprüfen"), "Bitte Ursprungsland überprüfen"), "Bitte Zolltarifnummer überprüfen")))</f>
        <v/>
      </c>
      <c r="P31" s="81" t="str" cm="1">
        <f t="array" ref="P31">IF(OR(EXACT("",$G31:$I31)), "", MAX(0, IF($AL31, IF($AK31, INDEX(defvals_specific_countries, MATCH(LEFT($AE31,8), LEFT(list_cn_codes,8), 0), MATCH($L31, list_specific_countries, 0)), INDEX(defvals_rest_of_world, MATCH(LEFT($AE31,8), LEFT(list_cn_codes,8), 0))), 0)))</f>
        <v/>
      </c>
      <c r="Q31" s="81" t="str">
        <f t="shared" si="5"/>
        <v/>
      </c>
      <c r="R31" s="81" t="str">
        <f t="shared" si="9"/>
        <v/>
      </c>
      <c r="S31" s="81" t="str">
        <f t="shared" si="9"/>
        <v/>
      </c>
      <c r="T31" s="81" t="str">
        <f t="shared" si="9"/>
        <v/>
      </c>
      <c r="U31" s="81" t="str">
        <f t="shared" si="9"/>
        <v/>
      </c>
      <c r="V31" s="81" t="str">
        <f t="shared" si="9"/>
        <v/>
      </c>
      <c r="W31" s="81" t="str">
        <f t="shared" si="9"/>
        <v/>
      </c>
      <c r="X31" s="81" t="str">
        <f t="shared" si="9"/>
        <v/>
      </c>
      <c r="Y31" s="81" t="str">
        <f t="shared" si="9"/>
        <v/>
      </c>
      <c r="Z31" s="81" t="str">
        <f t="shared" si="9"/>
        <v/>
      </c>
      <c r="AE31" s="7" t="str">
        <f t="shared" si="2"/>
        <v/>
      </c>
      <c r="AF31" s="7" t="str">
        <f t="shared" si="6"/>
        <v/>
      </c>
      <c r="AG31" s="7" t="str">
        <f t="shared" si="3"/>
        <v/>
      </c>
      <c r="AH31" s="7" t="str">
        <f t="shared" si="7"/>
        <v/>
      </c>
      <c r="AI31" s="7" t="str" cm="1">
        <f t="array" ref="AI31">IF($K31="", "", AND($L31&lt;&gt;"", OR(EXACT($L31,list_unlocodes_countries))))</f>
        <v/>
      </c>
      <c r="AJ31" s="7" t="str">
        <f t="shared" si="8"/>
        <v/>
      </c>
      <c r="AK31" s="7" t="str">
        <f t="shared" si="4"/>
        <v/>
      </c>
      <c r="AL31" s="7" t="str" cm="1">
        <f t="array" ref="AL31">IF($AE31="", "", ISNUMBER(MATCH(LEFT($AE31,8), LEFT(list_cn_codes,8), 0)))</f>
        <v/>
      </c>
      <c r="AM31" s="7" t="str" cm="1">
        <f t="array" ref="AM31">IFERROR(
 IF(OR(EXACT("",$G31:$I31)), "",
  IF($F31="", 1, INDEX(calc_companies, MATCH($F31, drop_companies, 0))) *
  IF($H31="", 1, INDEX(calc_suppliers, MATCH($H31, drop_suppliers, 0))) *
  INDEX(calc_cn_codes, MATCH(LEFT($AE31,8), LEFT(drop_cn_codes,8), 0)) *
  INDEX(calc_countries, MATCH($L31, drop_countries, 0))
 ), "")</f>
        <v/>
      </c>
    </row>
    <row r="32" spans="1:39" ht="36" customHeight="1" thickTop="1" thickBot="1" x14ac:dyDescent="0.3">
      <c r="A32" s="62"/>
      <c r="C32" s="75"/>
      <c r="D32" s="75"/>
      <c r="E32" s="75"/>
      <c r="F32" s="75"/>
      <c r="G32" s="76"/>
      <c r="H32" s="76"/>
      <c r="I32" s="76"/>
      <c r="J32" s="76"/>
      <c r="K32" s="81" t="str">
        <f>IF($H32="", "", IFERROR(INDEX('Country List'!$E$2:$E$224, MATCH(INDEX(copy_paste_country, MATCH($H32, copy_paste_supplier, 0)), 'Country List'!$G$2:$G$224, 0)), INDEX(copy_paste_country, MATCH($H32, copy_paste_supplier, 0))))</f>
        <v/>
      </c>
      <c r="L32" s="81" t="str">
        <f t="shared" si="0"/>
        <v/>
      </c>
      <c r="M32" s="81" t="str" cm="1">
        <f t="array" ref="M32">IF($K32="", "", IFERROR(INDEX(list_cbam_relevance, MATCH($L32,list_specific_countries,0)), IF(OR(EXACT($L32,list_unlocodes_countries)), "CBAM-relevant", "Ungültiger UNLOCODE")))</f>
        <v/>
      </c>
      <c r="N32" s="81" t="str" cm="1">
        <f t="array" ref="N32">IF($G32="", "", IF($AF32 &lt; 8, "Nicht genügend Ziffern", IF(OR(EXACT($AE32,LEFT(list_cn_codes,8))), "CBAM-relevant", "Von CBAM ausgeschlossen")))</f>
        <v/>
      </c>
      <c r="O32" s="81" t="str" cm="1">
        <f t="array" ref="O32">IF(AND(EXACT("",$G32:$I32)), "", IF(OR(EXACT("",$G32:$I32)), "Bitte Pflichtfelder befüllen", IF($AH32, IF($AI32, IF($AJ32, IF(AND($N32="CBAM-relevant",$M32="CBAM-relevant"), "CBAM-relevant", "von CBAM ausgeschlossen"), "Bitte Nettogewicht überprüfen"), "Bitte Ursprungsland überprüfen"), "Bitte Zolltarifnummer überprüfen")))</f>
        <v/>
      </c>
      <c r="P32" s="81" t="str" cm="1">
        <f t="array" ref="P32">IF(OR(EXACT("",$G32:$I32)), "", MAX(0, IF($AL32, IF($AK32, INDEX(defvals_specific_countries, MATCH(LEFT($AE32,8), LEFT(list_cn_codes,8), 0), MATCH($L32, list_specific_countries, 0)), INDEX(defvals_rest_of_world, MATCH(LEFT($AE32,8), LEFT(list_cn_codes,8), 0))), 0)))</f>
        <v/>
      </c>
      <c r="Q32" s="81" t="str">
        <f t="shared" si="5"/>
        <v/>
      </c>
      <c r="R32" s="81" t="str">
        <f t="shared" si="9"/>
        <v/>
      </c>
      <c r="S32" s="81" t="str">
        <f t="shared" si="9"/>
        <v/>
      </c>
      <c r="T32" s="81" t="str">
        <f t="shared" si="9"/>
        <v/>
      </c>
      <c r="U32" s="81" t="str">
        <f t="shared" si="9"/>
        <v/>
      </c>
      <c r="V32" s="81" t="str">
        <f t="shared" si="9"/>
        <v/>
      </c>
      <c r="W32" s="81" t="str">
        <f t="shared" si="9"/>
        <v/>
      </c>
      <c r="X32" s="81" t="str">
        <f t="shared" si="9"/>
        <v/>
      </c>
      <c r="Y32" s="81" t="str">
        <f t="shared" si="9"/>
        <v/>
      </c>
      <c r="Z32" s="81" t="str">
        <f t="shared" si="9"/>
        <v/>
      </c>
      <c r="AE32" s="7" t="str">
        <f t="shared" si="2"/>
        <v/>
      </c>
      <c r="AF32" s="7" t="str">
        <f t="shared" si="6"/>
        <v/>
      </c>
      <c r="AG32" s="7" t="str">
        <f t="shared" si="3"/>
        <v/>
      </c>
      <c r="AH32" s="7" t="str">
        <f t="shared" si="7"/>
        <v/>
      </c>
      <c r="AI32" s="7" t="str" cm="1">
        <f t="array" ref="AI32">IF($K32="", "", AND($L32&lt;&gt;"", OR(EXACT($L32,list_unlocodes_countries))))</f>
        <v/>
      </c>
      <c r="AJ32" s="7" t="str">
        <f t="shared" si="8"/>
        <v/>
      </c>
      <c r="AK32" s="7" t="str">
        <f t="shared" si="4"/>
        <v/>
      </c>
      <c r="AL32" s="7" t="str" cm="1">
        <f t="array" ref="AL32">IF($AE32="", "", ISNUMBER(MATCH(LEFT($AE32,8), LEFT(list_cn_codes,8), 0)))</f>
        <v/>
      </c>
      <c r="AM32" s="7" t="str" cm="1">
        <f t="array" ref="AM32">IFERROR(
 IF(OR(EXACT("",$G32:$I32)), "",
  IF($F32="", 1, INDEX(calc_companies, MATCH($F32, drop_companies, 0))) *
  IF($H32="", 1, INDEX(calc_suppliers, MATCH($H32, drop_suppliers, 0))) *
  INDEX(calc_cn_codes, MATCH(LEFT($AE32,8), LEFT(drop_cn_codes,8), 0)) *
  INDEX(calc_countries, MATCH($L32, drop_countries, 0))
 ), "")</f>
        <v/>
      </c>
    </row>
    <row r="33" spans="1:39" ht="36" customHeight="1" thickTop="1" thickBot="1" x14ac:dyDescent="0.3">
      <c r="A33" s="62"/>
      <c r="C33" s="75"/>
      <c r="D33" s="75"/>
      <c r="E33" s="75"/>
      <c r="F33" s="75"/>
      <c r="G33" s="76"/>
      <c r="H33" s="76"/>
      <c r="I33" s="76"/>
      <c r="J33" s="76"/>
      <c r="K33" s="81" t="str">
        <f>IF($H33="", "", IFERROR(INDEX('Country List'!$E$2:$E$224, MATCH(INDEX(copy_paste_country, MATCH($H33, copy_paste_supplier, 0)), 'Country List'!$G$2:$G$224, 0)), INDEX(copy_paste_country, MATCH($H33, copy_paste_supplier, 0))))</f>
        <v/>
      </c>
      <c r="L33" s="81" t="str">
        <f t="shared" si="0"/>
        <v/>
      </c>
      <c r="M33" s="81" t="str" cm="1">
        <f t="array" ref="M33">IF($K33="", "", IFERROR(INDEX(list_cbam_relevance, MATCH($L33,list_specific_countries,0)), IF(OR(EXACT($L33,list_unlocodes_countries)), "CBAM-relevant", "Ungültiger UNLOCODE")))</f>
        <v/>
      </c>
      <c r="N33" s="81" t="str" cm="1">
        <f t="array" ref="N33">IF($G33="", "", IF($AF33 &lt; 8, "Nicht genügend Ziffern", IF(OR(EXACT($AE33,LEFT(list_cn_codes,8))), "CBAM-relevant", "Von CBAM ausgeschlossen")))</f>
        <v/>
      </c>
      <c r="O33" s="81" t="str" cm="1">
        <f t="array" ref="O33">IF(AND(EXACT("",$G33:$I33)), "", IF(OR(EXACT("",$G33:$I33)), "Bitte Pflichtfelder befüllen", IF($AH33, IF($AI33, IF($AJ33, IF(AND($N33="CBAM-relevant",$M33="CBAM-relevant"), "CBAM-relevant", "von CBAM ausgeschlossen"), "Bitte Nettogewicht überprüfen"), "Bitte Ursprungsland überprüfen"), "Bitte Zolltarifnummer überprüfen")))</f>
        <v/>
      </c>
      <c r="P33" s="81" t="str" cm="1">
        <f t="array" ref="P33">IF(OR(EXACT("",$G33:$I33)), "", MAX(0, IF($AL33, IF($AK33, INDEX(defvals_specific_countries, MATCH(LEFT($AE33,8), LEFT(list_cn_codes,8), 0), MATCH($L33, list_specific_countries, 0)), INDEX(defvals_rest_of_world, MATCH(LEFT($AE33,8), LEFT(list_cn_codes,8), 0))), 0)))</f>
        <v/>
      </c>
      <c r="Q33" s="81" t="str">
        <f t="shared" si="5"/>
        <v/>
      </c>
      <c r="R33" s="81" t="str">
        <f t="shared" si="9"/>
        <v/>
      </c>
      <c r="S33" s="81" t="str">
        <f t="shared" si="9"/>
        <v/>
      </c>
      <c r="T33" s="81" t="str">
        <f t="shared" si="9"/>
        <v/>
      </c>
      <c r="U33" s="81" t="str">
        <f t="shared" si="9"/>
        <v/>
      </c>
      <c r="V33" s="81" t="str">
        <f t="shared" si="9"/>
        <v/>
      </c>
      <c r="W33" s="81" t="str">
        <f t="shared" si="9"/>
        <v/>
      </c>
      <c r="X33" s="81" t="str">
        <f t="shared" si="9"/>
        <v/>
      </c>
      <c r="Y33" s="81" t="str">
        <f t="shared" si="9"/>
        <v/>
      </c>
      <c r="Z33" s="81" t="str">
        <f t="shared" si="9"/>
        <v/>
      </c>
      <c r="AE33" s="7" t="str">
        <f t="shared" si="2"/>
        <v/>
      </c>
      <c r="AF33" s="7" t="str">
        <f t="shared" si="6"/>
        <v/>
      </c>
      <c r="AG33" s="7" t="str">
        <f t="shared" si="3"/>
        <v/>
      </c>
      <c r="AH33" s="7" t="str">
        <f t="shared" si="7"/>
        <v/>
      </c>
      <c r="AI33" s="7" t="str" cm="1">
        <f t="array" ref="AI33">IF($K33="", "", AND($L33&lt;&gt;"", OR(EXACT($L33,list_unlocodes_countries))))</f>
        <v/>
      </c>
      <c r="AJ33" s="7" t="str">
        <f t="shared" si="8"/>
        <v/>
      </c>
      <c r="AK33" s="7" t="str">
        <f t="shared" si="4"/>
        <v/>
      </c>
      <c r="AL33" s="7" t="str" cm="1">
        <f t="array" ref="AL33">IF($AE33="", "", ISNUMBER(MATCH(LEFT($AE33,8), LEFT(list_cn_codes,8), 0)))</f>
        <v/>
      </c>
      <c r="AM33" s="7" t="str" cm="1">
        <f t="array" ref="AM33">IFERROR(
 IF(OR(EXACT("",$G33:$I33)), "",
  IF($F33="", 1, INDEX(calc_companies, MATCH($F33, drop_companies, 0))) *
  IF($H33="", 1, INDEX(calc_suppliers, MATCH($H33, drop_suppliers, 0))) *
  INDEX(calc_cn_codes, MATCH(LEFT($AE33,8), LEFT(drop_cn_codes,8), 0)) *
  INDEX(calc_countries, MATCH($L33, drop_countries, 0))
 ), "")</f>
        <v/>
      </c>
    </row>
    <row r="34" spans="1:39" ht="36" customHeight="1" thickTop="1" thickBot="1" x14ac:dyDescent="0.3">
      <c r="A34" s="62"/>
      <c r="C34" s="75"/>
      <c r="D34" s="75"/>
      <c r="E34" s="75"/>
      <c r="F34" s="75"/>
      <c r="G34" s="76"/>
      <c r="H34" s="76"/>
      <c r="I34" s="76"/>
      <c r="J34" s="76"/>
      <c r="K34" s="81" t="str">
        <f>IF($H34="", "", IFERROR(INDEX('Country List'!$E$2:$E$224, MATCH(INDEX(copy_paste_country, MATCH($H34, copy_paste_supplier, 0)), 'Country List'!$G$2:$G$224, 0)), INDEX(copy_paste_country, MATCH($H34, copy_paste_supplier, 0))))</f>
        <v/>
      </c>
      <c r="L34" s="81" t="str">
        <f t="shared" si="0"/>
        <v/>
      </c>
      <c r="M34" s="81" t="str" cm="1">
        <f t="array" ref="M34">IF($K34="", "", IFERROR(INDEX(list_cbam_relevance, MATCH($L34,list_specific_countries,0)), IF(OR(EXACT($L34,list_unlocodes_countries)), "CBAM-relevant", "Ungültiger UNLOCODE")))</f>
        <v/>
      </c>
      <c r="N34" s="81" t="str" cm="1">
        <f t="array" ref="N34">IF($G34="", "", IF($AF34 &lt; 8, "Nicht genügend Ziffern", IF(OR(EXACT($AE34,LEFT(list_cn_codes,8))), "CBAM-relevant", "Von CBAM ausgeschlossen")))</f>
        <v/>
      </c>
      <c r="O34" s="81" t="str" cm="1">
        <f t="array" ref="O34">IF(AND(EXACT("",$G34:$I34)), "", IF(OR(EXACT("",$G34:$I34)), "Bitte Pflichtfelder befüllen", IF($AH34, IF($AI34, IF($AJ34, IF(AND($N34="CBAM-relevant",$M34="CBAM-relevant"), "CBAM-relevant", "von CBAM ausgeschlossen"), "Bitte Nettogewicht überprüfen"), "Bitte Ursprungsland überprüfen"), "Bitte Zolltarifnummer überprüfen")))</f>
        <v/>
      </c>
      <c r="P34" s="81" t="str" cm="1">
        <f t="array" ref="P34">IF(OR(EXACT("",$G34:$I34)), "", MAX(0, IF($AL34, IF($AK34, INDEX(defvals_specific_countries, MATCH(LEFT($AE34,8), LEFT(list_cn_codes,8), 0), MATCH($L34, list_specific_countries, 0)), INDEX(defvals_rest_of_world, MATCH(LEFT($AE34,8), LEFT(list_cn_codes,8), 0))), 0)))</f>
        <v/>
      </c>
      <c r="Q34" s="81" t="str">
        <f t="shared" si="5"/>
        <v/>
      </c>
      <c r="R34" s="81" t="str">
        <f t="shared" si="9"/>
        <v/>
      </c>
      <c r="S34" s="81" t="str">
        <f t="shared" si="9"/>
        <v/>
      </c>
      <c r="T34" s="81" t="str">
        <f t="shared" si="9"/>
        <v/>
      </c>
      <c r="U34" s="81" t="str">
        <f t="shared" si="9"/>
        <v/>
      </c>
      <c r="V34" s="81" t="str">
        <f t="shared" si="9"/>
        <v/>
      </c>
      <c r="W34" s="81" t="str">
        <f t="shared" si="9"/>
        <v/>
      </c>
      <c r="X34" s="81" t="str">
        <f t="shared" si="9"/>
        <v/>
      </c>
      <c r="Y34" s="81" t="str">
        <f t="shared" si="9"/>
        <v/>
      </c>
      <c r="Z34" s="81" t="str">
        <f t="shared" si="9"/>
        <v/>
      </c>
      <c r="AE34" s="7" t="str">
        <f t="shared" si="2"/>
        <v/>
      </c>
      <c r="AF34" s="7" t="str">
        <f t="shared" si="6"/>
        <v/>
      </c>
      <c r="AG34" s="7" t="str">
        <f t="shared" si="3"/>
        <v/>
      </c>
      <c r="AH34" s="7" t="str">
        <f t="shared" si="7"/>
        <v/>
      </c>
      <c r="AI34" s="7" t="str" cm="1">
        <f t="array" ref="AI34">IF($K34="", "", AND($L34&lt;&gt;"", OR(EXACT($L34,list_unlocodes_countries))))</f>
        <v/>
      </c>
      <c r="AJ34" s="7" t="str">
        <f t="shared" si="8"/>
        <v/>
      </c>
      <c r="AK34" s="7" t="str">
        <f t="shared" si="4"/>
        <v/>
      </c>
      <c r="AL34" s="7" t="str" cm="1">
        <f t="array" ref="AL34">IF($AE34="", "", ISNUMBER(MATCH(LEFT($AE34,8), LEFT(list_cn_codes,8), 0)))</f>
        <v/>
      </c>
      <c r="AM34" s="7" t="str" cm="1">
        <f t="array" ref="AM34">IFERROR(
 IF(OR(EXACT("",$G34:$I34)), "",
  IF($F34="", 1, INDEX(calc_companies, MATCH($F34, drop_companies, 0))) *
  IF($H34="", 1, INDEX(calc_suppliers, MATCH($H34, drop_suppliers, 0))) *
  INDEX(calc_cn_codes, MATCH(LEFT($AE34,8), LEFT(drop_cn_codes,8), 0)) *
  INDEX(calc_countries, MATCH($L34, drop_countries, 0))
 ), "")</f>
        <v/>
      </c>
    </row>
    <row r="35" spans="1:39" ht="36" customHeight="1" thickTop="1" thickBot="1" x14ac:dyDescent="0.3">
      <c r="A35" s="62"/>
      <c r="C35" s="75"/>
      <c r="D35" s="75"/>
      <c r="E35" s="75"/>
      <c r="F35" s="75"/>
      <c r="G35" s="76"/>
      <c r="H35" s="76"/>
      <c r="I35" s="76"/>
      <c r="J35" s="76"/>
      <c r="K35" s="81" t="str">
        <f>IF($H35="", "", IFERROR(INDEX('Country List'!$E$2:$E$224, MATCH(INDEX(copy_paste_country, MATCH($H35, copy_paste_supplier, 0)), 'Country List'!$G$2:$G$224, 0)), INDEX(copy_paste_country, MATCH($H35, copy_paste_supplier, 0))))</f>
        <v/>
      </c>
      <c r="L35" s="81" t="str">
        <f t="shared" si="0"/>
        <v/>
      </c>
      <c r="M35" s="81" t="str" cm="1">
        <f t="array" ref="M35">IF($K35="", "", IFERROR(INDEX(list_cbam_relevance, MATCH($L35,list_specific_countries,0)), IF(OR(EXACT($L35,list_unlocodes_countries)), "CBAM-relevant", "Ungültiger UNLOCODE")))</f>
        <v/>
      </c>
      <c r="N35" s="81" t="str" cm="1">
        <f t="array" ref="N35">IF($G35="", "", IF($AF35 &lt; 8, "Nicht genügend Ziffern", IF(OR(EXACT($AE35,LEFT(list_cn_codes,8))), "CBAM-relevant", "Von CBAM ausgeschlossen")))</f>
        <v/>
      </c>
      <c r="O35" s="81" t="str" cm="1">
        <f t="array" ref="O35">IF(AND(EXACT("",$G35:$I35)), "", IF(OR(EXACT("",$G35:$I35)), "Bitte Pflichtfelder befüllen", IF($AH35, IF($AI35, IF($AJ35, IF(AND($N35="CBAM-relevant",$M35="CBAM-relevant"), "CBAM-relevant", "von CBAM ausgeschlossen"), "Bitte Nettogewicht überprüfen"), "Bitte Ursprungsland überprüfen"), "Bitte Zolltarifnummer überprüfen")))</f>
        <v/>
      </c>
      <c r="P35" s="81" t="str" cm="1">
        <f t="array" ref="P35">IF(OR(EXACT("",$G35:$I35)), "", MAX(0, IF($AL35, IF($AK35, INDEX(defvals_specific_countries, MATCH(LEFT($AE35,8), LEFT(list_cn_codes,8), 0), MATCH($L35, list_specific_countries, 0)), INDEX(defvals_rest_of_world, MATCH(LEFT($AE35,8), LEFT(list_cn_codes,8), 0))), 0)))</f>
        <v/>
      </c>
      <c r="Q35" s="81" t="str">
        <f t="shared" si="5"/>
        <v/>
      </c>
      <c r="R35" s="81" t="str">
        <f t="shared" si="9"/>
        <v/>
      </c>
      <c r="S35" s="81" t="str">
        <f t="shared" si="9"/>
        <v/>
      </c>
      <c r="T35" s="81" t="str">
        <f t="shared" si="9"/>
        <v/>
      </c>
      <c r="U35" s="81" t="str">
        <f t="shared" si="9"/>
        <v/>
      </c>
      <c r="V35" s="81" t="str">
        <f t="shared" si="9"/>
        <v/>
      </c>
      <c r="W35" s="81" t="str">
        <f t="shared" si="9"/>
        <v/>
      </c>
      <c r="X35" s="81" t="str">
        <f t="shared" si="9"/>
        <v/>
      </c>
      <c r="Y35" s="81" t="str">
        <f t="shared" si="9"/>
        <v/>
      </c>
      <c r="Z35" s="81" t="str">
        <f t="shared" si="9"/>
        <v/>
      </c>
      <c r="AE35" s="7" t="str">
        <f t="shared" si="2"/>
        <v/>
      </c>
      <c r="AF35" s="7" t="str">
        <f t="shared" si="6"/>
        <v/>
      </c>
      <c r="AG35" s="7" t="str">
        <f t="shared" si="3"/>
        <v/>
      </c>
      <c r="AH35" s="7" t="str">
        <f t="shared" si="7"/>
        <v/>
      </c>
      <c r="AI35" s="7" t="str" cm="1">
        <f t="array" ref="AI35">IF($K35="", "", AND($L35&lt;&gt;"", OR(EXACT($L35,list_unlocodes_countries))))</f>
        <v/>
      </c>
      <c r="AJ35" s="7" t="str">
        <f t="shared" si="8"/>
        <v/>
      </c>
      <c r="AK35" s="7" t="str">
        <f t="shared" si="4"/>
        <v/>
      </c>
      <c r="AL35" s="7" t="str" cm="1">
        <f t="array" ref="AL35">IF($AE35="", "", ISNUMBER(MATCH(LEFT($AE35,8), LEFT(list_cn_codes,8), 0)))</f>
        <v/>
      </c>
      <c r="AM35" s="7" t="str" cm="1">
        <f t="array" ref="AM35">IFERROR(
 IF(OR(EXACT("",$G35:$I35)), "",
  IF($F35="", 1, INDEX(calc_companies, MATCH($F35, drop_companies, 0))) *
  IF($H35="", 1, INDEX(calc_suppliers, MATCH($H35, drop_suppliers, 0))) *
  INDEX(calc_cn_codes, MATCH(LEFT($AE35,8), LEFT(drop_cn_codes,8), 0)) *
  INDEX(calc_countries, MATCH($L35, drop_countries, 0))
 ), "")</f>
        <v/>
      </c>
    </row>
    <row r="36" spans="1:39" ht="36" customHeight="1" thickTop="1" thickBot="1" x14ac:dyDescent="0.3">
      <c r="A36" s="62"/>
      <c r="C36" s="75"/>
      <c r="D36" s="75"/>
      <c r="E36" s="75"/>
      <c r="F36" s="75"/>
      <c r="G36" s="76"/>
      <c r="H36" s="76"/>
      <c r="I36" s="76"/>
      <c r="J36" s="76"/>
      <c r="K36" s="81" t="str">
        <f>IF($H36="", "", IFERROR(INDEX('Country List'!$E$2:$E$224, MATCH(INDEX(copy_paste_country, MATCH($H36, copy_paste_supplier, 0)), 'Country List'!$G$2:$G$224, 0)), INDEX(copy_paste_country, MATCH($H36, copy_paste_supplier, 0))))</f>
        <v/>
      </c>
      <c r="L36" s="81" t="str">
        <f t="shared" si="0"/>
        <v/>
      </c>
      <c r="M36" s="81" t="str" cm="1">
        <f t="array" ref="M36">IF($K36="", "", IFERROR(INDEX(list_cbam_relevance, MATCH($L36,list_specific_countries,0)), IF(OR(EXACT($L36,list_unlocodes_countries)), "CBAM-relevant", "Ungültiger UNLOCODE")))</f>
        <v/>
      </c>
      <c r="N36" s="81" t="str" cm="1">
        <f t="array" ref="N36">IF($G36="", "", IF($AF36 &lt; 8, "Nicht genügend Ziffern", IF(OR(EXACT($AE36,LEFT(list_cn_codes,8))), "CBAM-relevant", "Von CBAM ausgeschlossen")))</f>
        <v/>
      </c>
      <c r="O36" s="81" t="str" cm="1">
        <f t="array" ref="O36">IF(AND(EXACT("",$G36:$I36)), "", IF(OR(EXACT("",$G36:$I36)), "Bitte Pflichtfelder befüllen", IF($AH36, IF($AI36, IF($AJ36, IF(AND($N36="CBAM-relevant",$M36="CBAM-relevant"), "CBAM-relevant", "von CBAM ausgeschlossen"), "Bitte Nettogewicht überprüfen"), "Bitte Ursprungsland überprüfen"), "Bitte Zolltarifnummer überprüfen")))</f>
        <v/>
      </c>
      <c r="P36" s="81" t="str" cm="1">
        <f t="array" ref="P36">IF(OR(EXACT("",$G36:$I36)), "", MAX(0, IF($AL36, IF($AK36, INDEX(defvals_specific_countries, MATCH(LEFT($AE36,8), LEFT(list_cn_codes,8), 0), MATCH($L36, list_specific_countries, 0)), INDEX(defvals_rest_of_world, MATCH(LEFT($AE36,8), LEFT(list_cn_codes,8), 0))), 0)))</f>
        <v/>
      </c>
      <c r="Q36" s="81" t="str">
        <f t="shared" si="5"/>
        <v/>
      </c>
      <c r="R36" s="81" t="str">
        <f t="shared" si="9"/>
        <v/>
      </c>
      <c r="S36" s="81" t="str">
        <f t="shared" si="9"/>
        <v/>
      </c>
      <c r="T36" s="81" t="str">
        <f t="shared" si="9"/>
        <v/>
      </c>
      <c r="U36" s="81" t="str">
        <f t="shared" si="9"/>
        <v/>
      </c>
      <c r="V36" s="81" t="str">
        <f t="shared" si="9"/>
        <v/>
      </c>
      <c r="W36" s="81" t="str">
        <f t="shared" si="9"/>
        <v/>
      </c>
      <c r="X36" s="81" t="str">
        <f t="shared" si="9"/>
        <v/>
      </c>
      <c r="Y36" s="81" t="str">
        <f t="shared" si="9"/>
        <v/>
      </c>
      <c r="Z36" s="81" t="str">
        <f t="shared" si="9"/>
        <v/>
      </c>
      <c r="AE36" s="7" t="str">
        <f t="shared" si="2"/>
        <v/>
      </c>
      <c r="AF36" s="7" t="str">
        <f t="shared" si="6"/>
        <v/>
      </c>
      <c r="AG36" s="7" t="str">
        <f t="shared" si="3"/>
        <v/>
      </c>
      <c r="AH36" s="7" t="str">
        <f t="shared" si="7"/>
        <v/>
      </c>
      <c r="AI36" s="7" t="str" cm="1">
        <f t="array" ref="AI36">IF($K36="", "", AND($L36&lt;&gt;"", OR(EXACT($L36,list_unlocodes_countries))))</f>
        <v/>
      </c>
      <c r="AJ36" s="7" t="str">
        <f t="shared" si="8"/>
        <v/>
      </c>
      <c r="AK36" s="7" t="str">
        <f t="shared" si="4"/>
        <v/>
      </c>
      <c r="AL36" s="7" t="str" cm="1">
        <f t="array" ref="AL36">IF($AE36="", "", ISNUMBER(MATCH(LEFT($AE36,8), LEFT(list_cn_codes,8), 0)))</f>
        <v/>
      </c>
      <c r="AM36" s="7" t="str" cm="1">
        <f t="array" ref="AM36">IFERROR(
 IF(OR(EXACT("",$G36:$I36)), "",
  IF($F36="", 1, INDEX(calc_companies, MATCH($F36, drop_companies, 0))) *
  IF($H36="", 1, INDEX(calc_suppliers, MATCH($H36, drop_suppliers, 0))) *
  INDEX(calc_cn_codes, MATCH(LEFT($AE36,8), LEFT(drop_cn_codes,8), 0)) *
  INDEX(calc_countries, MATCH($L36, drop_countries, 0))
 ), "")</f>
        <v/>
      </c>
    </row>
    <row r="37" spans="1:39" ht="36" customHeight="1" thickTop="1" thickBot="1" x14ac:dyDescent="0.3">
      <c r="A37" s="62"/>
      <c r="C37" s="75"/>
      <c r="D37" s="75"/>
      <c r="E37" s="75"/>
      <c r="F37" s="75"/>
      <c r="G37" s="76"/>
      <c r="H37" s="76"/>
      <c r="I37" s="76"/>
      <c r="J37" s="76"/>
      <c r="K37" s="81" t="str">
        <f>IF($H37="", "", IFERROR(INDEX('Country List'!$E$2:$E$224, MATCH(INDEX(copy_paste_country, MATCH($H37, copy_paste_supplier, 0)), 'Country List'!$G$2:$G$224, 0)), INDEX(copy_paste_country, MATCH($H37, copy_paste_supplier, 0))))</f>
        <v/>
      </c>
      <c r="L37" s="81" t="str">
        <f t="shared" si="0"/>
        <v/>
      </c>
      <c r="M37" s="81" t="str" cm="1">
        <f t="array" ref="M37">IF($K37="", "", IFERROR(INDEX(list_cbam_relevance, MATCH($L37,list_specific_countries,0)), IF(OR(EXACT($L37,list_unlocodes_countries)), "CBAM-relevant", "Ungültiger UNLOCODE")))</f>
        <v/>
      </c>
      <c r="N37" s="81" t="str" cm="1">
        <f t="array" ref="N37">IF($G37="", "", IF($AF37 &lt; 8, "Nicht genügend Ziffern", IF(OR(EXACT($AE37,LEFT(list_cn_codes,8))), "CBAM-relevant", "Von CBAM ausgeschlossen")))</f>
        <v/>
      </c>
      <c r="O37" s="81" t="str" cm="1">
        <f t="array" ref="O37">IF(AND(EXACT("",$G37:$I37)), "", IF(OR(EXACT("",$G37:$I37)), "Bitte Pflichtfelder befüllen", IF($AH37, IF($AI37, IF($AJ37, IF(AND($N37="CBAM-relevant",$M37="CBAM-relevant"), "CBAM-relevant", "von CBAM ausgeschlossen"), "Bitte Nettogewicht überprüfen"), "Bitte Ursprungsland überprüfen"), "Bitte Zolltarifnummer überprüfen")))</f>
        <v/>
      </c>
      <c r="P37" s="81" t="str" cm="1">
        <f t="array" ref="P37">IF(OR(EXACT("",$G37:$I37)), "", MAX(0, IF($AL37, IF($AK37, INDEX(defvals_specific_countries, MATCH(LEFT($AE37,8), LEFT(list_cn_codes,8), 0), MATCH($L37, list_specific_countries, 0)), INDEX(defvals_rest_of_world, MATCH(LEFT($AE37,8), LEFT(list_cn_codes,8), 0))), 0)))</f>
        <v/>
      </c>
      <c r="Q37" s="81" t="str">
        <f t="shared" si="5"/>
        <v/>
      </c>
      <c r="R37" s="81" t="str">
        <f t="shared" si="9"/>
        <v/>
      </c>
      <c r="S37" s="81" t="str">
        <f t="shared" si="9"/>
        <v/>
      </c>
      <c r="T37" s="81" t="str">
        <f t="shared" si="9"/>
        <v/>
      </c>
      <c r="U37" s="81" t="str">
        <f t="shared" si="9"/>
        <v/>
      </c>
      <c r="V37" s="81" t="str">
        <f t="shared" si="9"/>
        <v/>
      </c>
      <c r="W37" s="81" t="str">
        <f t="shared" si="9"/>
        <v/>
      </c>
      <c r="X37" s="81" t="str">
        <f t="shared" si="9"/>
        <v/>
      </c>
      <c r="Y37" s="81" t="str">
        <f t="shared" si="9"/>
        <v/>
      </c>
      <c r="Z37" s="81" t="str">
        <f t="shared" si="9"/>
        <v/>
      </c>
      <c r="AE37" s="7" t="str">
        <f t="shared" si="2"/>
        <v/>
      </c>
      <c r="AF37" s="7" t="str">
        <f t="shared" si="6"/>
        <v/>
      </c>
      <c r="AG37" s="7" t="str">
        <f t="shared" si="3"/>
        <v/>
      </c>
      <c r="AH37" s="7" t="str">
        <f t="shared" si="7"/>
        <v/>
      </c>
      <c r="AI37" s="7" t="str" cm="1">
        <f t="array" ref="AI37">IF($K37="", "", AND($L37&lt;&gt;"", OR(EXACT($L37,list_unlocodes_countries))))</f>
        <v/>
      </c>
      <c r="AJ37" s="7" t="str">
        <f t="shared" si="8"/>
        <v/>
      </c>
      <c r="AK37" s="7" t="str">
        <f t="shared" si="4"/>
        <v/>
      </c>
      <c r="AL37" s="7" t="str" cm="1">
        <f t="array" ref="AL37">IF($AE37="", "", ISNUMBER(MATCH(LEFT($AE37,8), LEFT(list_cn_codes,8), 0)))</f>
        <v/>
      </c>
      <c r="AM37" s="7" t="str" cm="1">
        <f t="array" ref="AM37">IFERROR(
 IF(OR(EXACT("",$G37:$I37)), "",
  IF($F37="", 1, INDEX(calc_companies, MATCH($F37, drop_companies, 0))) *
  IF($H37="", 1, INDEX(calc_suppliers, MATCH($H37, drop_suppliers, 0))) *
  INDEX(calc_cn_codes, MATCH(LEFT($AE37,8), LEFT(drop_cn_codes,8), 0)) *
  INDEX(calc_countries, MATCH($L37, drop_countries, 0))
 ), "")</f>
        <v/>
      </c>
    </row>
    <row r="38" spans="1:39" ht="36" customHeight="1" thickTop="1" thickBot="1" x14ac:dyDescent="0.3">
      <c r="A38" s="62"/>
      <c r="C38" s="75"/>
      <c r="D38" s="75"/>
      <c r="E38" s="75"/>
      <c r="F38" s="75"/>
      <c r="G38" s="76"/>
      <c r="H38" s="76"/>
      <c r="I38" s="76"/>
      <c r="J38" s="76"/>
      <c r="K38" s="81" t="str">
        <f>IF($H38="", "", IFERROR(INDEX('Country List'!$E$2:$E$224, MATCH(INDEX(copy_paste_country, MATCH($H38, copy_paste_supplier, 0)), 'Country List'!$G$2:$G$224, 0)), INDEX(copy_paste_country, MATCH($H38, copy_paste_supplier, 0))))</f>
        <v/>
      </c>
      <c r="L38" s="81" t="str">
        <f t="shared" si="0"/>
        <v/>
      </c>
      <c r="M38" s="81" t="str" cm="1">
        <f t="array" ref="M38">IF($K38="", "", IFERROR(INDEX(list_cbam_relevance, MATCH($L38,list_specific_countries,0)), IF(OR(EXACT($L38,list_unlocodes_countries)), "CBAM-relevant", "Ungültiger UNLOCODE")))</f>
        <v/>
      </c>
      <c r="N38" s="81" t="str" cm="1">
        <f t="array" ref="N38">IF($G38="", "", IF($AF38 &lt; 8, "Nicht genügend Ziffern", IF(OR(EXACT($AE38,LEFT(list_cn_codes,8))), "CBAM-relevant", "Von CBAM ausgeschlossen")))</f>
        <v/>
      </c>
      <c r="O38" s="81" t="str" cm="1">
        <f t="array" ref="O38">IF(AND(EXACT("",$G38:$I38)), "", IF(OR(EXACT("",$G38:$I38)), "Bitte Pflichtfelder befüllen", IF($AH38, IF($AI38, IF($AJ38, IF(AND($N38="CBAM-relevant",$M38="CBAM-relevant"), "CBAM-relevant", "von CBAM ausgeschlossen"), "Bitte Nettogewicht überprüfen"), "Bitte Ursprungsland überprüfen"), "Bitte Zolltarifnummer überprüfen")))</f>
        <v/>
      </c>
      <c r="P38" s="81" t="str" cm="1">
        <f t="array" ref="P38">IF(OR(EXACT("",$G38:$I38)), "", MAX(0, IF($AL38, IF($AK38, INDEX(defvals_specific_countries, MATCH(LEFT($AE38,8), LEFT(list_cn_codes,8), 0), MATCH($L38, list_specific_countries, 0)), INDEX(defvals_rest_of_world, MATCH(LEFT($AE38,8), LEFT(list_cn_codes,8), 0))), 0)))</f>
        <v/>
      </c>
      <c r="Q38" s="81" t="str">
        <f t="shared" si="5"/>
        <v/>
      </c>
      <c r="R38" s="81" t="str">
        <f t="shared" si="9"/>
        <v/>
      </c>
      <c r="S38" s="81" t="str">
        <f t="shared" si="9"/>
        <v/>
      </c>
      <c r="T38" s="81" t="str">
        <f t="shared" si="9"/>
        <v/>
      </c>
      <c r="U38" s="81" t="str">
        <f t="shared" si="9"/>
        <v/>
      </c>
      <c r="V38" s="81" t="str">
        <f t="shared" si="9"/>
        <v/>
      </c>
      <c r="W38" s="81" t="str">
        <f t="shared" si="9"/>
        <v/>
      </c>
      <c r="X38" s="81" t="str">
        <f t="shared" si="9"/>
        <v/>
      </c>
      <c r="Y38" s="81" t="str">
        <f t="shared" si="9"/>
        <v/>
      </c>
      <c r="Z38" s="81" t="str">
        <f t="shared" si="9"/>
        <v/>
      </c>
      <c r="AE38" s="7" t="str">
        <f t="shared" si="2"/>
        <v/>
      </c>
      <c r="AF38" s="7" t="str">
        <f t="shared" si="6"/>
        <v/>
      </c>
      <c r="AG38" s="7" t="str">
        <f t="shared" si="3"/>
        <v/>
      </c>
      <c r="AH38" s="7" t="str">
        <f t="shared" si="7"/>
        <v/>
      </c>
      <c r="AI38" s="7" t="str" cm="1">
        <f t="array" ref="AI38">IF($K38="", "", AND($L38&lt;&gt;"", OR(EXACT($L38,list_unlocodes_countries))))</f>
        <v/>
      </c>
      <c r="AJ38" s="7" t="str">
        <f t="shared" si="8"/>
        <v/>
      </c>
      <c r="AK38" s="7" t="str">
        <f t="shared" si="4"/>
        <v/>
      </c>
      <c r="AL38" s="7" t="str" cm="1">
        <f t="array" ref="AL38">IF($AE38="", "", ISNUMBER(MATCH(LEFT($AE38,8), LEFT(list_cn_codes,8), 0)))</f>
        <v/>
      </c>
      <c r="AM38" s="7" t="str" cm="1">
        <f t="array" ref="AM38">IFERROR(
 IF(OR(EXACT("",$G38:$I38)), "",
  IF($F38="", 1, INDEX(calc_companies, MATCH($F38, drop_companies, 0))) *
  IF($H38="", 1, INDEX(calc_suppliers, MATCH($H38, drop_suppliers, 0))) *
  INDEX(calc_cn_codes, MATCH(LEFT($AE38,8), LEFT(drop_cn_codes,8), 0)) *
  INDEX(calc_countries, MATCH($L38, drop_countries, 0))
 ), "")</f>
        <v/>
      </c>
    </row>
    <row r="39" spans="1:39" ht="36" customHeight="1" thickTop="1" thickBot="1" x14ac:dyDescent="0.3">
      <c r="A39" s="62"/>
      <c r="C39" s="75"/>
      <c r="D39" s="75"/>
      <c r="E39" s="75"/>
      <c r="F39" s="75"/>
      <c r="G39" s="76"/>
      <c r="H39" s="76"/>
      <c r="I39" s="76"/>
      <c r="J39" s="76"/>
      <c r="K39" s="81" t="str">
        <f>IF($H39="", "", IFERROR(INDEX('Country List'!$E$2:$E$224, MATCH(INDEX(copy_paste_country, MATCH($H39, copy_paste_supplier, 0)), 'Country List'!$G$2:$G$224, 0)), INDEX(copy_paste_country, MATCH($H39, copy_paste_supplier, 0))))</f>
        <v/>
      </c>
      <c r="L39" s="81" t="str">
        <f t="shared" si="0"/>
        <v/>
      </c>
      <c r="M39" s="81" t="str" cm="1">
        <f t="array" ref="M39">IF($K39="", "", IFERROR(INDEX(list_cbam_relevance, MATCH($L39,list_specific_countries,0)), IF(OR(EXACT($L39,list_unlocodes_countries)), "CBAM-relevant", "Ungültiger UNLOCODE")))</f>
        <v/>
      </c>
      <c r="N39" s="81" t="str" cm="1">
        <f t="array" ref="N39">IF($G39="", "", IF($AF39 &lt; 8, "Nicht genügend Ziffern", IF(OR(EXACT($AE39,LEFT(list_cn_codes,8))), "CBAM-relevant", "Von CBAM ausgeschlossen")))</f>
        <v/>
      </c>
      <c r="O39" s="81" t="str" cm="1">
        <f t="array" ref="O39">IF(AND(EXACT("",$G39:$I39)), "", IF(OR(EXACT("",$G39:$I39)), "Bitte Pflichtfelder befüllen", IF($AH39, IF($AI39, IF($AJ39, IF(AND($N39="CBAM-relevant",$M39="CBAM-relevant"), "CBAM-relevant", "von CBAM ausgeschlossen"), "Bitte Nettogewicht überprüfen"), "Bitte Ursprungsland überprüfen"), "Bitte Zolltarifnummer überprüfen")))</f>
        <v/>
      </c>
      <c r="P39" s="81" t="str" cm="1">
        <f t="array" ref="P39">IF(OR(EXACT("",$G39:$I39)), "", MAX(0, IF($AL39, IF($AK39, INDEX(defvals_specific_countries, MATCH(LEFT($AE39,8), LEFT(list_cn_codes,8), 0), MATCH($L39, list_specific_countries, 0)), INDEX(defvals_rest_of_world, MATCH(LEFT($AE39,8), LEFT(list_cn_codes,8), 0))), 0)))</f>
        <v/>
      </c>
      <c r="Q39" s="81" t="str">
        <f t="shared" si="5"/>
        <v/>
      </c>
      <c r="R39" s="81" t="str">
        <f t="shared" si="9"/>
        <v/>
      </c>
      <c r="S39" s="81" t="str">
        <f t="shared" si="9"/>
        <v/>
      </c>
      <c r="T39" s="81" t="str">
        <f t="shared" si="9"/>
        <v/>
      </c>
      <c r="U39" s="81" t="str">
        <f t="shared" si="9"/>
        <v/>
      </c>
      <c r="V39" s="81" t="str">
        <f t="shared" si="9"/>
        <v/>
      </c>
      <c r="W39" s="81" t="str">
        <f t="shared" si="9"/>
        <v/>
      </c>
      <c r="X39" s="81" t="str">
        <f t="shared" si="9"/>
        <v/>
      </c>
      <c r="Y39" s="81" t="str">
        <f t="shared" si="9"/>
        <v/>
      </c>
      <c r="Z39" s="81" t="str">
        <f t="shared" si="9"/>
        <v/>
      </c>
      <c r="AE39" s="7" t="str">
        <f t="shared" si="2"/>
        <v/>
      </c>
      <c r="AF39" s="7" t="str">
        <f t="shared" si="6"/>
        <v/>
      </c>
      <c r="AG39" s="7" t="str">
        <f t="shared" si="3"/>
        <v/>
      </c>
      <c r="AH39" s="7" t="str">
        <f t="shared" si="7"/>
        <v/>
      </c>
      <c r="AI39" s="7" t="str" cm="1">
        <f t="array" ref="AI39">IF($K39="", "", AND($L39&lt;&gt;"", OR(EXACT($L39,list_unlocodes_countries))))</f>
        <v/>
      </c>
      <c r="AJ39" s="7" t="str">
        <f t="shared" si="8"/>
        <v/>
      </c>
      <c r="AK39" s="7" t="str">
        <f t="shared" si="4"/>
        <v/>
      </c>
      <c r="AL39" s="7" t="str" cm="1">
        <f t="array" ref="AL39">IF($AE39="", "", ISNUMBER(MATCH(LEFT($AE39,8), LEFT(list_cn_codes,8), 0)))</f>
        <v/>
      </c>
      <c r="AM39" s="7" t="str" cm="1">
        <f t="array" ref="AM39">IFERROR(
 IF(OR(EXACT("",$G39:$I39)), "",
  IF($F39="", 1, INDEX(calc_companies, MATCH($F39, drop_companies, 0))) *
  IF($H39="", 1, INDEX(calc_suppliers, MATCH($H39, drop_suppliers, 0))) *
  INDEX(calc_cn_codes, MATCH(LEFT($AE39,8), LEFT(drop_cn_codes,8), 0)) *
  INDEX(calc_countries, MATCH($L39, drop_countries, 0))
 ), "")</f>
        <v/>
      </c>
    </row>
    <row r="40" spans="1:39" ht="36" customHeight="1" thickTop="1" thickBot="1" x14ac:dyDescent="0.3">
      <c r="A40" s="62"/>
      <c r="C40" s="75"/>
      <c r="D40" s="75"/>
      <c r="E40" s="75"/>
      <c r="F40" s="75"/>
      <c r="G40" s="76"/>
      <c r="H40" s="76"/>
      <c r="I40" s="76"/>
      <c r="J40" s="76"/>
      <c r="K40" s="81" t="str">
        <f>IF($H40="", "", IFERROR(INDEX('Country List'!$E$2:$E$224, MATCH(INDEX(copy_paste_country, MATCH($H40, copy_paste_supplier, 0)), 'Country List'!$G$2:$G$224, 0)), INDEX(copy_paste_country, MATCH($H40, copy_paste_supplier, 0))))</f>
        <v/>
      </c>
      <c r="L40" s="81" t="str">
        <f t="shared" si="0"/>
        <v/>
      </c>
      <c r="M40" s="81" t="str" cm="1">
        <f t="array" ref="M40">IF($K40="", "", IFERROR(INDEX(list_cbam_relevance, MATCH($L40,list_specific_countries,0)), IF(OR(EXACT($L40,list_unlocodes_countries)), "CBAM-relevant", "Ungültiger UNLOCODE")))</f>
        <v/>
      </c>
      <c r="N40" s="81" t="str" cm="1">
        <f t="array" ref="N40">IF($G40="", "", IF($AF40 &lt; 8, "Nicht genügend Ziffern", IF(OR(EXACT($AE40,LEFT(list_cn_codes,8))), "CBAM-relevant", "Von CBAM ausgeschlossen")))</f>
        <v/>
      </c>
      <c r="O40" s="81" t="str" cm="1">
        <f t="array" ref="O40">IF(AND(EXACT("",$G40:$I40)), "", IF(OR(EXACT("",$G40:$I40)), "Bitte Pflichtfelder befüllen", IF($AH40, IF($AI40, IF($AJ40, IF(AND($N40="CBAM-relevant",$M40="CBAM-relevant"), "CBAM-relevant", "von CBAM ausgeschlossen"), "Bitte Nettogewicht überprüfen"), "Bitte Ursprungsland überprüfen"), "Bitte Zolltarifnummer überprüfen")))</f>
        <v/>
      </c>
      <c r="P40" s="81" t="str" cm="1">
        <f t="array" ref="P40">IF(OR(EXACT("",$G40:$I40)), "", MAX(0, IF($AL40, IF($AK40, INDEX(defvals_specific_countries, MATCH(LEFT($AE40,8), LEFT(list_cn_codes,8), 0), MATCH($L40, list_specific_countries, 0)), INDEX(defvals_rest_of_world, MATCH(LEFT($AE40,8), LEFT(list_cn_codes,8), 0))), 0)))</f>
        <v/>
      </c>
      <c r="Q40" s="81" t="str">
        <f t="shared" si="5"/>
        <v/>
      </c>
      <c r="R40" s="81" t="str">
        <f t="shared" si="9"/>
        <v/>
      </c>
      <c r="S40" s="81" t="str">
        <f t="shared" si="9"/>
        <v/>
      </c>
      <c r="T40" s="81" t="str">
        <f t="shared" si="9"/>
        <v/>
      </c>
      <c r="U40" s="81" t="str">
        <f t="shared" si="9"/>
        <v/>
      </c>
      <c r="V40" s="81" t="str">
        <f t="shared" si="9"/>
        <v/>
      </c>
      <c r="W40" s="81" t="str">
        <f t="shared" si="9"/>
        <v/>
      </c>
      <c r="X40" s="81" t="str">
        <f t="shared" si="9"/>
        <v/>
      </c>
      <c r="Y40" s="81" t="str">
        <f t="shared" si="9"/>
        <v/>
      </c>
      <c r="Z40" s="81" t="str">
        <f t="shared" si="9"/>
        <v/>
      </c>
      <c r="AE40" s="7" t="str">
        <f t="shared" si="2"/>
        <v/>
      </c>
      <c r="AF40" s="7" t="str">
        <f t="shared" si="6"/>
        <v/>
      </c>
      <c r="AG40" s="7" t="str">
        <f t="shared" si="3"/>
        <v/>
      </c>
      <c r="AH40" s="7" t="str">
        <f t="shared" si="7"/>
        <v/>
      </c>
      <c r="AI40" s="7" t="str" cm="1">
        <f t="array" ref="AI40">IF($K40="", "", AND($L40&lt;&gt;"", OR(EXACT($L40,list_unlocodes_countries))))</f>
        <v/>
      </c>
      <c r="AJ40" s="7" t="str">
        <f t="shared" si="8"/>
        <v/>
      </c>
      <c r="AK40" s="7" t="str">
        <f t="shared" si="4"/>
        <v/>
      </c>
      <c r="AL40" s="7" t="str" cm="1">
        <f t="array" ref="AL40">IF($AE40="", "", ISNUMBER(MATCH(LEFT($AE40,8), LEFT(list_cn_codes,8), 0)))</f>
        <v/>
      </c>
      <c r="AM40" s="7" t="str" cm="1">
        <f t="array" ref="AM40">IFERROR(
 IF(OR(EXACT("",$G40:$I40)), "",
  IF($F40="", 1, INDEX(calc_companies, MATCH($F40, drop_companies, 0))) *
  IF($H40="", 1, INDEX(calc_suppliers, MATCH($H40, drop_suppliers, 0))) *
  INDEX(calc_cn_codes, MATCH(LEFT($AE40,8), LEFT(drop_cn_codes,8), 0)) *
  INDEX(calc_countries, MATCH($L40, drop_countries, 0))
 ), "")</f>
        <v/>
      </c>
    </row>
    <row r="41" spans="1:39" ht="36" customHeight="1" thickTop="1" thickBot="1" x14ac:dyDescent="0.3">
      <c r="A41" s="62"/>
      <c r="C41" s="75"/>
      <c r="D41" s="75"/>
      <c r="E41" s="75"/>
      <c r="F41" s="75"/>
      <c r="G41" s="76"/>
      <c r="H41" s="76"/>
      <c r="I41" s="76"/>
      <c r="J41" s="76"/>
      <c r="K41" s="81" t="str">
        <f>IF($H41="", "", IFERROR(INDEX('Country List'!$E$2:$E$224, MATCH(INDEX(copy_paste_country, MATCH($H41, copy_paste_supplier, 0)), 'Country List'!$G$2:$G$224, 0)), INDEX(copy_paste_country, MATCH($H41, copy_paste_supplier, 0))))</f>
        <v/>
      </c>
      <c r="L41" s="81" t="str">
        <f t="shared" si="0"/>
        <v/>
      </c>
      <c r="M41" s="81" t="str" cm="1">
        <f t="array" ref="M41">IF($K41="", "", IFERROR(INDEX(list_cbam_relevance, MATCH($L41,list_specific_countries,0)), IF(OR(EXACT($L41,list_unlocodes_countries)), "CBAM-relevant", "Ungültiger UNLOCODE")))</f>
        <v/>
      </c>
      <c r="N41" s="81" t="str" cm="1">
        <f t="array" ref="N41">IF($G41="", "", IF($AF41 &lt; 8, "Nicht genügend Ziffern", IF(OR(EXACT($AE41,LEFT(list_cn_codes,8))), "CBAM-relevant", "Von CBAM ausgeschlossen")))</f>
        <v/>
      </c>
      <c r="O41" s="81" t="str" cm="1">
        <f t="array" ref="O41">IF(AND(EXACT("",$G41:$I41)), "", IF(OR(EXACT("",$G41:$I41)), "Bitte Pflichtfelder befüllen", IF($AH41, IF($AI41, IF($AJ41, IF(AND($N41="CBAM-relevant",$M41="CBAM-relevant"), "CBAM-relevant", "von CBAM ausgeschlossen"), "Bitte Nettogewicht überprüfen"), "Bitte Ursprungsland überprüfen"), "Bitte Zolltarifnummer überprüfen")))</f>
        <v/>
      </c>
      <c r="P41" s="81" t="str" cm="1">
        <f t="array" ref="P41">IF(OR(EXACT("",$G41:$I41)), "", MAX(0, IF($AL41, IF($AK41, INDEX(defvals_specific_countries, MATCH(LEFT($AE41,8), LEFT(list_cn_codes,8), 0), MATCH($L41, list_specific_countries, 0)), INDEX(defvals_rest_of_world, MATCH(LEFT($AE41,8), LEFT(list_cn_codes,8), 0))), 0)))</f>
        <v/>
      </c>
      <c r="Q41" s="81" t="str">
        <f t="shared" si="5"/>
        <v/>
      </c>
      <c r="R41" s="81" t="str">
        <f t="shared" si="9"/>
        <v/>
      </c>
      <c r="S41" s="81" t="str">
        <f t="shared" si="9"/>
        <v/>
      </c>
      <c r="T41" s="81" t="str">
        <f t="shared" si="9"/>
        <v/>
      </c>
      <c r="U41" s="81" t="str">
        <f t="shared" si="9"/>
        <v/>
      </c>
      <c r="V41" s="81" t="str">
        <f t="shared" si="9"/>
        <v/>
      </c>
      <c r="W41" s="81" t="str">
        <f t="shared" si="9"/>
        <v/>
      </c>
      <c r="X41" s="81" t="str">
        <f t="shared" si="9"/>
        <v/>
      </c>
      <c r="Y41" s="81" t="str">
        <f t="shared" si="9"/>
        <v/>
      </c>
      <c r="Z41" s="81" t="str">
        <f t="shared" si="9"/>
        <v/>
      </c>
      <c r="AE41" s="7" t="str">
        <f t="shared" si="2"/>
        <v/>
      </c>
      <c r="AF41" s="7" t="str">
        <f t="shared" si="6"/>
        <v/>
      </c>
      <c r="AG41" s="7" t="str">
        <f t="shared" si="3"/>
        <v/>
      </c>
      <c r="AH41" s="7" t="str">
        <f t="shared" si="7"/>
        <v/>
      </c>
      <c r="AI41" s="7" t="str" cm="1">
        <f t="array" ref="AI41">IF($K41="", "", AND($L41&lt;&gt;"", OR(EXACT($L41,list_unlocodes_countries))))</f>
        <v/>
      </c>
      <c r="AJ41" s="7" t="str">
        <f t="shared" si="8"/>
        <v/>
      </c>
      <c r="AK41" s="7" t="str">
        <f t="shared" si="4"/>
        <v/>
      </c>
      <c r="AL41" s="7" t="str" cm="1">
        <f t="array" ref="AL41">IF($AE41="", "", ISNUMBER(MATCH(LEFT($AE41,8), LEFT(list_cn_codes,8), 0)))</f>
        <v/>
      </c>
      <c r="AM41" s="7" t="str" cm="1">
        <f t="array" ref="AM41">IFERROR(
 IF(OR(EXACT("",$G41:$I41)), "",
  IF($F41="", 1, INDEX(calc_companies, MATCH($F41, drop_companies, 0))) *
  IF($H41="", 1, INDEX(calc_suppliers, MATCH($H41, drop_suppliers, 0))) *
  INDEX(calc_cn_codes, MATCH(LEFT($AE41,8), LEFT(drop_cn_codes,8), 0)) *
  INDEX(calc_countries, MATCH($L41, drop_countries, 0))
 ), "")</f>
        <v/>
      </c>
    </row>
    <row r="42" spans="1:39" ht="36" customHeight="1" thickTop="1" thickBot="1" x14ac:dyDescent="0.3">
      <c r="A42" s="62"/>
      <c r="C42" s="75"/>
      <c r="D42" s="75"/>
      <c r="E42" s="75"/>
      <c r="F42" s="75"/>
      <c r="G42" s="76"/>
      <c r="H42" s="76"/>
      <c r="I42" s="76"/>
      <c r="J42" s="76"/>
      <c r="K42" s="81" t="str">
        <f>IF($H42="", "", IFERROR(INDEX('Country List'!$E$2:$E$224, MATCH(INDEX(copy_paste_country, MATCH($H42, copy_paste_supplier, 0)), 'Country List'!$G$2:$G$224, 0)), INDEX(copy_paste_country, MATCH($H42, copy_paste_supplier, 0))))</f>
        <v/>
      </c>
      <c r="L42" s="81" t="str">
        <f t="shared" si="0"/>
        <v/>
      </c>
      <c r="M42" s="81" t="str" cm="1">
        <f t="array" ref="M42">IF($K42="", "", IFERROR(INDEX(list_cbam_relevance, MATCH($L42,list_specific_countries,0)), IF(OR(EXACT($L42,list_unlocodes_countries)), "CBAM-relevant", "Ungültiger UNLOCODE")))</f>
        <v/>
      </c>
      <c r="N42" s="81" t="str" cm="1">
        <f t="array" ref="N42">IF($G42="", "", IF($AF42 &lt; 8, "Nicht genügend Ziffern", IF(OR(EXACT($AE42,LEFT(list_cn_codes,8))), "CBAM-relevant", "Von CBAM ausgeschlossen")))</f>
        <v/>
      </c>
      <c r="O42" s="81" t="str" cm="1">
        <f t="array" ref="O42">IF(AND(EXACT("",$G42:$I42)), "", IF(OR(EXACT("",$G42:$I42)), "Bitte Pflichtfelder befüllen", IF($AH42, IF($AI42, IF($AJ42, IF(AND($N42="CBAM-relevant",$M42="CBAM-relevant"), "CBAM-relevant", "von CBAM ausgeschlossen"), "Bitte Nettogewicht überprüfen"), "Bitte Ursprungsland überprüfen"), "Bitte Zolltarifnummer überprüfen")))</f>
        <v/>
      </c>
      <c r="P42" s="81" t="str" cm="1">
        <f t="array" ref="P42">IF(OR(EXACT("",$G42:$I42)), "", MAX(0, IF($AL42, IF($AK42, INDEX(defvals_specific_countries, MATCH(LEFT($AE42,8), LEFT(list_cn_codes,8), 0), MATCH($L42, list_specific_countries, 0)), INDEX(defvals_rest_of_world, MATCH(LEFT($AE42,8), LEFT(list_cn_codes,8), 0))), 0)))</f>
        <v/>
      </c>
      <c r="Q42" s="81" t="str">
        <f t="shared" si="5"/>
        <v/>
      </c>
      <c r="R42" s="81" t="str">
        <f t="shared" si="9"/>
        <v/>
      </c>
      <c r="S42" s="81" t="str">
        <f t="shared" si="9"/>
        <v/>
      </c>
      <c r="T42" s="81" t="str">
        <f t="shared" si="9"/>
        <v/>
      </c>
      <c r="U42" s="81" t="str">
        <f t="shared" si="9"/>
        <v/>
      </c>
      <c r="V42" s="81" t="str">
        <f t="shared" si="9"/>
        <v/>
      </c>
      <c r="W42" s="81" t="str">
        <f t="shared" si="9"/>
        <v/>
      </c>
      <c r="X42" s="81" t="str">
        <f t="shared" si="9"/>
        <v/>
      </c>
      <c r="Y42" s="81" t="str">
        <f t="shared" si="9"/>
        <v/>
      </c>
      <c r="Z42" s="81" t="str">
        <f t="shared" si="9"/>
        <v/>
      </c>
      <c r="AE42" s="7" t="str">
        <f t="shared" si="2"/>
        <v/>
      </c>
      <c r="AF42" s="7" t="str">
        <f t="shared" si="6"/>
        <v/>
      </c>
      <c r="AG42" s="7" t="str">
        <f t="shared" si="3"/>
        <v/>
      </c>
      <c r="AH42" s="7" t="str">
        <f t="shared" si="7"/>
        <v/>
      </c>
      <c r="AI42" s="7" t="str" cm="1">
        <f t="array" ref="AI42">IF($K42="", "", AND($L42&lt;&gt;"", OR(EXACT($L42,list_unlocodes_countries))))</f>
        <v/>
      </c>
      <c r="AJ42" s="7" t="str">
        <f t="shared" si="8"/>
        <v/>
      </c>
      <c r="AK42" s="7" t="str">
        <f t="shared" si="4"/>
        <v/>
      </c>
      <c r="AL42" s="7" t="str" cm="1">
        <f t="array" ref="AL42">IF($AE42="", "", ISNUMBER(MATCH(LEFT($AE42,8), LEFT(list_cn_codes,8), 0)))</f>
        <v/>
      </c>
      <c r="AM42" s="7" t="str" cm="1">
        <f t="array" ref="AM42">IFERROR(
 IF(OR(EXACT("",$G42:$I42)), "",
  IF($F42="", 1, INDEX(calc_companies, MATCH($F42, drop_companies, 0))) *
  IF($H42="", 1, INDEX(calc_suppliers, MATCH($H42, drop_suppliers, 0))) *
  INDEX(calc_cn_codes, MATCH(LEFT($AE42,8), LEFT(drop_cn_codes,8), 0)) *
  INDEX(calc_countries, MATCH($L42, drop_countries, 0))
 ), "")</f>
        <v/>
      </c>
    </row>
    <row r="43" spans="1:39" ht="36" customHeight="1" thickTop="1" thickBot="1" x14ac:dyDescent="0.3">
      <c r="A43" s="62"/>
      <c r="C43" s="75"/>
      <c r="D43" s="75"/>
      <c r="E43" s="75"/>
      <c r="F43" s="75"/>
      <c r="G43" s="76"/>
      <c r="H43" s="76"/>
      <c r="I43" s="76"/>
      <c r="J43" s="76"/>
      <c r="K43" s="81" t="str">
        <f>IF($H43="", "", IFERROR(INDEX('Country List'!$E$2:$E$224, MATCH(INDEX(copy_paste_country, MATCH($H43, copy_paste_supplier, 0)), 'Country List'!$G$2:$G$224, 0)), INDEX(copy_paste_country, MATCH($H43, copy_paste_supplier, 0))))</f>
        <v/>
      </c>
      <c r="L43" s="81" t="str">
        <f t="shared" si="0"/>
        <v/>
      </c>
      <c r="M43" s="81" t="str" cm="1">
        <f t="array" ref="M43">IF($K43="", "", IFERROR(INDEX(list_cbam_relevance, MATCH($L43,list_specific_countries,0)), IF(OR(EXACT($L43,list_unlocodes_countries)), "CBAM-relevant", "Ungültiger UNLOCODE")))</f>
        <v/>
      </c>
      <c r="N43" s="81" t="str" cm="1">
        <f t="array" ref="N43">IF($G43="", "", IF($AF43 &lt; 8, "Nicht genügend Ziffern", IF(OR(EXACT($AE43,LEFT(list_cn_codes,8))), "CBAM-relevant", "Von CBAM ausgeschlossen")))</f>
        <v/>
      </c>
      <c r="O43" s="81" t="str" cm="1">
        <f t="array" ref="O43">IF(AND(EXACT("",$G43:$I43)), "", IF(OR(EXACT("",$G43:$I43)), "Bitte Pflichtfelder befüllen", IF($AH43, IF($AI43, IF($AJ43, IF(AND($N43="CBAM-relevant",$M43="CBAM-relevant"), "CBAM-relevant", "von CBAM ausgeschlossen"), "Bitte Nettogewicht überprüfen"), "Bitte Ursprungsland überprüfen"), "Bitte Zolltarifnummer überprüfen")))</f>
        <v/>
      </c>
      <c r="P43" s="81" t="str" cm="1">
        <f t="array" ref="P43">IF(OR(EXACT("",$G43:$I43)), "", MAX(0, IF($AL43, IF($AK43, INDEX(defvals_specific_countries, MATCH(LEFT($AE43,8), LEFT(list_cn_codes,8), 0), MATCH($L43, list_specific_countries, 0)), INDEX(defvals_rest_of_world, MATCH(LEFT($AE43,8), LEFT(list_cn_codes,8), 0))), 0)))</f>
        <v/>
      </c>
      <c r="Q43" s="81" t="str">
        <f t="shared" si="5"/>
        <v/>
      </c>
      <c r="R43" s="81" t="str">
        <f t="shared" si="9"/>
        <v/>
      </c>
      <c r="S43" s="81" t="str">
        <f t="shared" si="9"/>
        <v/>
      </c>
      <c r="T43" s="81" t="str">
        <f t="shared" si="9"/>
        <v/>
      </c>
      <c r="U43" s="81" t="str">
        <f t="shared" si="9"/>
        <v/>
      </c>
      <c r="V43" s="81" t="str">
        <f t="shared" si="9"/>
        <v/>
      </c>
      <c r="W43" s="81" t="str">
        <f t="shared" si="9"/>
        <v/>
      </c>
      <c r="X43" s="81" t="str">
        <f t="shared" si="9"/>
        <v/>
      </c>
      <c r="Y43" s="81" t="str">
        <f t="shared" si="9"/>
        <v/>
      </c>
      <c r="Z43" s="81" t="str">
        <f t="shared" si="9"/>
        <v/>
      </c>
      <c r="AE43" s="7" t="str">
        <f t="shared" si="2"/>
        <v/>
      </c>
      <c r="AF43" s="7" t="str">
        <f t="shared" si="6"/>
        <v/>
      </c>
      <c r="AG43" s="7" t="str">
        <f t="shared" si="3"/>
        <v/>
      </c>
      <c r="AH43" s="7" t="str">
        <f t="shared" si="7"/>
        <v/>
      </c>
      <c r="AI43" s="7" t="str" cm="1">
        <f t="array" ref="AI43">IF($K43="", "", AND($L43&lt;&gt;"", OR(EXACT($L43,list_unlocodes_countries))))</f>
        <v/>
      </c>
      <c r="AJ43" s="7" t="str">
        <f t="shared" si="8"/>
        <v/>
      </c>
      <c r="AK43" s="7" t="str">
        <f t="shared" si="4"/>
        <v/>
      </c>
      <c r="AL43" s="7" t="str" cm="1">
        <f t="array" ref="AL43">IF($AE43="", "", ISNUMBER(MATCH(LEFT($AE43,8), LEFT(list_cn_codes,8), 0)))</f>
        <v/>
      </c>
      <c r="AM43" s="7" t="str" cm="1">
        <f t="array" ref="AM43">IFERROR(
 IF(OR(EXACT("",$G43:$I43)), "",
  IF($F43="", 1, INDEX(calc_companies, MATCH($F43, drop_companies, 0))) *
  IF($H43="", 1, INDEX(calc_suppliers, MATCH($H43, drop_suppliers, 0))) *
  INDEX(calc_cn_codes, MATCH(LEFT($AE43,8), LEFT(drop_cn_codes,8), 0)) *
  INDEX(calc_countries, MATCH($L43, drop_countries, 0))
 ), "")</f>
        <v/>
      </c>
    </row>
    <row r="44" spans="1:39" ht="36" customHeight="1" thickTop="1" thickBot="1" x14ac:dyDescent="0.3">
      <c r="A44" s="62"/>
      <c r="C44" s="75"/>
      <c r="D44" s="75"/>
      <c r="E44" s="75"/>
      <c r="F44" s="75"/>
      <c r="G44" s="76"/>
      <c r="H44" s="76"/>
      <c r="I44" s="76"/>
      <c r="J44" s="76"/>
      <c r="K44" s="81" t="str">
        <f>IF($H44="", "", IFERROR(INDEX('Country List'!$E$2:$E$224, MATCH(INDEX(copy_paste_country, MATCH($H44, copy_paste_supplier, 0)), 'Country List'!$G$2:$G$224, 0)), INDEX(copy_paste_country, MATCH($H44, copy_paste_supplier, 0))))</f>
        <v/>
      </c>
      <c r="L44" s="81" t="str">
        <f t="shared" si="0"/>
        <v/>
      </c>
      <c r="M44" s="81" t="str" cm="1">
        <f t="array" ref="M44">IF($K44="", "", IFERROR(INDEX(list_cbam_relevance, MATCH($L44,list_specific_countries,0)), IF(OR(EXACT($L44,list_unlocodes_countries)), "CBAM-relevant", "Ungültiger UNLOCODE")))</f>
        <v/>
      </c>
      <c r="N44" s="81" t="str" cm="1">
        <f t="array" ref="N44">IF($G44="", "", IF($AF44 &lt; 8, "Nicht genügend Ziffern", IF(OR(EXACT($AE44,LEFT(list_cn_codes,8))), "CBAM-relevant", "Von CBAM ausgeschlossen")))</f>
        <v/>
      </c>
      <c r="O44" s="81" t="str" cm="1">
        <f t="array" ref="O44">IF(AND(EXACT("",$G44:$I44)), "", IF(OR(EXACT("",$G44:$I44)), "Bitte Pflichtfelder befüllen", IF($AH44, IF($AI44, IF($AJ44, IF(AND($N44="CBAM-relevant",$M44="CBAM-relevant"), "CBAM-relevant", "von CBAM ausgeschlossen"), "Bitte Nettogewicht überprüfen"), "Bitte Ursprungsland überprüfen"), "Bitte Zolltarifnummer überprüfen")))</f>
        <v/>
      </c>
      <c r="P44" s="81" t="str" cm="1">
        <f t="array" ref="P44">IF(OR(EXACT("",$G44:$I44)), "", MAX(0, IF($AL44, IF($AK44, INDEX(defvals_specific_countries, MATCH(LEFT($AE44,8), LEFT(list_cn_codes,8), 0), MATCH($L44, list_specific_countries, 0)), INDEX(defvals_rest_of_world, MATCH(LEFT($AE44,8), LEFT(list_cn_codes,8), 0))), 0)))</f>
        <v/>
      </c>
      <c r="Q44" s="81" t="str">
        <f t="shared" si="5"/>
        <v/>
      </c>
      <c r="R44" s="81" t="str">
        <f t="shared" si="9"/>
        <v/>
      </c>
      <c r="S44" s="81" t="str">
        <f t="shared" si="9"/>
        <v/>
      </c>
      <c r="T44" s="81" t="str">
        <f t="shared" si="9"/>
        <v/>
      </c>
      <c r="U44" s="81" t="str">
        <f t="shared" si="9"/>
        <v/>
      </c>
      <c r="V44" s="81" t="str">
        <f t="shared" si="9"/>
        <v/>
      </c>
      <c r="W44" s="81" t="str">
        <f t="shared" si="9"/>
        <v/>
      </c>
      <c r="X44" s="81" t="str">
        <f t="shared" si="9"/>
        <v/>
      </c>
      <c r="Y44" s="81" t="str">
        <f t="shared" si="9"/>
        <v/>
      </c>
      <c r="Z44" s="81" t="str">
        <f t="shared" si="9"/>
        <v/>
      </c>
      <c r="AE44" s="7" t="str">
        <f t="shared" si="2"/>
        <v/>
      </c>
      <c r="AF44" s="7" t="str">
        <f t="shared" si="6"/>
        <v/>
      </c>
      <c r="AG44" s="7" t="str">
        <f t="shared" si="3"/>
        <v/>
      </c>
      <c r="AH44" s="7" t="str">
        <f t="shared" si="7"/>
        <v/>
      </c>
      <c r="AI44" s="7" t="str" cm="1">
        <f t="array" ref="AI44">IF($K44="", "", AND($L44&lt;&gt;"", OR(EXACT($L44,list_unlocodes_countries))))</f>
        <v/>
      </c>
      <c r="AJ44" s="7" t="str">
        <f t="shared" si="8"/>
        <v/>
      </c>
      <c r="AK44" s="7" t="str">
        <f t="shared" si="4"/>
        <v/>
      </c>
      <c r="AL44" s="7" t="str" cm="1">
        <f t="array" ref="AL44">IF($AE44="", "", ISNUMBER(MATCH(LEFT($AE44,8), LEFT(list_cn_codes,8), 0)))</f>
        <v/>
      </c>
      <c r="AM44" s="7" t="str" cm="1">
        <f t="array" ref="AM44">IFERROR(
 IF(OR(EXACT("",$G44:$I44)), "",
  IF($F44="", 1, INDEX(calc_companies, MATCH($F44, drop_companies, 0))) *
  IF($H44="", 1, INDEX(calc_suppliers, MATCH($H44, drop_suppliers, 0))) *
  INDEX(calc_cn_codes, MATCH(LEFT($AE44,8), LEFT(drop_cn_codes,8), 0)) *
  INDEX(calc_countries, MATCH($L44, drop_countries, 0))
 ), "")</f>
        <v/>
      </c>
    </row>
    <row r="45" spans="1:39" ht="36" customHeight="1" thickTop="1" thickBot="1" x14ac:dyDescent="0.3">
      <c r="A45" s="62"/>
      <c r="C45" s="75"/>
      <c r="D45" s="75"/>
      <c r="E45" s="75"/>
      <c r="F45" s="75"/>
      <c r="G45" s="76"/>
      <c r="H45" s="76"/>
      <c r="I45" s="76"/>
      <c r="J45" s="76"/>
      <c r="K45" s="81" t="str">
        <f>IF($H45="", "", IFERROR(INDEX('Country List'!$E$2:$E$224, MATCH(INDEX(copy_paste_country, MATCH($H45, copy_paste_supplier, 0)), 'Country List'!$G$2:$G$224, 0)), INDEX(copy_paste_country, MATCH($H45, copy_paste_supplier, 0))))</f>
        <v/>
      </c>
      <c r="L45" s="81" t="str">
        <f t="shared" si="0"/>
        <v/>
      </c>
      <c r="M45" s="81" t="str" cm="1">
        <f t="array" ref="M45">IF($K45="", "", IFERROR(INDEX(list_cbam_relevance, MATCH($L45,list_specific_countries,0)), IF(OR(EXACT($L45,list_unlocodes_countries)), "CBAM-relevant", "Ungültiger UNLOCODE")))</f>
        <v/>
      </c>
      <c r="N45" s="81" t="str" cm="1">
        <f t="array" ref="N45">IF($G45="", "", IF($AF45 &lt; 8, "Nicht genügend Ziffern", IF(OR(EXACT($AE45,LEFT(list_cn_codes,8))), "CBAM-relevant", "Von CBAM ausgeschlossen")))</f>
        <v/>
      </c>
      <c r="O45" s="81" t="str" cm="1">
        <f t="array" ref="O45">IF(AND(EXACT("",$G45:$I45)), "", IF(OR(EXACT("",$G45:$I45)), "Bitte Pflichtfelder befüllen", IF($AH45, IF($AI45, IF($AJ45, IF(AND($N45="CBAM-relevant",$M45="CBAM-relevant"), "CBAM-relevant", "von CBAM ausgeschlossen"), "Bitte Nettogewicht überprüfen"), "Bitte Ursprungsland überprüfen"), "Bitte Zolltarifnummer überprüfen")))</f>
        <v/>
      </c>
      <c r="P45" s="81" t="str" cm="1">
        <f t="array" ref="P45">IF(OR(EXACT("",$G45:$I45)), "", MAX(0, IF($AL45, IF($AK45, INDEX(defvals_specific_countries, MATCH(LEFT($AE45,8), LEFT(list_cn_codes,8), 0), MATCH($L45, list_specific_countries, 0)), INDEX(defvals_rest_of_world, MATCH(LEFT($AE45,8), LEFT(list_cn_codes,8), 0))), 0)))</f>
        <v/>
      </c>
      <c r="Q45" s="81" t="str">
        <f t="shared" si="5"/>
        <v/>
      </c>
      <c r="R45" s="81" t="str">
        <f t="shared" si="9"/>
        <v/>
      </c>
      <c r="S45" s="81" t="str">
        <f t="shared" si="9"/>
        <v/>
      </c>
      <c r="T45" s="81" t="str">
        <f t="shared" si="9"/>
        <v/>
      </c>
      <c r="U45" s="81" t="str">
        <f t="shared" si="9"/>
        <v/>
      </c>
      <c r="V45" s="81" t="str">
        <f t="shared" si="9"/>
        <v/>
      </c>
      <c r="W45" s="81" t="str">
        <f t="shared" si="9"/>
        <v/>
      </c>
      <c r="X45" s="81" t="str">
        <f t="shared" si="9"/>
        <v/>
      </c>
      <c r="Y45" s="81" t="str">
        <f t="shared" si="9"/>
        <v/>
      </c>
      <c r="Z45" s="81" t="str">
        <f t="shared" si="9"/>
        <v/>
      </c>
      <c r="AE45" s="7" t="str">
        <f t="shared" si="2"/>
        <v/>
      </c>
      <c r="AF45" s="7" t="str">
        <f t="shared" si="6"/>
        <v/>
      </c>
      <c r="AG45" s="7" t="str">
        <f t="shared" si="3"/>
        <v/>
      </c>
      <c r="AH45" s="7" t="str">
        <f t="shared" si="7"/>
        <v/>
      </c>
      <c r="AI45" s="7" t="str" cm="1">
        <f t="array" ref="AI45">IF($K45="", "", AND($L45&lt;&gt;"", OR(EXACT($L45,list_unlocodes_countries))))</f>
        <v/>
      </c>
      <c r="AJ45" s="7" t="str">
        <f t="shared" si="8"/>
        <v/>
      </c>
      <c r="AK45" s="7" t="str">
        <f t="shared" si="4"/>
        <v/>
      </c>
      <c r="AL45" s="7" t="str" cm="1">
        <f t="array" ref="AL45">IF($AE45="", "", ISNUMBER(MATCH(LEFT($AE45,8), LEFT(list_cn_codes,8), 0)))</f>
        <v/>
      </c>
      <c r="AM45" s="7" t="str" cm="1">
        <f t="array" ref="AM45">IFERROR(
 IF(OR(EXACT("",$G45:$I45)), "",
  IF($F45="", 1, INDEX(calc_companies, MATCH($F45, drop_companies, 0))) *
  IF($H45="", 1, INDEX(calc_suppliers, MATCH($H45, drop_suppliers, 0))) *
  INDEX(calc_cn_codes, MATCH(LEFT($AE45,8), LEFT(drop_cn_codes,8), 0)) *
  INDEX(calc_countries, MATCH($L45, drop_countries, 0))
 ), "")</f>
        <v/>
      </c>
    </row>
    <row r="46" spans="1:39" ht="36" customHeight="1" thickTop="1" thickBot="1" x14ac:dyDescent="0.3">
      <c r="A46" s="62"/>
      <c r="C46" s="75"/>
      <c r="D46" s="75"/>
      <c r="E46" s="75"/>
      <c r="F46" s="75"/>
      <c r="G46" s="76"/>
      <c r="H46" s="76"/>
      <c r="I46" s="76"/>
      <c r="J46" s="76"/>
      <c r="K46" s="81" t="str">
        <f>IF($H46="", "", IFERROR(INDEX('Country List'!$E$2:$E$224, MATCH(INDEX(copy_paste_country, MATCH($H46, copy_paste_supplier, 0)), 'Country List'!$G$2:$G$224, 0)), INDEX(copy_paste_country, MATCH($H46, copy_paste_supplier, 0))))</f>
        <v/>
      </c>
      <c r="L46" s="81" t="str">
        <f t="shared" si="0"/>
        <v/>
      </c>
      <c r="M46" s="81" t="str" cm="1">
        <f t="array" ref="M46">IF($K46="", "", IFERROR(INDEX(list_cbam_relevance, MATCH($L46,list_specific_countries,0)), IF(OR(EXACT($L46,list_unlocodes_countries)), "CBAM-relevant", "Ungültiger UNLOCODE")))</f>
        <v/>
      </c>
      <c r="N46" s="81" t="str" cm="1">
        <f t="array" ref="N46">IF($G46="", "", IF($AF46 &lt; 8, "Nicht genügend Ziffern", IF(OR(EXACT($AE46,LEFT(list_cn_codes,8))), "CBAM-relevant", "Von CBAM ausgeschlossen")))</f>
        <v/>
      </c>
      <c r="O46" s="81" t="str" cm="1">
        <f t="array" ref="O46">IF(AND(EXACT("",$G46:$I46)), "", IF(OR(EXACT("",$G46:$I46)), "Bitte Pflichtfelder befüllen", IF($AH46, IF($AI46, IF($AJ46, IF(AND($N46="CBAM-relevant",$M46="CBAM-relevant"), "CBAM-relevant", "von CBAM ausgeschlossen"), "Bitte Nettogewicht überprüfen"), "Bitte Ursprungsland überprüfen"), "Bitte Zolltarifnummer überprüfen")))</f>
        <v/>
      </c>
      <c r="P46" s="81" t="str" cm="1">
        <f t="array" ref="P46">IF(OR(EXACT("",$G46:$I46)), "", MAX(0, IF($AL46, IF($AK46, INDEX(defvals_specific_countries, MATCH(LEFT($AE46,8), LEFT(list_cn_codes,8), 0), MATCH($L46, list_specific_countries, 0)), INDEX(defvals_rest_of_world, MATCH(LEFT($AE46,8), LEFT(list_cn_codes,8), 0))), 0)))</f>
        <v/>
      </c>
      <c r="Q46" s="81" t="str">
        <f t="shared" si="5"/>
        <v/>
      </c>
      <c r="R46" s="81" t="str">
        <f t="shared" si="9"/>
        <v/>
      </c>
      <c r="S46" s="81" t="str">
        <f t="shared" si="9"/>
        <v/>
      </c>
      <c r="T46" s="81" t="str">
        <f t="shared" si="9"/>
        <v/>
      </c>
      <c r="U46" s="81" t="str">
        <f t="shared" si="9"/>
        <v/>
      </c>
      <c r="V46" s="81" t="str">
        <f t="shared" si="9"/>
        <v/>
      </c>
      <c r="W46" s="81" t="str">
        <f t="shared" si="9"/>
        <v/>
      </c>
      <c r="X46" s="81" t="str">
        <f t="shared" si="9"/>
        <v/>
      </c>
      <c r="Y46" s="81" t="str">
        <f t="shared" si="9"/>
        <v/>
      </c>
      <c r="Z46" s="81" t="str">
        <f t="shared" si="9"/>
        <v/>
      </c>
      <c r="AE46" s="7" t="str">
        <f t="shared" si="2"/>
        <v/>
      </c>
      <c r="AF46" s="7" t="str">
        <f t="shared" si="6"/>
        <v/>
      </c>
      <c r="AG46" s="7" t="str">
        <f t="shared" si="3"/>
        <v/>
      </c>
      <c r="AH46" s="7" t="str">
        <f t="shared" si="7"/>
        <v/>
      </c>
      <c r="AI46" s="7" t="str" cm="1">
        <f t="array" ref="AI46">IF($K46="", "", AND($L46&lt;&gt;"", OR(EXACT($L46,list_unlocodes_countries))))</f>
        <v/>
      </c>
      <c r="AJ46" s="7" t="str">
        <f t="shared" si="8"/>
        <v/>
      </c>
      <c r="AK46" s="7" t="str">
        <f t="shared" si="4"/>
        <v/>
      </c>
      <c r="AL46" s="7" t="str" cm="1">
        <f t="array" ref="AL46">IF($AE46="", "", ISNUMBER(MATCH(LEFT($AE46,8), LEFT(list_cn_codes,8), 0)))</f>
        <v/>
      </c>
      <c r="AM46" s="7" t="str" cm="1">
        <f t="array" ref="AM46">IFERROR(
 IF(OR(EXACT("",$G46:$I46)), "",
  IF($F46="", 1, INDEX(calc_companies, MATCH($F46, drop_companies, 0))) *
  IF($H46="", 1, INDEX(calc_suppliers, MATCH($H46, drop_suppliers, 0))) *
  INDEX(calc_cn_codes, MATCH(LEFT($AE46,8), LEFT(drop_cn_codes,8), 0)) *
  INDEX(calc_countries, MATCH($L46, drop_countries, 0))
 ), "")</f>
        <v/>
      </c>
    </row>
    <row r="47" spans="1:39" ht="36" customHeight="1" thickTop="1" thickBot="1" x14ac:dyDescent="0.3">
      <c r="A47" s="62"/>
      <c r="C47" s="75"/>
      <c r="D47" s="75"/>
      <c r="E47" s="75"/>
      <c r="F47" s="75"/>
      <c r="G47" s="76"/>
      <c r="H47" s="76"/>
      <c r="I47" s="76"/>
      <c r="J47" s="76"/>
      <c r="K47" s="81" t="str">
        <f>IF($H47="", "", IFERROR(INDEX('Country List'!$E$2:$E$224, MATCH(INDEX(copy_paste_country, MATCH($H47, copy_paste_supplier, 0)), 'Country List'!$G$2:$G$224, 0)), INDEX(copy_paste_country, MATCH($H47, copy_paste_supplier, 0))))</f>
        <v/>
      </c>
      <c r="L47" s="81" t="str">
        <f t="shared" si="0"/>
        <v/>
      </c>
      <c r="M47" s="81" t="str" cm="1">
        <f t="array" ref="M47">IF($K47="", "", IFERROR(INDEX(list_cbam_relevance, MATCH($L47,list_specific_countries,0)), IF(OR(EXACT($L47,list_unlocodes_countries)), "CBAM-relevant", "Ungültiger UNLOCODE")))</f>
        <v/>
      </c>
      <c r="N47" s="81" t="str" cm="1">
        <f t="array" ref="N47">IF($G47="", "", IF($AF47 &lt; 8, "Nicht genügend Ziffern", IF(OR(EXACT($AE47,LEFT(list_cn_codes,8))), "CBAM-relevant", "Von CBAM ausgeschlossen")))</f>
        <v/>
      </c>
      <c r="O47" s="81" t="str" cm="1">
        <f t="array" ref="O47">IF(AND(EXACT("",$G47:$I47)), "", IF(OR(EXACT("",$G47:$I47)), "Bitte Pflichtfelder befüllen", IF($AH47, IF($AI47, IF($AJ47, IF(AND($N47="CBAM-relevant",$M47="CBAM-relevant"), "CBAM-relevant", "von CBAM ausgeschlossen"), "Bitte Nettogewicht überprüfen"), "Bitte Ursprungsland überprüfen"), "Bitte Zolltarifnummer überprüfen")))</f>
        <v/>
      </c>
      <c r="P47" s="81" t="str" cm="1">
        <f t="array" ref="P47">IF(OR(EXACT("",$G47:$I47)), "", MAX(0, IF($AL47, IF($AK47, INDEX(defvals_specific_countries, MATCH(LEFT($AE47,8), LEFT(list_cn_codes,8), 0), MATCH($L47, list_specific_countries, 0)), INDEX(defvals_rest_of_world, MATCH(LEFT($AE47,8), LEFT(list_cn_codes,8), 0))), 0)))</f>
        <v/>
      </c>
      <c r="Q47" s="81" t="str">
        <f t="shared" si="5"/>
        <v/>
      </c>
      <c r="R47" s="81" t="str">
        <f t="shared" si="9"/>
        <v/>
      </c>
      <c r="S47" s="81" t="str">
        <f t="shared" si="9"/>
        <v/>
      </c>
      <c r="T47" s="81" t="str">
        <f t="shared" si="9"/>
        <v/>
      </c>
      <c r="U47" s="81" t="str">
        <f t="shared" si="9"/>
        <v/>
      </c>
      <c r="V47" s="81" t="str">
        <f t="shared" si="9"/>
        <v/>
      </c>
      <c r="W47" s="81" t="str">
        <f t="shared" si="9"/>
        <v/>
      </c>
      <c r="X47" s="81" t="str">
        <f t="shared" si="9"/>
        <v/>
      </c>
      <c r="Y47" s="81" t="str">
        <f t="shared" si="9"/>
        <v/>
      </c>
      <c r="Z47" s="81" t="str">
        <f t="shared" si="9"/>
        <v/>
      </c>
      <c r="AE47" s="7" t="str">
        <f t="shared" si="2"/>
        <v/>
      </c>
      <c r="AF47" s="7" t="str">
        <f t="shared" si="6"/>
        <v/>
      </c>
      <c r="AG47" s="7" t="str">
        <f t="shared" si="3"/>
        <v/>
      </c>
      <c r="AH47" s="7" t="str">
        <f t="shared" si="7"/>
        <v/>
      </c>
      <c r="AI47" s="7" t="str" cm="1">
        <f t="array" ref="AI47">IF($K47="", "", AND($L47&lt;&gt;"", OR(EXACT($L47,list_unlocodes_countries))))</f>
        <v/>
      </c>
      <c r="AJ47" s="7" t="str">
        <f t="shared" si="8"/>
        <v/>
      </c>
      <c r="AK47" s="7" t="str">
        <f t="shared" si="4"/>
        <v/>
      </c>
      <c r="AL47" s="7" t="str" cm="1">
        <f t="array" ref="AL47">IF($AE47="", "", ISNUMBER(MATCH(LEFT($AE47,8), LEFT(list_cn_codes,8), 0)))</f>
        <v/>
      </c>
      <c r="AM47" s="7" t="str" cm="1">
        <f t="array" ref="AM47">IFERROR(
 IF(OR(EXACT("",$G47:$I47)), "",
  IF($F47="", 1, INDEX(calc_companies, MATCH($F47, drop_companies, 0))) *
  IF($H47="", 1, INDEX(calc_suppliers, MATCH($H47, drop_suppliers, 0))) *
  INDEX(calc_cn_codes, MATCH(LEFT($AE47,8), LEFT(drop_cn_codes,8), 0)) *
  INDEX(calc_countries, MATCH($L47, drop_countries, 0))
 ), "")</f>
        <v/>
      </c>
    </row>
    <row r="48" spans="1:39" ht="36" customHeight="1" thickTop="1" thickBot="1" x14ac:dyDescent="0.3">
      <c r="A48" s="62"/>
      <c r="C48" s="75"/>
      <c r="D48" s="75"/>
      <c r="E48" s="75"/>
      <c r="F48" s="75"/>
      <c r="G48" s="76"/>
      <c r="H48" s="76"/>
      <c r="I48" s="76"/>
      <c r="J48" s="76"/>
      <c r="K48" s="81" t="str">
        <f>IF($H48="", "", IFERROR(INDEX('Country List'!$E$2:$E$224, MATCH(INDEX(copy_paste_country, MATCH($H48, copy_paste_supplier, 0)), 'Country List'!$G$2:$G$224, 0)), INDEX(copy_paste_country, MATCH($H48, copy_paste_supplier, 0))))</f>
        <v/>
      </c>
      <c r="L48" s="81" t="str">
        <f t="shared" si="0"/>
        <v/>
      </c>
      <c r="M48" s="81" t="str" cm="1">
        <f t="array" ref="M48">IF($K48="", "", IFERROR(INDEX(list_cbam_relevance, MATCH($L48,list_specific_countries,0)), IF(OR(EXACT($L48,list_unlocodes_countries)), "CBAM-relevant", "Ungültiger UNLOCODE")))</f>
        <v/>
      </c>
      <c r="N48" s="81" t="str" cm="1">
        <f t="array" ref="N48">IF($G48="", "", IF($AF48 &lt; 8, "Nicht genügend Ziffern", IF(OR(EXACT($AE48,LEFT(list_cn_codes,8))), "CBAM-relevant", "Von CBAM ausgeschlossen")))</f>
        <v/>
      </c>
      <c r="O48" s="81" t="str" cm="1">
        <f t="array" ref="O48">IF(AND(EXACT("",$G48:$I48)), "", IF(OR(EXACT("",$G48:$I48)), "Bitte Pflichtfelder befüllen", IF($AH48, IF($AI48, IF($AJ48, IF(AND($N48="CBAM-relevant",$M48="CBAM-relevant"), "CBAM-relevant", "von CBAM ausgeschlossen"), "Bitte Nettogewicht überprüfen"), "Bitte Ursprungsland überprüfen"), "Bitte Zolltarifnummer überprüfen")))</f>
        <v/>
      </c>
      <c r="P48" s="81" t="str" cm="1">
        <f t="array" ref="P48">IF(OR(EXACT("",$G48:$I48)), "", MAX(0, IF($AL48, IF($AK48, INDEX(defvals_specific_countries, MATCH(LEFT($AE48,8), LEFT(list_cn_codes,8), 0), MATCH($L48, list_specific_countries, 0)), INDEX(defvals_rest_of_world, MATCH(LEFT($AE48,8), LEFT(list_cn_codes,8), 0))), 0)))</f>
        <v/>
      </c>
      <c r="Q48" s="81" t="str">
        <f t="shared" si="5"/>
        <v/>
      </c>
      <c r="R48" s="81" t="str">
        <f t="shared" si="9"/>
        <v/>
      </c>
      <c r="S48" s="81" t="str">
        <f t="shared" si="9"/>
        <v/>
      </c>
      <c r="T48" s="81" t="str">
        <f t="shared" si="9"/>
        <v/>
      </c>
      <c r="U48" s="81" t="str">
        <f t="shared" si="9"/>
        <v/>
      </c>
      <c r="V48" s="81" t="str">
        <f t="shared" si="9"/>
        <v/>
      </c>
      <c r="W48" s="81" t="str">
        <f t="shared" si="9"/>
        <v/>
      </c>
      <c r="X48" s="81" t="str">
        <f t="shared" si="9"/>
        <v/>
      </c>
      <c r="Y48" s="81" t="str">
        <f t="shared" si="9"/>
        <v/>
      </c>
      <c r="Z48" s="81" t="str">
        <f t="shared" si="9"/>
        <v/>
      </c>
      <c r="AE48" s="7" t="str">
        <f t="shared" si="2"/>
        <v/>
      </c>
      <c r="AF48" s="7" t="str">
        <f t="shared" si="6"/>
        <v/>
      </c>
      <c r="AG48" s="7" t="str">
        <f t="shared" si="3"/>
        <v/>
      </c>
      <c r="AH48" s="7" t="str">
        <f t="shared" si="7"/>
        <v/>
      </c>
      <c r="AI48" s="7" t="str" cm="1">
        <f t="array" ref="AI48">IF($K48="", "", AND($L48&lt;&gt;"", OR(EXACT($L48,list_unlocodes_countries))))</f>
        <v/>
      </c>
      <c r="AJ48" s="7" t="str">
        <f t="shared" si="8"/>
        <v/>
      </c>
      <c r="AK48" s="7" t="str">
        <f t="shared" si="4"/>
        <v/>
      </c>
      <c r="AL48" s="7" t="str" cm="1">
        <f t="array" ref="AL48">IF($AE48="", "", ISNUMBER(MATCH(LEFT($AE48,8), LEFT(list_cn_codes,8), 0)))</f>
        <v/>
      </c>
      <c r="AM48" s="7" t="str" cm="1">
        <f t="array" ref="AM48">IFERROR(
 IF(OR(EXACT("",$G48:$I48)), "",
  IF($F48="", 1, INDEX(calc_companies, MATCH($F48, drop_companies, 0))) *
  IF($H48="", 1, INDEX(calc_suppliers, MATCH($H48, drop_suppliers, 0))) *
  INDEX(calc_cn_codes, MATCH(LEFT($AE48,8), LEFT(drop_cn_codes,8), 0)) *
  INDEX(calc_countries, MATCH($L48, drop_countries, 0))
 ), "")</f>
        <v/>
      </c>
    </row>
    <row r="49" spans="1:39" ht="36" customHeight="1" thickTop="1" thickBot="1" x14ac:dyDescent="0.3">
      <c r="A49" s="62"/>
      <c r="C49" s="75"/>
      <c r="D49" s="75"/>
      <c r="E49" s="75"/>
      <c r="F49" s="75"/>
      <c r="G49" s="76"/>
      <c r="H49" s="76"/>
      <c r="I49" s="76"/>
      <c r="J49" s="76"/>
      <c r="K49" s="81" t="str">
        <f>IF($H49="", "", IFERROR(INDEX('Country List'!$E$2:$E$224, MATCH(INDEX(copy_paste_country, MATCH($H49, copy_paste_supplier, 0)), 'Country List'!$G$2:$G$224, 0)), INDEX(copy_paste_country, MATCH($H49, copy_paste_supplier, 0))))</f>
        <v/>
      </c>
      <c r="L49" s="81" t="str">
        <f t="shared" si="0"/>
        <v/>
      </c>
      <c r="M49" s="81" t="str" cm="1">
        <f t="array" ref="M49">IF($K49="", "", IFERROR(INDEX(list_cbam_relevance, MATCH($L49,list_specific_countries,0)), IF(OR(EXACT($L49,list_unlocodes_countries)), "CBAM-relevant", "Ungültiger UNLOCODE")))</f>
        <v/>
      </c>
      <c r="N49" s="81" t="str" cm="1">
        <f t="array" ref="N49">IF($G49="", "", IF($AF49 &lt; 8, "Nicht genügend Ziffern", IF(OR(EXACT($AE49,LEFT(list_cn_codes,8))), "CBAM-relevant", "Von CBAM ausgeschlossen")))</f>
        <v/>
      </c>
      <c r="O49" s="81" t="str" cm="1">
        <f t="array" ref="O49">IF(AND(EXACT("",$G49:$I49)), "", IF(OR(EXACT("",$G49:$I49)), "Bitte Pflichtfelder befüllen", IF($AH49, IF($AI49, IF($AJ49, IF(AND($N49="CBAM-relevant",$M49="CBAM-relevant"), "CBAM-relevant", "von CBAM ausgeschlossen"), "Bitte Nettogewicht überprüfen"), "Bitte Ursprungsland überprüfen"), "Bitte Zolltarifnummer überprüfen")))</f>
        <v/>
      </c>
      <c r="P49" s="81" t="str" cm="1">
        <f t="array" ref="P49">IF(OR(EXACT("",$G49:$I49)), "", MAX(0, IF($AL49, IF($AK49, INDEX(defvals_specific_countries, MATCH(LEFT($AE49,8), LEFT(list_cn_codes,8), 0), MATCH($L49, list_specific_countries, 0)), INDEX(defvals_rest_of_world, MATCH(LEFT($AE49,8), LEFT(list_cn_codes,8), 0))), 0)))</f>
        <v/>
      </c>
      <c r="Q49" s="81" t="str">
        <f t="shared" si="5"/>
        <v/>
      </c>
      <c r="R49" s="81" t="str">
        <f t="shared" si="9"/>
        <v/>
      </c>
      <c r="S49" s="81" t="str">
        <f t="shared" si="9"/>
        <v/>
      </c>
      <c r="T49" s="81" t="str">
        <f t="shared" si="9"/>
        <v/>
      </c>
      <c r="U49" s="81" t="str">
        <f t="shared" si="9"/>
        <v/>
      </c>
      <c r="V49" s="81" t="str">
        <f t="shared" si="9"/>
        <v/>
      </c>
      <c r="W49" s="81" t="str">
        <f t="shared" si="9"/>
        <v/>
      </c>
      <c r="X49" s="81" t="str">
        <f t="shared" si="9"/>
        <v/>
      </c>
      <c r="Y49" s="81" t="str">
        <f t="shared" si="9"/>
        <v/>
      </c>
      <c r="Z49" s="81" t="str">
        <f t="shared" si="9"/>
        <v/>
      </c>
      <c r="AE49" s="7" t="str">
        <f t="shared" si="2"/>
        <v/>
      </c>
      <c r="AF49" s="7" t="str">
        <f t="shared" si="6"/>
        <v/>
      </c>
      <c r="AG49" s="7" t="str">
        <f t="shared" si="3"/>
        <v/>
      </c>
      <c r="AH49" s="7" t="str">
        <f t="shared" si="7"/>
        <v/>
      </c>
      <c r="AI49" s="7" t="str" cm="1">
        <f t="array" ref="AI49">IF($K49="", "", AND($L49&lt;&gt;"", OR(EXACT($L49,list_unlocodes_countries))))</f>
        <v/>
      </c>
      <c r="AJ49" s="7" t="str">
        <f t="shared" si="8"/>
        <v/>
      </c>
      <c r="AK49" s="7" t="str">
        <f t="shared" si="4"/>
        <v/>
      </c>
      <c r="AL49" s="7" t="str" cm="1">
        <f t="array" ref="AL49">IF($AE49="", "", ISNUMBER(MATCH(LEFT($AE49,8), LEFT(list_cn_codes,8), 0)))</f>
        <v/>
      </c>
      <c r="AM49" s="7" t="str" cm="1">
        <f t="array" ref="AM49">IFERROR(
 IF(OR(EXACT("",$G49:$I49)), "",
  IF($F49="", 1, INDEX(calc_companies, MATCH($F49, drop_companies, 0))) *
  IF($H49="", 1, INDEX(calc_suppliers, MATCH($H49, drop_suppliers, 0))) *
  INDEX(calc_cn_codes, MATCH(LEFT($AE49,8), LEFT(drop_cn_codes,8), 0)) *
  INDEX(calc_countries, MATCH($L49, drop_countries, 0))
 ), "")</f>
        <v/>
      </c>
    </row>
    <row r="50" spans="1:39" ht="36" customHeight="1" thickTop="1" thickBot="1" x14ac:dyDescent="0.3">
      <c r="A50" s="62"/>
      <c r="C50" s="75"/>
      <c r="D50" s="75"/>
      <c r="E50" s="75"/>
      <c r="F50" s="75"/>
      <c r="G50" s="76"/>
      <c r="H50" s="76"/>
      <c r="I50" s="76"/>
      <c r="J50" s="76"/>
      <c r="K50" s="81" t="str">
        <f>IF($H50="", "", IFERROR(INDEX('Country List'!$E$2:$E$224, MATCH(INDEX(copy_paste_country, MATCH($H50, copy_paste_supplier, 0)), 'Country List'!$G$2:$G$224, 0)), INDEX(copy_paste_country, MATCH($H50, copy_paste_supplier, 0))))</f>
        <v/>
      </c>
      <c r="L50" s="81" t="str">
        <f t="shared" si="0"/>
        <v/>
      </c>
      <c r="M50" s="81" t="str" cm="1">
        <f t="array" ref="M50">IF($K50="", "", IFERROR(INDEX(list_cbam_relevance, MATCH($L50,list_specific_countries,0)), IF(OR(EXACT($L50,list_unlocodes_countries)), "CBAM-relevant", "Ungültiger UNLOCODE")))</f>
        <v/>
      </c>
      <c r="N50" s="81" t="str" cm="1">
        <f t="array" ref="N50">IF($G50="", "", IF($AF50 &lt; 8, "Nicht genügend Ziffern", IF(OR(EXACT($AE50,LEFT(list_cn_codes,8))), "CBAM-relevant", "Von CBAM ausgeschlossen")))</f>
        <v/>
      </c>
      <c r="O50" s="81" t="str" cm="1">
        <f t="array" ref="O50">IF(AND(EXACT("",$G50:$I50)), "", IF(OR(EXACT("",$G50:$I50)), "Bitte Pflichtfelder befüllen", IF($AH50, IF($AI50, IF($AJ50, IF(AND($N50="CBAM-relevant",$M50="CBAM-relevant"), "CBAM-relevant", "von CBAM ausgeschlossen"), "Bitte Nettogewicht überprüfen"), "Bitte Ursprungsland überprüfen"), "Bitte Zolltarifnummer überprüfen")))</f>
        <v/>
      </c>
      <c r="P50" s="81" t="str" cm="1">
        <f t="array" ref="P50">IF(OR(EXACT("",$G50:$I50)), "", MAX(0, IF($AL50, IF($AK50, INDEX(defvals_specific_countries, MATCH(LEFT($AE50,8), LEFT(list_cn_codes,8), 0), MATCH($L50, list_specific_countries, 0)), INDEX(defvals_rest_of_world, MATCH(LEFT($AE50,8), LEFT(list_cn_codes,8), 0))), 0)))</f>
        <v/>
      </c>
      <c r="Q50" s="81" t="str">
        <f t="shared" si="5"/>
        <v/>
      </c>
      <c r="R50" s="81" t="str">
        <f t="shared" si="9"/>
        <v/>
      </c>
      <c r="S50" s="81" t="str">
        <f t="shared" si="9"/>
        <v/>
      </c>
      <c r="T50" s="81" t="str">
        <f t="shared" si="9"/>
        <v/>
      </c>
      <c r="U50" s="81" t="str">
        <f t="shared" ref="R50:Z78" si="10">IF($P50="", "", MAX(0, $Q50 - INDEX(defvals_benchmark, MATCH($G50, defvals_cn_codes, 0))*(1-INDEX(defvals_phase_in, MATCH(U$5, defvals_years, 0)))) * $AG50 * 80)</f>
        <v/>
      </c>
      <c r="V50" s="81" t="str">
        <f t="shared" si="10"/>
        <v/>
      </c>
      <c r="W50" s="81" t="str">
        <f t="shared" si="10"/>
        <v/>
      </c>
      <c r="X50" s="81" t="str">
        <f t="shared" si="10"/>
        <v/>
      </c>
      <c r="Y50" s="81" t="str">
        <f t="shared" si="10"/>
        <v/>
      </c>
      <c r="Z50" s="81" t="str">
        <f t="shared" si="10"/>
        <v/>
      </c>
      <c r="AE50" s="7" t="str">
        <f t="shared" si="2"/>
        <v/>
      </c>
      <c r="AF50" s="7" t="str">
        <f t="shared" si="6"/>
        <v/>
      </c>
      <c r="AG50" s="7" t="str">
        <f t="shared" si="3"/>
        <v/>
      </c>
      <c r="AH50" s="7" t="str">
        <f t="shared" si="7"/>
        <v/>
      </c>
      <c r="AI50" s="7" t="str" cm="1">
        <f t="array" ref="AI50">IF($K50="", "", AND($L50&lt;&gt;"", OR(EXACT($L50,list_unlocodes_countries))))</f>
        <v/>
      </c>
      <c r="AJ50" s="7" t="str">
        <f t="shared" si="8"/>
        <v/>
      </c>
      <c r="AK50" s="7" t="str">
        <f t="shared" si="4"/>
        <v/>
      </c>
      <c r="AL50" s="7" t="str" cm="1">
        <f t="array" ref="AL50">IF($AE50="", "", ISNUMBER(MATCH(LEFT($AE50,8), LEFT(list_cn_codes,8), 0)))</f>
        <v/>
      </c>
      <c r="AM50" s="7" t="str" cm="1">
        <f t="array" ref="AM50">IFERROR(
 IF(OR(EXACT("",$G50:$I50)), "",
  IF($F50="", 1, INDEX(calc_companies, MATCH($F50, drop_companies, 0))) *
  IF($H50="", 1, INDEX(calc_suppliers, MATCH($H50, drop_suppliers, 0))) *
  INDEX(calc_cn_codes, MATCH(LEFT($AE50,8), LEFT(drop_cn_codes,8), 0)) *
  INDEX(calc_countries, MATCH($L50, drop_countries, 0))
 ), "")</f>
        <v/>
      </c>
    </row>
    <row r="51" spans="1:39" ht="36" customHeight="1" thickTop="1" thickBot="1" x14ac:dyDescent="0.3">
      <c r="A51" s="62"/>
      <c r="C51" s="75"/>
      <c r="D51" s="75"/>
      <c r="E51" s="75"/>
      <c r="F51" s="75"/>
      <c r="G51" s="76"/>
      <c r="H51" s="76"/>
      <c r="I51" s="76"/>
      <c r="J51" s="76"/>
      <c r="K51" s="81" t="str">
        <f>IF($H51="", "", IFERROR(INDEX('Country List'!$E$2:$E$224, MATCH(INDEX(copy_paste_country, MATCH($H51, copy_paste_supplier, 0)), 'Country List'!$G$2:$G$224, 0)), INDEX(copy_paste_country, MATCH($H51, copy_paste_supplier, 0))))</f>
        <v/>
      </c>
      <c r="L51" s="81" t="str">
        <f t="shared" si="0"/>
        <v/>
      </c>
      <c r="M51" s="81" t="str" cm="1">
        <f t="array" ref="M51">IF($K51="", "", IFERROR(INDEX(list_cbam_relevance, MATCH($L51,list_specific_countries,0)), IF(OR(EXACT($L51,list_unlocodes_countries)), "CBAM-relevant", "Ungültiger UNLOCODE")))</f>
        <v/>
      </c>
      <c r="N51" s="81" t="str" cm="1">
        <f t="array" ref="N51">IF($G51="", "", IF($AF51 &lt; 8, "Nicht genügend Ziffern", IF(OR(EXACT($AE51,LEFT(list_cn_codes,8))), "CBAM-relevant", "Von CBAM ausgeschlossen")))</f>
        <v/>
      </c>
      <c r="O51" s="81" t="str" cm="1">
        <f t="array" ref="O51">IF(AND(EXACT("",$G51:$I51)), "", IF(OR(EXACT("",$G51:$I51)), "Bitte Pflichtfelder befüllen", IF($AH51, IF($AI51, IF($AJ51, IF(AND($N51="CBAM-relevant",$M51="CBAM-relevant"), "CBAM-relevant", "von CBAM ausgeschlossen"), "Bitte Nettogewicht überprüfen"), "Bitte Ursprungsland überprüfen"), "Bitte Zolltarifnummer überprüfen")))</f>
        <v/>
      </c>
      <c r="P51" s="81" t="str" cm="1">
        <f t="array" ref="P51">IF(OR(EXACT("",$G51:$I51)), "", MAX(0, IF($AL51, IF($AK51, INDEX(defvals_specific_countries, MATCH(LEFT($AE51,8), LEFT(list_cn_codes,8), 0), MATCH($L51, list_specific_countries, 0)), INDEX(defvals_rest_of_world, MATCH(LEFT($AE51,8), LEFT(list_cn_codes,8), 0))), 0)))</f>
        <v/>
      </c>
      <c r="Q51" s="81" t="str">
        <f t="shared" si="5"/>
        <v/>
      </c>
      <c r="R51" s="81" t="str">
        <f t="shared" si="10"/>
        <v/>
      </c>
      <c r="S51" s="81" t="str">
        <f t="shared" si="10"/>
        <v/>
      </c>
      <c r="T51" s="81" t="str">
        <f t="shared" si="10"/>
        <v/>
      </c>
      <c r="U51" s="81" t="str">
        <f t="shared" si="10"/>
        <v/>
      </c>
      <c r="V51" s="81" t="str">
        <f t="shared" si="10"/>
        <v/>
      </c>
      <c r="W51" s="81" t="str">
        <f t="shared" si="10"/>
        <v/>
      </c>
      <c r="X51" s="81" t="str">
        <f t="shared" si="10"/>
        <v/>
      </c>
      <c r="Y51" s="81" t="str">
        <f t="shared" si="10"/>
        <v/>
      </c>
      <c r="Z51" s="81" t="str">
        <f t="shared" si="10"/>
        <v/>
      </c>
      <c r="AE51" s="7" t="str">
        <f t="shared" si="2"/>
        <v/>
      </c>
      <c r="AF51" s="7" t="str">
        <f t="shared" si="6"/>
        <v/>
      </c>
      <c r="AG51" s="7" t="str">
        <f t="shared" si="3"/>
        <v/>
      </c>
      <c r="AH51" s="7" t="str">
        <f t="shared" si="7"/>
        <v/>
      </c>
      <c r="AI51" s="7" t="str" cm="1">
        <f t="array" ref="AI51">IF($K51="", "", AND($L51&lt;&gt;"", OR(EXACT($L51,list_unlocodes_countries))))</f>
        <v/>
      </c>
      <c r="AJ51" s="7" t="str">
        <f t="shared" si="8"/>
        <v/>
      </c>
      <c r="AK51" s="7" t="str">
        <f t="shared" si="4"/>
        <v/>
      </c>
      <c r="AL51" s="7" t="str" cm="1">
        <f t="array" ref="AL51">IF($AE51="", "", ISNUMBER(MATCH(LEFT($AE51,8), LEFT(list_cn_codes,8), 0)))</f>
        <v/>
      </c>
      <c r="AM51" s="7" t="str" cm="1">
        <f t="array" ref="AM51">IFERROR(
 IF(OR(EXACT("",$G51:$I51)), "",
  IF($F51="", 1, INDEX(calc_companies, MATCH($F51, drop_companies, 0))) *
  IF($H51="", 1, INDEX(calc_suppliers, MATCH($H51, drop_suppliers, 0))) *
  INDEX(calc_cn_codes, MATCH(LEFT($AE51,8), LEFT(drop_cn_codes,8), 0)) *
  INDEX(calc_countries, MATCH($L51, drop_countries, 0))
 ), "")</f>
        <v/>
      </c>
    </row>
    <row r="52" spans="1:39" ht="36" customHeight="1" thickTop="1" thickBot="1" x14ac:dyDescent="0.3">
      <c r="A52" s="62"/>
      <c r="C52" s="75"/>
      <c r="D52" s="75"/>
      <c r="E52" s="75"/>
      <c r="F52" s="75"/>
      <c r="G52" s="76"/>
      <c r="H52" s="76"/>
      <c r="I52" s="76"/>
      <c r="J52" s="76"/>
      <c r="K52" s="81" t="str">
        <f>IF($H52="", "", IFERROR(INDEX('Country List'!$E$2:$E$224, MATCH(INDEX(copy_paste_country, MATCH($H52, copy_paste_supplier, 0)), 'Country List'!$G$2:$G$224, 0)), INDEX(copy_paste_country, MATCH($H52, copy_paste_supplier, 0))))</f>
        <v/>
      </c>
      <c r="L52" s="81" t="str">
        <f t="shared" si="0"/>
        <v/>
      </c>
      <c r="M52" s="81" t="str" cm="1">
        <f t="array" ref="M52">IF($K52="", "", IFERROR(INDEX(list_cbam_relevance, MATCH($L52,list_specific_countries,0)), IF(OR(EXACT($L52,list_unlocodes_countries)), "CBAM-relevant", "Ungültiger UNLOCODE")))</f>
        <v/>
      </c>
      <c r="N52" s="81" t="str" cm="1">
        <f t="array" ref="N52">IF($G52="", "", IF($AF52 &lt; 8, "Nicht genügend Ziffern", IF(OR(EXACT($AE52,LEFT(list_cn_codes,8))), "CBAM-relevant", "Von CBAM ausgeschlossen")))</f>
        <v/>
      </c>
      <c r="O52" s="81" t="str" cm="1">
        <f t="array" ref="O52">IF(AND(EXACT("",$G52:$I52)), "", IF(OR(EXACT("",$G52:$I52)), "Bitte Pflichtfelder befüllen", IF($AH52, IF($AI52, IF($AJ52, IF(AND($N52="CBAM-relevant",$M52="CBAM-relevant"), "CBAM-relevant", "von CBAM ausgeschlossen"), "Bitte Nettogewicht überprüfen"), "Bitte Ursprungsland überprüfen"), "Bitte Zolltarifnummer überprüfen")))</f>
        <v/>
      </c>
      <c r="P52" s="81" t="str" cm="1">
        <f t="array" ref="P52">IF(OR(EXACT("",$G52:$I52)), "", MAX(0, IF($AL52, IF($AK52, INDEX(defvals_specific_countries, MATCH(LEFT($AE52,8), LEFT(list_cn_codes,8), 0), MATCH($L52, list_specific_countries, 0)), INDEX(defvals_rest_of_world, MATCH(LEFT($AE52,8), LEFT(list_cn_codes,8), 0))), 0)))</f>
        <v/>
      </c>
      <c r="Q52" s="81" t="str">
        <f t="shared" si="5"/>
        <v/>
      </c>
      <c r="R52" s="81" t="str">
        <f t="shared" si="10"/>
        <v/>
      </c>
      <c r="S52" s="81" t="str">
        <f t="shared" si="10"/>
        <v/>
      </c>
      <c r="T52" s="81" t="str">
        <f t="shared" si="10"/>
        <v/>
      </c>
      <c r="U52" s="81" t="str">
        <f t="shared" si="10"/>
        <v/>
      </c>
      <c r="V52" s="81" t="str">
        <f t="shared" si="10"/>
        <v/>
      </c>
      <c r="W52" s="81" t="str">
        <f t="shared" si="10"/>
        <v/>
      </c>
      <c r="X52" s="81" t="str">
        <f t="shared" si="10"/>
        <v/>
      </c>
      <c r="Y52" s="81" t="str">
        <f t="shared" si="10"/>
        <v/>
      </c>
      <c r="Z52" s="81" t="str">
        <f t="shared" si="10"/>
        <v/>
      </c>
      <c r="AE52" s="7" t="str">
        <f t="shared" si="2"/>
        <v/>
      </c>
      <c r="AF52" s="7" t="str">
        <f t="shared" si="6"/>
        <v/>
      </c>
      <c r="AG52" s="7" t="str">
        <f t="shared" si="3"/>
        <v/>
      </c>
      <c r="AH52" s="7" t="str">
        <f t="shared" si="7"/>
        <v/>
      </c>
      <c r="AI52" s="7" t="str" cm="1">
        <f t="array" ref="AI52">IF($K52="", "", AND($L52&lt;&gt;"", OR(EXACT($L52,list_unlocodes_countries))))</f>
        <v/>
      </c>
      <c r="AJ52" s="7" t="str">
        <f t="shared" si="8"/>
        <v/>
      </c>
      <c r="AK52" s="7" t="str">
        <f t="shared" si="4"/>
        <v/>
      </c>
      <c r="AL52" s="7" t="str" cm="1">
        <f t="array" ref="AL52">IF($AE52="", "", ISNUMBER(MATCH(LEFT($AE52,8), LEFT(list_cn_codes,8), 0)))</f>
        <v/>
      </c>
      <c r="AM52" s="7" t="str" cm="1">
        <f t="array" ref="AM52">IFERROR(
 IF(OR(EXACT("",$G52:$I52)), "",
  IF($F52="", 1, INDEX(calc_companies, MATCH($F52, drop_companies, 0))) *
  IF($H52="", 1, INDEX(calc_suppliers, MATCH($H52, drop_suppliers, 0))) *
  INDEX(calc_cn_codes, MATCH(LEFT($AE52,8), LEFT(drop_cn_codes,8), 0)) *
  INDEX(calc_countries, MATCH($L52, drop_countries, 0))
 ), "")</f>
        <v/>
      </c>
    </row>
    <row r="53" spans="1:39" ht="36" customHeight="1" thickTop="1" thickBot="1" x14ac:dyDescent="0.3">
      <c r="A53" s="62"/>
      <c r="C53" s="75"/>
      <c r="D53" s="75"/>
      <c r="E53" s="75"/>
      <c r="F53" s="75"/>
      <c r="G53" s="76"/>
      <c r="H53" s="76"/>
      <c r="I53" s="76"/>
      <c r="J53" s="76"/>
      <c r="K53" s="81" t="str">
        <f>IF($H53="", "", IFERROR(INDEX('Country List'!$E$2:$E$224, MATCH(INDEX(copy_paste_country, MATCH($H53, copy_paste_supplier, 0)), 'Country List'!$G$2:$G$224, 0)), INDEX(copy_paste_country, MATCH($H53, copy_paste_supplier, 0))))</f>
        <v/>
      </c>
      <c r="L53" s="81" t="str">
        <f t="shared" si="0"/>
        <v/>
      </c>
      <c r="M53" s="81" t="str" cm="1">
        <f t="array" ref="M53">IF($K53="", "", IFERROR(INDEX(list_cbam_relevance, MATCH($L53,list_specific_countries,0)), IF(OR(EXACT($L53,list_unlocodes_countries)), "CBAM-relevant", "Ungültiger UNLOCODE")))</f>
        <v/>
      </c>
      <c r="N53" s="81" t="str" cm="1">
        <f t="array" ref="N53">IF($G53="", "", IF($AF53 &lt; 8, "Nicht genügend Ziffern", IF(OR(EXACT($AE53,LEFT(list_cn_codes,8))), "CBAM-relevant", "Von CBAM ausgeschlossen")))</f>
        <v/>
      </c>
      <c r="O53" s="81" t="str" cm="1">
        <f t="array" ref="O53">IF(AND(EXACT("",$G53:$I53)), "", IF(OR(EXACT("",$G53:$I53)), "Bitte Pflichtfelder befüllen", IF($AH53, IF($AI53, IF($AJ53, IF(AND($N53="CBAM-relevant",$M53="CBAM-relevant"), "CBAM-relevant", "von CBAM ausgeschlossen"), "Bitte Nettogewicht überprüfen"), "Bitte Ursprungsland überprüfen"), "Bitte Zolltarifnummer überprüfen")))</f>
        <v/>
      </c>
      <c r="P53" s="81" t="str" cm="1">
        <f t="array" ref="P53">IF(OR(EXACT("",$G53:$I53)), "", MAX(0, IF($AL53, IF($AK53, INDEX(defvals_specific_countries, MATCH(LEFT($AE53,8), LEFT(list_cn_codes,8), 0), MATCH($L53, list_specific_countries, 0)), INDEX(defvals_rest_of_world, MATCH(LEFT($AE53,8), LEFT(list_cn_codes,8), 0))), 0)))</f>
        <v/>
      </c>
      <c r="Q53" s="81" t="str">
        <f t="shared" si="5"/>
        <v/>
      </c>
      <c r="R53" s="81" t="str">
        <f t="shared" si="10"/>
        <v/>
      </c>
      <c r="S53" s="81" t="str">
        <f t="shared" si="10"/>
        <v/>
      </c>
      <c r="T53" s="81" t="str">
        <f t="shared" si="10"/>
        <v/>
      </c>
      <c r="U53" s="81" t="str">
        <f t="shared" si="10"/>
        <v/>
      </c>
      <c r="V53" s="81" t="str">
        <f t="shared" si="10"/>
        <v/>
      </c>
      <c r="W53" s="81" t="str">
        <f t="shared" si="10"/>
        <v/>
      </c>
      <c r="X53" s="81" t="str">
        <f t="shared" si="10"/>
        <v/>
      </c>
      <c r="Y53" s="81" t="str">
        <f t="shared" si="10"/>
        <v/>
      </c>
      <c r="Z53" s="81" t="str">
        <f t="shared" si="10"/>
        <v/>
      </c>
      <c r="AE53" s="7" t="str">
        <f t="shared" si="2"/>
        <v/>
      </c>
      <c r="AF53" s="7" t="str">
        <f t="shared" si="6"/>
        <v/>
      </c>
      <c r="AG53" s="7" t="str">
        <f t="shared" si="3"/>
        <v/>
      </c>
      <c r="AH53" s="7" t="str">
        <f t="shared" si="7"/>
        <v/>
      </c>
      <c r="AI53" s="7" t="str" cm="1">
        <f t="array" ref="AI53">IF($K53="", "", AND($L53&lt;&gt;"", OR(EXACT($L53,list_unlocodes_countries))))</f>
        <v/>
      </c>
      <c r="AJ53" s="7" t="str">
        <f t="shared" si="8"/>
        <v/>
      </c>
      <c r="AK53" s="7" t="str">
        <f t="shared" si="4"/>
        <v/>
      </c>
      <c r="AL53" s="7" t="str" cm="1">
        <f t="array" ref="AL53">IF($AE53="", "", ISNUMBER(MATCH(LEFT($AE53,8), LEFT(list_cn_codes,8), 0)))</f>
        <v/>
      </c>
      <c r="AM53" s="7" t="str" cm="1">
        <f t="array" ref="AM53">IFERROR(
 IF(OR(EXACT("",$G53:$I53)), "",
  IF($F53="", 1, INDEX(calc_companies, MATCH($F53, drop_companies, 0))) *
  IF($H53="", 1, INDEX(calc_suppliers, MATCH($H53, drop_suppliers, 0))) *
  INDEX(calc_cn_codes, MATCH(LEFT($AE53,8), LEFT(drop_cn_codes,8), 0)) *
  INDEX(calc_countries, MATCH($L53, drop_countries, 0))
 ), "")</f>
        <v/>
      </c>
    </row>
    <row r="54" spans="1:39" ht="36" customHeight="1" thickTop="1" thickBot="1" x14ac:dyDescent="0.3">
      <c r="A54" s="62"/>
      <c r="C54" s="75"/>
      <c r="D54" s="75"/>
      <c r="E54" s="75"/>
      <c r="F54" s="75"/>
      <c r="G54" s="76"/>
      <c r="H54" s="76"/>
      <c r="I54" s="76"/>
      <c r="J54" s="76"/>
      <c r="K54" s="81" t="str">
        <f>IF($H54="", "", IFERROR(INDEX('Country List'!$E$2:$E$224, MATCH(INDEX(copy_paste_country, MATCH($H54, copy_paste_supplier, 0)), 'Country List'!$G$2:$G$224, 0)), INDEX(copy_paste_country, MATCH($H54, copy_paste_supplier, 0))))</f>
        <v/>
      </c>
      <c r="L54" s="81" t="str">
        <f t="shared" si="0"/>
        <v/>
      </c>
      <c r="M54" s="81" t="str" cm="1">
        <f t="array" ref="M54">IF($K54="", "", IFERROR(INDEX(list_cbam_relevance, MATCH($L54,list_specific_countries,0)), IF(OR(EXACT($L54,list_unlocodes_countries)), "CBAM-relevant", "Ungültiger UNLOCODE")))</f>
        <v/>
      </c>
      <c r="N54" s="81" t="str" cm="1">
        <f t="array" ref="N54">IF($G54="", "", IF($AF54 &lt; 8, "Nicht genügend Ziffern", IF(OR(EXACT($AE54,LEFT(list_cn_codes,8))), "CBAM-relevant", "Von CBAM ausgeschlossen")))</f>
        <v/>
      </c>
      <c r="O54" s="81" t="str" cm="1">
        <f t="array" ref="O54">IF(AND(EXACT("",$G54:$I54)), "", IF(OR(EXACT("",$G54:$I54)), "Bitte Pflichtfelder befüllen", IF($AH54, IF($AI54, IF($AJ54, IF(AND($N54="CBAM-relevant",$M54="CBAM-relevant"), "CBAM-relevant", "von CBAM ausgeschlossen"), "Bitte Nettogewicht überprüfen"), "Bitte Ursprungsland überprüfen"), "Bitte Zolltarifnummer überprüfen")))</f>
        <v/>
      </c>
      <c r="P54" s="81" t="str" cm="1">
        <f t="array" ref="P54">IF(OR(EXACT("",$G54:$I54)), "", MAX(0, IF($AL54, IF($AK54, INDEX(defvals_specific_countries, MATCH(LEFT($AE54,8), LEFT(list_cn_codes,8), 0), MATCH($L54, list_specific_countries, 0)), INDEX(defvals_rest_of_world, MATCH(LEFT($AE54,8), LEFT(list_cn_codes,8), 0))), 0)))</f>
        <v/>
      </c>
      <c r="Q54" s="81" t="str">
        <f t="shared" si="5"/>
        <v/>
      </c>
      <c r="R54" s="81" t="str">
        <f t="shared" si="10"/>
        <v/>
      </c>
      <c r="S54" s="81" t="str">
        <f t="shared" si="10"/>
        <v/>
      </c>
      <c r="T54" s="81" t="str">
        <f t="shared" si="10"/>
        <v/>
      </c>
      <c r="U54" s="81" t="str">
        <f t="shared" si="10"/>
        <v/>
      </c>
      <c r="V54" s="81" t="str">
        <f t="shared" si="10"/>
        <v/>
      </c>
      <c r="W54" s="81" t="str">
        <f t="shared" si="10"/>
        <v/>
      </c>
      <c r="X54" s="81" t="str">
        <f t="shared" si="10"/>
        <v/>
      </c>
      <c r="Y54" s="81" t="str">
        <f t="shared" si="10"/>
        <v/>
      </c>
      <c r="Z54" s="81" t="str">
        <f t="shared" si="10"/>
        <v/>
      </c>
      <c r="AE54" s="7" t="str">
        <f t="shared" si="2"/>
        <v/>
      </c>
      <c r="AF54" s="7" t="str">
        <f t="shared" si="6"/>
        <v/>
      </c>
      <c r="AG54" s="7" t="str">
        <f t="shared" si="3"/>
        <v/>
      </c>
      <c r="AH54" s="7" t="str">
        <f t="shared" si="7"/>
        <v/>
      </c>
      <c r="AI54" s="7" t="str" cm="1">
        <f t="array" ref="AI54">IF($K54="", "", AND($L54&lt;&gt;"", OR(EXACT($L54,list_unlocodes_countries))))</f>
        <v/>
      </c>
      <c r="AJ54" s="7" t="str">
        <f t="shared" si="8"/>
        <v/>
      </c>
      <c r="AK54" s="7" t="str">
        <f t="shared" si="4"/>
        <v/>
      </c>
      <c r="AL54" s="7" t="str" cm="1">
        <f t="array" ref="AL54">IF($AE54="", "", ISNUMBER(MATCH(LEFT($AE54,8), LEFT(list_cn_codes,8), 0)))</f>
        <v/>
      </c>
      <c r="AM54" s="7" t="str" cm="1">
        <f t="array" ref="AM54">IFERROR(
 IF(OR(EXACT("",$G54:$I54)), "",
  IF($F54="", 1, INDEX(calc_companies, MATCH($F54, drop_companies, 0))) *
  IF($H54="", 1, INDEX(calc_suppliers, MATCH($H54, drop_suppliers, 0))) *
  INDEX(calc_cn_codes, MATCH(LEFT($AE54,8), LEFT(drop_cn_codes,8), 0)) *
  INDEX(calc_countries, MATCH($L54, drop_countries, 0))
 ), "")</f>
        <v/>
      </c>
    </row>
    <row r="55" spans="1:39" ht="36" customHeight="1" thickTop="1" thickBot="1" x14ac:dyDescent="0.3">
      <c r="A55" s="62"/>
      <c r="C55" s="75"/>
      <c r="D55" s="75"/>
      <c r="E55" s="75"/>
      <c r="F55" s="75"/>
      <c r="G55" s="76"/>
      <c r="H55" s="76"/>
      <c r="I55" s="76"/>
      <c r="J55" s="76"/>
      <c r="K55" s="81" t="str">
        <f>IF($H55="", "", IFERROR(INDEX('Country List'!$E$2:$E$224, MATCH(INDEX(copy_paste_country, MATCH($H55, copy_paste_supplier, 0)), 'Country List'!$G$2:$G$224, 0)), INDEX(copy_paste_country, MATCH($H55, copy_paste_supplier, 0))))</f>
        <v/>
      </c>
      <c r="L55" s="81" t="str">
        <f t="shared" si="0"/>
        <v/>
      </c>
      <c r="M55" s="81" t="str" cm="1">
        <f t="array" ref="M55">IF($K55="", "", IFERROR(INDEX(list_cbam_relevance, MATCH($L55,list_specific_countries,0)), IF(OR(EXACT($L55,list_unlocodes_countries)), "CBAM-relevant", "Ungültiger UNLOCODE")))</f>
        <v/>
      </c>
      <c r="N55" s="81" t="str" cm="1">
        <f t="array" ref="N55">IF($G55="", "", IF($AF55 &lt; 8, "Nicht genügend Ziffern", IF(OR(EXACT($AE55,LEFT(list_cn_codes,8))), "CBAM-relevant", "Von CBAM ausgeschlossen")))</f>
        <v/>
      </c>
      <c r="O55" s="81" t="str" cm="1">
        <f t="array" ref="O55">IF(AND(EXACT("",$G55:$I55)), "", IF(OR(EXACT("",$G55:$I55)), "Bitte Pflichtfelder befüllen", IF($AH55, IF($AI55, IF($AJ55, IF(AND($N55="CBAM-relevant",$M55="CBAM-relevant"), "CBAM-relevant", "von CBAM ausgeschlossen"), "Bitte Nettogewicht überprüfen"), "Bitte Ursprungsland überprüfen"), "Bitte Zolltarifnummer überprüfen")))</f>
        <v/>
      </c>
      <c r="P55" s="81" t="str" cm="1">
        <f t="array" ref="P55">IF(OR(EXACT("",$G55:$I55)), "", MAX(0, IF($AL55, IF($AK55, INDEX(defvals_specific_countries, MATCH(LEFT($AE55,8), LEFT(list_cn_codes,8), 0), MATCH($L55, list_specific_countries, 0)), INDEX(defvals_rest_of_world, MATCH(LEFT($AE55,8), LEFT(list_cn_codes,8), 0))), 0)))</f>
        <v/>
      </c>
      <c r="Q55" s="81" t="str">
        <f t="shared" si="5"/>
        <v/>
      </c>
      <c r="R55" s="81" t="str">
        <f t="shared" si="10"/>
        <v/>
      </c>
      <c r="S55" s="81" t="str">
        <f t="shared" si="10"/>
        <v/>
      </c>
      <c r="T55" s="81" t="str">
        <f t="shared" si="10"/>
        <v/>
      </c>
      <c r="U55" s="81" t="str">
        <f t="shared" si="10"/>
        <v/>
      </c>
      <c r="V55" s="81" t="str">
        <f t="shared" si="10"/>
        <v/>
      </c>
      <c r="W55" s="81" t="str">
        <f t="shared" si="10"/>
        <v/>
      </c>
      <c r="X55" s="81" t="str">
        <f t="shared" si="10"/>
        <v/>
      </c>
      <c r="Y55" s="81" t="str">
        <f t="shared" si="10"/>
        <v/>
      </c>
      <c r="Z55" s="81" t="str">
        <f t="shared" si="10"/>
        <v/>
      </c>
      <c r="AE55" s="7" t="str">
        <f t="shared" si="2"/>
        <v/>
      </c>
      <c r="AF55" s="7" t="str">
        <f t="shared" si="6"/>
        <v/>
      </c>
      <c r="AG55" s="7" t="str">
        <f t="shared" si="3"/>
        <v/>
      </c>
      <c r="AH55" s="7" t="str">
        <f t="shared" si="7"/>
        <v/>
      </c>
      <c r="AI55" s="7" t="str" cm="1">
        <f t="array" ref="AI55">IF($K55="", "", AND($L55&lt;&gt;"", OR(EXACT($L55,list_unlocodes_countries))))</f>
        <v/>
      </c>
      <c r="AJ55" s="7" t="str">
        <f t="shared" si="8"/>
        <v/>
      </c>
      <c r="AK55" s="7" t="str">
        <f t="shared" si="4"/>
        <v/>
      </c>
      <c r="AL55" s="7" t="str" cm="1">
        <f t="array" ref="AL55">IF($AE55="", "", ISNUMBER(MATCH(LEFT($AE55,8), LEFT(list_cn_codes,8), 0)))</f>
        <v/>
      </c>
      <c r="AM55" s="7" t="str" cm="1">
        <f t="array" ref="AM55">IFERROR(
 IF(OR(EXACT("",$G55:$I55)), "",
  IF($F55="", 1, INDEX(calc_companies, MATCH($F55, drop_companies, 0))) *
  IF($H55="", 1, INDEX(calc_suppliers, MATCH($H55, drop_suppliers, 0))) *
  INDEX(calc_cn_codes, MATCH(LEFT($AE55,8), LEFT(drop_cn_codes,8), 0)) *
  INDEX(calc_countries, MATCH($L55, drop_countries, 0))
 ), "")</f>
        <v/>
      </c>
    </row>
    <row r="56" spans="1:39" ht="36" customHeight="1" thickTop="1" thickBot="1" x14ac:dyDescent="0.3">
      <c r="A56" s="62"/>
      <c r="C56" s="75"/>
      <c r="D56" s="75"/>
      <c r="E56" s="75"/>
      <c r="F56" s="75"/>
      <c r="G56" s="76"/>
      <c r="H56" s="76"/>
      <c r="I56" s="76"/>
      <c r="J56" s="76"/>
      <c r="K56" s="81" t="str">
        <f>IF($H56="", "", IFERROR(INDEX('Country List'!$E$2:$E$224, MATCH(INDEX(copy_paste_country, MATCH($H56, copy_paste_supplier, 0)), 'Country List'!$G$2:$G$224, 0)), INDEX(copy_paste_country, MATCH($H56, copy_paste_supplier, 0))))</f>
        <v/>
      </c>
      <c r="L56" s="81" t="str">
        <f t="shared" si="0"/>
        <v/>
      </c>
      <c r="M56" s="81" t="str" cm="1">
        <f t="array" ref="M56">IF($K56="", "", IFERROR(INDEX(list_cbam_relevance, MATCH($L56,list_specific_countries,0)), IF(OR(EXACT($L56,list_unlocodes_countries)), "CBAM-relevant", "Ungültiger UNLOCODE")))</f>
        <v/>
      </c>
      <c r="N56" s="81" t="str" cm="1">
        <f t="array" ref="N56">IF($G56="", "", IF($AF56 &lt; 8, "Nicht genügend Ziffern", IF(OR(EXACT($AE56,LEFT(list_cn_codes,8))), "CBAM-relevant", "Von CBAM ausgeschlossen")))</f>
        <v/>
      </c>
      <c r="O56" s="81" t="str" cm="1">
        <f t="array" ref="O56">IF(AND(EXACT("",$G56:$I56)), "", IF(OR(EXACT("",$G56:$I56)), "Bitte Pflichtfelder befüllen", IF($AH56, IF($AI56, IF($AJ56, IF(AND($N56="CBAM-relevant",$M56="CBAM-relevant"), "CBAM-relevant", "von CBAM ausgeschlossen"), "Bitte Nettogewicht überprüfen"), "Bitte Ursprungsland überprüfen"), "Bitte Zolltarifnummer überprüfen")))</f>
        <v/>
      </c>
      <c r="P56" s="81" t="str" cm="1">
        <f t="array" ref="P56">IF(OR(EXACT("",$G56:$I56)), "", MAX(0, IF($AL56, IF($AK56, INDEX(defvals_specific_countries, MATCH(LEFT($AE56,8), LEFT(list_cn_codes,8), 0), MATCH($L56, list_specific_countries, 0)), INDEX(defvals_rest_of_world, MATCH(LEFT($AE56,8), LEFT(list_cn_codes,8), 0))), 0)))</f>
        <v/>
      </c>
      <c r="Q56" s="81" t="str">
        <f t="shared" si="5"/>
        <v/>
      </c>
      <c r="R56" s="81" t="str">
        <f t="shared" si="10"/>
        <v/>
      </c>
      <c r="S56" s="81" t="str">
        <f t="shared" si="10"/>
        <v/>
      </c>
      <c r="T56" s="81" t="str">
        <f t="shared" si="10"/>
        <v/>
      </c>
      <c r="U56" s="81" t="str">
        <f t="shared" si="10"/>
        <v/>
      </c>
      <c r="V56" s="81" t="str">
        <f t="shared" si="10"/>
        <v/>
      </c>
      <c r="W56" s="81" t="str">
        <f t="shared" si="10"/>
        <v/>
      </c>
      <c r="X56" s="81" t="str">
        <f t="shared" si="10"/>
        <v/>
      </c>
      <c r="Y56" s="81" t="str">
        <f t="shared" si="10"/>
        <v/>
      </c>
      <c r="Z56" s="81" t="str">
        <f t="shared" si="10"/>
        <v/>
      </c>
      <c r="AE56" s="7" t="str">
        <f t="shared" si="2"/>
        <v/>
      </c>
      <c r="AF56" s="7" t="str">
        <f t="shared" si="6"/>
        <v/>
      </c>
      <c r="AG56" s="7" t="str">
        <f t="shared" si="3"/>
        <v/>
      </c>
      <c r="AH56" s="7" t="str">
        <f t="shared" si="7"/>
        <v/>
      </c>
      <c r="AI56" s="7" t="str" cm="1">
        <f t="array" ref="AI56">IF($K56="", "", AND($L56&lt;&gt;"", OR(EXACT($L56,list_unlocodes_countries))))</f>
        <v/>
      </c>
      <c r="AJ56" s="7" t="str">
        <f t="shared" si="8"/>
        <v/>
      </c>
      <c r="AK56" s="7" t="str">
        <f t="shared" si="4"/>
        <v/>
      </c>
      <c r="AL56" s="7" t="str" cm="1">
        <f t="array" ref="AL56">IF($AE56="", "", ISNUMBER(MATCH(LEFT($AE56,8), LEFT(list_cn_codes,8), 0)))</f>
        <v/>
      </c>
      <c r="AM56" s="7" t="str" cm="1">
        <f t="array" ref="AM56">IFERROR(
 IF(OR(EXACT("",$G56:$I56)), "",
  IF($F56="", 1, INDEX(calc_companies, MATCH($F56, drop_companies, 0))) *
  IF($H56="", 1, INDEX(calc_suppliers, MATCH($H56, drop_suppliers, 0))) *
  INDEX(calc_cn_codes, MATCH(LEFT($AE56,8), LEFT(drop_cn_codes,8), 0)) *
  INDEX(calc_countries, MATCH($L56, drop_countries, 0))
 ), "")</f>
        <v/>
      </c>
    </row>
    <row r="57" spans="1:39" ht="36" customHeight="1" thickTop="1" thickBot="1" x14ac:dyDescent="0.3">
      <c r="A57" s="62"/>
      <c r="C57" s="75"/>
      <c r="D57" s="75"/>
      <c r="E57" s="75"/>
      <c r="F57" s="75"/>
      <c r="G57" s="76"/>
      <c r="H57" s="76"/>
      <c r="I57" s="76"/>
      <c r="J57" s="76"/>
      <c r="K57" s="81" t="str">
        <f>IF($H57="", "", IFERROR(INDEX('Country List'!$E$2:$E$224, MATCH(INDEX(copy_paste_country, MATCH($H57, copy_paste_supplier, 0)), 'Country List'!$G$2:$G$224, 0)), INDEX(copy_paste_country, MATCH($H57, copy_paste_supplier, 0))))</f>
        <v/>
      </c>
      <c r="L57" s="81" t="str">
        <f t="shared" si="0"/>
        <v/>
      </c>
      <c r="M57" s="81" t="str" cm="1">
        <f t="array" ref="M57">IF($K57="", "", IFERROR(INDEX(list_cbam_relevance, MATCH($L57,list_specific_countries,0)), IF(OR(EXACT($L57,list_unlocodes_countries)), "CBAM-relevant", "Ungültiger UNLOCODE")))</f>
        <v/>
      </c>
      <c r="N57" s="81" t="str" cm="1">
        <f t="array" ref="N57">IF($G57="", "", IF($AF57 &lt; 8, "Nicht genügend Ziffern", IF(OR(EXACT($AE57,LEFT(list_cn_codes,8))), "CBAM-relevant", "Von CBAM ausgeschlossen")))</f>
        <v/>
      </c>
      <c r="O57" s="81" t="str" cm="1">
        <f t="array" ref="O57">IF(AND(EXACT("",$G57:$I57)), "", IF(OR(EXACT("",$G57:$I57)), "Bitte Pflichtfelder befüllen", IF($AH57, IF($AI57, IF($AJ57, IF(AND($N57="CBAM-relevant",$M57="CBAM-relevant"), "CBAM-relevant", "von CBAM ausgeschlossen"), "Bitte Nettogewicht überprüfen"), "Bitte Ursprungsland überprüfen"), "Bitte Zolltarifnummer überprüfen")))</f>
        <v/>
      </c>
      <c r="P57" s="81" t="str" cm="1">
        <f t="array" ref="P57">IF(OR(EXACT("",$G57:$I57)), "", MAX(0, IF($AL57, IF($AK57, INDEX(defvals_specific_countries, MATCH(LEFT($AE57,8), LEFT(list_cn_codes,8), 0), MATCH($L57, list_specific_countries, 0)), INDEX(defvals_rest_of_world, MATCH(LEFT($AE57,8), LEFT(list_cn_codes,8), 0))), 0)))</f>
        <v/>
      </c>
      <c r="Q57" s="81" t="str">
        <f t="shared" si="5"/>
        <v/>
      </c>
      <c r="R57" s="81" t="str">
        <f t="shared" si="10"/>
        <v/>
      </c>
      <c r="S57" s="81" t="str">
        <f t="shared" si="10"/>
        <v/>
      </c>
      <c r="T57" s="81" t="str">
        <f t="shared" si="10"/>
        <v/>
      </c>
      <c r="U57" s="81" t="str">
        <f t="shared" si="10"/>
        <v/>
      </c>
      <c r="V57" s="81" t="str">
        <f t="shared" si="10"/>
        <v/>
      </c>
      <c r="W57" s="81" t="str">
        <f t="shared" si="10"/>
        <v/>
      </c>
      <c r="X57" s="81" t="str">
        <f t="shared" si="10"/>
        <v/>
      </c>
      <c r="Y57" s="81" t="str">
        <f t="shared" si="10"/>
        <v/>
      </c>
      <c r="Z57" s="81" t="str">
        <f t="shared" si="10"/>
        <v/>
      </c>
      <c r="AE57" s="7" t="str">
        <f t="shared" si="2"/>
        <v/>
      </c>
      <c r="AF57" s="7" t="str">
        <f t="shared" si="6"/>
        <v/>
      </c>
      <c r="AG57" s="7" t="str">
        <f t="shared" si="3"/>
        <v/>
      </c>
      <c r="AH57" s="7" t="str">
        <f t="shared" si="7"/>
        <v/>
      </c>
      <c r="AI57" s="7" t="str" cm="1">
        <f t="array" ref="AI57">IF($K57="", "", AND($L57&lt;&gt;"", OR(EXACT($L57,list_unlocodes_countries))))</f>
        <v/>
      </c>
      <c r="AJ57" s="7" t="str">
        <f t="shared" si="8"/>
        <v/>
      </c>
      <c r="AK57" s="7" t="str">
        <f t="shared" si="4"/>
        <v/>
      </c>
      <c r="AL57" s="7" t="str" cm="1">
        <f t="array" ref="AL57">IF($AE57="", "", ISNUMBER(MATCH(LEFT($AE57,8), LEFT(list_cn_codes,8), 0)))</f>
        <v/>
      </c>
      <c r="AM57" s="7" t="str" cm="1">
        <f t="array" ref="AM57">IFERROR(
 IF(OR(EXACT("",$G57:$I57)), "",
  IF($F57="", 1, INDEX(calc_companies, MATCH($F57, drop_companies, 0))) *
  IF($H57="", 1, INDEX(calc_suppliers, MATCH($H57, drop_suppliers, 0))) *
  INDEX(calc_cn_codes, MATCH(LEFT($AE57,8), LEFT(drop_cn_codes,8), 0)) *
  INDEX(calc_countries, MATCH($L57, drop_countries, 0))
 ), "")</f>
        <v/>
      </c>
    </row>
    <row r="58" spans="1:39" ht="36" customHeight="1" thickTop="1" thickBot="1" x14ac:dyDescent="0.3">
      <c r="A58" s="62"/>
      <c r="C58" s="75"/>
      <c r="D58" s="75"/>
      <c r="E58" s="75"/>
      <c r="F58" s="75"/>
      <c r="G58" s="76"/>
      <c r="H58" s="76"/>
      <c r="I58" s="76"/>
      <c r="J58" s="76"/>
      <c r="K58" s="81" t="str">
        <f>IF($H58="", "", IFERROR(INDEX('Country List'!$E$2:$E$224, MATCH(INDEX(copy_paste_country, MATCH($H58, copy_paste_supplier, 0)), 'Country List'!$G$2:$G$224, 0)), INDEX(copy_paste_country, MATCH($H58, copy_paste_supplier, 0))))</f>
        <v/>
      </c>
      <c r="L58" s="81" t="str">
        <f t="shared" si="0"/>
        <v/>
      </c>
      <c r="M58" s="81" t="str" cm="1">
        <f t="array" ref="M58">IF($K58="", "", IFERROR(INDEX(list_cbam_relevance, MATCH($L58,list_specific_countries,0)), IF(OR(EXACT($L58,list_unlocodes_countries)), "CBAM-relevant", "Ungültiger UNLOCODE")))</f>
        <v/>
      </c>
      <c r="N58" s="81" t="str" cm="1">
        <f t="array" ref="N58">IF($G58="", "", IF($AF58 &lt; 8, "Nicht genügend Ziffern", IF(OR(EXACT($AE58,LEFT(list_cn_codes,8))), "CBAM-relevant", "Von CBAM ausgeschlossen")))</f>
        <v/>
      </c>
      <c r="O58" s="81" t="str" cm="1">
        <f t="array" ref="O58">IF(AND(EXACT("",$G58:$I58)), "", IF(OR(EXACT("",$G58:$I58)), "Bitte Pflichtfelder befüllen", IF($AH58, IF($AI58, IF($AJ58, IF(AND($N58="CBAM-relevant",$M58="CBAM-relevant"), "CBAM-relevant", "von CBAM ausgeschlossen"), "Bitte Nettogewicht überprüfen"), "Bitte Ursprungsland überprüfen"), "Bitte Zolltarifnummer überprüfen")))</f>
        <v/>
      </c>
      <c r="P58" s="81" t="str" cm="1">
        <f t="array" ref="P58">IF(OR(EXACT("",$G58:$I58)), "", MAX(0, IF($AL58, IF($AK58, INDEX(defvals_specific_countries, MATCH(LEFT($AE58,8), LEFT(list_cn_codes,8), 0), MATCH($L58, list_specific_countries, 0)), INDEX(defvals_rest_of_world, MATCH(LEFT($AE58,8), LEFT(list_cn_codes,8), 0))), 0)))</f>
        <v/>
      </c>
      <c r="Q58" s="81" t="str">
        <f t="shared" si="5"/>
        <v/>
      </c>
      <c r="R58" s="81" t="str">
        <f t="shared" si="10"/>
        <v/>
      </c>
      <c r="S58" s="81" t="str">
        <f t="shared" si="10"/>
        <v/>
      </c>
      <c r="T58" s="81" t="str">
        <f t="shared" si="10"/>
        <v/>
      </c>
      <c r="U58" s="81" t="str">
        <f t="shared" si="10"/>
        <v/>
      </c>
      <c r="V58" s="81" t="str">
        <f t="shared" si="10"/>
        <v/>
      </c>
      <c r="W58" s="81" t="str">
        <f t="shared" si="10"/>
        <v/>
      </c>
      <c r="X58" s="81" t="str">
        <f t="shared" si="10"/>
        <v/>
      </c>
      <c r="Y58" s="81" t="str">
        <f t="shared" si="10"/>
        <v/>
      </c>
      <c r="Z58" s="81" t="str">
        <f t="shared" si="10"/>
        <v/>
      </c>
      <c r="AE58" s="7" t="str">
        <f t="shared" si="2"/>
        <v/>
      </c>
      <c r="AF58" s="7" t="str">
        <f t="shared" si="6"/>
        <v/>
      </c>
      <c r="AG58" s="7" t="str">
        <f t="shared" si="3"/>
        <v/>
      </c>
      <c r="AH58" s="7" t="str">
        <f t="shared" si="7"/>
        <v/>
      </c>
      <c r="AI58" s="7" t="str" cm="1">
        <f t="array" ref="AI58">IF($K58="", "", AND($L58&lt;&gt;"", OR(EXACT($L58,list_unlocodes_countries))))</f>
        <v/>
      </c>
      <c r="AJ58" s="7" t="str">
        <f t="shared" si="8"/>
        <v/>
      </c>
      <c r="AK58" s="7" t="str">
        <f t="shared" si="4"/>
        <v/>
      </c>
      <c r="AL58" s="7" t="str" cm="1">
        <f t="array" ref="AL58">IF($AE58="", "", ISNUMBER(MATCH(LEFT($AE58,8), LEFT(list_cn_codes,8), 0)))</f>
        <v/>
      </c>
      <c r="AM58" s="7" t="str" cm="1">
        <f t="array" ref="AM58">IFERROR(
 IF(OR(EXACT("",$G58:$I58)), "",
  IF($F58="", 1, INDEX(calc_companies, MATCH($F58, drop_companies, 0))) *
  IF($H58="", 1, INDEX(calc_suppliers, MATCH($H58, drop_suppliers, 0))) *
  INDEX(calc_cn_codes, MATCH(LEFT($AE58,8), LEFT(drop_cn_codes,8), 0)) *
  INDEX(calc_countries, MATCH($L58, drop_countries, 0))
 ), "")</f>
        <v/>
      </c>
    </row>
    <row r="59" spans="1:39" ht="36" customHeight="1" thickTop="1" thickBot="1" x14ac:dyDescent="0.3">
      <c r="A59" s="62"/>
      <c r="C59" s="75"/>
      <c r="D59" s="75"/>
      <c r="E59" s="75"/>
      <c r="F59" s="75"/>
      <c r="G59" s="76"/>
      <c r="H59" s="76"/>
      <c r="I59" s="76"/>
      <c r="J59" s="76"/>
      <c r="K59" s="81" t="str">
        <f>IF($H59="", "", IFERROR(INDEX('Country List'!$E$2:$E$224, MATCH(INDEX(copy_paste_country, MATCH($H59, copy_paste_supplier, 0)), 'Country List'!$G$2:$G$224, 0)), INDEX(copy_paste_country, MATCH($H59, copy_paste_supplier, 0))))</f>
        <v/>
      </c>
      <c r="L59" s="81" t="str">
        <f t="shared" si="0"/>
        <v/>
      </c>
      <c r="M59" s="81" t="str" cm="1">
        <f t="array" ref="M59">IF($K59="", "", IFERROR(INDEX(list_cbam_relevance, MATCH($L59,list_specific_countries,0)), IF(OR(EXACT($L59,list_unlocodes_countries)), "CBAM-relevant", "Ungültiger UNLOCODE")))</f>
        <v/>
      </c>
      <c r="N59" s="81" t="str" cm="1">
        <f t="array" ref="N59">IF($G59="", "", IF($AF59 &lt; 8, "Nicht genügend Ziffern", IF(OR(EXACT($AE59,LEFT(list_cn_codes,8))), "CBAM-relevant", "Von CBAM ausgeschlossen")))</f>
        <v/>
      </c>
      <c r="O59" s="81" t="str" cm="1">
        <f t="array" ref="O59">IF(AND(EXACT("",$G59:$I59)), "", IF(OR(EXACT("",$G59:$I59)), "Bitte Pflichtfelder befüllen", IF($AH59, IF($AI59, IF($AJ59, IF(AND($N59="CBAM-relevant",$M59="CBAM-relevant"), "CBAM-relevant", "von CBAM ausgeschlossen"), "Bitte Nettogewicht überprüfen"), "Bitte Ursprungsland überprüfen"), "Bitte Zolltarifnummer überprüfen")))</f>
        <v/>
      </c>
      <c r="P59" s="81" t="str" cm="1">
        <f t="array" ref="P59">IF(OR(EXACT("",$G59:$I59)), "", MAX(0, IF($AL59, IF($AK59, INDEX(defvals_specific_countries, MATCH(LEFT($AE59,8), LEFT(list_cn_codes,8), 0), MATCH($L59, list_specific_countries, 0)), INDEX(defvals_rest_of_world, MATCH(LEFT($AE59,8), LEFT(list_cn_codes,8), 0))), 0)))</f>
        <v/>
      </c>
      <c r="Q59" s="81" t="str">
        <f t="shared" si="5"/>
        <v/>
      </c>
      <c r="R59" s="81" t="str">
        <f t="shared" si="10"/>
        <v/>
      </c>
      <c r="S59" s="81" t="str">
        <f t="shared" si="10"/>
        <v/>
      </c>
      <c r="T59" s="81" t="str">
        <f t="shared" si="10"/>
        <v/>
      </c>
      <c r="U59" s="81" t="str">
        <f t="shared" si="10"/>
        <v/>
      </c>
      <c r="V59" s="81" t="str">
        <f t="shared" si="10"/>
        <v/>
      </c>
      <c r="W59" s="81" t="str">
        <f t="shared" si="10"/>
        <v/>
      </c>
      <c r="X59" s="81" t="str">
        <f t="shared" si="10"/>
        <v/>
      </c>
      <c r="Y59" s="81" t="str">
        <f t="shared" si="10"/>
        <v/>
      </c>
      <c r="Z59" s="81" t="str">
        <f t="shared" si="10"/>
        <v/>
      </c>
      <c r="AE59" s="7" t="str">
        <f t="shared" si="2"/>
        <v/>
      </c>
      <c r="AF59" s="7" t="str">
        <f t="shared" si="6"/>
        <v/>
      </c>
      <c r="AG59" s="7" t="str">
        <f t="shared" si="3"/>
        <v/>
      </c>
      <c r="AH59" s="7" t="str">
        <f t="shared" si="7"/>
        <v/>
      </c>
      <c r="AI59" s="7" t="str" cm="1">
        <f t="array" ref="AI59">IF($K59="", "", AND($L59&lt;&gt;"", OR(EXACT($L59,list_unlocodes_countries))))</f>
        <v/>
      </c>
      <c r="AJ59" s="7" t="str">
        <f t="shared" si="8"/>
        <v/>
      </c>
      <c r="AK59" s="7" t="str">
        <f t="shared" si="4"/>
        <v/>
      </c>
      <c r="AL59" s="7" t="str" cm="1">
        <f t="array" ref="AL59">IF($AE59="", "", ISNUMBER(MATCH(LEFT($AE59,8), LEFT(list_cn_codes,8), 0)))</f>
        <v/>
      </c>
      <c r="AM59" s="7" t="str" cm="1">
        <f t="array" ref="AM59">IFERROR(
 IF(OR(EXACT("",$G59:$I59)), "",
  IF($F59="", 1, INDEX(calc_companies, MATCH($F59, drop_companies, 0))) *
  IF($H59="", 1, INDEX(calc_suppliers, MATCH($H59, drop_suppliers, 0))) *
  INDEX(calc_cn_codes, MATCH(LEFT($AE59,8), LEFT(drop_cn_codes,8), 0)) *
  INDEX(calc_countries, MATCH($L59, drop_countries, 0))
 ), "")</f>
        <v/>
      </c>
    </row>
    <row r="60" spans="1:39" ht="36" customHeight="1" thickTop="1" thickBot="1" x14ac:dyDescent="0.3">
      <c r="A60" s="62"/>
      <c r="C60" s="75"/>
      <c r="D60" s="75"/>
      <c r="E60" s="75"/>
      <c r="F60" s="75"/>
      <c r="G60" s="76"/>
      <c r="H60" s="76"/>
      <c r="I60" s="76"/>
      <c r="J60" s="76"/>
      <c r="K60" s="81" t="str">
        <f>IF($H60="", "", IFERROR(INDEX('Country List'!$E$2:$E$224, MATCH(INDEX(copy_paste_country, MATCH($H60, copy_paste_supplier, 0)), 'Country List'!$G$2:$G$224, 0)), INDEX(copy_paste_country, MATCH($H60, copy_paste_supplier, 0))))</f>
        <v/>
      </c>
      <c r="L60" s="81" t="str">
        <f t="shared" si="0"/>
        <v/>
      </c>
      <c r="M60" s="81" t="str" cm="1">
        <f t="array" ref="M60">IF($K60="", "", IFERROR(INDEX(list_cbam_relevance, MATCH($L60,list_specific_countries,0)), IF(OR(EXACT($L60,list_unlocodes_countries)), "CBAM-relevant", "Ungültiger UNLOCODE")))</f>
        <v/>
      </c>
      <c r="N60" s="81" t="str" cm="1">
        <f t="array" ref="N60">IF($G60="", "", IF($AF60 &lt; 8, "Nicht genügend Ziffern", IF(OR(EXACT($AE60,LEFT(list_cn_codes,8))), "CBAM-relevant", "Von CBAM ausgeschlossen")))</f>
        <v/>
      </c>
      <c r="O60" s="81" t="str" cm="1">
        <f t="array" ref="O60">IF(AND(EXACT("",$G60:$I60)), "", IF(OR(EXACT("",$G60:$I60)), "Bitte Pflichtfelder befüllen", IF($AH60, IF($AI60, IF($AJ60, IF(AND($N60="CBAM-relevant",$M60="CBAM-relevant"), "CBAM-relevant", "von CBAM ausgeschlossen"), "Bitte Nettogewicht überprüfen"), "Bitte Ursprungsland überprüfen"), "Bitte Zolltarifnummer überprüfen")))</f>
        <v/>
      </c>
      <c r="P60" s="81" t="str" cm="1">
        <f t="array" ref="P60">IF(OR(EXACT("",$G60:$I60)), "", MAX(0, IF($AL60, IF($AK60, INDEX(defvals_specific_countries, MATCH(LEFT($AE60,8), LEFT(list_cn_codes,8), 0), MATCH($L60, list_specific_countries, 0)), INDEX(defvals_rest_of_world, MATCH(LEFT($AE60,8), LEFT(list_cn_codes,8), 0))), 0)))</f>
        <v/>
      </c>
      <c r="Q60" s="81" t="str">
        <f t="shared" si="5"/>
        <v/>
      </c>
      <c r="R60" s="81" t="str">
        <f t="shared" si="10"/>
        <v/>
      </c>
      <c r="S60" s="81" t="str">
        <f t="shared" si="10"/>
        <v/>
      </c>
      <c r="T60" s="81" t="str">
        <f t="shared" si="10"/>
        <v/>
      </c>
      <c r="U60" s="81" t="str">
        <f t="shared" si="10"/>
        <v/>
      </c>
      <c r="V60" s="81" t="str">
        <f t="shared" si="10"/>
        <v/>
      </c>
      <c r="W60" s="81" t="str">
        <f t="shared" si="10"/>
        <v/>
      </c>
      <c r="X60" s="81" t="str">
        <f t="shared" si="10"/>
        <v/>
      </c>
      <c r="Y60" s="81" t="str">
        <f t="shared" si="10"/>
        <v/>
      </c>
      <c r="Z60" s="81" t="str">
        <f t="shared" si="10"/>
        <v/>
      </c>
      <c r="AE60" s="7" t="str">
        <f t="shared" si="2"/>
        <v/>
      </c>
      <c r="AF60" s="7" t="str">
        <f t="shared" si="6"/>
        <v/>
      </c>
      <c r="AG60" s="7" t="str">
        <f t="shared" si="3"/>
        <v/>
      </c>
      <c r="AH60" s="7" t="str">
        <f t="shared" si="7"/>
        <v/>
      </c>
      <c r="AI60" s="7" t="str" cm="1">
        <f t="array" ref="AI60">IF($K60="", "", AND($L60&lt;&gt;"", OR(EXACT($L60,list_unlocodes_countries))))</f>
        <v/>
      </c>
      <c r="AJ60" s="7" t="str">
        <f t="shared" si="8"/>
        <v/>
      </c>
      <c r="AK60" s="7" t="str">
        <f t="shared" si="4"/>
        <v/>
      </c>
      <c r="AL60" s="7" t="str" cm="1">
        <f t="array" ref="AL60">IF($AE60="", "", ISNUMBER(MATCH(LEFT($AE60,8), LEFT(list_cn_codes,8), 0)))</f>
        <v/>
      </c>
      <c r="AM60" s="7" t="str" cm="1">
        <f t="array" ref="AM60">IFERROR(
 IF(OR(EXACT("",$G60:$I60)), "",
  IF($F60="", 1, INDEX(calc_companies, MATCH($F60, drop_companies, 0))) *
  IF($H60="", 1, INDEX(calc_suppliers, MATCH($H60, drop_suppliers, 0))) *
  INDEX(calc_cn_codes, MATCH(LEFT($AE60,8), LEFT(drop_cn_codes,8), 0)) *
  INDEX(calc_countries, MATCH($L60, drop_countries, 0))
 ), "")</f>
        <v/>
      </c>
    </row>
    <row r="61" spans="1:39" ht="36" customHeight="1" thickTop="1" thickBot="1" x14ac:dyDescent="0.3">
      <c r="A61" s="62"/>
      <c r="C61" s="75"/>
      <c r="D61" s="75"/>
      <c r="E61" s="75"/>
      <c r="F61" s="75"/>
      <c r="G61" s="76"/>
      <c r="H61" s="76"/>
      <c r="I61" s="76"/>
      <c r="J61" s="76"/>
      <c r="K61" s="81" t="str">
        <f>IF($H61="", "", IFERROR(INDEX('Country List'!$E$2:$E$224, MATCH(INDEX(copy_paste_country, MATCH($H61, copy_paste_supplier, 0)), 'Country List'!$G$2:$G$224, 0)), INDEX(copy_paste_country, MATCH($H61, copy_paste_supplier, 0))))</f>
        <v/>
      </c>
      <c r="L61" s="81" t="str">
        <f t="shared" si="0"/>
        <v/>
      </c>
      <c r="M61" s="81" t="str" cm="1">
        <f t="array" ref="M61">IF($K61="", "", IFERROR(INDEX(list_cbam_relevance, MATCH($L61,list_specific_countries,0)), IF(OR(EXACT($L61,list_unlocodes_countries)), "CBAM-relevant", "Ungültiger UNLOCODE")))</f>
        <v/>
      </c>
      <c r="N61" s="81" t="str" cm="1">
        <f t="array" ref="N61">IF($G61="", "", IF($AF61 &lt; 8, "Nicht genügend Ziffern", IF(OR(EXACT($AE61,LEFT(list_cn_codes,8))), "CBAM-relevant", "Von CBAM ausgeschlossen")))</f>
        <v/>
      </c>
      <c r="O61" s="81" t="str" cm="1">
        <f t="array" ref="O61">IF(AND(EXACT("",$G61:$I61)), "", IF(OR(EXACT("",$G61:$I61)), "Bitte Pflichtfelder befüllen", IF($AH61, IF($AI61, IF($AJ61, IF(AND($N61="CBAM-relevant",$M61="CBAM-relevant"), "CBAM-relevant", "von CBAM ausgeschlossen"), "Bitte Nettogewicht überprüfen"), "Bitte Ursprungsland überprüfen"), "Bitte Zolltarifnummer überprüfen")))</f>
        <v/>
      </c>
      <c r="P61" s="81" t="str" cm="1">
        <f t="array" ref="P61">IF(OR(EXACT("",$G61:$I61)), "", MAX(0, IF($AL61, IF($AK61, INDEX(defvals_specific_countries, MATCH(LEFT($AE61,8), LEFT(list_cn_codes,8), 0), MATCH($L61, list_specific_countries, 0)), INDEX(defvals_rest_of_world, MATCH(LEFT($AE61,8), LEFT(list_cn_codes,8), 0))), 0)))</f>
        <v/>
      </c>
      <c r="Q61" s="81" t="str">
        <f t="shared" si="5"/>
        <v/>
      </c>
      <c r="R61" s="81" t="str">
        <f t="shared" si="10"/>
        <v/>
      </c>
      <c r="S61" s="81" t="str">
        <f t="shared" si="10"/>
        <v/>
      </c>
      <c r="T61" s="81" t="str">
        <f t="shared" si="10"/>
        <v/>
      </c>
      <c r="U61" s="81" t="str">
        <f t="shared" si="10"/>
        <v/>
      </c>
      <c r="V61" s="81" t="str">
        <f t="shared" si="10"/>
        <v/>
      </c>
      <c r="W61" s="81" t="str">
        <f t="shared" si="10"/>
        <v/>
      </c>
      <c r="X61" s="81" t="str">
        <f t="shared" si="10"/>
        <v/>
      </c>
      <c r="Y61" s="81" t="str">
        <f t="shared" si="10"/>
        <v/>
      </c>
      <c r="Z61" s="81" t="str">
        <f t="shared" si="10"/>
        <v/>
      </c>
      <c r="AE61" s="7" t="str">
        <f t="shared" si="2"/>
        <v/>
      </c>
      <c r="AF61" s="7" t="str">
        <f t="shared" si="6"/>
        <v/>
      </c>
      <c r="AG61" s="7" t="str">
        <f t="shared" si="3"/>
        <v/>
      </c>
      <c r="AH61" s="7" t="str">
        <f t="shared" si="7"/>
        <v/>
      </c>
      <c r="AI61" s="7" t="str" cm="1">
        <f t="array" ref="AI61">IF($K61="", "", AND($L61&lt;&gt;"", OR(EXACT($L61,list_unlocodes_countries))))</f>
        <v/>
      </c>
      <c r="AJ61" s="7" t="str">
        <f t="shared" si="8"/>
        <v/>
      </c>
      <c r="AK61" s="7" t="str">
        <f t="shared" si="4"/>
        <v/>
      </c>
      <c r="AL61" s="7" t="str" cm="1">
        <f t="array" ref="AL61">IF($AE61="", "", ISNUMBER(MATCH(LEFT($AE61,8), LEFT(list_cn_codes,8), 0)))</f>
        <v/>
      </c>
      <c r="AM61" s="7" t="str" cm="1">
        <f t="array" ref="AM61">IFERROR(
 IF(OR(EXACT("",$G61:$I61)), "",
  IF($F61="", 1, INDEX(calc_companies, MATCH($F61, drop_companies, 0))) *
  IF($H61="", 1, INDEX(calc_suppliers, MATCH($H61, drop_suppliers, 0))) *
  INDEX(calc_cn_codes, MATCH(LEFT($AE61,8), LEFT(drop_cn_codes,8), 0)) *
  INDEX(calc_countries, MATCH($L61, drop_countries, 0))
 ), "")</f>
        <v/>
      </c>
    </row>
    <row r="62" spans="1:39" ht="36" customHeight="1" thickTop="1" thickBot="1" x14ac:dyDescent="0.3">
      <c r="A62" s="62"/>
      <c r="C62" s="75"/>
      <c r="D62" s="75"/>
      <c r="E62" s="75"/>
      <c r="F62" s="75"/>
      <c r="G62" s="76"/>
      <c r="H62" s="76"/>
      <c r="I62" s="76"/>
      <c r="J62" s="76"/>
      <c r="K62" s="81" t="str">
        <f>IF($H62="", "", IFERROR(INDEX('Country List'!$E$2:$E$224, MATCH(INDEX(copy_paste_country, MATCH($H62, copy_paste_supplier, 0)), 'Country List'!$G$2:$G$224, 0)), INDEX(copy_paste_country, MATCH($H62, copy_paste_supplier, 0))))</f>
        <v/>
      </c>
      <c r="L62" s="81" t="str">
        <f t="shared" si="0"/>
        <v/>
      </c>
      <c r="M62" s="81" t="str" cm="1">
        <f t="array" ref="M62">IF($K62="", "", IFERROR(INDEX(list_cbam_relevance, MATCH($L62,list_specific_countries,0)), IF(OR(EXACT($L62,list_unlocodes_countries)), "CBAM-relevant", "Ungültiger UNLOCODE")))</f>
        <v/>
      </c>
      <c r="N62" s="81" t="str" cm="1">
        <f t="array" ref="N62">IF($G62="", "", IF($AF62 &lt; 8, "Nicht genügend Ziffern", IF(OR(EXACT($AE62,LEFT(list_cn_codes,8))), "CBAM-relevant", "Von CBAM ausgeschlossen")))</f>
        <v/>
      </c>
      <c r="O62" s="81" t="str" cm="1">
        <f t="array" ref="O62">IF(AND(EXACT("",$G62:$I62)), "", IF(OR(EXACT("",$G62:$I62)), "Bitte Pflichtfelder befüllen", IF($AH62, IF($AI62, IF($AJ62, IF(AND($N62="CBAM-relevant",$M62="CBAM-relevant"), "CBAM-relevant", "von CBAM ausgeschlossen"), "Bitte Nettogewicht überprüfen"), "Bitte Ursprungsland überprüfen"), "Bitte Zolltarifnummer überprüfen")))</f>
        <v/>
      </c>
      <c r="P62" s="81" t="str" cm="1">
        <f t="array" ref="P62">IF(OR(EXACT("",$G62:$I62)), "", MAX(0, IF($AL62, IF($AK62, INDEX(defvals_specific_countries, MATCH(LEFT($AE62,8), LEFT(list_cn_codes,8), 0), MATCH($L62, list_specific_countries, 0)), INDEX(defvals_rest_of_world, MATCH(LEFT($AE62,8), LEFT(list_cn_codes,8), 0))), 0)))</f>
        <v/>
      </c>
      <c r="Q62" s="81" t="str">
        <f t="shared" si="5"/>
        <v/>
      </c>
      <c r="R62" s="81" t="str">
        <f t="shared" si="10"/>
        <v/>
      </c>
      <c r="S62" s="81" t="str">
        <f t="shared" si="10"/>
        <v/>
      </c>
      <c r="T62" s="81" t="str">
        <f t="shared" si="10"/>
        <v/>
      </c>
      <c r="U62" s="81" t="str">
        <f t="shared" si="10"/>
        <v/>
      </c>
      <c r="V62" s="81" t="str">
        <f t="shared" si="10"/>
        <v/>
      </c>
      <c r="W62" s="81" t="str">
        <f t="shared" si="10"/>
        <v/>
      </c>
      <c r="X62" s="81" t="str">
        <f t="shared" si="10"/>
        <v/>
      </c>
      <c r="Y62" s="81" t="str">
        <f t="shared" si="10"/>
        <v/>
      </c>
      <c r="Z62" s="81" t="str">
        <f t="shared" si="10"/>
        <v/>
      </c>
      <c r="AE62" s="7" t="str">
        <f t="shared" si="2"/>
        <v/>
      </c>
      <c r="AF62" s="7" t="str">
        <f t="shared" si="6"/>
        <v/>
      </c>
      <c r="AG62" s="7" t="str">
        <f t="shared" si="3"/>
        <v/>
      </c>
      <c r="AH62" s="7" t="str">
        <f t="shared" si="7"/>
        <v/>
      </c>
      <c r="AI62" s="7" t="str" cm="1">
        <f t="array" ref="AI62">IF($K62="", "", AND($L62&lt;&gt;"", OR(EXACT($L62,list_unlocodes_countries))))</f>
        <v/>
      </c>
      <c r="AJ62" s="7" t="str">
        <f t="shared" si="8"/>
        <v/>
      </c>
      <c r="AK62" s="7" t="str">
        <f t="shared" si="4"/>
        <v/>
      </c>
      <c r="AL62" s="7" t="str" cm="1">
        <f t="array" ref="AL62">IF($AE62="", "", ISNUMBER(MATCH(LEFT($AE62,8), LEFT(list_cn_codes,8), 0)))</f>
        <v/>
      </c>
      <c r="AM62" s="7" t="str" cm="1">
        <f t="array" ref="AM62">IFERROR(
 IF(OR(EXACT("",$G62:$I62)), "",
  IF($F62="", 1, INDEX(calc_companies, MATCH($F62, drop_companies, 0))) *
  IF($H62="", 1, INDEX(calc_suppliers, MATCH($H62, drop_suppliers, 0))) *
  INDEX(calc_cn_codes, MATCH(LEFT($AE62,8), LEFT(drop_cn_codes,8), 0)) *
  INDEX(calc_countries, MATCH($L62, drop_countries, 0))
 ), "")</f>
        <v/>
      </c>
    </row>
    <row r="63" spans="1:39" ht="36" customHeight="1" thickTop="1" thickBot="1" x14ac:dyDescent="0.3">
      <c r="A63" s="62"/>
      <c r="C63" s="75"/>
      <c r="D63" s="75"/>
      <c r="E63" s="75"/>
      <c r="F63" s="75"/>
      <c r="G63" s="76"/>
      <c r="H63" s="76"/>
      <c r="I63" s="76"/>
      <c r="J63" s="76"/>
      <c r="K63" s="81" t="str">
        <f>IF($H63="", "", IFERROR(INDEX('Country List'!$E$2:$E$224, MATCH(INDEX(copy_paste_country, MATCH($H63, copy_paste_supplier, 0)), 'Country List'!$G$2:$G$224, 0)), INDEX(copy_paste_country, MATCH($H63, copy_paste_supplier, 0))))</f>
        <v/>
      </c>
      <c r="L63" s="81" t="str">
        <f t="shared" si="0"/>
        <v/>
      </c>
      <c r="M63" s="81" t="str" cm="1">
        <f t="array" ref="M63">IF($K63="", "", IFERROR(INDEX(list_cbam_relevance, MATCH($L63,list_specific_countries,0)), IF(OR(EXACT($L63,list_unlocodes_countries)), "CBAM-relevant", "Ungültiger UNLOCODE")))</f>
        <v/>
      </c>
      <c r="N63" s="81" t="str" cm="1">
        <f t="array" ref="N63">IF($G63="", "", IF($AF63 &lt; 8, "Nicht genügend Ziffern", IF(OR(EXACT($AE63,LEFT(list_cn_codes,8))), "CBAM-relevant", "Von CBAM ausgeschlossen")))</f>
        <v/>
      </c>
      <c r="O63" s="81" t="str" cm="1">
        <f t="array" ref="O63">IF(AND(EXACT("",$G63:$I63)), "", IF(OR(EXACT("",$G63:$I63)), "Bitte Pflichtfelder befüllen", IF($AH63, IF($AI63, IF($AJ63, IF(AND($N63="CBAM-relevant",$M63="CBAM-relevant"), "CBAM-relevant", "von CBAM ausgeschlossen"), "Bitte Nettogewicht überprüfen"), "Bitte Ursprungsland überprüfen"), "Bitte Zolltarifnummer überprüfen")))</f>
        <v/>
      </c>
      <c r="P63" s="81" t="str" cm="1">
        <f t="array" ref="P63">IF(OR(EXACT("",$G63:$I63)), "", MAX(0, IF($AL63, IF($AK63, INDEX(defvals_specific_countries, MATCH(LEFT($AE63,8), LEFT(list_cn_codes,8), 0), MATCH($L63, list_specific_countries, 0)), INDEX(defvals_rest_of_world, MATCH(LEFT($AE63,8), LEFT(list_cn_codes,8), 0))), 0)))</f>
        <v/>
      </c>
      <c r="Q63" s="81" t="str">
        <f t="shared" si="5"/>
        <v/>
      </c>
      <c r="R63" s="81" t="str">
        <f t="shared" si="10"/>
        <v/>
      </c>
      <c r="S63" s="81" t="str">
        <f t="shared" si="10"/>
        <v/>
      </c>
      <c r="T63" s="81" t="str">
        <f t="shared" si="10"/>
        <v/>
      </c>
      <c r="U63" s="81" t="str">
        <f t="shared" si="10"/>
        <v/>
      </c>
      <c r="V63" s="81" t="str">
        <f t="shared" si="10"/>
        <v/>
      </c>
      <c r="W63" s="81" t="str">
        <f t="shared" si="10"/>
        <v/>
      </c>
      <c r="X63" s="81" t="str">
        <f t="shared" si="10"/>
        <v/>
      </c>
      <c r="Y63" s="81" t="str">
        <f t="shared" si="10"/>
        <v/>
      </c>
      <c r="Z63" s="81" t="str">
        <f t="shared" si="10"/>
        <v/>
      </c>
      <c r="AE63" s="7" t="str">
        <f t="shared" si="2"/>
        <v/>
      </c>
      <c r="AF63" s="7" t="str">
        <f t="shared" si="6"/>
        <v/>
      </c>
      <c r="AG63" s="7" t="str">
        <f t="shared" si="3"/>
        <v/>
      </c>
      <c r="AH63" s="7" t="str">
        <f t="shared" si="7"/>
        <v/>
      </c>
      <c r="AI63" s="7" t="str" cm="1">
        <f t="array" ref="AI63">IF($K63="", "", AND($L63&lt;&gt;"", OR(EXACT($L63,list_unlocodes_countries))))</f>
        <v/>
      </c>
      <c r="AJ63" s="7" t="str">
        <f t="shared" si="8"/>
        <v/>
      </c>
      <c r="AK63" s="7" t="str">
        <f t="shared" si="4"/>
        <v/>
      </c>
      <c r="AL63" s="7" t="str" cm="1">
        <f t="array" ref="AL63">IF($AE63="", "", ISNUMBER(MATCH(LEFT($AE63,8), LEFT(list_cn_codes,8), 0)))</f>
        <v/>
      </c>
      <c r="AM63" s="7" t="str" cm="1">
        <f t="array" ref="AM63">IFERROR(
 IF(OR(EXACT("",$G63:$I63)), "",
  IF($F63="", 1, INDEX(calc_companies, MATCH($F63, drop_companies, 0))) *
  IF($H63="", 1, INDEX(calc_suppliers, MATCH($H63, drop_suppliers, 0))) *
  INDEX(calc_cn_codes, MATCH(LEFT($AE63,8), LEFT(drop_cn_codes,8), 0)) *
  INDEX(calc_countries, MATCH($L63, drop_countries, 0))
 ), "")</f>
        <v/>
      </c>
    </row>
    <row r="64" spans="1:39" ht="36" customHeight="1" thickTop="1" thickBot="1" x14ac:dyDescent="0.3">
      <c r="A64" s="62"/>
      <c r="C64" s="75"/>
      <c r="D64" s="75"/>
      <c r="E64" s="75"/>
      <c r="F64" s="75"/>
      <c r="G64" s="76"/>
      <c r="H64" s="76"/>
      <c r="I64" s="76"/>
      <c r="J64" s="76"/>
      <c r="K64" s="81" t="str">
        <f>IF($H64="", "", IFERROR(INDEX('Country List'!$E$2:$E$224, MATCH(INDEX(copy_paste_country, MATCH($H64, copy_paste_supplier, 0)), 'Country List'!$G$2:$G$224, 0)), INDEX(copy_paste_country, MATCH($H64, copy_paste_supplier, 0))))</f>
        <v/>
      </c>
      <c r="L64" s="81" t="str">
        <f t="shared" si="0"/>
        <v/>
      </c>
      <c r="M64" s="81" t="str" cm="1">
        <f t="array" ref="M64">IF($K64="", "", IFERROR(INDEX(list_cbam_relevance, MATCH($L64,list_specific_countries,0)), IF(OR(EXACT($L64,list_unlocodes_countries)), "CBAM-relevant", "Ungültiger UNLOCODE")))</f>
        <v/>
      </c>
      <c r="N64" s="81" t="str" cm="1">
        <f t="array" ref="N64">IF($G64="", "", IF($AF64 &lt; 8, "Nicht genügend Ziffern", IF(OR(EXACT($AE64,LEFT(list_cn_codes,8))), "CBAM-relevant", "Von CBAM ausgeschlossen")))</f>
        <v/>
      </c>
      <c r="O64" s="81" t="str" cm="1">
        <f t="array" ref="O64">IF(AND(EXACT("",$G64:$I64)), "", IF(OR(EXACT("",$G64:$I64)), "Bitte Pflichtfelder befüllen", IF($AH64, IF($AI64, IF($AJ64, IF(AND($N64="CBAM-relevant",$M64="CBAM-relevant"), "CBAM-relevant", "von CBAM ausgeschlossen"), "Bitte Nettogewicht überprüfen"), "Bitte Ursprungsland überprüfen"), "Bitte Zolltarifnummer überprüfen")))</f>
        <v/>
      </c>
      <c r="P64" s="81" t="str" cm="1">
        <f t="array" ref="P64">IF(OR(EXACT("",$G64:$I64)), "", MAX(0, IF($AL64, IF($AK64, INDEX(defvals_specific_countries, MATCH(LEFT($AE64,8), LEFT(list_cn_codes,8), 0), MATCH($L64, list_specific_countries, 0)), INDEX(defvals_rest_of_world, MATCH(LEFT($AE64,8), LEFT(list_cn_codes,8), 0))), 0)))</f>
        <v/>
      </c>
      <c r="Q64" s="81" t="str">
        <f t="shared" si="5"/>
        <v/>
      </c>
      <c r="R64" s="81" t="str">
        <f t="shared" si="10"/>
        <v/>
      </c>
      <c r="S64" s="81" t="str">
        <f t="shared" si="10"/>
        <v/>
      </c>
      <c r="T64" s="81" t="str">
        <f t="shared" si="10"/>
        <v/>
      </c>
      <c r="U64" s="81" t="str">
        <f t="shared" si="10"/>
        <v/>
      </c>
      <c r="V64" s="81" t="str">
        <f t="shared" si="10"/>
        <v/>
      </c>
      <c r="W64" s="81" t="str">
        <f t="shared" si="10"/>
        <v/>
      </c>
      <c r="X64" s="81" t="str">
        <f t="shared" si="10"/>
        <v/>
      </c>
      <c r="Y64" s="81" t="str">
        <f t="shared" si="10"/>
        <v/>
      </c>
      <c r="Z64" s="81" t="str">
        <f t="shared" si="10"/>
        <v/>
      </c>
      <c r="AE64" s="7" t="str">
        <f t="shared" si="2"/>
        <v/>
      </c>
      <c r="AF64" s="7" t="str">
        <f t="shared" si="6"/>
        <v/>
      </c>
      <c r="AG64" s="7" t="str">
        <f t="shared" si="3"/>
        <v/>
      </c>
      <c r="AH64" s="7" t="str">
        <f t="shared" si="7"/>
        <v/>
      </c>
      <c r="AI64" s="7" t="str" cm="1">
        <f t="array" ref="AI64">IF($K64="", "", AND($L64&lt;&gt;"", OR(EXACT($L64,list_unlocodes_countries))))</f>
        <v/>
      </c>
      <c r="AJ64" s="7" t="str">
        <f t="shared" si="8"/>
        <v/>
      </c>
      <c r="AK64" s="7" t="str">
        <f t="shared" si="4"/>
        <v/>
      </c>
      <c r="AL64" s="7" t="str" cm="1">
        <f t="array" ref="AL64">IF($AE64="", "", ISNUMBER(MATCH(LEFT($AE64,8), LEFT(list_cn_codes,8), 0)))</f>
        <v/>
      </c>
      <c r="AM64" s="7" t="str" cm="1">
        <f t="array" ref="AM64">IFERROR(
 IF(OR(EXACT("",$G64:$I64)), "",
  IF($F64="", 1, INDEX(calc_companies, MATCH($F64, drop_companies, 0))) *
  IF($H64="", 1, INDEX(calc_suppliers, MATCH($H64, drop_suppliers, 0))) *
  INDEX(calc_cn_codes, MATCH(LEFT($AE64,8), LEFT(drop_cn_codes,8), 0)) *
  INDEX(calc_countries, MATCH($L64, drop_countries, 0))
 ), "")</f>
        <v/>
      </c>
    </row>
    <row r="65" spans="1:39" ht="36" customHeight="1" thickTop="1" thickBot="1" x14ac:dyDescent="0.3">
      <c r="A65" s="62"/>
      <c r="C65" s="75"/>
      <c r="D65" s="75"/>
      <c r="E65" s="75"/>
      <c r="F65" s="75"/>
      <c r="G65" s="76"/>
      <c r="H65" s="76"/>
      <c r="I65" s="76"/>
      <c r="J65" s="76"/>
      <c r="K65" s="81" t="str">
        <f>IF($H65="", "", IFERROR(INDEX('Country List'!$E$2:$E$224, MATCH(INDEX(copy_paste_country, MATCH($H65, copy_paste_supplier, 0)), 'Country List'!$G$2:$G$224, 0)), INDEX(copy_paste_country, MATCH($H65, copy_paste_supplier, 0))))</f>
        <v/>
      </c>
      <c r="L65" s="81" t="str">
        <f t="shared" si="0"/>
        <v/>
      </c>
      <c r="M65" s="81" t="str" cm="1">
        <f t="array" ref="M65">IF($K65="", "", IFERROR(INDEX(list_cbam_relevance, MATCH($L65,list_specific_countries,0)), IF(OR(EXACT($L65,list_unlocodes_countries)), "CBAM-relevant", "Ungültiger UNLOCODE")))</f>
        <v/>
      </c>
      <c r="N65" s="81" t="str" cm="1">
        <f t="array" ref="N65">IF($G65="", "", IF($AF65 &lt; 8, "Nicht genügend Ziffern", IF(OR(EXACT($AE65,LEFT(list_cn_codes,8))), "CBAM-relevant", "Von CBAM ausgeschlossen")))</f>
        <v/>
      </c>
      <c r="O65" s="81" t="str" cm="1">
        <f t="array" ref="O65">IF(AND(EXACT("",$G65:$I65)), "", IF(OR(EXACT("",$G65:$I65)), "Bitte Pflichtfelder befüllen", IF($AH65, IF($AI65, IF($AJ65, IF(AND($N65="CBAM-relevant",$M65="CBAM-relevant"), "CBAM-relevant", "von CBAM ausgeschlossen"), "Bitte Nettogewicht überprüfen"), "Bitte Ursprungsland überprüfen"), "Bitte Zolltarifnummer überprüfen")))</f>
        <v/>
      </c>
      <c r="P65" s="81" t="str" cm="1">
        <f t="array" ref="P65">IF(OR(EXACT("",$G65:$I65)), "", MAX(0, IF($AL65, IF($AK65, INDEX(defvals_specific_countries, MATCH(LEFT($AE65,8), LEFT(list_cn_codes,8), 0), MATCH($L65, list_specific_countries, 0)), INDEX(defvals_rest_of_world, MATCH(LEFT($AE65,8), LEFT(list_cn_codes,8), 0))), 0)))</f>
        <v/>
      </c>
      <c r="Q65" s="81" t="str">
        <f t="shared" si="5"/>
        <v/>
      </c>
      <c r="R65" s="81" t="str">
        <f t="shared" si="10"/>
        <v/>
      </c>
      <c r="S65" s="81" t="str">
        <f t="shared" si="10"/>
        <v/>
      </c>
      <c r="T65" s="81" t="str">
        <f t="shared" si="10"/>
        <v/>
      </c>
      <c r="U65" s="81" t="str">
        <f t="shared" si="10"/>
        <v/>
      </c>
      <c r="V65" s="81" t="str">
        <f t="shared" si="10"/>
        <v/>
      </c>
      <c r="W65" s="81" t="str">
        <f t="shared" si="10"/>
        <v/>
      </c>
      <c r="X65" s="81" t="str">
        <f t="shared" si="10"/>
        <v/>
      </c>
      <c r="Y65" s="81" t="str">
        <f t="shared" si="10"/>
        <v/>
      </c>
      <c r="Z65" s="81" t="str">
        <f t="shared" si="10"/>
        <v/>
      </c>
      <c r="AE65" s="7" t="str">
        <f t="shared" si="2"/>
        <v/>
      </c>
      <c r="AF65" s="7" t="str">
        <f t="shared" si="6"/>
        <v/>
      </c>
      <c r="AG65" s="7" t="str">
        <f t="shared" si="3"/>
        <v/>
      </c>
      <c r="AH65" s="7" t="str">
        <f t="shared" si="7"/>
        <v/>
      </c>
      <c r="AI65" s="7" t="str" cm="1">
        <f t="array" ref="AI65">IF($K65="", "", AND($L65&lt;&gt;"", OR(EXACT($L65,list_unlocodes_countries))))</f>
        <v/>
      </c>
      <c r="AJ65" s="7" t="str">
        <f t="shared" si="8"/>
        <v/>
      </c>
      <c r="AK65" s="7" t="str">
        <f t="shared" si="4"/>
        <v/>
      </c>
      <c r="AL65" s="7" t="str" cm="1">
        <f t="array" ref="AL65">IF($AE65="", "", ISNUMBER(MATCH(LEFT($AE65,8), LEFT(list_cn_codes,8), 0)))</f>
        <v/>
      </c>
      <c r="AM65" s="7" t="str" cm="1">
        <f t="array" ref="AM65">IFERROR(
 IF(OR(EXACT("",$G65:$I65)), "",
  IF($F65="", 1, INDEX(calc_companies, MATCH($F65, drop_companies, 0))) *
  IF($H65="", 1, INDEX(calc_suppliers, MATCH($H65, drop_suppliers, 0))) *
  INDEX(calc_cn_codes, MATCH(LEFT($AE65,8), LEFT(drop_cn_codes,8), 0)) *
  INDEX(calc_countries, MATCH($L65, drop_countries, 0))
 ), "")</f>
        <v/>
      </c>
    </row>
    <row r="66" spans="1:39" ht="36" customHeight="1" thickTop="1" thickBot="1" x14ac:dyDescent="0.3">
      <c r="A66" s="62"/>
      <c r="C66" s="75"/>
      <c r="D66" s="75"/>
      <c r="E66" s="75"/>
      <c r="F66" s="75"/>
      <c r="G66" s="76"/>
      <c r="H66" s="76"/>
      <c r="I66" s="76"/>
      <c r="J66" s="76"/>
      <c r="K66" s="81" t="str">
        <f>IF($H66="", "", IFERROR(INDEX('Country List'!$E$2:$E$224, MATCH(INDEX(copy_paste_country, MATCH($H66, copy_paste_supplier, 0)), 'Country List'!$G$2:$G$224, 0)), INDEX(copy_paste_country, MATCH($H66, copy_paste_supplier, 0))))</f>
        <v/>
      </c>
      <c r="L66" s="81" t="str">
        <f t="shared" si="0"/>
        <v/>
      </c>
      <c r="M66" s="81" t="str" cm="1">
        <f t="array" ref="M66">IF($K66="", "", IFERROR(INDEX(list_cbam_relevance, MATCH($L66,list_specific_countries,0)), IF(OR(EXACT($L66,list_unlocodes_countries)), "CBAM-relevant", "Ungültiger UNLOCODE")))</f>
        <v/>
      </c>
      <c r="N66" s="81" t="str" cm="1">
        <f t="array" ref="N66">IF($G66="", "", IF($AF66 &lt; 8, "Nicht genügend Ziffern", IF(OR(EXACT($AE66,LEFT(list_cn_codes,8))), "CBAM-relevant", "Von CBAM ausgeschlossen")))</f>
        <v/>
      </c>
      <c r="O66" s="81" t="str" cm="1">
        <f t="array" ref="O66">IF(AND(EXACT("",$G66:$I66)), "", IF(OR(EXACT("",$G66:$I66)), "Bitte Pflichtfelder befüllen", IF($AH66, IF($AI66, IF($AJ66, IF(AND($N66="CBAM-relevant",$M66="CBAM-relevant"), "CBAM-relevant", "von CBAM ausgeschlossen"), "Bitte Nettogewicht überprüfen"), "Bitte Ursprungsland überprüfen"), "Bitte Zolltarifnummer überprüfen")))</f>
        <v/>
      </c>
      <c r="P66" s="81" t="str" cm="1">
        <f t="array" ref="P66">IF(OR(EXACT("",$G66:$I66)), "", MAX(0, IF($AL66, IF($AK66, INDEX(defvals_specific_countries, MATCH(LEFT($AE66,8), LEFT(list_cn_codes,8), 0), MATCH($L66, list_specific_countries, 0)), INDEX(defvals_rest_of_world, MATCH(LEFT($AE66,8), LEFT(list_cn_codes,8), 0))), 0)))</f>
        <v/>
      </c>
      <c r="Q66" s="81" t="str">
        <f t="shared" si="5"/>
        <v/>
      </c>
      <c r="R66" s="81" t="str">
        <f t="shared" si="10"/>
        <v/>
      </c>
      <c r="S66" s="81" t="str">
        <f t="shared" si="10"/>
        <v/>
      </c>
      <c r="T66" s="81" t="str">
        <f t="shared" si="10"/>
        <v/>
      </c>
      <c r="U66" s="81" t="str">
        <f t="shared" si="10"/>
        <v/>
      </c>
      <c r="V66" s="81" t="str">
        <f t="shared" si="10"/>
        <v/>
      </c>
      <c r="W66" s="81" t="str">
        <f t="shared" si="10"/>
        <v/>
      </c>
      <c r="X66" s="81" t="str">
        <f t="shared" si="10"/>
        <v/>
      </c>
      <c r="Y66" s="81" t="str">
        <f t="shared" si="10"/>
        <v/>
      </c>
      <c r="Z66" s="81" t="str">
        <f t="shared" si="10"/>
        <v/>
      </c>
      <c r="AE66" s="7" t="str">
        <f t="shared" si="2"/>
        <v/>
      </c>
      <c r="AF66" s="7" t="str">
        <f t="shared" si="6"/>
        <v/>
      </c>
      <c r="AG66" s="7" t="str">
        <f t="shared" si="3"/>
        <v/>
      </c>
      <c r="AH66" s="7" t="str">
        <f t="shared" si="7"/>
        <v/>
      </c>
      <c r="AI66" s="7" t="str" cm="1">
        <f t="array" ref="AI66">IF($K66="", "", AND($L66&lt;&gt;"", OR(EXACT($L66,list_unlocodes_countries))))</f>
        <v/>
      </c>
      <c r="AJ66" s="7" t="str">
        <f t="shared" si="8"/>
        <v/>
      </c>
      <c r="AK66" s="7" t="str">
        <f t="shared" si="4"/>
        <v/>
      </c>
      <c r="AL66" s="7" t="str" cm="1">
        <f t="array" ref="AL66">IF($AE66="", "", ISNUMBER(MATCH(LEFT($AE66,8), LEFT(list_cn_codes,8), 0)))</f>
        <v/>
      </c>
      <c r="AM66" s="7" t="str" cm="1">
        <f t="array" ref="AM66">IFERROR(
 IF(OR(EXACT("",$G66:$I66)), "",
  IF($F66="", 1, INDEX(calc_companies, MATCH($F66, drop_companies, 0))) *
  IF($H66="", 1, INDEX(calc_suppliers, MATCH($H66, drop_suppliers, 0))) *
  INDEX(calc_cn_codes, MATCH(LEFT($AE66,8), LEFT(drop_cn_codes,8), 0)) *
  INDEX(calc_countries, MATCH($L66, drop_countries, 0))
 ), "")</f>
        <v/>
      </c>
    </row>
    <row r="67" spans="1:39" ht="36" customHeight="1" thickTop="1" thickBot="1" x14ac:dyDescent="0.3">
      <c r="A67" s="62"/>
      <c r="C67" s="75"/>
      <c r="D67" s="75"/>
      <c r="E67" s="75"/>
      <c r="F67" s="75"/>
      <c r="G67" s="76"/>
      <c r="H67" s="76"/>
      <c r="I67" s="76"/>
      <c r="J67" s="76"/>
      <c r="K67" s="81" t="str">
        <f>IF($H67="", "", IFERROR(INDEX('Country List'!$E$2:$E$224, MATCH(INDEX(copy_paste_country, MATCH($H67, copy_paste_supplier, 0)), 'Country List'!$G$2:$G$224, 0)), INDEX(copy_paste_country, MATCH($H67, copy_paste_supplier, 0))))</f>
        <v/>
      </c>
      <c r="L67" s="81" t="str">
        <f t="shared" si="0"/>
        <v/>
      </c>
      <c r="M67" s="81" t="str" cm="1">
        <f t="array" ref="M67">IF($K67="", "", IFERROR(INDEX(list_cbam_relevance, MATCH($L67,list_specific_countries,0)), IF(OR(EXACT($L67,list_unlocodes_countries)), "CBAM-relevant", "Ungültiger UNLOCODE")))</f>
        <v/>
      </c>
      <c r="N67" s="81" t="str" cm="1">
        <f t="array" ref="N67">IF($G67="", "", IF($AF67 &lt; 8, "Nicht genügend Ziffern", IF(OR(EXACT($AE67,LEFT(list_cn_codes,8))), "CBAM-relevant", "Von CBAM ausgeschlossen")))</f>
        <v/>
      </c>
      <c r="O67" s="81" t="str" cm="1">
        <f t="array" ref="O67">IF(AND(EXACT("",$G67:$I67)), "", IF(OR(EXACT("",$G67:$I67)), "Bitte Pflichtfelder befüllen", IF($AH67, IF($AI67, IF($AJ67, IF(AND($N67="CBAM-relevant",$M67="CBAM-relevant"), "CBAM-relevant", "von CBAM ausgeschlossen"), "Bitte Nettogewicht überprüfen"), "Bitte Ursprungsland überprüfen"), "Bitte Zolltarifnummer überprüfen")))</f>
        <v/>
      </c>
      <c r="P67" s="81" t="str" cm="1">
        <f t="array" ref="P67">IF(OR(EXACT("",$G67:$I67)), "", MAX(0, IF($AL67, IF($AK67, INDEX(defvals_specific_countries, MATCH(LEFT($AE67,8), LEFT(list_cn_codes,8), 0), MATCH($L67, list_specific_countries, 0)), INDEX(defvals_rest_of_world, MATCH(LEFT($AE67,8), LEFT(list_cn_codes,8), 0))), 0)))</f>
        <v/>
      </c>
      <c r="Q67" s="81" t="str">
        <f t="shared" si="5"/>
        <v/>
      </c>
      <c r="R67" s="81" t="str">
        <f t="shared" si="10"/>
        <v/>
      </c>
      <c r="S67" s="81" t="str">
        <f t="shared" si="10"/>
        <v/>
      </c>
      <c r="T67" s="81" t="str">
        <f t="shared" si="10"/>
        <v/>
      </c>
      <c r="U67" s="81" t="str">
        <f t="shared" si="10"/>
        <v/>
      </c>
      <c r="V67" s="81" t="str">
        <f t="shared" si="10"/>
        <v/>
      </c>
      <c r="W67" s="81" t="str">
        <f t="shared" si="10"/>
        <v/>
      </c>
      <c r="X67" s="81" t="str">
        <f t="shared" si="10"/>
        <v/>
      </c>
      <c r="Y67" s="81" t="str">
        <f t="shared" si="10"/>
        <v/>
      </c>
      <c r="Z67" s="81" t="str">
        <f t="shared" si="10"/>
        <v/>
      </c>
      <c r="AE67" s="7" t="str">
        <f t="shared" si="2"/>
        <v/>
      </c>
      <c r="AF67" s="7" t="str">
        <f t="shared" si="6"/>
        <v/>
      </c>
      <c r="AG67" s="7" t="str">
        <f t="shared" si="3"/>
        <v/>
      </c>
      <c r="AH67" s="7" t="str">
        <f t="shared" si="7"/>
        <v/>
      </c>
      <c r="AI67" s="7" t="str" cm="1">
        <f t="array" ref="AI67">IF($K67="", "", AND($L67&lt;&gt;"", OR(EXACT($L67,list_unlocodes_countries))))</f>
        <v/>
      </c>
      <c r="AJ67" s="7" t="str">
        <f t="shared" si="8"/>
        <v/>
      </c>
      <c r="AK67" s="7" t="str">
        <f t="shared" si="4"/>
        <v/>
      </c>
      <c r="AL67" s="7" t="str" cm="1">
        <f t="array" ref="AL67">IF($AE67="", "", ISNUMBER(MATCH(LEFT($AE67,8), LEFT(list_cn_codes,8), 0)))</f>
        <v/>
      </c>
      <c r="AM67" s="7" t="str" cm="1">
        <f t="array" ref="AM67">IFERROR(
 IF(OR(EXACT("",$G67:$I67)), "",
  IF($F67="", 1, INDEX(calc_companies, MATCH($F67, drop_companies, 0))) *
  IF($H67="", 1, INDEX(calc_suppliers, MATCH($H67, drop_suppliers, 0))) *
  INDEX(calc_cn_codes, MATCH(LEFT($AE67,8), LEFT(drop_cn_codes,8), 0)) *
  INDEX(calc_countries, MATCH($L67, drop_countries, 0))
 ), "")</f>
        <v/>
      </c>
    </row>
    <row r="68" spans="1:39" ht="36" customHeight="1" thickTop="1" thickBot="1" x14ac:dyDescent="0.3">
      <c r="A68" s="62"/>
      <c r="C68" s="75"/>
      <c r="D68" s="75"/>
      <c r="E68" s="75"/>
      <c r="F68" s="75"/>
      <c r="G68" s="76"/>
      <c r="H68" s="76"/>
      <c r="I68" s="76"/>
      <c r="J68" s="76"/>
      <c r="K68" s="81" t="str">
        <f>IF($H68="", "", IFERROR(INDEX('Country List'!$E$2:$E$224, MATCH(INDEX(copy_paste_country, MATCH($H68, copy_paste_supplier, 0)), 'Country List'!$G$2:$G$224, 0)), INDEX(copy_paste_country, MATCH($H68, copy_paste_supplier, 0))))</f>
        <v/>
      </c>
      <c r="L68" s="81" t="str">
        <f t="shared" si="0"/>
        <v/>
      </c>
      <c r="M68" s="81" t="str" cm="1">
        <f t="array" ref="M68">IF($K68="", "", IFERROR(INDEX(list_cbam_relevance, MATCH($L68,list_specific_countries,0)), IF(OR(EXACT($L68,list_unlocodes_countries)), "CBAM-relevant", "Ungültiger UNLOCODE")))</f>
        <v/>
      </c>
      <c r="N68" s="81" t="str" cm="1">
        <f t="array" ref="N68">IF($G68="", "", IF($AF68 &lt; 8, "Nicht genügend Ziffern", IF(OR(EXACT($AE68,LEFT(list_cn_codes,8))), "CBAM-relevant", "Von CBAM ausgeschlossen")))</f>
        <v/>
      </c>
      <c r="O68" s="81" t="str" cm="1">
        <f t="array" ref="O68">IF(AND(EXACT("",$G68:$I68)), "", IF(OR(EXACT("",$G68:$I68)), "Bitte Pflichtfelder befüllen", IF($AH68, IF($AI68, IF($AJ68, IF(AND($N68="CBAM-relevant",$M68="CBAM-relevant"), "CBAM-relevant", "von CBAM ausgeschlossen"), "Bitte Nettogewicht überprüfen"), "Bitte Ursprungsland überprüfen"), "Bitte Zolltarifnummer überprüfen")))</f>
        <v/>
      </c>
      <c r="P68" s="81" t="str" cm="1">
        <f t="array" ref="P68">IF(OR(EXACT("",$G68:$I68)), "", MAX(0, IF($AL68, IF($AK68, INDEX(defvals_specific_countries, MATCH(LEFT($AE68,8), LEFT(list_cn_codes,8), 0), MATCH($L68, list_specific_countries, 0)), INDEX(defvals_rest_of_world, MATCH(LEFT($AE68,8), LEFT(list_cn_codes,8), 0))), 0)))</f>
        <v/>
      </c>
      <c r="Q68" s="81" t="str">
        <f t="shared" si="5"/>
        <v/>
      </c>
      <c r="R68" s="81" t="str">
        <f t="shared" si="10"/>
        <v/>
      </c>
      <c r="S68" s="81" t="str">
        <f t="shared" si="10"/>
        <v/>
      </c>
      <c r="T68" s="81" t="str">
        <f t="shared" si="10"/>
        <v/>
      </c>
      <c r="U68" s="81" t="str">
        <f t="shared" si="10"/>
        <v/>
      </c>
      <c r="V68" s="81" t="str">
        <f t="shared" si="10"/>
        <v/>
      </c>
      <c r="W68" s="81" t="str">
        <f t="shared" si="10"/>
        <v/>
      </c>
      <c r="X68" s="81" t="str">
        <f t="shared" si="10"/>
        <v/>
      </c>
      <c r="Y68" s="81" t="str">
        <f t="shared" si="10"/>
        <v/>
      </c>
      <c r="Z68" s="81" t="str">
        <f t="shared" si="10"/>
        <v/>
      </c>
      <c r="AE68" s="7" t="str">
        <f t="shared" si="2"/>
        <v/>
      </c>
      <c r="AF68" s="7" t="str">
        <f t="shared" si="6"/>
        <v/>
      </c>
      <c r="AG68" s="7" t="str">
        <f t="shared" si="3"/>
        <v/>
      </c>
      <c r="AH68" s="7" t="str">
        <f t="shared" si="7"/>
        <v/>
      </c>
      <c r="AI68" s="7" t="str" cm="1">
        <f t="array" ref="AI68">IF($K68="", "", AND($L68&lt;&gt;"", OR(EXACT($L68,list_unlocodes_countries))))</f>
        <v/>
      </c>
      <c r="AJ68" s="7" t="str">
        <f t="shared" si="8"/>
        <v/>
      </c>
      <c r="AK68" s="7" t="str">
        <f t="shared" si="4"/>
        <v/>
      </c>
      <c r="AL68" s="7" t="str" cm="1">
        <f t="array" ref="AL68">IF($AE68="", "", ISNUMBER(MATCH(LEFT($AE68,8), LEFT(list_cn_codes,8), 0)))</f>
        <v/>
      </c>
      <c r="AM68" s="7" t="str" cm="1">
        <f t="array" ref="AM68">IFERROR(
 IF(OR(EXACT("",$G68:$I68)), "",
  IF($F68="", 1, INDEX(calc_companies, MATCH($F68, drop_companies, 0))) *
  IF($H68="", 1, INDEX(calc_suppliers, MATCH($H68, drop_suppliers, 0))) *
  INDEX(calc_cn_codes, MATCH(LEFT($AE68,8), LEFT(drop_cn_codes,8), 0)) *
  INDEX(calc_countries, MATCH($L68, drop_countries, 0))
 ), "")</f>
        <v/>
      </c>
    </row>
    <row r="69" spans="1:39" ht="36" customHeight="1" thickTop="1" thickBot="1" x14ac:dyDescent="0.3">
      <c r="A69" s="62"/>
      <c r="C69" s="75"/>
      <c r="D69" s="75"/>
      <c r="E69" s="75"/>
      <c r="F69" s="75"/>
      <c r="G69" s="76"/>
      <c r="H69" s="76"/>
      <c r="I69" s="76"/>
      <c r="J69" s="76"/>
      <c r="K69" s="81" t="str">
        <f>IF($H69="", "", IFERROR(INDEX('Country List'!$E$2:$E$224, MATCH(INDEX(copy_paste_country, MATCH($H69, copy_paste_supplier, 0)), 'Country List'!$G$2:$G$224, 0)), INDEX(copy_paste_country, MATCH($H69, copy_paste_supplier, 0))))</f>
        <v/>
      </c>
      <c r="L69" s="81" t="str">
        <f t="shared" si="0"/>
        <v/>
      </c>
      <c r="M69" s="81" t="str" cm="1">
        <f t="array" ref="M69">IF($K69="", "", IFERROR(INDEX(list_cbam_relevance, MATCH($L69,list_specific_countries,0)), IF(OR(EXACT($L69,list_unlocodes_countries)), "CBAM-relevant", "Ungültiger UNLOCODE")))</f>
        <v/>
      </c>
      <c r="N69" s="81" t="str" cm="1">
        <f t="array" ref="N69">IF($G69="", "", IF($AF69 &lt; 8, "Nicht genügend Ziffern", IF(OR(EXACT($AE69,LEFT(list_cn_codes,8))), "CBAM-relevant", "Von CBAM ausgeschlossen")))</f>
        <v/>
      </c>
      <c r="O69" s="81" t="str" cm="1">
        <f t="array" ref="O69">IF(AND(EXACT("",$G69:$I69)), "", IF(OR(EXACT("",$G69:$I69)), "Bitte Pflichtfelder befüllen", IF($AH69, IF($AI69, IF($AJ69, IF(AND($N69="CBAM-relevant",$M69="CBAM-relevant"), "CBAM-relevant", "von CBAM ausgeschlossen"), "Bitte Nettogewicht überprüfen"), "Bitte Ursprungsland überprüfen"), "Bitte Zolltarifnummer überprüfen")))</f>
        <v/>
      </c>
      <c r="P69" s="81" t="str" cm="1">
        <f t="array" ref="P69">IF(OR(EXACT("",$G69:$I69)), "", MAX(0, IF($AL69, IF($AK69, INDEX(defvals_specific_countries, MATCH(LEFT($AE69,8), LEFT(list_cn_codes,8), 0), MATCH($L69, list_specific_countries, 0)), INDEX(defvals_rest_of_world, MATCH(LEFT($AE69,8), LEFT(list_cn_codes,8), 0))), 0)))</f>
        <v/>
      </c>
      <c r="Q69" s="81" t="str">
        <f t="shared" si="5"/>
        <v/>
      </c>
      <c r="R69" s="81" t="str">
        <f t="shared" si="10"/>
        <v/>
      </c>
      <c r="S69" s="81" t="str">
        <f t="shared" si="10"/>
        <v/>
      </c>
      <c r="T69" s="81" t="str">
        <f t="shared" si="10"/>
        <v/>
      </c>
      <c r="U69" s="81" t="str">
        <f t="shared" si="10"/>
        <v/>
      </c>
      <c r="V69" s="81" t="str">
        <f t="shared" si="10"/>
        <v/>
      </c>
      <c r="W69" s="81" t="str">
        <f t="shared" si="10"/>
        <v/>
      </c>
      <c r="X69" s="81" t="str">
        <f t="shared" si="10"/>
        <v/>
      </c>
      <c r="Y69" s="81" t="str">
        <f t="shared" si="10"/>
        <v/>
      </c>
      <c r="Z69" s="81" t="str">
        <f t="shared" si="10"/>
        <v/>
      </c>
      <c r="AE69" s="7" t="str">
        <f t="shared" si="2"/>
        <v/>
      </c>
      <c r="AF69" s="7" t="str">
        <f t="shared" si="6"/>
        <v/>
      </c>
      <c r="AG69" s="7" t="str">
        <f t="shared" si="3"/>
        <v/>
      </c>
      <c r="AH69" s="7" t="str">
        <f t="shared" si="7"/>
        <v/>
      </c>
      <c r="AI69" s="7" t="str" cm="1">
        <f t="array" ref="AI69">IF($K69="", "", AND($L69&lt;&gt;"", OR(EXACT($L69,list_unlocodes_countries))))</f>
        <v/>
      </c>
      <c r="AJ69" s="7" t="str">
        <f t="shared" si="8"/>
        <v/>
      </c>
      <c r="AK69" s="7" t="str">
        <f t="shared" si="4"/>
        <v/>
      </c>
      <c r="AL69" s="7" t="str" cm="1">
        <f t="array" ref="AL69">IF($AE69="", "", ISNUMBER(MATCH(LEFT($AE69,8), LEFT(list_cn_codes,8), 0)))</f>
        <v/>
      </c>
      <c r="AM69" s="7" t="str" cm="1">
        <f t="array" ref="AM69">IFERROR(
 IF(OR(EXACT("",$G69:$I69)), "",
  IF($F69="", 1, INDEX(calc_companies, MATCH($F69, drop_companies, 0))) *
  IF($H69="", 1, INDEX(calc_suppliers, MATCH($H69, drop_suppliers, 0))) *
  INDEX(calc_cn_codes, MATCH(LEFT($AE69,8), LEFT(drop_cn_codes,8), 0)) *
  INDEX(calc_countries, MATCH($L69, drop_countries, 0))
 ), "")</f>
        <v/>
      </c>
    </row>
    <row r="70" spans="1:39" ht="36" customHeight="1" thickTop="1" thickBot="1" x14ac:dyDescent="0.3">
      <c r="A70" s="62"/>
      <c r="C70" s="75"/>
      <c r="D70" s="75"/>
      <c r="E70" s="75"/>
      <c r="F70" s="75"/>
      <c r="G70" s="76"/>
      <c r="H70" s="76"/>
      <c r="I70" s="76"/>
      <c r="J70" s="76"/>
      <c r="K70" s="81" t="str">
        <f>IF($H70="", "", IFERROR(INDEX('Country List'!$E$2:$E$224, MATCH(INDEX(copy_paste_country, MATCH($H70, copy_paste_supplier, 0)), 'Country List'!$G$2:$G$224, 0)), INDEX(copy_paste_country, MATCH($H70, copy_paste_supplier, 0))))</f>
        <v/>
      </c>
      <c r="L70" s="81" t="str">
        <f t="shared" si="0"/>
        <v/>
      </c>
      <c r="M70" s="81" t="str" cm="1">
        <f t="array" ref="M70">IF($K70="", "", IFERROR(INDEX(list_cbam_relevance, MATCH($L70,list_specific_countries,0)), IF(OR(EXACT($L70,list_unlocodes_countries)), "CBAM-relevant", "Ungültiger UNLOCODE")))</f>
        <v/>
      </c>
      <c r="N70" s="81" t="str" cm="1">
        <f t="array" ref="N70">IF($G70="", "", IF($AF70 &lt; 8, "Nicht genügend Ziffern", IF(OR(EXACT($AE70,LEFT(list_cn_codes,8))), "CBAM-relevant", "Von CBAM ausgeschlossen")))</f>
        <v/>
      </c>
      <c r="O70" s="81" t="str" cm="1">
        <f t="array" ref="O70">IF(AND(EXACT("",$G70:$I70)), "", IF(OR(EXACT("",$G70:$I70)), "Bitte Pflichtfelder befüllen", IF($AH70, IF($AI70, IF($AJ70, IF(AND($N70="CBAM-relevant",$M70="CBAM-relevant"), "CBAM-relevant", "von CBAM ausgeschlossen"), "Bitte Nettogewicht überprüfen"), "Bitte Ursprungsland überprüfen"), "Bitte Zolltarifnummer überprüfen")))</f>
        <v/>
      </c>
      <c r="P70" s="81" t="str" cm="1">
        <f t="array" ref="P70">IF(OR(EXACT("",$G70:$I70)), "", MAX(0, IF($AL70, IF($AK70, INDEX(defvals_specific_countries, MATCH(LEFT($AE70,8), LEFT(list_cn_codes,8), 0), MATCH($L70, list_specific_countries, 0)), INDEX(defvals_rest_of_world, MATCH(LEFT($AE70,8), LEFT(list_cn_codes,8), 0))), 0)))</f>
        <v/>
      </c>
      <c r="Q70" s="81" t="str">
        <f t="shared" si="5"/>
        <v/>
      </c>
      <c r="R70" s="81" t="str">
        <f t="shared" si="10"/>
        <v/>
      </c>
      <c r="S70" s="81" t="str">
        <f t="shared" si="10"/>
        <v/>
      </c>
      <c r="T70" s="81" t="str">
        <f t="shared" si="10"/>
        <v/>
      </c>
      <c r="U70" s="81" t="str">
        <f t="shared" si="10"/>
        <v/>
      </c>
      <c r="V70" s="81" t="str">
        <f t="shared" si="10"/>
        <v/>
      </c>
      <c r="W70" s="81" t="str">
        <f t="shared" si="10"/>
        <v/>
      </c>
      <c r="X70" s="81" t="str">
        <f t="shared" si="10"/>
        <v/>
      </c>
      <c r="Y70" s="81" t="str">
        <f t="shared" si="10"/>
        <v/>
      </c>
      <c r="Z70" s="81" t="str">
        <f t="shared" si="10"/>
        <v/>
      </c>
      <c r="AE70" s="7" t="str">
        <f t="shared" si="2"/>
        <v/>
      </c>
      <c r="AF70" s="7" t="str">
        <f t="shared" si="6"/>
        <v/>
      </c>
      <c r="AG70" s="7" t="str">
        <f t="shared" si="3"/>
        <v/>
      </c>
      <c r="AH70" s="7" t="str">
        <f t="shared" si="7"/>
        <v/>
      </c>
      <c r="AI70" s="7" t="str" cm="1">
        <f t="array" ref="AI70">IF($K70="", "", AND($L70&lt;&gt;"", OR(EXACT($L70,list_unlocodes_countries))))</f>
        <v/>
      </c>
      <c r="AJ70" s="7" t="str">
        <f t="shared" si="8"/>
        <v/>
      </c>
      <c r="AK70" s="7" t="str">
        <f t="shared" si="4"/>
        <v/>
      </c>
      <c r="AL70" s="7" t="str" cm="1">
        <f t="array" ref="AL70">IF($AE70="", "", ISNUMBER(MATCH(LEFT($AE70,8), LEFT(list_cn_codes,8), 0)))</f>
        <v/>
      </c>
      <c r="AM70" s="7" t="str" cm="1">
        <f t="array" ref="AM70">IFERROR(
 IF(OR(EXACT("",$G70:$I70)), "",
  IF($F70="", 1, INDEX(calc_companies, MATCH($F70, drop_companies, 0))) *
  IF($H70="", 1, INDEX(calc_suppliers, MATCH($H70, drop_suppliers, 0))) *
  INDEX(calc_cn_codes, MATCH(LEFT($AE70,8), LEFT(drop_cn_codes,8), 0)) *
  INDEX(calc_countries, MATCH($L70, drop_countries, 0))
 ), "")</f>
        <v/>
      </c>
    </row>
    <row r="71" spans="1:39" ht="36" customHeight="1" thickTop="1" thickBot="1" x14ac:dyDescent="0.3">
      <c r="A71" s="62"/>
      <c r="C71" s="75"/>
      <c r="D71" s="75"/>
      <c r="E71" s="75"/>
      <c r="F71" s="75"/>
      <c r="G71" s="76"/>
      <c r="H71" s="76"/>
      <c r="I71" s="76"/>
      <c r="J71" s="76"/>
      <c r="K71" s="81" t="str">
        <f>IF($H71="", "", IFERROR(INDEX('Country List'!$E$2:$E$224, MATCH(INDEX(copy_paste_country, MATCH($H71, copy_paste_supplier, 0)), 'Country List'!$G$2:$G$224, 0)), INDEX(copy_paste_country, MATCH($H71, copy_paste_supplier, 0))))</f>
        <v/>
      </c>
      <c r="L71" s="81" t="str">
        <f t="shared" si="0"/>
        <v/>
      </c>
      <c r="M71" s="81" t="str" cm="1">
        <f t="array" ref="M71">IF($K71="", "", IFERROR(INDEX(list_cbam_relevance, MATCH($L71,list_specific_countries,0)), IF(OR(EXACT($L71,list_unlocodes_countries)), "CBAM-relevant", "Ungültiger UNLOCODE")))</f>
        <v/>
      </c>
      <c r="N71" s="81" t="str" cm="1">
        <f t="array" ref="N71">IF($G71="", "", IF($AF71 &lt; 8, "Nicht genügend Ziffern", IF(OR(EXACT($AE71,LEFT(list_cn_codes,8))), "CBAM-relevant", "Von CBAM ausgeschlossen")))</f>
        <v/>
      </c>
      <c r="O71" s="81" t="str" cm="1">
        <f t="array" ref="O71">IF(AND(EXACT("",$G71:$I71)), "", IF(OR(EXACT("",$G71:$I71)), "Bitte Pflichtfelder befüllen", IF($AH71, IF($AI71, IF($AJ71, IF(AND($N71="CBAM-relevant",$M71="CBAM-relevant"), "CBAM-relevant", "von CBAM ausgeschlossen"), "Bitte Nettogewicht überprüfen"), "Bitte Ursprungsland überprüfen"), "Bitte Zolltarifnummer überprüfen")))</f>
        <v/>
      </c>
      <c r="P71" s="81" t="str" cm="1">
        <f t="array" ref="P71">IF(OR(EXACT("",$G71:$I71)), "", MAX(0, IF($AL71, IF($AK71, INDEX(defvals_specific_countries, MATCH(LEFT($AE71,8), LEFT(list_cn_codes,8), 0), MATCH($L71, list_specific_countries, 0)), INDEX(defvals_rest_of_world, MATCH(LEFT($AE71,8), LEFT(list_cn_codes,8), 0))), 0)))</f>
        <v/>
      </c>
      <c r="Q71" s="81" t="str">
        <f t="shared" ref="Q71:Q134" si="11">IF($J71&lt;&gt;"", $J71, $P71)</f>
        <v/>
      </c>
      <c r="R71" s="81" t="str">
        <f t="shared" si="10"/>
        <v/>
      </c>
      <c r="S71" s="81" t="str">
        <f t="shared" si="10"/>
        <v/>
      </c>
      <c r="T71" s="81" t="str">
        <f t="shared" si="10"/>
        <v/>
      </c>
      <c r="U71" s="81" t="str">
        <f t="shared" si="10"/>
        <v/>
      </c>
      <c r="V71" s="81" t="str">
        <f t="shared" si="10"/>
        <v/>
      </c>
      <c r="W71" s="81" t="str">
        <f t="shared" si="10"/>
        <v/>
      </c>
      <c r="X71" s="81" t="str">
        <f t="shared" si="10"/>
        <v/>
      </c>
      <c r="Y71" s="81" t="str">
        <f t="shared" si="10"/>
        <v/>
      </c>
      <c r="Z71" s="81" t="str">
        <f t="shared" si="10"/>
        <v/>
      </c>
      <c r="AE71" s="7" t="str">
        <f t="shared" si="2"/>
        <v/>
      </c>
      <c r="AF71" s="7" t="str">
        <f t="shared" ref="AF71:AF134" si="12">IF($AE71="", "", LEN($AE71))</f>
        <v/>
      </c>
      <c r="AG71" s="7" t="str">
        <f t="shared" si="3"/>
        <v/>
      </c>
      <c r="AH71" s="7" t="str">
        <f t="shared" ref="AH71:AH134" si="13">IF($AF71="", "", AND($AF71&lt;&gt;"", $AF71=8))</f>
        <v/>
      </c>
      <c r="AI71" s="7" t="str" cm="1">
        <f t="array" ref="AI71">IF($K71="", "", AND($L71&lt;&gt;"", OR(EXACT($L71,list_unlocodes_countries))))</f>
        <v/>
      </c>
      <c r="AJ71" s="7" t="str">
        <f t="shared" ref="AJ71:AJ134" si="14">IF($AG71="", "", AND($AG71&lt;&gt;"", ISNUMBER($AG71), $AG71&gt;=0))</f>
        <v/>
      </c>
      <c r="AK71" s="7" t="str">
        <f t="shared" si="4"/>
        <v/>
      </c>
      <c r="AL71" s="7" t="str" cm="1">
        <f t="array" ref="AL71">IF($AE71="", "", ISNUMBER(MATCH(LEFT($AE71,8), LEFT(list_cn_codes,8), 0)))</f>
        <v/>
      </c>
      <c r="AM71" s="7" t="str" cm="1">
        <f t="array" ref="AM71">IFERROR(
 IF(OR(EXACT("",$G71:$I71)), "",
  IF($F71="", 1, INDEX(calc_companies, MATCH($F71, drop_companies, 0))) *
  IF($H71="", 1, INDEX(calc_suppliers, MATCH($H71, drop_suppliers, 0))) *
  INDEX(calc_cn_codes, MATCH(LEFT($AE71,8), LEFT(drop_cn_codes,8), 0)) *
  INDEX(calc_countries, MATCH($L71, drop_countries, 0))
 ), "")</f>
        <v/>
      </c>
    </row>
    <row r="72" spans="1:39" ht="36" customHeight="1" thickTop="1" thickBot="1" x14ac:dyDescent="0.3">
      <c r="A72" s="62"/>
      <c r="C72" s="75"/>
      <c r="D72" s="75"/>
      <c r="E72" s="75"/>
      <c r="F72" s="75"/>
      <c r="G72" s="76"/>
      <c r="H72" s="76"/>
      <c r="I72" s="76"/>
      <c r="J72" s="76"/>
      <c r="K72" s="81" t="str">
        <f>IF($H72="", "", IFERROR(INDEX('Country List'!$E$2:$E$224, MATCH(INDEX(copy_paste_country, MATCH($H72, copy_paste_supplier, 0)), 'Country List'!$G$2:$G$224, 0)), INDEX(copy_paste_country, MATCH($H72, copy_paste_supplier, 0))))</f>
        <v/>
      </c>
      <c r="L72" s="81" t="str">
        <f t="shared" si="0"/>
        <v/>
      </c>
      <c r="M72" s="81" t="str" cm="1">
        <f t="array" ref="M72">IF($K72="", "", IFERROR(INDEX(list_cbam_relevance, MATCH($L72,list_specific_countries,0)), IF(OR(EXACT($L72,list_unlocodes_countries)), "CBAM-relevant", "Ungültiger UNLOCODE")))</f>
        <v/>
      </c>
      <c r="N72" s="81" t="str" cm="1">
        <f t="array" ref="N72">IF($G72="", "", IF($AF72 &lt; 8, "Nicht genügend Ziffern", IF(OR(EXACT($AE72,LEFT(list_cn_codes,8))), "CBAM-relevant", "Von CBAM ausgeschlossen")))</f>
        <v/>
      </c>
      <c r="O72" s="81" t="str" cm="1">
        <f t="array" ref="O72">IF(AND(EXACT("",$G72:$I72)), "", IF(OR(EXACT("",$G72:$I72)), "Bitte Pflichtfelder befüllen", IF($AH72, IF($AI72, IF($AJ72, IF(AND($N72="CBAM-relevant",$M72="CBAM-relevant"), "CBAM-relevant", "von CBAM ausgeschlossen"), "Bitte Nettogewicht überprüfen"), "Bitte Ursprungsland überprüfen"), "Bitte Zolltarifnummer überprüfen")))</f>
        <v/>
      </c>
      <c r="P72" s="81" t="str" cm="1">
        <f t="array" ref="P72">IF(OR(EXACT("",$G72:$I72)), "", MAX(0, IF($AL72, IF($AK72, INDEX(defvals_specific_countries, MATCH(LEFT($AE72,8), LEFT(list_cn_codes,8), 0), MATCH($L72, list_specific_countries, 0)), INDEX(defvals_rest_of_world, MATCH(LEFT($AE72,8), LEFT(list_cn_codes,8), 0))), 0)))</f>
        <v/>
      </c>
      <c r="Q72" s="81" t="str">
        <f t="shared" si="11"/>
        <v/>
      </c>
      <c r="R72" s="81" t="str">
        <f t="shared" si="10"/>
        <v/>
      </c>
      <c r="S72" s="81" t="str">
        <f t="shared" si="10"/>
        <v/>
      </c>
      <c r="T72" s="81" t="str">
        <f t="shared" si="10"/>
        <v/>
      </c>
      <c r="U72" s="81" t="str">
        <f t="shared" si="10"/>
        <v/>
      </c>
      <c r="V72" s="81" t="str">
        <f t="shared" si="10"/>
        <v/>
      </c>
      <c r="W72" s="81" t="str">
        <f t="shared" si="10"/>
        <v/>
      </c>
      <c r="X72" s="81" t="str">
        <f t="shared" si="10"/>
        <v/>
      </c>
      <c r="Y72" s="81" t="str">
        <f t="shared" si="10"/>
        <v/>
      </c>
      <c r="Z72" s="81" t="str">
        <f t="shared" si="10"/>
        <v/>
      </c>
      <c r="AE72" s="7" t="str">
        <f t="shared" si="2"/>
        <v/>
      </c>
      <c r="AF72" s="7" t="str">
        <f t="shared" si="12"/>
        <v/>
      </c>
      <c r="AG72" s="7" t="str">
        <f t="shared" si="3"/>
        <v/>
      </c>
      <c r="AH72" s="7" t="str">
        <f t="shared" si="13"/>
        <v/>
      </c>
      <c r="AI72" s="7" t="str" cm="1">
        <f t="array" ref="AI72">IF($K72="", "", AND($L72&lt;&gt;"", OR(EXACT($L72,list_unlocodes_countries))))</f>
        <v/>
      </c>
      <c r="AJ72" s="7" t="str">
        <f t="shared" si="14"/>
        <v/>
      </c>
      <c r="AK72" s="7" t="str">
        <f t="shared" si="4"/>
        <v/>
      </c>
      <c r="AL72" s="7" t="str" cm="1">
        <f t="array" ref="AL72">IF($AE72="", "", ISNUMBER(MATCH(LEFT($AE72,8), LEFT(list_cn_codes,8), 0)))</f>
        <v/>
      </c>
      <c r="AM72" s="7" t="str" cm="1">
        <f t="array" ref="AM72">IFERROR(
 IF(OR(EXACT("",$G72:$I72)), "",
  IF($F72="", 1, INDEX(calc_companies, MATCH($F72, drop_companies, 0))) *
  IF($H72="", 1, INDEX(calc_suppliers, MATCH($H72, drop_suppliers, 0))) *
  INDEX(calc_cn_codes, MATCH(LEFT($AE72,8), LEFT(drop_cn_codes,8), 0)) *
  INDEX(calc_countries, MATCH($L72, drop_countries, 0))
 ), "")</f>
        <v/>
      </c>
    </row>
    <row r="73" spans="1:39" ht="36" customHeight="1" thickTop="1" thickBot="1" x14ac:dyDescent="0.3">
      <c r="A73" s="62"/>
      <c r="C73" s="75"/>
      <c r="D73" s="75"/>
      <c r="E73" s="75"/>
      <c r="F73" s="75"/>
      <c r="G73" s="76"/>
      <c r="H73" s="76"/>
      <c r="I73" s="76"/>
      <c r="J73" s="76"/>
      <c r="K73" s="81" t="str">
        <f>IF($H73="", "", IFERROR(INDEX('Country List'!$E$2:$E$224, MATCH(INDEX(copy_paste_country, MATCH($H73, copy_paste_supplier, 0)), 'Country List'!$G$2:$G$224, 0)), INDEX(copy_paste_country, MATCH($H73, copy_paste_supplier, 0))))</f>
        <v/>
      </c>
      <c r="L73" s="81" t="str">
        <f t="shared" si="0"/>
        <v/>
      </c>
      <c r="M73" s="81" t="str" cm="1">
        <f t="array" ref="M73">IF($K73="", "", IFERROR(INDEX(list_cbam_relevance, MATCH($L73,list_specific_countries,0)), IF(OR(EXACT($L73,list_unlocodes_countries)), "CBAM-relevant", "Ungültiger UNLOCODE")))</f>
        <v/>
      </c>
      <c r="N73" s="81" t="str" cm="1">
        <f t="array" ref="N73">IF($G73="", "", IF($AF73 &lt; 8, "Nicht genügend Ziffern", IF(OR(EXACT($AE73,LEFT(list_cn_codes,8))), "CBAM-relevant", "Von CBAM ausgeschlossen")))</f>
        <v/>
      </c>
      <c r="O73" s="81" t="str" cm="1">
        <f t="array" ref="O73">IF(AND(EXACT("",$G73:$I73)), "", IF(OR(EXACT("",$G73:$I73)), "Bitte Pflichtfelder befüllen", IF($AH73, IF($AI73, IF($AJ73, IF(AND($N73="CBAM-relevant",$M73="CBAM-relevant"), "CBAM-relevant", "von CBAM ausgeschlossen"), "Bitte Nettogewicht überprüfen"), "Bitte Ursprungsland überprüfen"), "Bitte Zolltarifnummer überprüfen")))</f>
        <v/>
      </c>
      <c r="P73" s="81" t="str" cm="1">
        <f t="array" ref="P73">IF(OR(EXACT("",$G73:$I73)), "", MAX(0, IF($AL73, IF($AK73, INDEX(defvals_specific_countries, MATCH(LEFT($AE73,8), LEFT(list_cn_codes,8), 0), MATCH($L73, list_specific_countries, 0)), INDEX(defvals_rest_of_world, MATCH(LEFT($AE73,8), LEFT(list_cn_codes,8), 0))), 0)))</f>
        <v/>
      </c>
      <c r="Q73" s="81" t="str">
        <f t="shared" si="11"/>
        <v/>
      </c>
      <c r="R73" s="81" t="str">
        <f t="shared" si="10"/>
        <v/>
      </c>
      <c r="S73" s="81" t="str">
        <f t="shared" si="10"/>
        <v/>
      </c>
      <c r="T73" s="81" t="str">
        <f t="shared" si="10"/>
        <v/>
      </c>
      <c r="U73" s="81" t="str">
        <f t="shared" si="10"/>
        <v/>
      </c>
      <c r="V73" s="81" t="str">
        <f t="shared" si="10"/>
        <v/>
      </c>
      <c r="W73" s="81" t="str">
        <f t="shared" si="10"/>
        <v/>
      </c>
      <c r="X73" s="81" t="str">
        <f t="shared" si="10"/>
        <v/>
      </c>
      <c r="Y73" s="81" t="str">
        <f t="shared" si="10"/>
        <v/>
      </c>
      <c r="Z73" s="81" t="str">
        <f t="shared" si="10"/>
        <v/>
      </c>
      <c r="AE73" s="7" t="str">
        <f t="shared" si="2"/>
        <v/>
      </c>
      <c r="AF73" s="7" t="str">
        <f t="shared" si="12"/>
        <v/>
      </c>
      <c r="AG73" s="7" t="str">
        <f t="shared" si="3"/>
        <v/>
      </c>
      <c r="AH73" s="7" t="str">
        <f t="shared" si="13"/>
        <v/>
      </c>
      <c r="AI73" s="7" t="str" cm="1">
        <f t="array" ref="AI73">IF($K73="", "", AND($L73&lt;&gt;"", OR(EXACT($L73,list_unlocodes_countries))))</f>
        <v/>
      </c>
      <c r="AJ73" s="7" t="str">
        <f t="shared" si="14"/>
        <v/>
      </c>
      <c r="AK73" s="7" t="str">
        <f t="shared" si="4"/>
        <v/>
      </c>
      <c r="AL73" s="7" t="str" cm="1">
        <f t="array" ref="AL73">IF($AE73="", "", ISNUMBER(MATCH(LEFT($AE73,8), LEFT(list_cn_codes,8), 0)))</f>
        <v/>
      </c>
      <c r="AM73" s="7" t="str" cm="1">
        <f t="array" ref="AM73">IFERROR(
 IF(OR(EXACT("",$G73:$I73)), "",
  IF($F73="", 1, INDEX(calc_companies, MATCH($F73, drop_companies, 0))) *
  IF($H73="", 1, INDEX(calc_suppliers, MATCH($H73, drop_suppliers, 0))) *
  INDEX(calc_cn_codes, MATCH(LEFT($AE73,8), LEFT(drop_cn_codes,8), 0)) *
  INDEX(calc_countries, MATCH($L73, drop_countries, 0))
 ), "")</f>
        <v/>
      </c>
    </row>
    <row r="74" spans="1:39" ht="36" customHeight="1" thickTop="1" thickBot="1" x14ac:dyDescent="0.3">
      <c r="A74" s="62"/>
      <c r="C74" s="75"/>
      <c r="D74" s="75"/>
      <c r="E74" s="75"/>
      <c r="F74" s="75"/>
      <c r="G74" s="76"/>
      <c r="H74" s="76"/>
      <c r="I74" s="76"/>
      <c r="J74" s="76"/>
      <c r="K74" s="81" t="str">
        <f>IF($H74="", "", IFERROR(INDEX('Country List'!$E$2:$E$224, MATCH(INDEX(copy_paste_country, MATCH($H74, copy_paste_supplier, 0)), 'Country List'!$G$2:$G$224, 0)), INDEX(copy_paste_country, MATCH($H74, copy_paste_supplier, 0))))</f>
        <v/>
      </c>
      <c r="L74" s="81" t="str">
        <f t="shared" si="0"/>
        <v/>
      </c>
      <c r="M74" s="81" t="str" cm="1">
        <f t="array" ref="M74">IF($K74="", "", IFERROR(INDEX(list_cbam_relevance, MATCH($L74,list_specific_countries,0)), IF(OR(EXACT($L74,list_unlocodes_countries)), "CBAM-relevant", "Ungültiger UNLOCODE")))</f>
        <v/>
      </c>
      <c r="N74" s="81" t="str" cm="1">
        <f t="array" ref="N74">IF($G74="", "", IF($AF74 &lt; 8, "Nicht genügend Ziffern", IF(OR(EXACT($AE74,LEFT(list_cn_codes,8))), "CBAM-relevant", "Von CBAM ausgeschlossen")))</f>
        <v/>
      </c>
      <c r="O74" s="81" t="str" cm="1">
        <f t="array" ref="O74">IF(AND(EXACT("",$G74:$I74)), "", IF(OR(EXACT("",$G74:$I74)), "Bitte Pflichtfelder befüllen", IF($AH74, IF($AI74, IF($AJ74, IF(AND($N74="CBAM-relevant",$M74="CBAM-relevant"), "CBAM-relevant", "von CBAM ausgeschlossen"), "Bitte Nettogewicht überprüfen"), "Bitte Ursprungsland überprüfen"), "Bitte Zolltarifnummer überprüfen")))</f>
        <v/>
      </c>
      <c r="P74" s="81" t="str" cm="1">
        <f t="array" ref="P74">IF(OR(EXACT("",$G74:$I74)), "", MAX(0, IF($AL74, IF($AK74, INDEX(defvals_specific_countries, MATCH(LEFT($AE74,8), LEFT(list_cn_codes,8), 0), MATCH($L74, list_specific_countries, 0)), INDEX(defvals_rest_of_world, MATCH(LEFT($AE74,8), LEFT(list_cn_codes,8), 0))), 0)))</f>
        <v/>
      </c>
      <c r="Q74" s="81" t="str">
        <f t="shared" si="11"/>
        <v/>
      </c>
      <c r="R74" s="81" t="str">
        <f t="shared" si="10"/>
        <v/>
      </c>
      <c r="S74" s="81" t="str">
        <f t="shared" si="10"/>
        <v/>
      </c>
      <c r="T74" s="81" t="str">
        <f t="shared" si="10"/>
        <v/>
      </c>
      <c r="U74" s="81" t="str">
        <f t="shared" si="10"/>
        <v/>
      </c>
      <c r="V74" s="81" t="str">
        <f t="shared" si="10"/>
        <v/>
      </c>
      <c r="W74" s="81" t="str">
        <f t="shared" si="10"/>
        <v/>
      </c>
      <c r="X74" s="81" t="str">
        <f t="shared" si="10"/>
        <v/>
      </c>
      <c r="Y74" s="81" t="str">
        <f t="shared" si="10"/>
        <v/>
      </c>
      <c r="Z74" s="81" t="str">
        <f t="shared" si="10"/>
        <v/>
      </c>
      <c r="AE74" s="7" t="str">
        <f t="shared" si="2"/>
        <v/>
      </c>
      <c r="AF74" s="7" t="str">
        <f t="shared" si="12"/>
        <v/>
      </c>
      <c r="AG74" s="7" t="str">
        <f t="shared" si="3"/>
        <v/>
      </c>
      <c r="AH74" s="7" t="str">
        <f t="shared" si="13"/>
        <v/>
      </c>
      <c r="AI74" s="7" t="str" cm="1">
        <f t="array" ref="AI74">IF($K74="", "", AND($L74&lt;&gt;"", OR(EXACT($L74,list_unlocodes_countries))))</f>
        <v/>
      </c>
      <c r="AJ74" s="7" t="str">
        <f t="shared" si="14"/>
        <v/>
      </c>
      <c r="AK74" s="7" t="str">
        <f t="shared" si="4"/>
        <v/>
      </c>
      <c r="AL74" s="7" t="str" cm="1">
        <f t="array" ref="AL74">IF($AE74="", "", ISNUMBER(MATCH(LEFT($AE74,8), LEFT(list_cn_codes,8), 0)))</f>
        <v/>
      </c>
      <c r="AM74" s="7" t="str" cm="1">
        <f t="array" ref="AM74">IFERROR(
 IF(OR(EXACT("",$G74:$I74)), "",
  IF($F74="", 1, INDEX(calc_companies, MATCH($F74, drop_companies, 0))) *
  IF($H74="", 1, INDEX(calc_suppliers, MATCH($H74, drop_suppliers, 0))) *
  INDEX(calc_cn_codes, MATCH(LEFT($AE74,8), LEFT(drop_cn_codes,8), 0)) *
  INDEX(calc_countries, MATCH($L74, drop_countries, 0))
 ), "")</f>
        <v/>
      </c>
    </row>
    <row r="75" spans="1:39" ht="36" customHeight="1" thickTop="1" thickBot="1" x14ac:dyDescent="0.3">
      <c r="A75" s="62"/>
      <c r="C75" s="75"/>
      <c r="D75" s="75"/>
      <c r="E75" s="75"/>
      <c r="F75" s="75"/>
      <c r="G75" s="76"/>
      <c r="H75" s="76"/>
      <c r="I75" s="76"/>
      <c r="J75" s="76"/>
      <c r="K75" s="81" t="str">
        <f>IF($H75="", "", IFERROR(INDEX('Country List'!$E$2:$E$224, MATCH(INDEX(copy_paste_country, MATCH($H75, copy_paste_supplier, 0)), 'Country List'!$G$2:$G$224, 0)), INDEX(copy_paste_country, MATCH($H75, copy_paste_supplier, 0))))</f>
        <v/>
      </c>
      <c r="L75" s="81" t="str">
        <f t="shared" si="0"/>
        <v/>
      </c>
      <c r="M75" s="81" t="str" cm="1">
        <f t="array" ref="M75">IF($K75="", "", IFERROR(INDEX(list_cbam_relevance, MATCH($L75,list_specific_countries,0)), IF(OR(EXACT($L75,list_unlocodes_countries)), "CBAM-relevant", "Ungültiger UNLOCODE")))</f>
        <v/>
      </c>
      <c r="N75" s="81" t="str" cm="1">
        <f t="array" ref="N75">IF($G75="", "", IF($AF75 &lt; 8, "Nicht genügend Ziffern", IF(OR(EXACT($AE75,LEFT(list_cn_codes,8))), "CBAM-relevant", "Von CBAM ausgeschlossen")))</f>
        <v/>
      </c>
      <c r="O75" s="81" t="str" cm="1">
        <f t="array" ref="O75">IF(AND(EXACT("",$G75:$I75)), "", IF(OR(EXACT("",$G75:$I75)), "Bitte Pflichtfelder befüllen", IF($AH75, IF($AI75, IF($AJ75, IF(AND($N75="CBAM-relevant",$M75="CBAM-relevant"), "CBAM-relevant", "von CBAM ausgeschlossen"), "Bitte Nettogewicht überprüfen"), "Bitte Ursprungsland überprüfen"), "Bitte Zolltarifnummer überprüfen")))</f>
        <v/>
      </c>
      <c r="P75" s="81" t="str" cm="1">
        <f t="array" ref="P75">IF(OR(EXACT("",$G75:$I75)), "", MAX(0, IF($AL75, IF($AK75, INDEX(defvals_specific_countries, MATCH(LEFT($AE75,8), LEFT(list_cn_codes,8), 0), MATCH($L75, list_specific_countries, 0)), INDEX(defvals_rest_of_world, MATCH(LEFT($AE75,8), LEFT(list_cn_codes,8), 0))), 0)))</f>
        <v/>
      </c>
      <c r="Q75" s="81" t="str">
        <f t="shared" si="11"/>
        <v/>
      </c>
      <c r="R75" s="81" t="str">
        <f t="shared" si="10"/>
        <v/>
      </c>
      <c r="S75" s="81" t="str">
        <f t="shared" si="10"/>
        <v/>
      </c>
      <c r="T75" s="81" t="str">
        <f t="shared" si="10"/>
        <v/>
      </c>
      <c r="U75" s="81" t="str">
        <f t="shared" si="10"/>
        <v/>
      </c>
      <c r="V75" s="81" t="str">
        <f t="shared" si="10"/>
        <v/>
      </c>
      <c r="W75" s="81" t="str">
        <f t="shared" si="10"/>
        <v/>
      </c>
      <c r="X75" s="81" t="str">
        <f t="shared" si="10"/>
        <v/>
      </c>
      <c r="Y75" s="81" t="str">
        <f t="shared" si="10"/>
        <v/>
      </c>
      <c r="Z75" s="81" t="str">
        <f t="shared" si="10"/>
        <v/>
      </c>
      <c r="AE75" s="7" t="str">
        <f t="shared" si="2"/>
        <v/>
      </c>
      <c r="AF75" s="7" t="str">
        <f t="shared" si="12"/>
        <v/>
      </c>
      <c r="AG75" s="7" t="str">
        <f t="shared" si="3"/>
        <v/>
      </c>
      <c r="AH75" s="7" t="str">
        <f t="shared" si="13"/>
        <v/>
      </c>
      <c r="AI75" s="7" t="str" cm="1">
        <f t="array" ref="AI75">IF($K75="", "", AND($L75&lt;&gt;"", OR(EXACT($L75,list_unlocodes_countries))))</f>
        <v/>
      </c>
      <c r="AJ75" s="7" t="str">
        <f t="shared" si="14"/>
        <v/>
      </c>
      <c r="AK75" s="7" t="str">
        <f t="shared" si="4"/>
        <v/>
      </c>
      <c r="AL75" s="7" t="str" cm="1">
        <f t="array" ref="AL75">IF($AE75="", "", ISNUMBER(MATCH(LEFT($AE75,8), LEFT(list_cn_codes,8), 0)))</f>
        <v/>
      </c>
      <c r="AM75" s="7" t="str" cm="1">
        <f t="array" ref="AM75">IFERROR(
 IF(OR(EXACT("",$G75:$I75)), "",
  IF($F75="", 1, INDEX(calc_companies, MATCH($F75, drop_companies, 0))) *
  IF($H75="", 1, INDEX(calc_suppliers, MATCH($H75, drop_suppliers, 0))) *
  INDEX(calc_cn_codes, MATCH(LEFT($AE75,8), LEFT(drop_cn_codes,8), 0)) *
  INDEX(calc_countries, MATCH($L75, drop_countries, 0))
 ), "")</f>
        <v/>
      </c>
    </row>
    <row r="76" spans="1:39" ht="36" customHeight="1" thickTop="1" thickBot="1" x14ac:dyDescent="0.3">
      <c r="A76" s="62"/>
      <c r="C76" s="75"/>
      <c r="D76" s="75"/>
      <c r="E76" s="75"/>
      <c r="F76" s="75"/>
      <c r="G76" s="76"/>
      <c r="H76" s="76"/>
      <c r="I76" s="76"/>
      <c r="J76" s="76"/>
      <c r="K76" s="81" t="str">
        <f>IF($H76="", "", IFERROR(INDEX('Country List'!$E$2:$E$224, MATCH(INDEX(copy_paste_country, MATCH($H76, copy_paste_supplier, 0)), 'Country List'!$G$2:$G$224, 0)), INDEX(copy_paste_country, MATCH($H76, copy_paste_supplier, 0))))</f>
        <v/>
      </c>
      <c r="L76" s="81" t="str">
        <f t="shared" si="0"/>
        <v/>
      </c>
      <c r="M76" s="81" t="str" cm="1">
        <f t="array" ref="M76">IF($K76="", "", IFERROR(INDEX(list_cbam_relevance, MATCH($L76,list_specific_countries,0)), IF(OR(EXACT($L76,list_unlocodes_countries)), "CBAM-relevant", "Ungültiger UNLOCODE")))</f>
        <v/>
      </c>
      <c r="N76" s="81" t="str" cm="1">
        <f t="array" ref="N76">IF($G76="", "", IF($AF76 &lt; 8, "Nicht genügend Ziffern", IF(OR(EXACT($AE76,LEFT(list_cn_codes,8))), "CBAM-relevant", "Von CBAM ausgeschlossen")))</f>
        <v/>
      </c>
      <c r="O76" s="81" t="str" cm="1">
        <f t="array" ref="O76">IF(AND(EXACT("",$G76:$I76)), "", IF(OR(EXACT("",$G76:$I76)), "Bitte Pflichtfelder befüllen", IF($AH76, IF($AI76, IF($AJ76, IF(AND($N76="CBAM-relevant",$M76="CBAM-relevant"), "CBAM-relevant", "von CBAM ausgeschlossen"), "Bitte Nettogewicht überprüfen"), "Bitte Ursprungsland überprüfen"), "Bitte Zolltarifnummer überprüfen")))</f>
        <v/>
      </c>
      <c r="P76" s="81" t="str" cm="1">
        <f t="array" ref="P76">IF(OR(EXACT("",$G76:$I76)), "", MAX(0, IF($AL76, IF($AK76, INDEX(defvals_specific_countries, MATCH(LEFT($AE76,8), LEFT(list_cn_codes,8), 0), MATCH($L76, list_specific_countries, 0)), INDEX(defvals_rest_of_world, MATCH(LEFT($AE76,8), LEFT(list_cn_codes,8), 0))), 0)))</f>
        <v/>
      </c>
      <c r="Q76" s="81" t="str">
        <f t="shared" si="11"/>
        <v/>
      </c>
      <c r="R76" s="81" t="str">
        <f t="shared" si="10"/>
        <v/>
      </c>
      <c r="S76" s="81" t="str">
        <f t="shared" si="10"/>
        <v/>
      </c>
      <c r="T76" s="81" t="str">
        <f t="shared" si="10"/>
        <v/>
      </c>
      <c r="U76" s="81" t="str">
        <f t="shared" si="10"/>
        <v/>
      </c>
      <c r="V76" s="81" t="str">
        <f t="shared" si="10"/>
        <v/>
      </c>
      <c r="W76" s="81" t="str">
        <f t="shared" si="10"/>
        <v/>
      </c>
      <c r="X76" s="81" t="str">
        <f t="shared" si="10"/>
        <v/>
      </c>
      <c r="Y76" s="81" t="str">
        <f t="shared" si="10"/>
        <v/>
      </c>
      <c r="Z76" s="81" t="str">
        <f t="shared" si="10"/>
        <v/>
      </c>
      <c r="AE76" s="7" t="str">
        <f t="shared" si="2"/>
        <v/>
      </c>
      <c r="AF76" s="7" t="str">
        <f t="shared" si="12"/>
        <v/>
      </c>
      <c r="AG76" s="7" t="str">
        <f t="shared" si="3"/>
        <v/>
      </c>
      <c r="AH76" s="7" t="str">
        <f t="shared" si="13"/>
        <v/>
      </c>
      <c r="AI76" s="7" t="str" cm="1">
        <f t="array" ref="AI76">IF($K76="", "", AND($L76&lt;&gt;"", OR(EXACT($L76,list_unlocodes_countries))))</f>
        <v/>
      </c>
      <c r="AJ76" s="7" t="str">
        <f t="shared" si="14"/>
        <v/>
      </c>
      <c r="AK76" s="7" t="str">
        <f t="shared" si="4"/>
        <v/>
      </c>
      <c r="AL76" s="7" t="str" cm="1">
        <f t="array" ref="AL76">IF($AE76="", "", ISNUMBER(MATCH(LEFT($AE76,8), LEFT(list_cn_codes,8), 0)))</f>
        <v/>
      </c>
      <c r="AM76" s="7" t="str" cm="1">
        <f t="array" ref="AM76">IFERROR(
 IF(OR(EXACT("",$G76:$I76)), "",
  IF($F76="", 1, INDEX(calc_companies, MATCH($F76, drop_companies, 0))) *
  IF($H76="", 1, INDEX(calc_suppliers, MATCH($H76, drop_suppliers, 0))) *
  INDEX(calc_cn_codes, MATCH(LEFT($AE76,8), LEFT(drop_cn_codes,8), 0)) *
  INDEX(calc_countries, MATCH($L76, drop_countries, 0))
 ), "")</f>
        <v/>
      </c>
    </row>
    <row r="77" spans="1:39" ht="36" customHeight="1" thickTop="1" thickBot="1" x14ac:dyDescent="0.3">
      <c r="A77" s="62"/>
      <c r="C77" s="75"/>
      <c r="D77" s="75"/>
      <c r="E77" s="75"/>
      <c r="F77" s="75"/>
      <c r="G77" s="76"/>
      <c r="H77" s="76"/>
      <c r="I77" s="76"/>
      <c r="J77" s="76"/>
      <c r="K77" s="81" t="str">
        <f>IF($H77="", "", IFERROR(INDEX('Country List'!$E$2:$E$224, MATCH(INDEX(copy_paste_country, MATCH($H77, copy_paste_supplier, 0)), 'Country List'!$G$2:$G$224, 0)), INDEX(copy_paste_country, MATCH($H77, copy_paste_supplier, 0))))</f>
        <v/>
      </c>
      <c r="L77" s="81" t="str">
        <f t="shared" si="0"/>
        <v/>
      </c>
      <c r="M77" s="81" t="str" cm="1">
        <f t="array" ref="M77">IF($K77="", "", IFERROR(INDEX(list_cbam_relevance, MATCH($L77,list_specific_countries,0)), IF(OR(EXACT($L77,list_unlocodes_countries)), "CBAM-relevant", "Ungültiger UNLOCODE")))</f>
        <v/>
      </c>
      <c r="N77" s="81" t="str" cm="1">
        <f t="array" ref="N77">IF($G77="", "", IF($AF77 &lt; 8, "Nicht genügend Ziffern", IF(OR(EXACT($AE77,LEFT(list_cn_codes,8))), "CBAM-relevant", "Von CBAM ausgeschlossen")))</f>
        <v/>
      </c>
      <c r="O77" s="81" t="str" cm="1">
        <f t="array" ref="O77">IF(AND(EXACT("",$G77:$I77)), "", IF(OR(EXACT("",$G77:$I77)), "Bitte Pflichtfelder befüllen", IF($AH77, IF($AI77, IF($AJ77, IF(AND($N77="CBAM-relevant",$M77="CBAM-relevant"), "CBAM-relevant", "von CBAM ausgeschlossen"), "Bitte Nettogewicht überprüfen"), "Bitte Ursprungsland überprüfen"), "Bitte Zolltarifnummer überprüfen")))</f>
        <v/>
      </c>
      <c r="P77" s="81" t="str" cm="1">
        <f t="array" ref="P77">IF(OR(EXACT("",$G77:$I77)), "", MAX(0, IF($AL77, IF($AK77, INDEX(defvals_specific_countries, MATCH(LEFT($AE77,8), LEFT(list_cn_codes,8), 0), MATCH($L77, list_specific_countries, 0)), INDEX(defvals_rest_of_world, MATCH(LEFT($AE77,8), LEFT(list_cn_codes,8), 0))), 0)))</f>
        <v/>
      </c>
      <c r="Q77" s="81" t="str">
        <f t="shared" si="11"/>
        <v/>
      </c>
      <c r="R77" s="81" t="str">
        <f t="shared" si="10"/>
        <v/>
      </c>
      <c r="S77" s="81" t="str">
        <f t="shared" si="10"/>
        <v/>
      </c>
      <c r="T77" s="81" t="str">
        <f t="shared" si="10"/>
        <v/>
      </c>
      <c r="U77" s="81" t="str">
        <f t="shared" si="10"/>
        <v/>
      </c>
      <c r="V77" s="81" t="str">
        <f t="shared" si="10"/>
        <v/>
      </c>
      <c r="W77" s="81" t="str">
        <f t="shared" si="10"/>
        <v/>
      </c>
      <c r="X77" s="81" t="str">
        <f t="shared" si="10"/>
        <v/>
      </c>
      <c r="Y77" s="81" t="str">
        <f t="shared" si="10"/>
        <v/>
      </c>
      <c r="Z77" s="81" t="str">
        <f t="shared" si="10"/>
        <v/>
      </c>
      <c r="AE77" s="7" t="str">
        <f t="shared" si="2"/>
        <v/>
      </c>
      <c r="AF77" s="7" t="str">
        <f t="shared" si="12"/>
        <v/>
      </c>
      <c r="AG77" s="7" t="str">
        <f t="shared" si="3"/>
        <v/>
      </c>
      <c r="AH77" s="7" t="str">
        <f t="shared" si="13"/>
        <v/>
      </c>
      <c r="AI77" s="7" t="str" cm="1">
        <f t="array" ref="AI77">IF($K77="", "", AND($L77&lt;&gt;"", OR(EXACT($L77,list_unlocodes_countries))))</f>
        <v/>
      </c>
      <c r="AJ77" s="7" t="str">
        <f t="shared" si="14"/>
        <v/>
      </c>
      <c r="AK77" s="7" t="str">
        <f t="shared" si="4"/>
        <v/>
      </c>
      <c r="AL77" s="7" t="str" cm="1">
        <f t="array" ref="AL77">IF($AE77="", "", ISNUMBER(MATCH(LEFT($AE77,8), LEFT(list_cn_codes,8), 0)))</f>
        <v/>
      </c>
      <c r="AM77" s="7" t="str" cm="1">
        <f t="array" ref="AM77">IFERROR(
 IF(OR(EXACT("",$G77:$I77)), "",
  IF($F77="", 1, INDEX(calc_companies, MATCH($F77, drop_companies, 0))) *
  IF($H77="", 1, INDEX(calc_suppliers, MATCH($H77, drop_suppliers, 0))) *
  INDEX(calc_cn_codes, MATCH(LEFT($AE77,8), LEFT(drop_cn_codes,8), 0)) *
  INDEX(calc_countries, MATCH($L77, drop_countries, 0))
 ), "")</f>
        <v/>
      </c>
    </row>
    <row r="78" spans="1:39" ht="36" customHeight="1" thickTop="1" thickBot="1" x14ac:dyDescent="0.3">
      <c r="A78" s="62"/>
      <c r="C78" s="75"/>
      <c r="D78" s="75"/>
      <c r="E78" s="75"/>
      <c r="F78" s="75"/>
      <c r="G78" s="76"/>
      <c r="H78" s="76"/>
      <c r="I78" s="76"/>
      <c r="J78" s="76"/>
      <c r="K78" s="81" t="str">
        <f>IF($H78="", "", IFERROR(INDEX('Country List'!$E$2:$E$224, MATCH(INDEX(copy_paste_country, MATCH($H78, copy_paste_supplier, 0)), 'Country List'!$G$2:$G$224, 0)), INDEX(copy_paste_country, MATCH($H78, copy_paste_supplier, 0))))</f>
        <v/>
      </c>
      <c r="L78" s="81" t="str">
        <f t="shared" si="0"/>
        <v/>
      </c>
      <c r="M78" s="81" t="str" cm="1">
        <f t="array" ref="M78">IF($K78="", "", IFERROR(INDEX(list_cbam_relevance, MATCH($L78,list_specific_countries,0)), IF(OR(EXACT($L78,list_unlocodes_countries)), "CBAM-relevant", "Ungültiger UNLOCODE")))</f>
        <v/>
      </c>
      <c r="N78" s="81" t="str" cm="1">
        <f t="array" ref="N78">IF($G78="", "", IF($AF78 &lt; 8, "Nicht genügend Ziffern", IF(OR(EXACT($AE78,LEFT(list_cn_codes,8))), "CBAM-relevant", "Von CBAM ausgeschlossen")))</f>
        <v/>
      </c>
      <c r="O78" s="81" t="str" cm="1">
        <f t="array" ref="O78">IF(AND(EXACT("",$G78:$I78)), "", IF(OR(EXACT("",$G78:$I78)), "Bitte Pflichtfelder befüllen", IF($AH78, IF($AI78, IF($AJ78, IF(AND($N78="CBAM-relevant",$M78="CBAM-relevant"), "CBAM-relevant", "von CBAM ausgeschlossen"), "Bitte Nettogewicht überprüfen"), "Bitte Ursprungsland überprüfen"), "Bitte Zolltarifnummer überprüfen")))</f>
        <v/>
      </c>
      <c r="P78" s="81" t="str" cm="1">
        <f t="array" ref="P78">IF(OR(EXACT("",$G78:$I78)), "", MAX(0, IF($AL78, IF($AK78, INDEX(defvals_specific_countries, MATCH(LEFT($AE78,8), LEFT(list_cn_codes,8), 0), MATCH($L78, list_specific_countries, 0)), INDEX(defvals_rest_of_world, MATCH(LEFT($AE78,8), LEFT(list_cn_codes,8), 0))), 0)))</f>
        <v/>
      </c>
      <c r="Q78" s="81" t="str">
        <f t="shared" si="11"/>
        <v/>
      </c>
      <c r="R78" s="81" t="str">
        <f t="shared" si="10"/>
        <v/>
      </c>
      <c r="S78" s="81" t="str">
        <f t="shared" si="10"/>
        <v/>
      </c>
      <c r="T78" s="81" t="str">
        <f t="shared" si="10"/>
        <v/>
      </c>
      <c r="U78" s="81" t="str">
        <f t="shared" si="10"/>
        <v/>
      </c>
      <c r="V78" s="81" t="str">
        <f t="shared" si="10"/>
        <v/>
      </c>
      <c r="W78" s="81" t="str">
        <f t="shared" si="10"/>
        <v/>
      </c>
      <c r="X78" s="81" t="str">
        <f t="shared" ref="R78:Z106" si="15">IF($P78="", "", MAX(0, $Q78 - INDEX(defvals_benchmark, MATCH($G78, defvals_cn_codes, 0))*(1-INDEX(defvals_phase_in, MATCH(X$5, defvals_years, 0)))) * $AG78 * 80)</f>
        <v/>
      </c>
      <c r="Y78" s="81" t="str">
        <f t="shared" si="15"/>
        <v/>
      </c>
      <c r="Z78" s="81" t="str">
        <f t="shared" si="15"/>
        <v/>
      </c>
      <c r="AE78" s="7" t="str">
        <f t="shared" si="2"/>
        <v/>
      </c>
      <c r="AF78" s="7" t="str">
        <f t="shared" si="12"/>
        <v/>
      </c>
      <c r="AG78" s="7" t="str">
        <f t="shared" si="3"/>
        <v/>
      </c>
      <c r="AH78" s="7" t="str">
        <f t="shared" si="13"/>
        <v/>
      </c>
      <c r="AI78" s="7" t="str" cm="1">
        <f t="array" ref="AI78">IF($K78="", "", AND($L78&lt;&gt;"", OR(EXACT($L78,list_unlocodes_countries))))</f>
        <v/>
      </c>
      <c r="AJ78" s="7" t="str">
        <f t="shared" si="14"/>
        <v/>
      </c>
      <c r="AK78" s="7" t="str">
        <f t="shared" si="4"/>
        <v/>
      </c>
      <c r="AL78" s="7" t="str" cm="1">
        <f t="array" ref="AL78">IF($AE78="", "", ISNUMBER(MATCH(LEFT($AE78,8), LEFT(list_cn_codes,8), 0)))</f>
        <v/>
      </c>
      <c r="AM78" s="7" t="str" cm="1">
        <f t="array" ref="AM78">IFERROR(
 IF(OR(EXACT("",$G78:$I78)), "",
  IF($F78="", 1, INDEX(calc_companies, MATCH($F78, drop_companies, 0))) *
  IF($H78="", 1, INDEX(calc_suppliers, MATCH($H78, drop_suppliers, 0))) *
  INDEX(calc_cn_codes, MATCH(LEFT($AE78,8), LEFT(drop_cn_codes,8), 0)) *
  INDEX(calc_countries, MATCH($L78, drop_countries, 0))
 ), "")</f>
        <v/>
      </c>
    </row>
    <row r="79" spans="1:39" ht="36" customHeight="1" thickTop="1" thickBot="1" x14ac:dyDescent="0.3">
      <c r="A79" s="62"/>
      <c r="C79" s="75"/>
      <c r="D79" s="75"/>
      <c r="E79" s="75"/>
      <c r="F79" s="75"/>
      <c r="G79" s="76"/>
      <c r="H79" s="76"/>
      <c r="I79" s="76"/>
      <c r="J79" s="76"/>
      <c r="K79" s="81" t="str">
        <f>IF($H79="", "", IFERROR(INDEX('Country List'!$E$2:$E$224, MATCH(INDEX(copy_paste_country, MATCH($H79, copy_paste_supplier, 0)), 'Country List'!$G$2:$G$224, 0)), INDEX(copy_paste_country, MATCH($H79, copy_paste_supplier, 0))))</f>
        <v/>
      </c>
      <c r="L79" s="81" t="str">
        <f t="shared" si="0"/>
        <v/>
      </c>
      <c r="M79" s="81" t="str" cm="1">
        <f t="array" ref="M79">IF($K79="", "", IFERROR(INDEX(list_cbam_relevance, MATCH($L79,list_specific_countries,0)), IF(OR(EXACT($L79,list_unlocodes_countries)), "CBAM-relevant", "Ungültiger UNLOCODE")))</f>
        <v/>
      </c>
      <c r="N79" s="81" t="str" cm="1">
        <f t="array" ref="N79">IF($G79="", "", IF($AF79 &lt; 8, "Nicht genügend Ziffern", IF(OR(EXACT($AE79,LEFT(list_cn_codes,8))), "CBAM-relevant", "Von CBAM ausgeschlossen")))</f>
        <v/>
      </c>
      <c r="O79" s="81" t="str" cm="1">
        <f t="array" ref="O79">IF(AND(EXACT("",$G79:$I79)), "", IF(OR(EXACT("",$G79:$I79)), "Bitte Pflichtfelder befüllen", IF($AH79, IF($AI79, IF($AJ79, IF(AND($N79="CBAM-relevant",$M79="CBAM-relevant"), "CBAM-relevant", "von CBAM ausgeschlossen"), "Bitte Nettogewicht überprüfen"), "Bitte Ursprungsland überprüfen"), "Bitte Zolltarifnummer überprüfen")))</f>
        <v/>
      </c>
      <c r="P79" s="81" t="str" cm="1">
        <f t="array" ref="P79">IF(OR(EXACT("",$G79:$I79)), "", MAX(0, IF($AL79, IF($AK79, INDEX(defvals_specific_countries, MATCH(LEFT($AE79,8), LEFT(list_cn_codes,8), 0), MATCH($L79, list_specific_countries, 0)), INDEX(defvals_rest_of_world, MATCH(LEFT($AE79,8), LEFT(list_cn_codes,8), 0))), 0)))</f>
        <v/>
      </c>
      <c r="Q79" s="81" t="str">
        <f t="shared" si="11"/>
        <v/>
      </c>
      <c r="R79" s="81" t="str">
        <f t="shared" si="15"/>
        <v/>
      </c>
      <c r="S79" s="81" t="str">
        <f t="shared" si="15"/>
        <v/>
      </c>
      <c r="T79" s="81" t="str">
        <f t="shared" si="15"/>
        <v/>
      </c>
      <c r="U79" s="81" t="str">
        <f t="shared" si="15"/>
        <v/>
      </c>
      <c r="V79" s="81" t="str">
        <f t="shared" si="15"/>
        <v/>
      </c>
      <c r="W79" s="81" t="str">
        <f t="shared" si="15"/>
        <v/>
      </c>
      <c r="X79" s="81" t="str">
        <f t="shared" si="15"/>
        <v/>
      </c>
      <c r="Y79" s="81" t="str">
        <f t="shared" si="15"/>
        <v/>
      </c>
      <c r="Z79" s="81" t="str">
        <f t="shared" si="15"/>
        <v/>
      </c>
      <c r="AE79" s="7" t="str">
        <f t="shared" si="2"/>
        <v/>
      </c>
      <c r="AF79" s="7" t="str">
        <f t="shared" si="12"/>
        <v/>
      </c>
      <c r="AG79" s="7" t="str">
        <f t="shared" si="3"/>
        <v/>
      </c>
      <c r="AH79" s="7" t="str">
        <f t="shared" si="13"/>
        <v/>
      </c>
      <c r="AI79" s="7" t="str" cm="1">
        <f t="array" ref="AI79">IF($K79="", "", AND($L79&lt;&gt;"", OR(EXACT($L79,list_unlocodes_countries))))</f>
        <v/>
      </c>
      <c r="AJ79" s="7" t="str">
        <f t="shared" si="14"/>
        <v/>
      </c>
      <c r="AK79" s="7" t="str">
        <f t="shared" si="4"/>
        <v/>
      </c>
      <c r="AL79" s="7" t="str" cm="1">
        <f t="array" ref="AL79">IF($AE79="", "", ISNUMBER(MATCH(LEFT($AE79,8), LEFT(list_cn_codes,8), 0)))</f>
        <v/>
      </c>
      <c r="AM79" s="7" t="str" cm="1">
        <f t="array" ref="AM79">IFERROR(
 IF(OR(EXACT("",$G79:$I79)), "",
  IF($F79="", 1, INDEX(calc_companies, MATCH($F79, drop_companies, 0))) *
  IF($H79="", 1, INDEX(calc_suppliers, MATCH($H79, drop_suppliers, 0))) *
  INDEX(calc_cn_codes, MATCH(LEFT($AE79,8), LEFT(drop_cn_codes,8), 0)) *
  INDEX(calc_countries, MATCH($L79, drop_countries, 0))
 ), "")</f>
        <v/>
      </c>
    </row>
    <row r="80" spans="1:39" ht="36" customHeight="1" thickTop="1" thickBot="1" x14ac:dyDescent="0.3">
      <c r="A80" s="62"/>
      <c r="C80" s="75"/>
      <c r="D80" s="75"/>
      <c r="E80" s="75"/>
      <c r="F80" s="75"/>
      <c r="G80" s="76"/>
      <c r="H80" s="76"/>
      <c r="I80" s="76"/>
      <c r="J80" s="76"/>
      <c r="K80" s="81" t="str">
        <f>IF($H80="", "", IFERROR(INDEX('Country List'!$E$2:$E$224, MATCH(INDEX(copy_paste_country, MATCH($H80, copy_paste_supplier, 0)), 'Country List'!$G$2:$G$224, 0)), INDEX(copy_paste_country, MATCH($H80, copy_paste_supplier, 0))))</f>
        <v/>
      </c>
      <c r="L80" s="81" t="str">
        <f t="shared" si="0"/>
        <v/>
      </c>
      <c r="M80" s="81" t="str" cm="1">
        <f t="array" ref="M80">IF($K80="", "", IFERROR(INDEX(list_cbam_relevance, MATCH($L80,list_specific_countries,0)), IF(OR(EXACT($L80,list_unlocodes_countries)), "CBAM-relevant", "Ungültiger UNLOCODE")))</f>
        <v/>
      </c>
      <c r="N80" s="81" t="str" cm="1">
        <f t="array" ref="N80">IF($G80="", "", IF($AF80 &lt; 8, "Nicht genügend Ziffern", IF(OR(EXACT($AE80,LEFT(list_cn_codes,8))), "CBAM-relevant", "Von CBAM ausgeschlossen")))</f>
        <v/>
      </c>
      <c r="O80" s="81" t="str" cm="1">
        <f t="array" ref="O80">IF(AND(EXACT("",$G80:$I80)), "", IF(OR(EXACT("",$G80:$I80)), "Bitte Pflichtfelder befüllen", IF($AH80, IF($AI80, IF($AJ80, IF(AND($N80="CBAM-relevant",$M80="CBAM-relevant"), "CBAM-relevant", "von CBAM ausgeschlossen"), "Bitte Nettogewicht überprüfen"), "Bitte Ursprungsland überprüfen"), "Bitte Zolltarifnummer überprüfen")))</f>
        <v/>
      </c>
      <c r="P80" s="81" t="str" cm="1">
        <f t="array" ref="P80">IF(OR(EXACT("",$G80:$I80)), "", MAX(0, IF($AL80, IF($AK80, INDEX(defvals_specific_countries, MATCH(LEFT($AE80,8), LEFT(list_cn_codes,8), 0), MATCH($L80, list_specific_countries, 0)), INDEX(defvals_rest_of_world, MATCH(LEFT($AE80,8), LEFT(list_cn_codes,8), 0))), 0)))</f>
        <v/>
      </c>
      <c r="Q80" s="81" t="str">
        <f t="shared" si="11"/>
        <v/>
      </c>
      <c r="R80" s="81" t="str">
        <f t="shared" si="15"/>
        <v/>
      </c>
      <c r="S80" s="81" t="str">
        <f t="shared" si="15"/>
        <v/>
      </c>
      <c r="T80" s="81" t="str">
        <f t="shared" si="15"/>
        <v/>
      </c>
      <c r="U80" s="81" t="str">
        <f t="shared" si="15"/>
        <v/>
      </c>
      <c r="V80" s="81" t="str">
        <f t="shared" si="15"/>
        <v/>
      </c>
      <c r="W80" s="81" t="str">
        <f t="shared" si="15"/>
        <v/>
      </c>
      <c r="X80" s="81" t="str">
        <f t="shared" si="15"/>
        <v/>
      </c>
      <c r="Y80" s="81" t="str">
        <f t="shared" si="15"/>
        <v/>
      </c>
      <c r="Z80" s="81" t="str">
        <f t="shared" si="15"/>
        <v/>
      </c>
      <c r="AE80" s="7" t="str">
        <f t="shared" si="2"/>
        <v/>
      </c>
      <c r="AF80" s="7" t="str">
        <f t="shared" si="12"/>
        <v/>
      </c>
      <c r="AG80" s="7" t="str">
        <f t="shared" si="3"/>
        <v/>
      </c>
      <c r="AH80" s="7" t="str">
        <f t="shared" si="13"/>
        <v/>
      </c>
      <c r="AI80" s="7" t="str" cm="1">
        <f t="array" ref="AI80">IF($K80="", "", AND($L80&lt;&gt;"", OR(EXACT($L80,list_unlocodes_countries))))</f>
        <v/>
      </c>
      <c r="AJ80" s="7" t="str">
        <f t="shared" si="14"/>
        <v/>
      </c>
      <c r="AK80" s="7" t="str">
        <f t="shared" si="4"/>
        <v/>
      </c>
      <c r="AL80" s="7" t="str" cm="1">
        <f t="array" ref="AL80">IF($AE80="", "", ISNUMBER(MATCH(LEFT($AE80,8), LEFT(list_cn_codes,8), 0)))</f>
        <v/>
      </c>
      <c r="AM80" s="7" t="str" cm="1">
        <f t="array" ref="AM80">IFERROR(
 IF(OR(EXACT("",$G80:$I80)), "",
  IF($F80="", 1, INDEX(calc_companies, MATCH($F80, drop_companies, 0))) *
  IF($H80="", 1, INDEX(calc_suppliers, MATCH($H80, drop_suppliers, 0))) *
  INDEX(calc_cn_codes, MATCH(LEFT($AE80,8), LEFT(drop_cn_codes,8), 0)) *
  INDEX(calc_countries, MATCH($L80, drop_countries, 0))
 ), "")</f>
        <v/>
      </c>
    </row>
    <row r="81" spans="1:39" ht="36" customHeight="1" thickTop="1" thickBot="1" x14ac:dyDescent="0.3">
      <c r="A81" s="62"/>
      <c r="C81" s="75"/>
      <c r="D81" s="75"/>
      <c r="E81" s="75"/>
      <c r="F81" s="75"/>
      <c r="G81" s="76"/>
      <c r="H81" s="76"/>
      <c r="I81" s="76"/>
      <c r="J81" s="76"/>
      <c r="K81" s="81" t="str">
        <f>IF($H81="", "", IFERROR(INDEX('Country List'!$E$2:$E$224, MATCH(INDEX(copy_paste_country, MATCH($H81, copy_paste_supplier, 0)), 'Country List'!$G$2:$G$224, 0)), INDEX(copy_paste_country, MATCH($H81, copy_paste_supplier, 0))))</f>
        <v/>
      </c>
      <c r="L81" s="81" t="str">
        <f t="shared" si="0"/>
        <v/>
      </c>
      <c r="M81" s="81" t="str" cm="1">
        <f t="array" ref="M81">IF($K81="", "", IFERROR(INDEX(list_cbam_relevance, MATCH($L81,list_specific_countries,0)), IF(OR(EXACT($L81,list_unlocodes_countries)), "CBAM-relevant", "Ungültiger UNLOCODE")))</f>
        <v/>
      </c>
      <c r="N81" s="81" t="str" cm="1">
        <f t="array" ref="N81">IF($G81="", "", IF($AF81 &lt; 8, "Nicht genügend Ziffern", IF(OR(EXACT($AE81,LEFT(list_cn_codes,8))), "CBAM-relevant", "Von CBAM ausgeschlossen")))</f>
        <v/>
      </c>
      <c r="O81" s="81" t="str" cm="1">
        <f t="array" ref="O81">IF(AND(EXACT("",$G81:$I81)), "", IF(OR(EXACT("",$G81:$I81)), "Bitte Pflichtfelder befüllen", IF($AH81, IF($AI81, IF($AJ81, IF(AND($N81="CBAM-relevant",$M81="CBAM-relevant"), "CBAM-relevant", "von CBAM ausgeschlossen"), "Bitte Nettogewicht überprüfen"), "Bitte Ursprungsland überprüfen"), "Bitte Zolltarifnummer überprüfen")))</f>
        <v/>
      </c>
      <c r="P81" s="81" t="str" cm="1">
        <f t="array" ref="P81">IF(OR(EXACT("",$G81:$I81)), "", MAX(0, IF($AL81, IF($AK81, INDEX(defvals_specific_countries, MATCH(LEFT($AE81,8), LEFT(list_cn_codes,8), 0), MATCH($L81, list_specific_countries, 0)), INDEX(defvals_rest_of_world, MATCH(LEFT($AE81,8), LEFT(list_cn_codes,8), 0))), 0)))</f>
        <v/>
      </c>
      <c r="Q81" s="81" t="str">
        <f t="shared" si="11"/>
        <v/>
      </c>
      <c r="R81" s="81" t="str">
        <f t="shared" si="15"/>
        <v/>
      </c>
      <c r="S81" s="81" t="str">
        <f t="shared" si="15"/>
        <v/>
      </c>
      <c r="T81" s="81" t="str">
        <f t="shared" si="15"/>
        <v/>
      </c>
      <c r="U81" s="81" t="str">
        <f t="shared" si="15"/>
        <v/>
      </c>
      <c r="V81" s="81" t="str">
        <f t="shared" si="15"/>
        <v/>
      </c>
      <c r="W81" s="81" t="str">
        <f t="shared" si="15"/>
        <v/>
      </c>
      <c r="X81" s="81" t="str">
        <f t="shared" si="15"/>
        <v/>
      </c>
      <c r="Y81" s="81" t="str">
        <f t="shared" si="15"/>
        <v/>
      </c>
      <c r="Z81" s="81" t="str">
        <f t="shared" si="15"/>
        <v/>
      </c>
      <c r="AE81" s="7" t="str">
        <f t="shared" si="2"/>
        <v/>
      </c>
      <c r="AF81" s="7" t="str">
        <f t="shared" si="12"/>
        <v/>
      </c>
      <c r="AG81" s="7" t="str">
        <f t="shared" si="3"/>
        <v/>
      </c>
      <c r="AH81" s="7" t="str">
        <f t="shared" si="13"/>
        <v/>
      </c>
      <c r="AI81" s="7" t="str" cm="1">
        <f t="array" ref="AI81">IF($K81="", "", AND($L81&lt;&gt;"", OR(EXACT($L81,list_unlocodes_countries))))</f>
        <v/>
      </c>
      <c r="AJ81" s="7" t="str">
        <f t="shared" si="14"/>
        <v/>
      </c>
      <c r="AK81" s="7" t="str">
        <f t="shared" si="4"/>
        <v/>
      </c>
      <c r="AL81" s="7" t="str" cm="1">
        <f t="array" ref="AL81">IF($AE81="", "", ISNUMBER(MATCH(LEFT($AE81,8), LEFT(list_cn_codes,8), 0)))</f>
        <v/>
      </c>
      <c r="AM81" s="7" t="str" cm="1">
        <f t="array" ref="AM81">IFERROR(
 IF(OR(EXACT("",$G81:$I81)), "",
  IF($F81="", 1, INDEX(calc_companies, MATCH($F81, drop_companies, 0))) *
  IF($H81="", 1, INDEX(calc_suppliers, MATCH($H81, drop_suppliers, 0))) *
  INDEX(calc_cn_codes, MATCH(LEFT($AE81,8), LEFT(drop_cn_codes,8), 0)) *
  INDEX(calc_countries, MATCH($L81, drop_countries, 0))
 ), "")</f>
        <v/>
      </c>
    </row>
    <row r="82" spans="1:39" ht="36" customHeight="1" thickTop="1" thickBot="1" x14ac:dyDescent="0.3">
      <c r="A82" s="62"/>
      <c r="C82" s="75"/>
      <c r="D82" s="75"/>
      <c r="E82" s="75"/>
      <c r="F82" s="75"/>
      <c r="G82" s="76"/>
      <c r="H82" s="76"/>
      <c r="I82" s="76"/>
      <c r="J82" s="76"/>
      <c r="K82" s="81" t="str">
        <f>IF($H82="", "", IFERROR(INDEX('Country List'!$E$2:$E$224, MATCH(INDEX(copy_paste_country, MATCH($H82, copy_paste_supplier, 0)), 'Country List'!$G$2:$G$224, 0)), INDEX(copy_paste_country, MATCH($H82, copy_paste_supplier, 0))))</f>
        <v/>
      </c>
      <c r="L82" s="81" t="str">
        <f t="shared" si="0"/>
        <v/>
      </c>
      <c r="M82" s="81" t="str" cm="1">
        <f t="array" ref="M82">IF($K82="", "", IFERROR(INDEX(list_cbam_relevance, MATCH($L82,list_specific_countries,0)), IF(OR(EXACT($L82,list_unlocodes_countries)), "CBAM-relevant", "Ungültiger UNLOCODE")))</f>
        <v/>
      </c>
      <c r="N82" s="81" t="str" cm="1">
        <f t="array" ref="N82">IF($G82="", "", IF($AF82 &lt; 8, "Nicht genügend Ziffern", IF(OR(EXACT($AE82,LEFT(list_cn_codes,8))), "CBAM-relevant", "Von CBAM ausgeschlossen")))</f>
        <v/>
      </c>
      <c r="O82" s="81" t="str" cm="1">
        <f t="array" ref="O82">IF(AND(EXACT("",$G82:$I82)), "", IF(OR(EXACT("",$G82:$I82)), "Bitte Pflichtfelder befüllen", IF($AH82, IF($AI82, IF($AJ82, IF(AND($N82="CBAM-relevant",$M82="CBAM-relevant"), "CBAM-relevant", "von CBAM ausgeschlossen"), "Bitte Nettogewicht überprüfen"), "Bitte Ursprungsland überprüfen"), "Bitte Zolltarifnummer überprüfen")))</f>
        <v/>
      </c>
      <c r="P82" s="81" t="str" cm="1">
        <f t="array" ref="P82">IF(OR(EXACT("",$G82:$I82)), "", MAX(0, IF($AL82, IF($AK82, INDEX(defvals_specific_countries, MATCH(LEFT($AE82,8), LEFT(list_cn_codes,8), 0), MATCH($L82, list_specific_countries, 0)), INDEX(defvals_rest_of_world, MATCH(LEFT($AE82,8), LEFT(list_cn_codes,8), 0))), 0)))</f>
        <v/>
      </c>
      <c r="Q82" s="81" t="str">
        <f t="shared" si="11"/>
        <v/>
      </c>
      <c r="R82" s="81" t="str">
        <f t="shared" si="15"/>
        <v/>
      </c>
      <c r="S82" s="81" t="str">
        <f t="shared" si="15"/>
        <v/>
      </c>
      <c r="T82" s="81" t="str">
        <f t="shared" si="15"/>
        <v/>
      </c>
      <c r="U82" s="81" t="str">
        <f t="shared" si="15"/>
        <v/>
      </c>
      <c r="V82" s="81" t="str">
        <f t="shared" si="15"/>
        <v/>
      </c>
      <c r="W82" s="81" t="str">
        <f t="shared" si="15"/>
        <v/>
      </c>
      <c r="X82" s="81" t="str">
        <f t="shared" si="15"/>
        <v/>
      </c>
      <c r="Y82" s="81" t="str">
        <f t="shared" si="15"/>
        <v/>
      </c>
      <c r="Z82" s="81" t="str">
        <f t="shared" si="15"/>
        <v/>
      </c>
      <c r="AE82" s="7" t="str">
        <f t="shared" si="2"/>
        <v/>
      </c>
      <c r="AF82" s="7" t="str">
        <f t="shared" si="12"/>
        <v/>
      </c>
      <c r="AG82" s="7" t="str">
        <f t="shared" si="3"/>
        <v/>
      </c>
      <c r="AH82" s="7" t="str">
        <f t="shared" si="13"/>
        <v/>
      </c>
      <c r="AI82" s="7" t="str" cm="1">
        <f t="array" ref="AI82">IF($K82="", "", AND($L82&lt;&gt;"", OR(EXACT($L82,list_unlocodes_countries))))</f>
        <v/>
      </c>
      <c r="AJ82" s="7" t="str">
        <f t="shared" si="14"/>
        <v/>
      </c>
      <c r="AK82" s="7" t="str">
        <f t="shared" si="4"/>
        <v/>
      </c>
      <c r="AL82" s="7" t="str" cm="1">
        <f t="array" ref="AL82">IF($AE82="", "", ISNUMBER(MATCH(LEFT($AE82,8), LEFT(list_cn_codes,8), 0)))</f>
        <v/>
      </c>
      <c r="AM82" s="7" t="str" cm="1">
        <f t="array" ref="AM82">IFERROR(
 IF(OR(EXACT("",$G82:$I82)), "",
  IF($F82="", 1, INDEX(calc_companies, MATCH($F82, drop_companies, 0))) *
  IF($H82="", 1, INDEX(calc_suppliers, MATCH($H82, drop_suppliers, 0))) *
  INDEX(calc_cn_codes, MATCH(LEFT($AE82,8), LEFT(drop_cn_codes,8), 0)) *
  INDEX(calc_countries, MATCH($L82, drop_countries, 0))
 ), "")</f>
        <v/>
      </c>
    </row>
    <row r="83" spans="1:39" ht="36" customHeight="1" thickTop="1" thickBot="1" x14ac:dyDescent="0.3">
      <c r="A83" s="62"/>
      <c r="C83" s="75"/>
      <c r="D83" s="75"/>
      <c r="E83" s="75"/>
      <c r="F83" s="75"/>
      <c r="G83" s="76"/>
      <c r="H83" s="76"/>
      <c r="I83" s="76"/>
      <c r="J83" s="76"/>
      <c r="K83" s="81" t="str">
        <f>IF($H83="", "", IFERROR(INDEX('Country List'!$E$2:$E$224, MATCH(INDEX(copy_paste_country, MATCH($H83, copy_paste_supplier, 0)), 'Country List'!$G$2:$G$224, 0)), INDEX(copy_paste_country, MATCH($H83, copy_paste_supplier, 0))))</f>
        <v/>
      </c>
      <c r="L83" s="81" t="str">
        <f t="shared" si="0"/>
        <v/>
      </c>
      <c r="M83" s="81" t="str" cm="1">
        <f t="array" ref="M83">IF($K83="", "", IFERROR(INDEX(list_cbam_relevance, MATCH($L83,list_specific_countries,0)), IF(OR(EXACT($L83,list_unlocodes_countries)), "CBAM-relevant", "Ungültiger UNLOCODE")))</f>
        <v/>
      </c>
      <c r="N83" s="81" t="str" cm="1">
        <f t="array" ref="N83">IF($G83="", "", IF($AF83 &lt; 8, "Nicht genügend Ziffern", IF(OR(EXACT($AE83,LEFT(list_cn_codes,8))), "CBAM-relevant", "Von CBAM ausgeschlossen")))</f>
        <v/>
      </c>
      <c r="O83" s="81" t="str" cm="1">
        <f t="array" ref="O83">IF(AND(EXACT("",$G83:$I83)), "", IF(OR(EXACT("",$G83:$I83)), "Bitte Pflichtfelder befüllen", IF($AH83, IF($AI83, IF($AJ83, IF(AND($N83="CBAM-relevant",$M83="CBAM-relevant"), "CBAM-relevant", "von CBAM ausgeschlossen"), "Bitte Nettogewicht überprüfen"), "Bitte Ursprungsland überprüfen"), "Bitte Zolltarifnummer überprüfen")))</f>
        <v/>
      </c>
      <c r="P83" s="81" t="str" cm="1">
        <f t="array" ref="P83">IF(OR(EXACT("",$G83:$I83)), "", MAX(0, IF($AL83, IF($AK83, INDEX(defvals_specific_countries, MATCH(LEFT($AE83,8), LEFT(list_cn_codes,8), 0), MATCH($L83, list_specific_countries, 0)), INDEX(defvals_rest_of_world, MATCH(LEFT($AE83,8), LEFT(list_cn_codes,8), 0))), 0)))</f>
        <v/>
      </c>
      <c r="Q83" s="81" t="str">
        <f t="shared" si="11"/>
        <v/>
      </c>
      <c r="R83" s="81" t="str">
        <f t="shared" si="15"/>
        <v/>
      </c>
      <c r="S83" s="81" t="str">
        <f t="shared" si="15"/>
        <v/>
      </c>
      <c r="T83" s="81" t="str">
        <f t="shared" si="15"/>
        <v/>
      </c>
      <c r="U83" s="81" t="str">
        <f t="shared" si="15"/>
        <v/>
      </c>
      <c r="V83" s="81" t="str">
        <f t="shared" si="15"/>
        <v/>
      </c>
      <c r="W83" s="81" t="str">
        <f t="shared" si="15"/>
        <v/>
      </c>
      <c r="X83" s="81" t="str">
        <f t="shared" si="15"/>
        <v/>
      </c>
      <c r="Y83" s="81" t="str">
        <f t="shared" si="15"/>
        <v/>
      </c>
      <c r="Z83" s="81" t="str">
        <f t="shared" si="15"/>
        <v/>
      </c>
      <c r="AE83" s="7" t="str">
        <f t="shared" si="2"/>
        <v/>
      </c>
      <c r="AF83" s="7" t="str">
        <f t="shared" si="12"/>
        <v/>
      </c>
      <c r="AG83" s="7" t="str">
        <f t="shared" si="3"/>
        <v/>
      </c>
      <c r="AH83" s="7" t="str">
        <f t="shared" si="13"/>
        <v/>
      </c>
      <c r="AI83" s="7" t="str" cm="1">
        <f t="array" ref="AI83">IF($K83="", "", AND($L83&lt;&gt;"", OR(EXACT($L83,list_unlocodes_countries))))</f>
        <v/>
      </c>
      <c r="AJ83" s="7" t="str">
        <f t="shared" si="14"/>
        <v/>
      </c>
      <c r="AK83" s="7" t="str">
        <f t="shared" si="4"/>
        <v/>
      </c>
      <c r="AL83" s="7" t="str" cm="1">
        <f t="array" ref="AL83">IF($AE83="", "", ISNUMBER(MATCH(LEFT($AE83,8), LEFT(list_cn_codes,8), 0)))</f>
        <v/>
      </c>
      <c r="AM83" s="7" t="str" cm="1">
        <f t="array" ref="AM83">IFERROR(
 IF(OR(EXACT("",$G83:$I83)), "",
  IF($F83="", 1, INDEX(calc_companies, MATCH($F83, drop_companies, 0))) *
  IF($H83="", 1, INDEX(calc_suppliers, MATCH($H83, drop_suppliers, 0))) *
  INDEX(calc_cn_codes, MATCH(LEFT($AE83,8), LEFT(drop_cn_codes,8), 0)) *
  INDEX(calc_countries, MATCH($L83, drop_countries, 0))
 ), "")</f>
        <v/>
      </c>
    </row>
    <row r="84" spans="1:39" ht="36" customHeight="1" thickTop="1" thickBot="1" x14ac:dyDescent="0.3">
      <c r="A84" s="62"/>
      <c r="C84" s="75"/>
      <c r="D84" s="75"/>
      <c r="E84" s="75"/>
      <c r="F84" s="75"/>
      <c r="G84" s="76"/>
      <c r="H84" s="76"/>
      <c r="I84" s="76"/>
      <c r="J84" s="76"/>
      <c r="K84" s="81" t="str">
        <f>IF($H84="", "", IFERROR(INDEX('Country List'!$E$2:$E$224, MATCH(INDEX(copy_paste_country, MATCH($H84, copy_paste_supplier, 0)), 'Country List'!$G$2:$G$224, 0)), INDEX(copy_paste_country, MATCH($H84, copy_paste_supplier, 0))))</f>
        <v/>
      </c>
      <c r="L84" s="81" t="str">
        <f t="shared" si="0"/>
        <v/>
      </c>
      <c r="M84" s="81" t="str" cm="1">
        <f t="array" ref="M84">IF($K84="", "", IFERROR(INDEX(list_cbam_relevance, MATCH($L84,list_specific_countries,0)), IF(OR(EXACT($L84,list_unlocodes_countries)), "CBAM-relevant", "Ungültiger UNLOCODE")))</f>
        <v/>
      </c>
      <c r="N84" s="81" t="str" cm="1">
        <f t="array" ref="N84">IF($G84="", "", IF($AF84 &lt; 8, "Nicht genügend Ziffern", IF(OR(EXACT($AE84,LEFT(list_cn_codes,8))), "CBAM-relevant", "Von CBAM ausgeschlossen")))</f>
        <v/>
      </c>
      <c r="O84" s="81" t="str" cm="1">
        <f t="array" ref="O84">IF(AND(EXACT("",$G84:$I84)), "", IF(OR(EXACT("",$G84:$I84)), "Bitte Pflichtfelder befüllen", IF($AH84, IF($AI84, IF($AJ84, IF(AND($N84="CBAM-relevant",$M84="CBAM-relevant"), "CBAM-relevant", "von CBAM ausgeschlossen"), "Bitte Nettogewicht überprüfen"), "Bitte Ursprungsland überprüfen"), "Bitte Zolltarifnummer überprüfen")))</f>
        <v/>
      </c>
      <c r="P84" s="81" t="str" cm="1">
        <f t="array" ref="P84">IF(OR(EXACT("",$G84:$I84)), "", MAX(0, IF($AL84, IF($AK84, INDEX(defvals_specific_countries, MATCH(LEFT($AE84,8), LEFT(list_cn_codes,8), 0), MATCH($L84, list_specific_countries, 0)), INDEX(defvals_rest_of_world, MATCH(LEFT($AE84,8), LEFT(list_cn_codes,8), 0))), 0)))</f>
        <v/>
      </c>
      <c r="Q84" s="81" t="str">
        <f t="shared" si="11"/>
        <v/>
      </c>
      <c r="R84" s="81" t="str">
        <f t="shared" si="15"/>
        <v/>
      </c>
      <c r="S84" s="81" t="str">
        <f t="shared" si="15"/>
        <v/>
      </c>
      <c r="T84" s="81" t="str">
        <f t="shared" si="15"/>
        <v/>
      </c>
      <c r="U84" s="81" t="str">
        <f t="shared" si="15"/>
        <v/>
      </c>
      <c r="V84" s="81" t="str">
        <f t="shared" si="15"/>
        <v/>
      </c>
      <c r="W84" s="81" t="str">
        <f t="shared" si="15"/>
        <v/>
      </c>
      <c r="X84" s="81" t="str">
        <f t="shared" si="15"/>
        <v/>
      </c>
      <c r="Y84" s="81" t="str">
        <f t="shared" si="15"/>
        <v/>
      </c>
      <c r="Z84" s="81" t="str">
        <f t="shared" si="15"/>
        <v/>
      </c>
      <c r="AE84" s="7" t="str">
        <f t="shared" si="2"/>
        <v/>
      </c>
      <c r="AF84" s="7" t="str">
        <f t="shared" si="12"/>
        <v/>
      </c>
      <c r="AG84" s="7" t="str">
        <f t="shared" si="3"/>
        <v/>
      </c>
      <c r="AH84" s="7" t="str">
        <f t="shared" si="13"/>
        <v/>
      </c>
      <c r="AI84" s="7" t="str" cm="1">
        <f t="array" ref="AI84">IF($K84="", "", AND($L84&lt;&gt;"", OR(EXACT($L84,list_unlocodes_countries))))</f>
        <v/>
      </c>
      <c r="AJ84" s="7" t="str">
        <f t="shared" si="14"/>
        <v/>
      </c>
      <c r="AK84" s="7" t="str">
        <f t="shared" si="4"/>
        <v/>
      </c>
      <c r="AL84" s="7" t="str" cm="1">
        <f t="array" ref="AL84">IF($AE84="", "", ISNUMBER(MATCH(LEFT($AE84,8), LEFT(list_cn_codes,8), 0)))</f>
        <v/>
      </c>
      <c r="AM84" s="7" t="str" cm="1">
        <f t="array" ref="AM84">IFERROR(
 IF(OR(EXACT("",$G84:$I84)), "",
  IF($F84="", 1, INDEX(calc_companies, MATCH($F84, drop_companies, 0))) *
  IF($H84="", 1, INDEX(calc_suppliers, MATCH($H84, drop_suppliers, 0))) *
  INDEX(calc_cn_codes, MATCH(LEFT($AE84,8), LEFT(drop_cn_codes,8), 0)) *
  INDEX(calc_countries, MATCH($L84, drop_countries, 0))
 ), "")</f>
        <v/>
      </c>
    </row>
    <row r="85" spans="1:39" ht="36" customHeight="1" thickTop="1" thickBot="1" x14ac:dyDescent="0.3">
      <c r="A85" s="62"/>
      <c r="C85" s="75"/>
      <c r="D85" s="75"/>
      <c r="E85" s="75"/>
      <c r="F85" s="75"/>
      <c r="G85" s="76"/>
      <c r="H85" s="76"/>
      <c r="I85" s="76"/>
      <c r="J85" s="76"/>
      <c r="K85" s="81" t="str">
        <f>IF($H85="", "", IFERROR(INDEX('Country List'!$E$2:$E$224, MATCH(INDEX(copy_paste_country, MATCH($H85, copy_paste_supplier, 0)), 'Country List'!$G$2:$G$224, 0)), INDEX(copy_paste_country, MATCH($H85, copy_paste_supplier, 0))))</f>
        <v/>
      </c>
      <c r="L85" s="81" t="str">
        <f t="shared" si="0"/>
        <v/>
      </c>
      <c r="M85" s="81" t="str" cm="1">
        <f t="array" ref="M85">IF($K85="", "", IFERROR(INDEX(list_cbam_relevance, MATCH($L85,list_specific_countries,0)), IF(OR(EXACT($L85,list_unlocodes_countries)), "CBAM-relevant", "Ungültiger UNLOCODE")))</f>
        <v/>
      </c>
      <c r="N85" s="81" t="str" cm="1">
        <f t="array" ref="N85">IF($G85="", "", IF($AF85 &lt; 8, "Nicht genügend Ziffern", IF(OR(EXACT($AE85,LEFT(list_cn_codes,8))), "CBAM-relevant", "Von CBAM ausgeschlossen")))</f>
        <v/>
      </c>
      <c r="O85" s="81" t="str" cm="1">
        <f t="array" ref="O85">IF(AND(EXACT("",$G85:$I85)), "", IF(OR(EXACT("",$G85:$I85)), "Bitte Pflichtfelder befüllen", IF($AH85, IF($AI85, IF($AJ85, IF(AND($N85="CBAM-relevant",$M85="CBAM-relevant"), "CBAM-relevant", "von CBAM ausgeschlossen"), "Bitte Nettogewicht überprüfen"), "Bitte Ursprungsland überprüfen"), "Bitte Zolltarifnummer überprüfen")))</f>
        <v/>
      </c>
      <c r="P85" s="81" t="str" cm="1">
        <f t="array" ref="P85">IF(OR(EXACT("",$G85:$I85)), "", MAX(0, IF($AL85, IF($AK85, INDEX(defvals_specific_countries, MATCH(LEFT($AE85,8), LEFT(list_cn_codes,8), 0), MATCH($L85, list_specific_countries, 0)), INDEX(defvals_rest_of_world, MATCH(LEFT($AE85,8), LEFT(list_cn_codes,8), 0))), 0)))</f>
        <v/>
      </c>
      <c r="Q85" s="81" t="str">
        <f t="shared" si="11"/>
        <v/>
      </c>
      <c r="R85" s="81" t="str">
        <f t="shared" si="15"/>
        <v/>
      </c>
      <c r="S85" s="81" t="str">
        <f t="shared" si="15"/>
        <v/>
      </c>
      <c r="T85" s="81" t="str">
        <f t="shared" si="15"/>
        <v/>
      </c>
      <c r="U85" s="81" t="str">
        <f t="shared" si="15"/>
        <v/>
      </c>
      <c r="V85" s="81" t="str">
        <f t="shared" si="15"/>
        <v/>
      </c>
      <c r="W85" s="81" t="str">
        <f t="shared" si="15"/>
        <v/>
      </c>
      <c r="X85" s="81" t="str">
        <f t="shared" si="15"/>
        <v/>
      </c>
      <c r="Y85" s="81" t="str">
        <f t="shared" si="15"/>
        <v/>
      </c>
      <c r="Z85" s="81" t="str">
        <f t="shared" si="15"/>
        <v/>
      </c>
      <c r="AE85" s="7" t="str">
        <f t="shared" si="2"/>
        <v/>
      </c>
      <c r="AF85" s="7" t="str">
        <f t="shared" si="12"/>
        <v/>
      </c>
      <c r="AG85" s="7" t="str">
        <f t="shared" si="3"/>
        <v/>
      </c>
      <c r="AH85" s="7" t="str">
        <f t="shared" si="13"/>
        <v/>
      </c>
      <c r="AI85" s="7" t="str" cm="1">
        <f t="array" ref="AI85">IF($K85="", "", AND($L85&lt;&gt;"", OR(EXACT($L85,list_unlocodes_countries))))</f>
        <v/>
      </c>
      <c r="AJ85" s="7" t="str">
        <f t="shared" si="14"/>
        <v/>
      </c>
      <c r="AK85" s="7" t="str">
        <f t="shared" si="4"/>
        <v/>
      </c>
      <c r="AL85" s="7" t="str" cm="1">
        <f t="array" ref="AL85">IF($AE85="", "", ISNUMBER(MATCH(LEFT($AE85,8), LEFT(list_cn_codes,8), 0)))</f>
        <v/>
      </c>
      <c r="AM85" s="7" t="str" cm="1">
        <f t="array" ref="AM85">IFERROR(
 IF(OR(EXACT("",$G85:$I85)), "",
  IF($F85="", 1, INDEX(calc_companies, MATCH($F85, drop_companies, 0))) *
  IF($H85="", 1, INDEX(calc_suppliers, MATCH($H85, drop_suppliers, 0))) *
  INDEX(calc_cn_codes, MATCH(LEFT($AE85,8), LEFT(drop_cn_codes,8), 0)) *
  INDEX(calc_countries, MATCH($L85, drop_countries, 0))
 ), "")</f>
        <v/>
      </c>
    </row>
    <row r="86" spans="1:39" ht="36" customHeight="1" thickTop="1" thickBot="1" x14ac:dyDescent="0.3">
      <c r="A86" s="62"/>
      <c r="C86" s="75"/>
      <c r="D86" s="75"/>
      <c r="E86" s="75"/>
      <c r="F86" s="75"/>
      <c r="G86" s="76"/>
      <c r="H86" s="76"/>
      <c r="I86" s="76"/>
      <c r="J86" s="76"/>
      <c r="K86" s="81" t="str">
        <f>IF($H86="", "", IFERROR(INDEX('Country List'!$E$2:$E$224, MATCH(INDEX(copy_paste_country, MATCH($H86, copy_paste_supplier, 0)), 'Country List'!$G$2:$G$224, 0)), INDEX(copy_paste_country, MATCH($H86, copy_paste_supplier, 0))))</f>
        <v/>
      </c>
      <c r="L86" s="81" t="str">
        <f t="shared" si="0"/>
        <v/>
      </c>
      <c r="M86" s="81" t="str" cm="1">
        <f t="array" ref="M86">IF($K86="", "", IFERROR(INDEX(list_cbam_relevance, MATCH($L86,list_specific_countries,0)), IF(OR(EXACT($L86,list_unlocodes_countries)), "CBAM-relevant", "Ungültiger UNLOCODE")))</f>
        <v/>
      </c>
      <c r="N86" s="81" t="str" cm="1">
        <f t="array" ref="N86">IF($G86="", "", IF($AF86 &lt; 8, "Nicht genügend Ziffern", IF(OR(EXACT($AE86,LEFT(list_cn_codes,8))), "CBAM-relevant", "Von CBAM ausgeschlossen")))</f>
        <v/>
      </c>
      <c r="O86" s="81" t="str" cm="1">
        <f t="array" ref="O86">IF(AND(EXACT("",$G86:$I86)), "", IF(OR(EXACT("",$G86:$I86)), "Bitte Pflichtfelder befüllen", IF($AH86, IF($AI86, IF($AJ86, IF(AND($N86="CBAM-relevant",$M86="CBAM-relevant"), "CBAM-relevant", "von CBAM ausgeschlossen"), "Bitte Nettogewicht überprüfen"), "Bitte Ursprungsland überprüfen"), "Bitte Zolltarifnummer überprüfen")))</f>
        <v/>
      </c>
      <c r="P86" s="81" t="str" cm="1">
        <f t="array" ref="P86">IF(OR(EXACT("",$G86:$I86)), "", MAX(0, IF($AL86, IF($AK86, INDEX(defvals_specific_countries, MATCH(LEFT($AE86,8), LEFT(list_cn_codes,8), 0), MATCH($L86, list_specific_countries, 0)), INDEX(defvals_rest_of_world, MATCH(LEFT($AE86,8), LEFT(list_cn_codes,8), 0))), 0)))</f>
        <v/>
      </c>
      <c r="Q86" s="81" t="str">
        <f t="shared" si="11"/>
        <v/>
      </c>
      <c r="R86" s="81" t="str">
        <f t="shared" si="15"/>
        <v/>
      </c>
      <c r="S86" s="81" t="str">
        <f t="shared" si="15"/>
        <v/>
      </c>
      <c r="T86" s="81" t="str">
        <f t="shared" si="15"/>
        <v/>
      </c>
      <c r="U86" s="81" t="str">
        <f t="shared" si="15"/>
        <v/>
      </c>
      <c r="V86" s="81" t="str">
        <f t="shared" si="15"/>
        <v/>
      </c>
      <c r="W86" s="81" t="str">
        <f t="shared" si="15"/>
        <v/>
      </c>
      <c r="X86" s="81" t="str">
        <f t="shared" si="15"/>
        <v/>
      </c>
      <c r="Y86" s="81" t="str">
        <f t="shared" si="15"/>
        <v/>
      </c>
      <c r="Z86" s="81" t="str">
        <f t="shared" si="15"/>
        <v/>
      </c>
      <c r="AE86" s="7" t="str">
        <f t="shared" si="2"/>
        <v/>
      </c>
      <c r="AF86" s="7" t="str">
        <f t="shared" si="12"/>
        <v/>
      </c>
      <c r="AG86" s="7" t="str">
        <f t="shared" si="3"/>
        <v/>
      </c>
      <c r="AH86" s="7" t="str">
        <f t="shared" si="13"/>
        <v/>
      </c>
      <c r="AI86" s="7" t="str" cm="1">
        <f t="array" ref="AI86">IF($K86="", "", AND($L86&lt;&gt;"", OR(EXACT($L86,list_unlocodes_countries))))</f>
        <v/>
      </c>
      <c r="AJ86" s="7" t="str">
        <f t="shared" si="14"/>
        <v/>
      </c>
      <c r="AK86" s="7" t="str">
        <f t="shared" si="4"/>
        <v/>
      </c>
      <c r="AL86" s="7" t="str" cm="1">
        <f t="array" ref="AL86">IF($AE86="", "", ISNUMBER(MATCH(LEFT($AE86,8), LEFT(list_cn_codes,8), 0)))</f>
        <v/>
      </c>
      <c r="AM86" s="7" t="str" cm="1">
        <f t="array" ref="AM86">IFERROR(
 IF(OR(EXACT("",$G86:$I86)), "",
  IF($F86="", 1, INDEX(calc_companies, MATCH($F86, drop_companies, 0))) *
  IF($H86="", 1, INDEX(calc_suppliers, MATCH($H86, drop_suppliers, 0))) *
  INDEX(calc_cn_codes, MATCH(LEFT($AE86,8), LEFT(drop_cn_codes,8), 0)) *
  INDEX(calc_countries, MATCH($L86, drop_countries, 0))
 ), "")</f>
        <v/>
      </c>
    </row>
    <row r="87" spans="1:39" ht="36" customHeight="1" thickTop="1" thickBot="1" x14ac:dyDescent="0.3">
      <c r="A87" s="62"/>
      <c r="C87" s="75"/>
      <c r="D87" s="75"/>
      <c r="E87" s="75"/>
      <c r="F87" s="75"/>
      <c r="G87" s="76"/>
      <c r="H87" s="76"/>
      <c r="I87" s="76"/>
      <c r="J87" s="76"/>
      <c r="K87" s="81" t="str">
        <f>IF($H87="", "", IFERROR(INDEX('Country List'!$E$2:$E$224, MATCH(INDEX(copy_paste_country, MATCH($H87, copy_paste_supplier, 0)), 'Country List'!$G$2:$G$224, 0)), INDEX(copy_paste_country, MATCH($H87, copy_paste_supplier, 0))))</f>
        <v/>
      </c>
      <c r="L87" s="81" t="str">
        <f t="shared" si="0"/>
        <v/>
      </c>
      <c r="M87" s="81" t="str" cm="1">
        <f t="array" ref="M87">IF($K87="", "", IFERROR(INDEX(list_cbam_relevance, MATCH($L87,list_specific_countries,0)), IF(OR(EXACT($L87,list_unlocodes_countries)), "CBAM-relevant", "Ungültiger UNLOCODE")))</f>
        <v/>
      </c>
      <c r="N87" s="81" t="str" cm="1">
        <f t="array" ref="N87">IF($G87="", "", IF($AF87 &lt; 8, "Nicht genügend Ziffern", IF(OR(EXACT($AE87,LEFT(list_cn_codes,8))), "CBAM-relevant", "Von CBAM ausgeschlossen")))</f>
        <v/>
      </c>
      <c r="O87" s="81" t="str" cm="1">
        <f t="array" ref="O87">IF(AND(EXACT("",$G87:$I87)), "", IF(OR(EXACT("",$G87:$I87)), "Bitte Pflichtfelder befüllen", IF($AH87, IF($AI87, IF($AJ87, IF(AND($N87="CBAM-relevant",$M87="CBAM-relevant"), "CBAM-relevant", "von CBAM ausgeschlossen"), "Bitte Nettogewicht überprüfen"), "Bitte Ursprungsland überprüfen"), "Bitte Zolltarifnummer überprüfen")))</f>
        <v/>
      </c>
      <c r="P87" s="81" t="str" cm="1">
        <f t="array" ref="P87">IF(OR(EXACT("",$G87:$I87)), "", MAX(0, IF($AL87, IF($AK87, INDEX(defvals_specific_countries, MATCH(LEFT($AE87,8), LEFT(list_cn_codes,8), 0), MATCH($L87, list_specific_countries, 0)), INDEX(defvals_rest_of_world, MATCH(LEFT($AE87,8), LEFT(list_cn_codes,8), 0))), 0)))</f>
        <v/>
      </c>
      <c r="Q87" s="81" t="str">
        <f t="shared" si="11"/>
        <v/>
      </c>
      <c r="R87" s="81" t="str">
        <f t="shared" si="15"/>
        <v/>
      </c>
      <c r="S87" s="81" t="str">
        <f t="shared" si="15"/>
        <v/>
      </c>
      <c r="T87" s="81" t="str">
        <f t="shared" si="15"/>
        <v/>
      </c>
      <c r="U87" s="81" t="str">
        <f t="shared" si="15"/>
        <v/>
      </c>
      <c r="V87" s="81" t="str">
        <f t="shared" si="15"/>
        <v/>
      </c>
      <c r="W87" s="81" t="str">
        <f t="shared" si="15"/>
        <v/>
      </c>
      <c r="X87" s="81" t="str">
        <f t="shared" si="15"/>
        <v/>
      </c>
      <c r="Y87" s="81" t="str">
        <f t="shared" si="15"/>
        <v/>
      </c>
      <c r="Z87" s="81" t="str">
        <f t="shared" si="15"/>
        <v/>
      </c>
      <c r="AE87" s="7" t="str">
        <f t="shared" si="2"/>
        <v/>
      </c>
      <c r="AF87" s="7" t="str">
        <f t="shared" si="12"/>
        <v/>
      </c>
      <c r="AG87" s="7" t="str">
        <f t="shared" si="3"/>
        <v/>
      </c>
      <c r="AH87" s="7" t="str">
        <f t="shared" si="13"/>
        <v/>
      </c>
      <c r="AI87" s="7" t="str" cm="1">
        <f t="array" ref="AI87">IF($K87="", "", AND($L87&lt;&gt;"", OR(EXACT($L87,list_unlocodes_countries))))</f>
        <v/>
      </c>
      <c r="AJ87" s="7" t="str">
        <f t="shared" si="14"/>
        <v/>
      </c>
      <c r="AK87" s="7" t="str">
        <f t="shared" si="4"/>
        <v/>
      </c>
      <c r="AL87" s="7" t="str" cm="1">
        <f t="array" ref="AL87">IF($AE87="", "", ISNUMBER(MATCH(LEFT($AE87,8), LEFT(list_cn_codes,8), 0)))</f>
        <v/>
      </c>
      <c r="AM87" s="7" t="str" cm="1">
        <f t="array" ref="AM87">IFERROR(
 IF(OR(EXACT("",$G87:$I87)), "",
  IF($F87="", 1, INDEX(calc_companies, MATCH($F87, drop_companies, 0))) *
  IF($H87="", 1, INDEX(calc_suppliers, MATCH($H87, drop_suppliers, 0))) *
  INDEX(calc_cn_codes, MATCH(LEFT($AE87,8), LEFT(drop_cn_codes,8), 0)) *
  INDEX(calc_countries, MATCH($L87, drop_countries, 0))
 ), "")</f>
        <v/>
      </c>
    </row>
    <row r="88" spans="1:39" ht="36" customHeight="1" thickTop="1" thickBot="1" x14ac:dyDescent="0.3">
      <c r="A88" s="62"/>
      <c r="C88" s="75"/>
      <c r="D88" s="75"/>
      <c r="E88" s="75"/>
      <c r="F88" s="75"/>
      <c r="G88" s="76"/>
      <c r="H88" s="76"/>
      <c r="I88" s="76"/>
      <c r="J88" s="76"/>
      <c r="K88" s="81" t="str">
        <f>IF($H88="", "", IFERROR(INDEX('Country List'!$E$2:$E$224, MATCH(INDEX(copy_paste_country, MATCH($H88, copy_paste_supplier, 0)), 'Country List'!$G$2:$G$224, 0)), INDEX(copy_paste_country, MATCH($H88, copy_paste_supplier, 0))))</f>
        <v/>
      </c>
      <c r="L88" s="81" t="str">
        <f t="shared" si="0"/>
        <v/>
      </c>
      <c r="M88" s="81" t="str" cm="1">
        <f t="array" ref="M88">IF($K88="", "", IFERROR(INDEX(list_cbam_relevance, MATCH($L88,list_specific_countries,0)), IF(OR(EXACT($L88,list_unlocodes_countries)), "CBAM-relevant", "Ungültiger UNLOCODE")))</f>
        <v/>
      </c>
      <c r="N88" s="81" t="str" cm="1">
        <f t="array" ref="N88">IF($G88="", "", IF($AF88 &lt; 8, "Nicht genügend Ziffern", IF(OR(EXACT($AE88,LEFT(list_cn_codes,8))), "CBAM-relevant", "Von CBAM ausgeschlossen")))</f>
        <v/>
      </c>
      <c r="O88" s="81" t="str" cm="1">
        <f t="array" ref="O88">IF(AND(EXACT("",$G88:$I88)), "", IF(OR(EXACT("",$G88:$I88)), "Bitte Pflichtfelder befüllen", IF($AH88, IF($AI88, IF($AJ88, IF(AND($N88="CBAM-relevant",$M88="CBAM-relevant"), "CBAM-relevant", "von CBAM ausgeschlossen"), "Bitte Nettogewicht überprüfen"), "Bitte Ursprungsland überprüfen"), "Bitte Zolltarifnummer überprüfen")))</f>
        <v/>
      </c>
      <c r="P88" s="81" t="str" cm="1">
        <f t="array" ref="P88">IF(OR(EXACT("",$G88:$I88)), "", MAX(0, IF($AL88, IF($AK88, INDEX(defvals_specific_countries, MATCH(LEFT($AE88,8), LEFT(list_cn_codes,8), 0), MATCH($L88, list_specific_countries, 0)), INDEX(defvals_rest_of_world, MATCH(LEFT($AE88,8), LEFT(list_cn_codes,8), 0))), 0)))</f>
        <v/>
      </c>
      <c r="Q88" s="81" t="str">
        <f t="shared" si="11"/>
        <v/>
      </c>
      <c r="R88" s="81" t="str">
        <f t="shared" si="15"/>
        <v/>
      </c>
      <c r="S88" s="81" t="str">
        <f t="shared" si="15"/>
        <v/>
      </c>
      <c r="T88" s="81" t="str">
        <f t="shared" si="15"/>
        <v/>
      </c>
      <c r="U88" s="81" t="str">
        <f t="shared" si="15"/>
        <v/>
      </c>
      <c r="V88" s="81" t="str">
        <f t="shared" si="15"/>
        <v/>
      </c>
      <c r="W88" s="81" t="str">
        <f t="shared" si="15"/>
        <v/>
      </c>
      <c r="X88" s="81" t="str">
        <f t="shared" si="15"/>
        <v/>
      </c>
      <c r="Y88" s="81" t="str">
        <f t="shared" si="15"/>
        <v/>
      </c>
      <c r="Z88" s="81" t="str">
        <f t="shared" si="15"/>
        <v/>
      </c>
      <c r="AE88" s="7" t="str">
        <f t="shared" si="2"/>
        <v/>
      </c>
      <c r="AF88" s="7" t="str">
        <f t="shared" si="12"/>
        <v/>
      </c>
      <c r="AG88" s="7" t="str">
        <f t="shared" si="3"/>
        <v/>
      </c>
      <c r="AH88" s="7" t="str">
        <f t="shared" si="13"/>
        <v/>
      </c>
      <c r="AI88" s="7" t="str" cm="1">
        <f t="array" ref="AI88">IF($K88="", "", AND($L88&lt;&gt;"", OR(EXACT($L88,list_unlocodes_countries))))</f>
        <v/>
      </c>
      <c r="AJ88" s="7" t="str">
        <f t="shared" si="14"/>
        <v/>
      </c>
      <c r="AK88" s="7" t="str">
        <f t="shared" si="4"/>
        <v/>
      </c>
      <c r="AL88" s="7" t="str" cm="1">
        <f t="array" ref="AL88">IF($AE88="", "", ISNUMBER(MATCH(LEFT($AE88,8), LEFT(list_cn_codes,8), 0)))</f>
        <v/>
      </c>
      <c r="AM88" s="7" t="str" cm="1">
        <f t="array" ref="AM88">IFERROR(
 IF(OR(EXACT("",$G88:$I88)), "",
  IF($F88="", 1, INDEX(calc_companies, MATCH($F88, drop_companies, 0))) *
  IF($H88="", 1, INDEX(calc_suppliers, MATCH($H88, drop_suppliers, 0))) *
  INDEX(calc_cn_codes, MATCH(LEFT($AE88,8), LEFT(drop_cn_codes,8), 0)) *
  INDEX(calc_countries, MATCH($L88, drop_countries, 0))
 ), "")</f>
        <v/>
      </c>
    </row>
    <row r="89" spans="1:39" ht="36" customHeight="1" thickTop="1" thickBot="1" x14ac:dyDescent="0.3">
      <c r="A89" s="62"/>
      <c r="C89" s="75"/>
      <c r="D89" s="75"/>
      <c r="E89" s="75"/>
      <c r="F89" s="75"/>
      <c r="G89" s="76"/>
      <c r="H89" s="76"/>
      <c r="I89" s="76"/>
      <c r="J89" s="76"/>
      <c r="K89" s="81" t="str">
        <f>IF($H89="", "", IFERROR(INDEX('Country List'!$E$2:$E$224, MATCH(INDEX(copy_paste_country, MATCH($H89, copy_paste_supplier, 0)), 'Country List'!$G$2:$G$224, 0)), INDEX(copy_paste_country, MATCH($H89, copy_paste_supplier, 0))))</f>
        <v/>
      </c>
      <c r="L89" s="81" t="str">
        <f t="shared" si="0"/>
        <v/>
      </c>
      <c r="M89" s="81" t="str" cm="1">
        <f t="array" ref="M89">IF($K89="", "", IFERROR(INDEX(list_cbam_relevance, MATCH($L89,list_specific_countries,0)), IF(OR(EXACT($L89,list_unlocodes_countries)), "CBAM-relevant", "Ungültiger UNLOCODE")))</f>
        <v/>
      </c>
      <c r="N89" s="81" t="str" cm="1">
        <f t="array" ref="N89">IF($G89="", "", IF($AF89 &lt; 8, "Nicht genügend Ziffern", IF(OR(EXACT($AE89,LEFT(list_cn_codes,8))), "CBAM-relevant", "Von CBAM ausgeschlossen")))</f>
        <v/>
      </c>
      <c r="O89" s="81" t="str" cm="1">
        <f t="array" ref="O89">IF(AND(EXACT("",$G89:$I89)), "", IF(OR(EXACT("",$G89:$I89)), "Bitte Pflichtfelder befüllen", IF($AH89, IF($AI89, IF($AJ89, IF(AND($N89="CBAM-relevant",$M89="CBAM-relevant"), "CBAM-relevant", "von CBAM ausgeschlossen"), "Bitte Nettogewicht überprüfen"), "Bitte Ursprungsland überprüfen"), "Bitte Zolltarifnummer überprüfen")))</f>
        <v/>
      </c>
      <c r="P89" s="81" t="str" cm="1">
        <f t="array" ref="P89">IF(OR(EXACT("",$G89:$I89)), "", MAX(0, IF($AL89, IF($AK89, INDEX(defvals_specific_countries, MATCH(LEFT($AE89,8), LEFT(list_cn_codes,8), 0), MATCH($L89, list_specific_countries, 0)), INDEX(defvals_rest_of_world, MATCH(LEFT($AE89,8), LEFT(list_cn_codes,8), 0))), 0)))</f>
        <v/>
      </c>
      <c r="Q89" s="81" t="str">
        <f t="shared" si="11"/>
        <v/>
      </c>
      <c r="R89" s="81" t="str">
        <f t="shared" si="15"/>
        <v/>
      </c>
      <c r="S89" s="81" t="str">
        <f t="shared" si="15"/>
        <v/>
      </c>
      <c r="T89" s="81" t="str">
        <f t="shared" si="15"/>
        <v/>
      </c>
      <c r="U89" s="81" t="str">
        <f t="shared" si="15"/>
        <v/>
      </c>
      <c r="V89" s="81" t="str">
        <f t="shared" si="15"/>
        <v/>
      </c>
      <c r="W89" s="81" t="str">
        <f t="shared" si="15"/>
        <v/>
      </c>
      <c r="X89" s="81" t="str">
        <f t="shared" si="15"/>
        <v/>
      </c>
      <c r="Y89" s="81" t="str">
        <f t="shared" si="15"/>
        <v/>
      </c>
      <c r="Z89" s="81" t="str">
        <f t="shared" si="15"/>
        <v/>
      </c>
      <c r="AE89" s="7" t="str">
        <f t="shared" si="2"/>
        <v/>
      </c>
      <c r="AF89" s="7" t="str">
        <f t="shared" si="12"/>
        <v/>
      </c>
      <c r="AG89" s="7" t="str">
        <f t="shared" si="3"/>
        <v/>
      </c>
      <c r="AH89" s="7" t="str">
        <f t="shared" si="13"/>
        <v/>
      </c>
      <c r="AI89" s="7" t="str" cm="1">
        <f t="array" ref="AI89">IF($K89="", "", AND($L89&lt;&gt;"", OR(EXACT($L89,list_unlocodes_countries))))</f>
        <v/>
      </c>
      <c r="AJ89" s="7" t="str">
        <f t="shared" si="14"/>
        <v/>
      </c>
      <c r="AK89" s="7" t="str">
        <f t="shared" si="4"/>
        <v/>
      </c>
      <c r="AL89" s="7" t="str" cm="1">
        <f t="array" ref="AL89">IF($AE89="", "", ISNUMBER(MATCH(LEFT($AE89,8), LEFT(list_cn_codes,8), 0)))</f>
        <v/>
      </c>
      <c r="AM89" s="7" t="str" cm="1">
        <f t="array" ref="AM89">IFERROR(
 IF(OR(EXACT("",$G89:$I89)), "",
  IF($F89="", 1, INDEX(calc_companies, MATCH($F89, drop_companies, 0))) *
  IF($H89="", 1, INDEX(calc_suppliers, MATCH($H89, drop_suppliers, 0))) *
  INDEX(calc_cn_codes, MATCH(LEFT($AE89,8), LEFT(drop_cn_codes,8), 0)) *
  INDEX(calc_countries, MATCH($L89, drop_countries, 0))
 ), "")</f>
        <v/>
      </c>
    </row>
    <row r="90" spans="1:39" ht="36" customHeight="1" thickTop="1" thickBot="1" x14ac:dyDescent="0.3">
      <c r="A90" s="62"/>
      <c r="C90" s="75"/>
      <c r="D90" s="75"/>
      <c r="E90" s="75"/>
      <c r="F90" s="75"/>
      <c r="G90" s="76"/>
      <c r="H90" s="76"/>
      <c r="I90" s="76"/>
      <c r="J90" s="76"/>
      <c r="K90" s="81" t="str">
        <f>IF($H90="", "", IFERROR(INDEX('Country List'!$E$2:$E$224, MATCH(INDEX(copy_paste_country, MATCH($H90, copy_paste_supplier, 0)), 'Country List'!$G$2:$G$224, 0)), INDEX(copy_paste_country, MATCH($H90, copy_paste_supplier, 0))))</f>
        <v/>
      </c>
      <c r="L90" s="81" t="str">
        <f t="shared" si="0"/>
        <v/>
      </c>
      <c r="M90" s="81" t="str" cm="1">
        <f t="array" ref="M90">IF($K90="", "", IFERROR(INDEX(list_cbam_relevance, MATCH($L90,list_specific_countries,0)), IF(OR(EXACT($L90,list_unlocodes_countries)), "CBAM-relevant", "Ungültiger UNLOCODE")))</f>
        <v/>
      </c>
      <c r="N90" s="81" t="str" cm="1">
        <f t="array" ref="N90">IF($G90="", "", IF($AF90 &lt; 8, "Nicht genügend Ziffern", IF(OR(EXACT($AE90,LEFT(list_cn_codes,8))), "CBAM-relevant", "Von CBAM ausgeschlossen")))</f>
        <v/>
      </c>
      <c r="O90" s="81" t="str" cm="1">
        <f t="array" ref="O90">IF(AND(EXACT("",$G90:$I90)), "", IF(OR(EXACT("",$G90:$I90)), "Bitte Pflichtfelder befüllen", IF($AH90, IF($AI90, IF($AJ90, IF(AND($N90="CBAM-relevant",$M90="CBAM-relevant"), "CBAM-relevant", "von CBAM ausgeschlossen"), "Bitte Nettogewicht überprüfen"), "Bitte Ursprungsland überprüfen"), "Bitte Zolltarifnummer überprüfen")))</f>
        <v/>
      </c>
      <c r="P90" s="81" t="str" cm="1">
        <f t="array" ref="P90">IF(OR(EXACT("",$G90:$I90)), "", MAX(0, IF($AL90, IF($AK90, INDEX(defvals_specific_countries, MATCH(LEFT($AE90,8), LEFT(list_cn_codes,8), 0), MATCH($L90, list_specific_countries, 0)), INDEX(defvals_rest_of_world, MATCH(LEFT($AE90,8), LEFT(list_cn_codes,8), 0))), 0)))</f>
        <v/>
      </c>
      <c r="Q90" s="81" t="str">
        <f t="shared" si="11"/>
        <v/>
      </c>
      <c r="R90" s="81" t="str">
        <f t="shared" si="15"/>
        <v/>
      </c>
      <c r="S90" s="81" t="str">
        <f t="shared" si="15"/>
        <v/>
      </c>
      <c r="T90" s="81" t="str">
        <f t="shared" si="15"/>
        <v/>
      </c>
      <c r="U90" s="81" t="str">
        <f t="shared" si="15"/>
        <v/>
      </c>
      <c r="V90" s="81" t="str">
        <f t="shared" si="15"/>
        <v/>
      </c>
      <c r="W90" s="81" t="str">
        <f t="shared" si="15"/>
        <v/>
      </c>
      <c r="X90" s="81" t="str">
        <f t="shared" si="15"/>
        <v/>
      </c>
      <c r="Y90" s="81" t="str">
        <f t="shared" si="15"/>
        <v/>
      </c>
      <c r="Z90" s="81" t="str">
        <f t="shared" si="15"/>
        <v/>
      </c>
      <c r="AE90" s="7" t="str">
        <f t="shared" si="2"/>
        <v/>
      </c>
      <c r="AF90" s="7" t="str">
        <f t="shared" si="12"/>
        <v/>
      </c>
      <c r="AG90" s="7" t="str">
        <f t="shared" si="3"/>
        <v/>
      </c>
      <c r="AH90" s="7" t="str">
        <f t="shared" si="13"/>
        <v/>
      </c>
      <c r="AI90" s="7" t="str" cm="1">
        <f t="array" ref="AI90">IF($K90="", "", AND($L90&lt;&gt;"", OR(EXACT($L90,list_unlocodes_countries))))</f>
        <v/>
      </c>
      <c r="AJ90" s="7" t="str">
        <f t="shared" si="14"/>
        <v/>
      </c>
      <c r="AK90" s="7" t="str">
        <f t="shared" si="4"/>
        <v/>
      </c>
      <c r="AL90" s="7" t="str" cm="1">
        <f t="array" ref="AL90">IF($AE90="", "", ISNUMBER(MATCH(LEFT($AE90,8), LEFT(list_cn_codes,8), 0)))</f>
        <v/>
      </c>
      <c r="AM90" s="7" t="str" cm="1">
        <f t="array" ref="AM90">IFERROR(
 IF(OR(EXACT("",$G90:$I90)), "",
  IF($F90="", 1, INDEX(calc_companies, MATCH($F90, drop_companies, 0))) *
  IF($H90="", 1, INDEX(calc_suppliers, MATCH($H90, drop_suppliers, 0))) *
  INDEX(calc_cn_codes, MATCH(LEFT($AE90,8), LEFT(drop_cn_codes,8), 0)) *
  INDEX(calc_countries, MATCH($L90, drop_countries, 0))
 ), "")</f>
        <v/>
      </c>
    </row>
    <row r="91" spans="1:39" ht="36" customHeight="1" thickTop="1" thickBot="1" x14ac:dyDescent="0.3">
      <c r="A91" s="62"/>
      <c r="C91" s="75"/>
      <c r="D91" s="75"/>
      <c r="E91" s="75"/>
      <c r="F91" s="75"/>
      <c r="G91" s="76"/>
      <c r="H91" s="76"/>
      <c r="I91" s="76"/>
      <c r="J91" s="76"/>
      <c r="K91" s="81" t="str">
        <f>IF($H91="", "", IFERROR(INDEX('Country List'!$E$2:$E$224, MATCH(INDEX(copy_paste_country, MATCH($H91, copy_paste_supplier, 0)), 'Country List'!$G$2:$G$224, 0)), INDEX(copy_paste_country, MATCH($H91, copy_paste_supplier, 0))))</f>
        <v/>
      </c>
      <c r="L91" s="81" t="str">
        <f t="shared" si="0"/>
        <v/>
      </c>
      <c r="M91" s="81" t="str" cm="1">
        <f t="array" ref="M91">IF($K91="", "", IFERROR(INDEX(list_cbam_relevance, MATCH($L91,list_specific_countries,0)), IF(OR(EXACT($L91,list_unlocodes_countries)), "CBAM-relevant", "Ungültiger UNLOCODE")))</f>
        <v/>
      </c>
      <c r="N91" s="81" t="str" cm="1">
        <f t="array" ref="N91">IF($G91="", "", IF($AF91 &lt; 8, "Nicht genügend Ziffern", IF(OR(EXACT($AE91,LEFT(list_cn_codes,8))), "CBAM-relevant", "Von CBAM ausgeschlossen")))</f>
        <v/>
      </c>
      <c r="O91" s="81" t="str" cm="1">
        <f t="array" ref="O91">IF(AND(EXACT("",$G91:$I91)), "", IF(OR(EXACT("",$G91:$I91)), "Bitte Pflichtfelder befüllen", IF($AH91, IF($AI91, IF($AJ91, IF(AND($N91="CBAM-relevant",$M91="CBAM-relevant"), "CBAM-relevant", "von CBAM ausgeschlossen"), "Bitte Nettogewicht überprüfen"), "Bitte Ursprungsland überprüfen"), "Bitte Zolltarifnummer überprüfen")))</f>
        <v/>
      </c>
      <c r="P91" s="81" t="str" cm="1">
        <f t="array" ref="P91">IF(OR(EXACT("",$G91:$I91)), "", MAX(0, IF($AL91, IF($AK91, INDEX(defvals_specific_countries, MATCH(LEFT($AE91,8), LEFT(list_cn_codes,8), 0), MATCH($L91, list_specific_countries, 0)), INDEX(defvals_rest_of_world, MATCH(LEFT($AE91,8), LEFT(list_cn_codes,8), 0))), 0)))</f>
        <v/>
      </c>
      <c r="Q91" s="81" t="str">
        <f t="shared" si="11"/>
        <v/>
      </c>
      <c r="R91" s="81" t="str">
        <f t="shared" si="15"/>
        <v/>
      </c>
      <c r="S91" s="81" t="str">
        <f t="shared" si="15"/>
        <v/>
      </c>
      <c r="T91" s="81" t="str">
        <f t="shared" si="15"/>
        <v/>
      </c>
      <c r="U91" s="81" t="str">
        <f t="shared" si="15"/>
        <v/>
      </c>
      <c r="V91" s="81" t="str">
        <f t="shared" si="15"/>
        <v/>
      </c>
      <c r="W91" s="81" t="str">
        <f t="shared" si="15"/>
        <v/>
      </c>
      <c r="X91" s="81" t="str">
        <f t="shared" si="15"/>
        <v/>
      </c>
      <c r="Y91" s="81" t="str">
        <f t="shared" si="15"/>
        <v/>
      </c>
      <c r="Z91" s="81" t="str">
        <f t="shared" si="15"/>
        <v/>
      </c>
      <c r="AE91" s="7" t="str">
        <f t="shared" si="2"/>
        <v/>
      </c>
      <c r="AF91" s="7" t="str">
        <f t="shared" si="12"/>
        <v/>
      </c>
      <c r="AG91" s="7" t="str">
        <f t="shared" si="3"/>
        <v/>
      </c>
      <c r="AH91" s="7" t="str">
        <f t="shared" si="13"/>
        <v/>
      </c>
      <c r="AI91" s="7" t="str" cm="1">
        <f t="array" ref="AI91">IF($K91="", "", AND($L91&lt;&gt;"", OR(EXACT($L91,list_unlocodes_countries))))</f>
        <v/>
      </c>
      <c r="AJ91" s="7" t="str">
        <f t="shared" si="14"/>
        <v/>
      </c>
      <c r="AK91" s="7" t="str">
        <f t="shared" si="4"/>
        <v/>
      </c>
      <c r="AL91" s="7" t="str" cm="1">
        <f t="array" ref="AL91">IF($AE91="", "", ISNUMBER(MATCH(LEFT($AE91,8), LEFT(list_cn_codes,8), 0)))</f>
        <v/>
      </c>
      <c r="AM91" s="7" t="str" cm="1">
        <f t="array" ref="AM91">IFERROR(
 IF(OR(EXACT("",$G91:$I91)), "",
  IF($F91="", 1, INDEX(calc_companies, MATCH($F91, drop_companies, 0))) *
  IF($H91="", 1, INDEX(calc_suppliers, MATCH($H91, drop_suppliers, 0))) *
  INDEX(calc_cn_codes, MATCH(LEFT($AE91,8), LEFT(drop_cn_codes,8), 0)) *
  INDEX(calc_countries, MATCH($L91, drop_countries, 0))
 ), "")</f>
        <v/>
      </c>
    </row>
    <row r="92" spans="1:39" ht="36" customHeight="1" thickTop="1" thickBot="1" x14ac:dyDescent="0.3">
      <c r="A92" s="62"/>
      <c r="C92" s="75"/>
      <c r="D92" s="75"/>
      <c r="E92" s="75"/>
      <c r="F92" s="75"/>
      <c r="G92" s="76"/>
      <c r="H92" s="76"/>
      <c r="I92" s="76"/>
      <c r="J92" s="76"/>
      <c r="K92" s="81" t="str">
        <f>IF($H92="", "", IFERROR(INDEX('Country List'!$E$2:$E$224, MATCH(INDEX(copy_paste_country, MATCH($H92, copy_paste_supplier, 0)), 'Country List'!$G$2:$G$224, 0)), INDEX(copy_paste_country, MATCH($H92, copy_paste_supplier, 0))))</f>
        <v/>
      </c>
      <c r="L92" s="81" t="str">
        <f t="shared" si="0"/>
        <v/>
      </c>
      <c r="M92" s="81" t="str" cm="1">
        <f t="array" ref="M92">IF($K92="", "", IFERROR(INDEX(list_cbam_relevance, MATCH($L92,list_specific_countries,0)), IF(OR(EXACT($L92,list_unlocodes_countries)), "CBAM-relevant", "Ungültiger UNLOCODE")))</f>
        <v/>
      </c>
      <c r="N92" s="81" t="str" cm="1">
        <f t="array" ref="N92">IF($G92="", "", IF($AF92 &lt; 8, "Nicht genügend Ziffern", IF(OR(EXACT($AE92,LEFT(list_cn_codes,8))), "CBAM-relevant", "Von CBAM ausgeschlossen")))</f>
        <v/>
      </c>
      <c r="O92" s="81" t="str" cm="1">
        <f t="array" ref="O92">IF(AND(EXACT("",$G92:$I92)), "", IF(OR(EXACT("",$G92:$I92)), "Bitte Pflichtfelder befüllen", IF($AH92, IF($AI92, IF($AJ92, IF(AND($N92="CBAM-relevant",$M92="CBAM-relevant"), "CBAM-relevant", "von CBAM ausgeschlossen"), "Bitte Nettogewicht überprüfen"), "Bitte Ursprungsland überprüfen"), "Bitte Zolltarifnummer überprüfen")))</f>
        <v/>
      </c>
      <c r="P92" s="81" t="str" cm="1">
        <f t="array" ref="P92">IF(OR(EXACT("",$G92:$I92)), "", MAX(0, IF($AL92, IF($AK92, INDEX(defvals_specific_countries, MATCH(LEFT($AE92,8), LEFT(list_cn_codes,8), 0), MATCH($L92, list_specific_countries, 0)), INDEX(defvals_rest_of_world, MATCH(LEFT($AE92,8), LEFT(list_cn_codes,8), 0))), 0)))</f>
        <v/>
      </c>
      <c r="Q92" s="81" t="str">
        <f t="shared" si="11"/>
        <v/>
      </c>
      <c r="R92" s="81" t="str">
        <f t="shared" si="15"/>
        <v/>
      </c>
      <c r="S92" s="81" t="str">
        <f t="shared" si="15"/>
        <v/>
      </c>
      <c r="T92" s="81" t="str">
        <f t="shared" si="15"/>
        <v/>
      </c>
      <c r="U92" s="81" t="str">
        <f t="shared" si="15"/>
        <v/>
      </c>
      <c r="V92" s="81" t="str">
        <f t="shared" si="15"/>
        <v/>
      </c>
      <c r="W92" s="81" t="str">
        <f t="shared" si="15"/>
        <v/>
      </c>
      <c r="X92" s="81" t="str">
        <f t="shared" si="15"/>
        <v/>
      </c>
      <c r="Y92" s="81" t="str">
        <f t="shared" si="15"/>
        <v/>
      </c>
      <c r="Z92" s="81" t="str">
        <f t="shared" si="15"/>
        <v/>
      </c>
      <c r="AE92" s="7" t="str">
        <f t="shared" si="2"/>
        <v/>
      </c>
      <c r="AF92" s="7" t="str">
        <f t="shared" si="12"/>
        <v/>
      </c>
      <c r="AG92" s="7" t="str">
        <f t="shared" si="3"/>
        <v/>
      </c>
      <c r="AH92" s="7" t="str">
        <f t="shared" si="13"/>
        <v/>
      </c>
      <c r="AI92" s="7" t="str" cm="1">
        <f t="array" ref="AI92">IF($K92="", "", AND($L92&lt;&gt;"", OR(EXACT($L92,list_unlocodes_countries))))</f>
        <v/>
      </c>
      <c r="AJ92" s="7" t="str">
        <f t="shared" si="14"/>
        <v/>
      </c>
      <c r="AK92" s="7" t="str">
        <f t="shared" si="4"/>
        <v/>
      </c>
      <c r="AL92" s="7" t="str" cm="1">
        <f t="array" ref="AL92">IF($AE92="", "", ISNUMBER(MATCH(LEFT($AE92,8), LEFT(list_cn_codes,8), 0)))</f>
        <v/>
      </c>
      <c r="AM92" s="7" t="str" cm="1">
        <f t="array" ref="AM92">IFERROR(
 IF(OR(EXACT("",$G92:$I92)), "",
  IF($F92="", 1, INDEX(calc_companies, MATCH($F92, drop_companies, 0))) *
  IF($H92="", 1, INDEX(calc_suppliers, MATCH($H92, drop_suppliers, 0))) *
  INDEX(calc_cn_codes, MATCH(LEFT($AE92,8), LEFT(drop_cn_codes,8), 0)) *
  INDEX(calc_countries, MATCH($L92, drop_countries, 0))
 ), "")</f>
        <v/>
      </c>
    </row>
    <row r="93" spans="1:39" ht="36" customHeight="1" thickTop="1" thickBot="1" x14ac:dyDescent="0.3">
      <c r="A93" s="62"/>
      <c r="C93" s="75"/>
      <c r="D93" s="75"/>
      <c r="E93" s="75"/>
      <c r="F93" s="75"/>
      <c r="G93" s="76"/>
      <c r="H93" s="76"/>
      <c r="I93" s="76"/>
      <c r="J93" s="76"/>
      <c r="K93" s="81" t="str">
        <f>IF($H93="", "", IFERROR(INDEX('Country List'!$E$2:$E$224, MATCH(INDEX(copy_paste_country, MATCH($H93, copy_paste_supplier, 0)), 'Country List'!$G$2:$G$224, 0)), INDEX(copy_paste_country, MATCH($H93, copy_paste_supplier, 0))))</f>
        <v/>
      </c>
      <c r="L93" s="81" t="str">
        <f t="shared" si="0"/>
        <v/>
      </c>
      <c r="M93" s="81" t="str" cm="1">
        <f t="array" ref="M93">IF($K93="", "", IFERROR(INDEX(list_cbam_relevance, MATCH($L93,list_specific_countries,0)), IF(OR(EXACT($L93,list_unlocodes_countries)), "CBAM-relevant", "Ungültiger UNLOCODE")))</f>
        <v/>
      </c>
      <c r="N93" s="81" t="str" cm="1">
        <f t="array" ref="N93">IF($G93="", "", IF($AF93 &lt; 8, "Nicht genügend Ziffern", IF(OR(EXACT($AE93,LEFT(list_cn_codes,8))), "CBAM-relevant", "Von CBAM ausgeschlossen")))</f>
        <v/>
      </c>
      <c r="O93" s="81" t="str" cm="1">
        <f t="array" ref="O93">IF(AND(EXACT("",$G93:$I93)), "", IF(OR(EXACT("",$G93:$I93)), "Bitte Pflichtfelder befüllen", IF($AH93, IF($AI93, IF($AJ93, IF(AND($N93="CBAM-relevant",$M93="CBAM-relevant"), "CBAM-relevant", "von CBAM ausgeschlossen"), "Bitte Nettogewicht überprüfen"), "Bitte Ursprungsland überprüfen"), "Bitte Zolltarifnummer überprüfen")))</f>
        <v/>
      </c>
      <c r="P93" s="81" t="str" cm="1">
        <f t="array" ref="P93">IF(OR(EXACT("",$G93:$I93)), "", MAX(0, IF($AL93, IF($AK93, INDEX(defvals_specific_countries, MATCH(LEFT($AE93,8), LEFT(list_cn_codes,8), 0), MATCH($L93, list_specific_countries, 0)), INDEX(defvals_rest_of_world, MATCH(LEFT($AE93,8), LEFT(list_cn_codes,8), 0))), 0)))</f>
        <v/>
      </c>
      <c r="Q93" s="81" t="str">
        <f t="shared" si="11"/>
        <v/>
      </c>
      <c r="R93" s="81" t="str">
        <f t="shared" si="15"/>
        <v/>
      </c>
      <c r="S93" s="81" t="str">
        <f t="shared" si="15"/>
        <v/>
      </c>
      <c r="T93" s="81" t="str">
        <f t="shared" si="15"/>
        <v/>
      </c>
      <c r="U93" s="81" t="str">
        <f t="shared" si="15"/>
        <v/>
      </c>
      <c r="V93" s="81" t="str">
        <f t="shared" si="15"/>
        <v/>
      </c>
      <c r="W93" s="81" t="str">
        <f t="shared" si="15"/>
        <v/>
      </c>
      <c r="X93" s="81" t="str">
        <f t="shared" si="15"/>
        <v/>
      </c>
      <c r="Y93" s="81" t="str">
        <f t="shared" si="15"/>
        <v/>
      </c>
      <c r="Z93" s="81" t="str">
        <f t="shared" si="15"/>
        <v/>
      </c>
      <c r="AE93" s="7" t="str">
        <f t="shared" si="2"/>
        <v/>
      </c>
      <c r="AF93" s="7" t="str">
        <f t="shared" si="12"/>
        <v/>
      </c>
      <c r="AG93" s="7" t="str">
        <f t="shared" si="3"/>
        <v/>
      </c>
      <c r="AH93" s="7" t="str">
        <f t="shared" si="13"/>
        <v/>
      </c>
      <c r="AI93" s="7" t="str" cm="1">
        <f t="array" ref="AI93">IF($K93="", "", AND($L93&lt;&gt;"", OR(EXACT($L93,list_unlocodes_countries))))</f>
        <v/>
      </c>
      <c r="AJ93" s="7" t="str">
        <f t="shared" si="14"/>
        <v/>
      </c>
      <c r="AK93" s="7" t="str">
        <f t="shared" si="4"/>
        <v/>
      </c>
      <c r="AL93" s="7" t="str" cm="1">
        <f t="array" ref="AL93">IF($AE93="", "", ISNUMBER(MATCH(LEFT($AE93,8), LEFT(list_cn_codes,8), 0)))</f>
        <v/>
      </c>
      <c r="AM93" s="7" t="str" cm="1">
        <f t="array" ref="AM93">IFERROR(
 IF(OR(EXACT("",$G93:$I93)), "",
  IF($F93="", 1, INDEX(calc_companies, MATCH($F93, drop_companies, 0))) *
  IF($H93="", 1, INDEX(calc_suppliers, MATCH($H93, drop_suppliers, 0))) *
  INDEX(calc_cn_codes, MATCH(LEFT($AE93,8), LEFT(drop_cn_codes,8), 0)) *
  INDEX(calc_countries, MATCH($L93, drop_countries, 0))
 ), "")</f>
        <v/>
      </c>
    </row>
    <row r="94" spans="1:39" ht="36" customHeight="1" thickTop="1" thickBot="1" x14ac:dyDescent="0.3">
      <c r="A94" s="62"/>
      <c r="C94" s="75"/>
      <c r="D94" s="75"/>
      <c r="E94" s="75"/>
      <c r="F94" s="75"/>
      <c r="G94" s="76"/>
      <c r="H94" s="76"/>
      <c r="I94" s="76"/>
      <c r="J94" s="76"/>
      <c r="K94" s="81" t="str">
        <f>IF($H94="", "", IFERROR(INDEX('Country List'!$E$2:$E$224, MATCH(INDEX(copy_paste_country, MATCH($H94, copy_paste_supplier, 0)), 'Country List'!$G$2:$G$224, 0)), INDEX(copy_paste_country, MATCH($H94, copy_paste_supplier, 0))))</f>
        <v/>
      </c>
      <c r="L94" s="81" t="str">
        <f t="shared" si="0"/>
        <v/>
      </c>
      <c r="M94" s="81" t="str" cm="1">
        <f t="array" ref="M94">IF($K94="", "", IFERROR(INDEX(list_cbam_relevance, MATCH($L94,list_specific_countries,0)), IF(OR(EXACT($L94,list_unlocodes_countries)), "CBAM-relevant", "Ungültiger UNLOCODE")))</f>
        <v/>
      </c>
      <c r="N94" s="81" t="str" cm="1">
        <f t="array" ref="N94">IF($G94="", "", IF($AF94 &lt; 8, "Nicht genügend Ziffern", IF(OR(EXACT($AE94,LEFT(list_cn_codes,8))), "CBAM-relevant", "Von CBAM ausgeschlossen")))</f>
        <v/>
      </c>
      <c r="O94" s="81" t="str" cm="1">
        <f t="array" ref="O94">IF(AND(EXACT("",$G94:$I94)), "", IF(OR(EXACT("",$G94:$I94)), "Bitte Pflichtfelder befüllen", IF($AH94, IF($AI94, IF($AJ94, IF(AND($N94="CBAM-relevant",$M94="CBAM-relevant"), "CBAM-relevant", "von CBAM ausgeschlossen"), "Bitte Nettogewicht überprüfen"), "Bitte Ursprungsland überprüfen"), "Bitte Zolltarifnummer überprüfen")))</f>
        <v/>
      </c>
      <c r="P94" s="81" t="str" cm="1">
        <f t="array" ref="P94">IF(OR(EXACT("",$G94:$I94)), "", MAX(0, IF($AL94, IF($AK94, INDEX(defvals_specific_countries, MATCH(LEFT($AE94,8), LEFT(list_cn_codes,8), 0), MATCH($L94, list_specific_countries, 0)), INDEX(defvals_rest_of_world, MATCH(LEFT($AE94,8), LEFT(list_cn_codes,8), 0))), 0)))</f>
        <v/>
      </c>
      <c r="Q94" s="81" t="str">
        <f t="shared" si="11"/>
        <v/>
      </c>
      <c r="R94" s="81" t="str">
        <f t="shared" si="15"/>
        <v/>
      </c>
      <c r="S94" s="81" t="str">
        <f t="shared" si="15"/>
        <v/>
      </c>
      <c r="T94" s="81" t="str">
        <f t="shared" si="15"/>
        <v/>
      </c>
      <c r="U94" s="81" t="str">
        <f t="shared" si="15"/>
        <v/>
      </c>
      <c r="V94" s="81" t="str">
        <f t="shared" si="15"/>
        <v/>
      </c>
      <c r="W94" s="81" t="str">
        <f t="shared" si="15"/>
        <v/>
      </c>
      <c r="X94" s="81" t="str">
        <f t="shared" si="15"/>
        <v/>
      </c>
      <c r="Y94" s="81" t="str">
        <f t="shared" si="15"/>
        <v/>
      </c>
      <c r="Z94" s="81" t="str">
        <f t="shared" si="15"/>
        <v/>
      </c>
      <c r="AE94" s="7" t="str">
        <f t="shared" si="2"/>
        <v/>
      </c>
      <c r="AF94" s="7" t="str">
        <f t="shared" si="12"/>
        <v/>
      </c>
      <c r="AG94" s="7" t="str">
        <f t="shared" si="3"/>
        <v/>
      </c>
      <c r="AH94" s="7" t="str">
        <f t="shared" si="13"/>
        <v/>
      </c>
      <c r="AI94" s="7" t="str" cm="1">
        <f t="array" ref="AI94">IF($K94="", "", AND($L94&lt;&gt;"", OR(EXACT($L94,list_unlocodes_countries))))</f>
        <v/>
      </c>
      <c r="AJ94" s="7" t="str">
        <f t="shared" si="14"/>
        <v/>
      </c>
      <c r="AK94" s="7" t="str">
        <f t="shared" si="4"/>
        <v/>
      </c>
      <c r="AL94" s="7" t="str" cm="1">
        <f t="array" ref="AL94">IF($AE94="", "", ISNUMBER(MATCH(LEFT($AE94,8), LEFT(list_cn_codes,8), 0)))</f>
        <v/>
      </c>
      <c r="AM94" s="7" t="str" cm="1">
        <f t="array" ref="AM94">IFERROR(
 IF(OR(EXACT("",$G94:$I94)), "",
  IF($F94="", 1, INDEX(calc_companies, MATCH($F94, drop_companies, 0))) *
  IF($H94="", 1, INDEX(calc_suppliers, MATCH($H94, drop_suppliers, 0))) *
  INDEX(calc_cn_codes, MATCH(LEFT($AE94,8), LEFT(drop_cn_codes,8), 0)) *
  INDEX(calc_countries, MATCH($L94, drop_countries, 0))
 ), "")</f>
        <v/>
      </c>
    </row>
    <row r="95" spans="1:39" ht="36" customHeight="1" thickTop="1" thickBot="1" x14ac:dyDescent="0.3">
      <c r="A95" s="62"/>
      <c r="C95" s="75"/>
      <c r="D95" s="75"/>
      <c r="E95" s="75"/>
      <c r="F95" s="75"/>
      <c r="G95" s="76"/>
      <c r="H95" s="76"/>
      <c r="I95" s="76"/>
      <c r="J95" s="76"/>
      <c r="K95" s="81" t="str">
        <f>IF($H95="", "", IFERROR(INDEX('Country List'!$E$2:$E$224, MATCH(INDEX(copy_paste_country, MATCH($H95, copy_paste_supplier, 0)), 'Country List'!$G$2:$G$224, 0)), INDEX(copy_paste_country, MATCH($H95, copy_paste_supplier, 0))))</f>
        <v/>
      </c>
      <c r="L95" s="81" t="str">
        <f t="shared" si="0"/>
        <v/>
      </c>
      <c r="M95" s="81" t="str" cm="1">
        <f t="array" ref="M95">IF($K95="", "", IFERROR(INDEX(list_cbam_relevance, MATCH($L95,list_specific_countries,0)), IF(OR(EXACT($L95,list_unlocodes_countries)), "CBAM-relevant", "Ungültiger UNLOCODE")))</f>
        <v/>
      </c>
      <c r="N95" s="81" t="str" cm="1">
        <f t="array" ref="N95">IF($G95="", "", IF($AF95 &lt; 8, "Nicht genügend Ziffern", IF(OR(EXACT($AE95,LEFT(list_cn_codes,8))), "CBAM-relevant", "Von CBAM ausgeschlossen")))</f>
        <v/>
      </c>
      <c r="O95" s="81" t="str" cm="1">
        <f t="array" ref="O95">IF(AND(EXACT("",$G95:$I95)), "", IF(OR(EXACT("",$G95:$I95)), "Bitte Pflichtfelder befüllen", IF($AH95, IF($AI95, IF($AJ95, IF(AND($N95="CBAM-relevant",$M95="CBAM-relevant"), "CBAM-relevant", "von CBAM ausgeschlossen"), "Bitte Nettogewicht überprüfen"), "Bitte Ursprungsland überprüfen"), "Bitte Zolltarifnummer überprüfen")))</f>
        <v/>
      </c>
      <c r="P95" s="81" t="str" cm="1">
        <f t="array" ref="P95">IF(OR(EXACT("",$G95:$I95)), "", MAX(0, IF($AL95, IF($AK95, INDEX(defvals_specific_countries, MATCH(LEFT($AE95,8), LEFT(list_cn_codes,8), 0), MATCH($L95, list_specific_countries, 0)), INDEX(defvals_rest_of_world, MATCH(LEFT($AE95,8), LEFT(list_cn_codes,8), 0))), 0)))</f>
        <v/>
      </c>
      <c r="Q95" s="81" t="str">
        <f t="shared" si="11"/>
        <v/>
      </c>
      <c r="R95" s="81" t="str">
        <f t="shared" si="15"/>
        <v/>
      </c>
      <c r="S95" s="81" t="str">
        <f t="shared" si="15"/>
        <v/>
      </c>
      <c r="T95" s="81" t="str">
        <f t="shared" si="15"/>
        <v/>
      </c>
      <c r="U95" s="81" t="str">
        <f t="shared" si="15"/>
        <v/>
      </c>
      <c r="V95" s="81" t="str">
        <f t="shared" si="15"/>
        <v/>
      </c>
      <c r="W95" s="81" t="str">
        <f t="shared" si="15"/>
        <v/>
      </c>
      <c r="X95" s="81" t="str">
        <f t="shared" si="15"/>
        <v/>
      </c>
      <c r="Y95" s="81" t="str">
        <f t="shared" si="15"/>
        <v/>
      </c>
      <c r="Z95" s="81" t="str">
        <f t="shared" si="15"/>
        <v/>
      </c>
      <c r="AE95" s="7" t="str">
        <f t="shared" si="2"/>
        <v/>
      </c>
      <c r="AF95" s="7" t="str">
        <f t="shared" si="12"/>
        <v/>
      </c>
      <c r="AG95" s="7" t="str">
        <f t="shared" si="3"/>
        <v/>
      </c>
      <c r="AH95" s="7" t="str">
        <f t="shared" si="13"/>
        <v/>
      </c>
      <c r="AI95" s="7" t="str" cm="1">
        <f t="array" ref="AI95">IF($K95="", "", AND($L95&lt;&gt;"", OR(EXACT($L95,list_unlocodes_countries))))</f>
        <v/>
      </c>
      <c r="AJ95" s="7" t="str">
        <f t="shared" si="14"/>
        <v/>
      </c>
      <c r="AK95" s="7" t="str">
        <f t="shared" si="4"/>
        <v/>
      </c>
      <c r="AL95" s="7" t="str" cm="1">
        <f t="array" ref="AL95">IF($AE95="", "", ISNUMBER(MATCH(LEFT($AE95,8), LEFT(list_cn_codes,8), 0)))</f>
        <v/>
      </c>
      <c r="AM95" s="7" t="str" cm="1">
        <f t="array" ref="AM95">IFERROR(
 IF(OR(EXACT("",$G95:$I95)), "",
  IF($F95="", 1, INDEX(calc_companies, MATCH($F95, drop_companies, 0))) *
  IF($H95="", 1, INDEX(calc_suppliers, MATCH($H95, drop_suppliers, 0))) *
  INDEX(calc_cn_codes, MATCH(LEFT($AE95,8), LEFT(drop_cn_codes,8), 0)) *
  INDEX(calc_countries, MATCH($L95, drop_countries, 0))
 ), "")</f>
        <v/>
      </c>
    </row>
    <row r="96" spans="1:39" ht="36" customHeight="1" thickTop="1" thickBot="1" x14ac:dyDescent="0.3">
      <c r="A96" s="62"/>
      <c r="C96" s="75"/>
      <c r="D96" s="75"/>
      <c r="E96" s="75"/>
      <c r="F96" s="75"/>
      <c r="G96" s="76"/>
      <c r="H96" s="76"/>
      <c r="I96" s="76"/>
      <c r="J96" s="76"/>
      <c r="K96" s="81" t="str">
        <f>IF($H96="", "", IFERROR(INDEX('Country List'!$E$2:$E$224, MATCH(INDEX(copy_paste_country, MATCH($H96, copy_paste_supplier, 0)), 'Country List'!$G$2:$G$224, 0)), INDEX(copy_paste_country, MATCH($H96, copy_paste_supplier, 0))))</f>
        <v/>
      </c>
      <c r="L96" s="81" t="str">
        <f t="shared" si="0"/>
        <v/>
      </c>
      <c r="M96" s="81" t="str" cm="1">
        <f t="array" ref="M96">IF($K96="", "", IFERROR(INDEX(list_cbam_relevance, MATCH($L96,list_specific_countries,0)), IF(OR(EXACT($L96,list_unlocodes_countries)), "CBAM-relevant", "Ungültiger UNLOCODE")))</f>
        <v/>
      </c>
      <c r="N96" s="81" t="str" cm="1">
        <f t="array" ref="N96">IF($G96="", "", IF($AF96 &lt; 8, "Nicht genügend Ziffern", IF(OR(EXACT($AE96,LEFT(list_cn_codes,8))), "CBAM-relevant", "Von CBAM ausgeschlossen")))</f>
        <v/>
      </c>
      <c r="O96" s="81" t="str" cm="1">
        <f t="array" ref="O96">IF(AND(EXACT("",$G96:$I96)), "", IF(OR(EXACT("",$G96:$I96)), "Bitte Pflichtfelder befüllen", IF($AH96, IF($AI96, IF($AJ96, IF(AND($N96="CBAM-relevant",$M96="CBAM-relevant"), "CBAM-relevant", "von CBAM ausgeschlossen"), "Bitte Nettogewicht überprüfen"), "Bitte Ursprungsland überprüfen"), "Bitte Zolltarifnummer überprüfen")))</f>
        <v/>
      </c>
      <c r="P96" s="81" t="str" cm="1">
        <f t="array" ref="P96">IF(OR(EXACT("",$G96:$I96)), "", MAX(0, IF($AL96, IF($AK96, INDEX(defvals_specific_countries, MATCH(LEFT($AE96,8), LEFT(list_cn_codes,8), 0), MATCH($L96, list_specific_countries, 0)), INDEX(defvals_rest_of_world, MATCH(LEFT($AE96,8), LEFT(list_cn_codes,8), 0))), 0)))</f>
        <v/>
      </c>
      <c r="Q96" s="81" t="str">
        <f t="shared" si="11"/>
        <v/>
      </c>
      <c r="R96" s="81" t="str">
        <f t="shared" si="15"/>
        <v/>
      </c>
      <c r="S96" s="81" t="str">
        <f t="shared" si="15"/>
        <v/>
      </c>
      <c r="T96" s="81" t="str">
        <f t="shared" si="15"/>
        <v/>
      </c>
      <c r="U96" s="81" t="str">
        <f t="shared" si="15"/>
        <v/>
      </c>
      <c r="V96" s="81" t="str">
        <f t="shared" si="15"/>
        <v/>
      </c>
      <c r="W96" s="81" t="str">
        <f t="shared" si="15"/>
        <v/>
      </c>
      <c r="X96" s="81" t="str">
        <f t="shared" si="15"/>
        <v/>
      </c>
      <c r="Y96" s="81" t="str">
        <f t="shared" si="15"/>
        <v/>
      </c>
      <c r="Z96" s="81" t="str">
        <f t="shared" si="15"/>
        <v/>
      </c>
      <c r="AE96" s="7" t="str">
        <f t="shared" si="2"/>
        <v/>
      </c>
      <c r="AF96" s="7" t="str">
        <f t="shared" si="12"/>
        <v/>
      </c>
      <c r="AG96" s="7" t="str">
        <f t="shared" si="3"/>
        <v/>
      </c>
      <c r="AH96" s="7" t="str">
        <f t="shared" si="13"/>
        <v/>
      </c>
      <c r="AI96" s="7" t="str" cm="1">
        <f t="array" ref="AI96">IF($K96="", "", AND($L96&lt;&gt;"", OR(EXACT($L96,list_unlocodes_countries))))</f>
        <v/>
      </c>
      <c r="AJ96" s="7" t="str">
        <f t="shared" si="14"/>
        <v/>
      </c>
      <c r="AK96" s="7" t="str">
        <f t="shared" si="4"/>
        <v/>
      </c>
      <c r="AL96" s="7" t="str" cm="1">
        <f t="array" ref="AL96">IF($AE96="", "", ISNUMBER(MATCH(LEFT($AE96,8), LEFT(list_cn_codes,8), 0)))</f>
        <v/>
      </c>
      <c r="AM96" s="7" t="str" cm="1">
        <f t="array" ref="AM96">IFERROR(
 IF(OR(EXACT("",$G96:$I96)), "",
  IF($F96="", 1, INDEX(calc_companies, MATCH($F96, drop_companies, 0))) *
  IF($H96="", 1, INDEX(calc_suppliers, MATCH($H96, drop_suppliers, 0))) *
  INDEX(calc_cn_codes, MATCH(LEFT($AE96,8), LEFT(drop_cn_codes,8), 0)) *
  INDEX(calc_countries, MATCH($L96, drop_countries, 0))
 ), "")</f>
        <v/>
      </c>
    </row>
    <row r="97" spans="1:39" ht="36" customHeight="1" thickTop="1" thickBot="1" x14ac:dyDescent="0.3">
      <c r="A97" s="62"/>
      <c r="C97" s="75"/>
      <c r="D97" s="75"/>
      <c r="E97" s="75"/>
      <c r="F97" s="75"/>
      <c r="G97" s="76"/>
      <c r="H97" s="76"/>
      <c r="I97" s="76"/>
      <c r="J97" s="76"/>
      <c r="K97" s="81" t="str">
        <f>IF($H97="", "", IFERROR(INDEX('Country List'!$E$2:$E$224, MATCH(INDEX(copy_paste_country, MATCH($H97, copy_paste_supplier, 0)), 'Country List'!$G$2:$G$224, 0)), INDEX(copy_paste_country, MATCH($H97, copy_paste_supplier, 0))))</f>
        <v/>
      </c>
      <c r="L97" s="81" t="str">
        <f t="shared" si="0"/>
        <v/>
      </c>
      <c r="M97" s="81" t="str" cm="1">
        <f t="array" ref="M97">IF($K97="", "", IFERROR(INDEX(list_cbam_relevance, MATCH($L97,list_specific_countries,0)), IF(OR(EXACT($L97,list_unlocodes_countries)), "CBAM-relevant", "Ungültiger UNLOCODE")))</f>
        <v/>
      </c>
      <c r="N97" s="81" t="str" cm="1">
        <f t="array" ref="N97">IF($G97="", "", IF($AF97 &lt; 8, "Nicht genügend Ziffern", IF(OR(EXACT($AE97,LEFT(list_cn_codes,8))), "CBAM-relevant", "Von CBAM ausgeschlossen")))</f>
        <v/>
      </c>
      <c r="O97" s="81" t="str" cm="1">
        <f t="array" ref="O97">IF(AND(EXACT("",$G97:$I97)), "", IF(OR(EXACT("",$G97:$I97)), "Bitte Pflichtfelder befüllen", IF($AH97, IF($AI97, IF($AJ97, IF(AND($N97="CBAM-relevant",$M97="CBAM-relevant"), "CBAM-relevant", "von CBAM ausgeschlossen"), "Bitte Nettogewicht überprüfen"), "Bitte Ursprungsland überprüfen"), "Bitte Zolltarifnummer überprüfen")))</f>
        <v/>
      </c>
      <c r="P97" s="81" t="str" cm="1">
        <f t="array" ref="P97">IF(OR(EXACT("",$G97:$I97)), "", MAX(0, IF($AL97, IF($AK97, INDEX(defvals_specific_countries, MATCH(LEFT($AE97,8), LEFT(list_cn_codes,8), 0), MATCH($L97, list_specific_countries, 0)), INDEX(defvals_rest_of_world, MATCH(LEFT($AE97,8), LEFT(list_cn_codes,8), 0))), 0)))</f>
        <v/>
      </c>
      <c r="Q97" s="81" t="str">
        <f t="shared" si="11"/>
        <v/>
      </c>
      <c r="R97" s="81" t="str">
        <f t="shared" si="15"/>
        <v/>
      </c>
      <c r="S97" s="81" t="str">
        <f t="shared" si="15"/>
        <v/>
      </c>
      <c r="T97" s="81" t="str">
        <f t="shared" si="15"/>
        <v/>
      </c>
      <c r="U97" s="81" t="str">
        <f t="shared" si="15"/>
        <v/>
      </c>
      <c r="V97" s="81" t="str">
        <f t="shared" si="15"/>
        <v/>
      </c>
      <c r="W97" s="81" t="str">
        <f t="shared" si="15"/>
        <v/>
      </c>
      <c r="X97" s="81" t="str">
        <f t="shared" si="15"/>
        <v/>
      </c>
      <c r="Y97" s="81" t="str">
        <f t="shared" si="15"/>
        <v/>
      </c>
      <c r="Z97" s="81" t="str">
        <f t="shared" si="15"/>
        <v/>
      </c>
      <c r="AE97" s="7" t="str">
        <f t="shared" si="2"/>
        <v/>
      </c>
      <c r="AF97" s="7" t="str">
        <f t="shared" si="12"/>
        <v/>
      </c>
      <c r="AG97" s="7" t="str">
        <f t="shared" si="3"/>
        <v/>
      </c>
      <c r="AH97" s="7" t="str">
        <f t="shared" si="13"/>
        <v/>
      </c>
      <c r="AI97" s="7" t="str" cm="1">
        <f t="array" ref="AI97">IF($K97="", "", AND($L97&lt;&gt;"", OR(EXACT($L97,list_unlocodes_countries))))</f>
        <v/>
      </c>
      <c r="AJ97" s="7" t="str">
        <f t="shared" si="14"/>
        <v/>
      </c>
      <c r="AK97" s="7" t="str">
        <f t="shared" si="4"/>
        <v/>
      </c>
      <c r="AL97" s="7" t="str" cm="1">
        <f t="array" ref="AL97">IF($AE97="", "", ISNUMBER(MATCH(LEFT($AE97,8), LEFT(list_cn_codes,8), 0)))</f>
        <v/>
      </c>
      <c r="AM97" s="7" t="str" cm="1">
        <f t="array" ref="AM97">IFERROR(
 IF(OR(EXACT("",$G97:$I97)), "",
  IF($F97="", 1, INDEX(calc_companies, MATCH($F97, drop_companies, 0))) *
  IF($H97="", 1, INDEX(calc_suppliers, MATCH($H97, drop_suppliers, 0))) *
  INDEX(calc_cn_codes, MATCH(LEFT($AE97,8), LEFT(drop_cn_codes,8), 0)) *
  INDEX(calc_countries, MATCH($L97, drop_countries, 0))
 ), "")</f>
        <v/>
      </c>
    </row>
    <row r="98" spans="1:39" ht="36" customHeight="1" thickTop="1" thickBot="1" x14ac:dyDescent="0.3">
      <c r="A98" s="62"/>
      <c r="C98" s="75"/>
      <c r="D98" s="75"/>
      <c r="E98" s="75"/>
      <c r="F98" s="75"/>
      <c r="G98" s="76"/>
      <c r="H98" s="76"/>
      <c r="I98" s="76"/>
      <c r="J98" s="76"/>
      <c r="K98" s="81" t="str">
        <f>IF($H98="", "", IFERROR(INDEX('Country List'!$E$2:$E$224, MATCH(INDEX(copy_paste_country, MATCH($H98, copy_paste_supplier, 0)), 'Country List'!$G$2:$G$224, 0)), INDEX(copy_paste_country, MATCH($H98, copy_paste_supplier, 0))))</f>
        <v/>
      </c>
      <c r="L98" s="81" t="str">
        <f t="shared" si="0"/>
        <v/>
      </c>
      <c r="M98" s="81" t="str" cm="1">
        <f t="array" ref="M98">IF($K98="", "", IFERROR(INDEX(list_cbam_relevance, MATCH($L98,list_specific_countries,0)), IF(OR(EXACT($L98,list_unlocodes_countries)), "CBAM-relevant", "Ungültiger UNLOCODE")))</f>
        <v/>
      </c>
      <c r="N98" s="81" t="str" cm="1">
        <f t="array" ref="N98">IF($G98="", "", IF($AF98 &lt; 8, "Nicht genügend Ziffern", IF(OR(EXACT($AE98,LEFT(list_cn_codes,8))), "CBAM-relevant", "Von CBAM ausgeschlossen")))</f>
        <v/>
      </c>
      <c r="O98" s="81" t="str" cm="1">
        <f t="array" ref="O98">IF(AND(EXACT("",$G98:$I98)), "", IF(OR(EXACT("",$G98:$I98)), "Bitte Pflichtfelder befüllen", IF($AH98, IF($AI98, IF($AJ98, IF(AND($N98="CBAM-relevant",$M98="CBAM-relevant"), "CBAM-relevant", "von CBAM ausgeschlossen"), "Bitte Nettogewicht überprüfen"), "Bitte Ursprungsland überprüfen"), "Bitte Zolltarifnummer überprüfen")))</f>
        <v/>
      </c>
      <c r="P98" s="81" t="str" cm="1">
        <f t="array" ref="P98">IF(OR(EXACT("",$G98:$I98)), "", MAX(0, IF($AL98, IF($AK98, INDEX(defvals_specific_countries, MATCH(LEFT($AE98,8), LEFT(list_cn_codes,8), 0), MATCH($L98, list_specific_countries, 0)), INDEX(defvals_rest_of_world, MATCH(LEFT($AE98,8), LEFT(list_cn_codes,8), 0))), 0)))</f>
        <v/>
      </c>
      <c r="Q98" s="81" t="str">
        <f t="shared" si="11"/>
        <v/>
      </c>
      <c r="R98" s="81" t="str">
        <f t="shared" si="15"/>
        <v/>
      </c>
      <c r="S98" s="81" t="str">
        <f t="shared" si="15"/>
        <v/>
      </c>
      <c r="T98" s="81" t="str">
        <f t="shared" si="15"/>
        <v/>
      </c>
      <c r="U98" s="81" t="str">
        <f t="shared" si="15"/>
        <v/>
      </c>
      <c r="V98" s="81" t="str">
        <f t="shared" si="15"/>
        <v/>
      </c>
      <c r="W98" s="81" t="str">
        <f t="shared" si="15"/>
        <v/>
      </c>
      <c r="X98" s="81" t="str">
        <f t="shared" si="15"/>
        <v/>
      </c>
      <c r="Y98" s="81" t="str">
        <f t="shared" si="15"/>
        <v/>
      </c>
      <c r="Z98" s="81" t="str">
        <f t="shared" si="15"/>
        <v/>
      </c>
      <c r="AE98" s="7" t="str">
        <f t="shared" si="2"/>
        <v/>
      </c>
      <c r="AF98" s="7" t="str">
        <f t="shared" si="12"/>
        <v/>
      </c>
      <c r="AG98" s="7" t="str">
        <f t="shared" si="3"/>
        <v/>
      </c>
      <c r="AH98" s="7" t="str">
        <f t="shared" si="13"/>
        <v/>
      </c>
      <c r="AI98" s="7" t="str" cm="1">
        <f t="array" ref="AI98">IF($K98="", "", AND($L98&lt;&gt;"", OR(EXACT($L98,list_unlocodes_countries))))</f>
        <v/>
      </c>
      <c r="AJ98" s="7" t="str">
        <f t="shared" si="14"/>
        <v/>
      </c>
      <c r="AK98" s="7" t="str">
        <f t="shared" si="4"/>
        <v/>
      </c>
      <c r="AL98" s="7" t="str" cm="1">
        <f t="array" ref="AL98">IF($AE98="", "", ISNUMBER(MATCH(LEFT($AE98,8), LEFT(list_cn_codes,8), 0)))</f>
        <v/>
      </c>
      <c r="AM98" s="7" t="str" cm="1">
        <f t="array" ref="AM98">IFERROR(
 IF(OR(EXACT("",$G98:$I98)), "",
  IF($F98="", 1, INDEX(calc_companies, MATCH($F98, drop_companies, 0))) *
  IF($H98="", 1, INDEX(calc_suppliers, MATCH($H98, drop_suppliers, 0))) *
  INDEX(calc_cn_codes, MATCH(LEFT($AE98,8), LEFT(drop_cn_codes,8), 0)) *
  INDEX(calc_countries, MATCH($L98, drop_countries, 0))
 ), "")</f>
        <v/>
      </c>
    </row>
    <row r="99" spans="1:39" ht="36" customHeight="1" thickTop="1" thickBot="1" x14ac:dyDescent="0.3">
      <c r="A99" s="62"/>
      <c r="C99" s="75"/>
      <c r="D99" s="75"/>
      <c r="E99" s="75"/>
      <c r="F99" s="75"/>
      <c r="G99" s="76"/>
      <c r="H99" s="76"/>
      <c r="I99" s="76"/>
      <c r="J99" s="76"/>
      <c r="K99" s="81" t="str">
        <f>IF($H99="", "", IFERROR(INDEX('Country List'!$E$2:$E$224, MATCH(INDEX(copy_paste_country, MATCH($H99, copy_paste_supplier, 0)), 'Country List'!$G$2:$G$224, 0)), INDEX(copy_paste_country, MATCH($H99, copy_paste_supplier, 0))))</f>
        <v/>
      </c>
      <c r="L99" s="81" t="str">
        <f t="shared" si="0"/>
        <v/>
      </c>
      <c r="M99" s="81" t="str" cm="1">
        <f t="array" ref="M99">IF($K99="", "", IFERROR(INDEX(list_cbam_relevance, MATCH($L99,list_specific_countries,0)), IF(OR(EXACT($L99,list_unlocodes_countries)), "CBAM-relevant", "Ungültiger UNLOCODE")))</f>
        <v/>
      </c>
      <c r="N99" s="81" t="str" cm="1">
        <f t="array" ref="N99">IF($G99="", "", IF($AF99 &lt; 8, "Nicht genügend Ziffern", IF(OR(EXACT($AE99,LEFT(list_cn_codes,8))), "CBAM-relevant", "Von CBAM ausgeschlossen")))</f>
        <v/>
      </c>
      <c r="O99" s="81" t="str" cm="1">
        <f t="array" ref="O99">IF(AND(EXACT("",$G99:$I99)), "", IF(OR(EXACT("",$G99:$I99)), "Bitte Pflichtfelder befüllen", IF($AH99, IF($AI99, IF($AJ99, IF(AND($N99="CBAM-relevant",$M99="CBAM-relevant"), "CBAM-relevant", "von CBAM ausgeschlossen"), "Bitte Nettogewicht überprüfen"), "Bitte Ursprungsland überprüfen"), "Bitte Zolltarifnummer überprüfen")))</f>
        <v/>
      </c>
      <c r="P99" s="81" t="str" cm="1">
        <f t="array" ref="P99">IF(OR(EXACT("",$G99:$I99)), "", MAX(0, IF($AL99, IF($AK99, INDEX(defvals_specific_countries, MATCH(LEFT($AE99,8), LEFT(list_cn_codes,8), 0), MATCH($L99, list_specific_countries, 0)), INDEX(defvals_rest_of_world, MATCH(LEFT($AE99,8), LEFT(list_cn_codes,8), 0))), 0)))</f>
        <v/>
      </c>
      <c r="Q99" s="81" t="str">
        <f t="shared" si="11"/>
        <v/>
      </c>
      <c r="R99" s="81" t="str">
        <f t="shared" si="15"/>
        <v/>
      </c>
      <c r="S99" s="81" t="str">
        <f t="shared" si="15"/>
        <v/>
      </c>
      <c r="T99" s="81" t="str">
        <f t="shared" si="15"/>
        <v/>
      </c>
      <c r="U99" s="81" t="str">
        <f t="shared" si="15"/>
        <v/>
      </c>
      <c r="V99" s="81" t="str">
        <f t="shared" si="15"/>
        <v/>
      </c>
      <c r="W99" s="81" t="str">
        <f t="shared" si="15"/>
        <v/>
      </c>
      <c r="X99" s="81" t="str">
        <f t="shared" si="15"/>
        <v/>
      </c>
      <c r="Y99" s="81" t="str">
        <f t="shared" si="15"/>
        <v/>
      </c>
      <c r="Z99" s="81" t="str">
        <f t="shared" si="15"/>
        <v/>
      </c>
      <c r="AE99" s="7" t="str">
        <f t="shared" si="2"/>
        <v/>
      </c>
      <c r="AF99" s="7" t="str">
        <f t="shared" si="12"/>
        <v/>
      </c>
      <c r="AG99" s="7" t="str">
        <f t="shared" si="3"/>
        <v/>
      </c>
      <c r="AH99" s="7" t="str">
        <f t="shared" si="13"/>
        <v/>
      </c>
      <c r="AI99" s="7" t="str" cm="1">
        <f t="array" ref="AI99">IF($K99="", "", AND($L99&lt;&gt;"", OR(EXACT($L99,list_unlocodes_countries))))</f>
        <v/>
      </c>
      <c r="AJ99" s="7" t="str">
        <f t="shared" si="14"/>
        <v/>
      </c>
      <c r="AK99" s="7" t="str">
        <f t="shared" si="4"/>
        <v/>
      </c>
      <c r="AL99" s="7" t="str" cm="1">
        <f t="array" ref="AL99">IF($AE99="", "", ISNUMBER(MATCH(LEFT($AE99,8), LEFT(list_cn_codes,8), 0)))</f>
        <v/>
      </c>
      <c r="AM99" s="7" t="str" cm="1">
        <f t="array" ref="AM99">IFERROR(
 IF(OR(EXACT("",$G99:$I99)), "",
  IF($F99="", 1, INDEX(calc_companies, MATCH($F99, drop_companies, 0))) *
  IF($H99="", 1, INDEX(calc_suppliers, MATCH($H99, drop_suppliers, 0))) *
  INDEX(calc_cn_codes, MATCH(LEFT($AE99,8), LEFT(drop_cn_codes,8), 0)) *
  INDEX(calc_countries, MATCH($L99, drop_countries, 0))
 ), "")</f>
        <v/>
      </c>
    </row>
    <row r="100" spans="1:39" ht="36" customHeight="1" thickTop="1" thickBot="1" x14ac:dyDescent="0.3">
      <c r="A100" s="62"/>
      <c r="C100" s="75"/>
      <c r="D100" s="75"/>
      <c r="E100" s="75"/>
      <c r="F100" s="75"/>
      <c r="G100" s="76"/>
      <c r="H100" s="76"/>
      <c r="I100" s="76"/>
      <c r="J100" s="76"/>
      <c r="K100" s="81" t="str">
        <f>IF($H100="", "", IFERROR(INDEX('Country List'!$E$2:$E$224, MATCH(INDEX(copy_paste_country, MATCH($H100, copy_paste_supplier, 0)), 'Country List'!$G$2:$G$224, 0)), INDEX(copy_paste_country, MATCH($H100, copy_paste_supplier, 0))))</f>
        <v/>
      </c>
      <c r="L100" s="81" t="str">
        <f t="shared" si="0"/>
        <v/>
      </c>
      <c r="M100" s="81" t="str" cm="1">
        <f t="array" ref="M100">IF($K100="", "", IFERROR(INDEX(list_cbam_relevance, MATCH($L100,list_specific_countries,0)), IF(OR(EXACT($L100,list_unlocodes_countries)), "CBAM-relevant", "Ungültiger UNLOCODE")))</f>
        <v/>
      </c>
      <c r="N100" s="81" t="str" cm="1">
        <f t="array" ref="N100">IF($G100="", "", IF($AF100 &lt; 8, "Nicht genügend Ziffern", IF(OR(EXACT($AE100,LEFT(list_cn_codes,8))), "CBAM-relevant", "Von CBAM ausgeschlossen")))</f>
        <v/>
      </c>
      <c r="O100" s="81" t="str" cm="1">
        <f t="array" ref="O100">IF(AND(EXACT("",$G100:$I100)), "", IF(OR(EXACT("",$G100:$I100)), "Bitte Pflichtfelder befüllen", IF($AH100, IF($AI100, IF($AJ100, IF(AND($N100="CBAM-relevant",$M100="CBAM-relevant"), "CBAM-relevant", "von CBAM ausgeschlossen"), "Bitte Nettogewicht überprüfen"), "Bitte Ursprungsland überprüfen"), "Bitte Zolltarifnummer überprüfen")))</f>
        <v/>
      </c>
      <c r="P100" s="81" t="str" cm="1">
        <f t="array" ref="P100">IF(OR(EXACT("",$G100:$I100)), "", MAX(0, IF($AL100, IF($AK100, INDEX(defvals_specific_countries, MATCH(LEFT($AE100,8), LEFT(list_cn_codes,8), 0), MATCH($L100, list_specific_countries, 0)), INDEX(defvals_rest_of_world, MATCH(LEFT($AE100,8), LEFT(list_cn_codes,8), 0))), 0)))</f>
        <v/>
      </c>
      <c r="Q100" s="81" t="str">
        <f t="shared" si="11"/>
        <v/>
      </c>
      <c r="R100" s="81" t="str">
        <f t="shared" si="15"/>
        <v/>
      </c>
      <c r="S100" s="81" t="str">
        <f t="shared" si="15"/>
        <v/>
      </c>
      <c r="T100" s="81" t="str">
        <f t="shared" si="15"/>
        <v/>
      </c>
      <c r="U100" s="81" t="str">
        <f t="shared" si="15"/>
        <v/>
      </c>
      <c r="V100" s="81" t="str">
        <f t="shared" si="15"/>
        <v/>
      </c>
      <c r="W100" s="81" t="str">
        <f t="shared" si="15"/>
        <v/>
      </c>
      <c r="X100" s="81" t="str">
        <f t="shared" si="15"/>
        <v/>
      </c>
      <c r="Y100" s="81" t="str">
        <f t="shared" si="15"/>
        <v/>
      </c>
      <c r="Z100" s="81" t="str">
        <f t="shared" si="15"/>
        <v/>
      </c>
      <c r="AE100" s="7" t="str">
        <f t="shared" si="2"/>
        <v/>
      </c>
      <c r="AF100" s="7" t="str">
        <f t="shared" si="12"/>
        <v/>
      </c>
      <c r="AG100" s="7" t="str">
        <f t="shared" si="3"/>
        <v/>
      </c>
      <c r="AH100" s="7" t="str">
        <f t="shared" si="13"/>
        <v/>
      </c>
      <c r="AI100" s="7" t="str" cm="1">
        <f t="array" ref="AI100">IF($K100="", "", AND($L100&lt;&gt;"", OR(EXACT($L100,list_unlocodes_countries))))</f>
        <v/>
      </c>
      <c r="AJ100" s="7" t="str">
        <f t="shared" si="14"/>
        <v/>
      </c>
      <c r="AK100" s="7" t="str">
        <f t="shared" si="4"/>
        <v/>
      </c>
      <c r="AL100" s="7" t="str" cm="1">
        <f t="array" ref="AL100">IF($AE100="", "", ISNUMBER(MATCH(LEFT($AE100,8), LEFT(list_cn_codes,8), 0)))</f>
        <v/>
      </c>
      <c r="AM100" s="7" t="str" cm="1">
        <f t="array" ref="AM100">IFERROR(
 IF(OR(EXACT("",$G100:$I100)), "",
  IF($F100="", 1, INDEX(calc_companies, MATCH($F100, drop_companies, 0))) *
  IF($H100="", 1, INDEX(calc_suppliers, MATCH($H100, drop_suppliers, 0))) *
  INDEX(calc_cn_codes, MATCH(LEFT($AE100,8), LEFT(drop_cn_codes,8), 0)) *
  INDEX(calc_countries, MATCH($L100, drop_countries, 0))
 ), "")</f>
        <v/>
      </c>
    </row>
    <row r="101" spans="1:39" ht="36" customHeight="1" thickTop="1" thickBot="1" x14ac:dyDescent="0.3">
      <c r="A101" s="62"/>
      <c r="C101" s="75"/>
      <c r="D101" s="75"/>
      <c r="E101" s="75"/>
      <c r="F101" s="75"/>
      <c r="G101" s="76"/>
      <c r="H101" s="76"/>
      <c r="I101" s="76"/>
      <c r="J101" s="76"/>
      <c r="K101" s="81" t="str">
        <f>IF($H101="", "", IFERROR(INDEX('Country List'!$E$2:$E$224, MATCH(INDEX(copy_paste_country, MATCH($H101, copy_paste_supplier, 0)), 'Country List'!$G$2:$G$224, 0)), INDEX(copy_paste_country, MATCH($H101, copy_paste_supplier, 0))))</f>
        <v/>
      </c>
      <c r="L101" s="81" t="str">
        <f t="shared" si="0"/>
        <v/>
      </c>
      <c r="M101" s="81" t="str" cm="1">
        <f t="array" ref="M101">IF($K101="", "", IFERROR(INDEX(list_cbam_relevance, MATCH($L101,list_specific_countries,0)), IF(OR(EXACT($L101,list_unlocodes_countries)), "CBAM-relevant", "Ungültiger UNLOCODE")))</f>
        <v/>
      </c>
      <c r="N101" s="81" t="str" cm="1">
        <f t="array" ref="N101">IF($G101="", "", IF($AF101 &lt; 8, "Nicht genügend Ziffern", IF(OR(EXACT($AE101,LEFT(list_cn_codes,8))), "CBAM-relevant", "Von CBAM ausgeschlossen")))</f>
        <v/>
      </c>
      <c r="O101" s="81" t="str" cm="1">
        <f t="array" ref="O101">IF(AND(EXACT("",$G101:$I101)), "", IF(OR(EXACT("",$G101:$I101)), "Bitte Pflichtfelder befüllen", IF($AH101, IF($AI101, IF($AJ101, IF(AND($N101="CBAM-relevant",$M101="CBAM-relevant"), "CBAM-relevant", "von CBAM ausgeschlossen"), "Bitte Nettogewicht überprüfen"), "Bitte Ursprungsland überprüfen"), "Bitte Zolltarifnummer überprüfen")))</f>
        <v/>
      </c>
      <c r="P101" s="81" t="str" cm="1">
        <f t="array" ref="P101">IF(OR(EXACT("",$G101:$I101)), "", MAX(0, IF($AL101, IF($AK101, INDEX(defvals_specific_countries, MATCH(LEFT($AE101,8), LEFT(list_cn_codes,8), 0), MATCH($L101, list_specific_countries, 0)), INDEX(defvals_rest_of_world, MATCH(LEFT($AE101,8), LEFT(list_cn_codes,8), 0))), 0)))</f>
        <v/>
      </c>
      <c r="Q101" s="81" t="str">
        <f t="shared" si="11"/>
        <v/>
      </c>
      <c r="R101" s="81" t="str">
        <f t="shared" si="15"/>
        <v/>
      </c>
      <c r="S101" s="81" t="str">
        <f t="shared" si="15"/>
        <v/>
      </c>
      <c r="T101" s="81" t="str">
        <f t="shared" si="15"/>
        <v/>
      </c>
      <c r="U101" s="81" t="str">
        <f t="shared" si="15"/>
        <v/>
      </c>
      <c r="V101" s="81" t="str">
        <f t="shared" si="15"/>
        <v/>
      </c>
      <c r="W101" s="81" t="str">
        <f t="shared" si="15"/>
        <v/>
      </c>
      <c r="X101" s="81" t="str">
        <f t="shared" si="15"/>
        <v/>
      </c>
      <c r="Y101" s="81" t="str">
        <f t="shared" si="15"/>
        <v/>
      </c>
      <c r="Z101" s="81" t="str">
        <f t="shared" si="15"/>
        <v/>
      </c>
      <c r="AE101" s="7" t="str">
        <f t="shared" si="2"/>
        <v/>
      </c>
      <c r="AF101" s="7" t="str">
        <f t="shared" si="12"/>
        <v/>
      </c>
      <c r="AG101" s="7" t="str">
        <f t="shared" si="3"/>
        <v/>
      </c>
      <c r="AH101" s="7" t="str">
        <f t="shared" si="13"/>
        <v/>
      </c>
      <c r="AI101" s="7" t="str" cm="1">
        <f t="array" ref="AI101">IF($K101="", "", AND($L101&lt;&gt;"", OR(EXACT($L101,list_unlocodes_countries))))</f>
        <v/>
      </c>
      <c r="AJ101" s="7" t="str">
        <f t="shared" si="14"/>
        <v/>
      </c>
      <c r="AK101" s="7" t="str">
        <f t="shared" si="4"/>
        <v/>
      </c>
      <c r="AL101" s="7" t="str" cm="1">
        <f t="array" ref="AL101">IF($AE101="", "", ISNUMBER(MATCH(LEFT($AE101,8), LEFT(list_cn_codes,8), 0)))</f>
        <v/>
      </c>
      <c r="AM101" s="7" t="str" cm="1">
        <f t="array" ref="AM101">IFERROR(
 IF(OR(EXACT("",$G101:$I101)), "",
  IF($F101="", 1, INDEX(calc_companies, MATCH($F101, drop_companies, 0))) *
  IF($H101="", 1, INDEX(calc_suppliers, MATCH($H101, drop_suppliers, 0))) *
  INDEX(calc_cn_codes, MATCH(LEFT($AE101,8), LEFT(drop_cn_codes,8), 0)) *
  INDEX(calc_countries, MATCH($L101, drop_countries, 0))
 ), "")</f>
        <v/>
      </c>
    </row>
    <row r="102" spans="1:39" ht="36" customHeight="1" thickTop="1" thickBot="1" x14ac:dyDescent="0.3">
      <c r="A102" s="62"/>
      <c r="C102" s="75"/>
      <c r="D102" s="75"/>
      <c r="E102" s="75"/>
      <c r="F102" s="75"/>
      <c r="G102" s="76"/>
      <c r="H102" s="76"/>
      <c r="I102" s="76"/>
      <c r="J102" s="76"/>
      <c r="K102" s="81" t="str">
        <f>IF($H102="", "", IFERROR(INDEX('Country List'!$E$2:$E$224, MATCH(INDEX(copy_paste_country, MATCH($H102, copy_paste_supplier, 0)), 'Country List'!$G$2:$G$224, 0)), INDEX(copy_paste_country, MATCH($H102, copy_paste_supplier, 0))))</f>
        <v/>
      </c>
      <c r="L102" s="81" t="str">
        <f t="shared" si="0"/>
        <v/>
      </c>
      <c r="M102" s="81" t="str" cm="1">
        <f t="array" ref="M102">IF($K102="", "", IFERROR(INDEX(list_cbam_relevance, MATCH($L102,list_specific_countries,0)), IF(OR(EXACT($L102,list_unlocodes_countries)), "CBAM-relevant", "Ungültiger UNLOCODE")))</f>
        <v/>
      </c>
      <c r="N102" s="81" t="str" cm="1">
        <f t="array" ref="N102">IF($G102="", "", IF($AF102 &lt; 8, "Nicht genügend Ziffern", IF(OR(EXACT($AE102,LEFT(list_cn_codes,8))), "CBAM-relevant", "Von CBAM ausgeschlossen")))</f>
        <v/>
      </c>
      <c r="O102" s="81" t="str" cm="1">
        <f t="array" ref="O102">IF(AND(EXACT("",$G102:$I102)), "", IF(OR(EXACT("",$G102:$I102)), "Bitte Pflichtfelder befüllen", IF($AH102, IF($AI102, IF($AJ102, IF(AND($N102="CBAM-relevant",$M102="CBAM-relevant"), "CBAM-relevant", "von CBAM ausgeschlossen"), "Bitte Nettogewicht überprüfen"), "Bitte Ursprungsland überprüfen"), "Bitte Zolltarifnummer überprüfen")))</f>
        <v/>
      </c>
      <c r="P102" s="81" t="str" cm="1">
        <f t="array" ref="P102">IF(OR(EXACT("",$G102:$I102)), "", MAX(0, IF($AL102, IF($AK102, INDEX(defvals_specific_countries, MATCH(LEFT($AE102,8), LEFT(list_cn_codes,8), 0), MATCH($L102, list_specific_countries, 0)), INDEX(defvals_rest_of_world, MATCH(LEFT($AE102,8), LEFT(list_cn_codes,8), 0))), 0)))</f>
        <v/>
      </c>
      <c r="Q102" s="81" t="str">
        <f t="shared" si="11"/>
        <v/>
      </c>
      <c r="R102" s="81" t="str">
        <f t="shared" si="15"/>
        <v/>
      </c>
      <c r="S102" s="81" t="str">
        <f t="shared" si="15"/>
        <v/>
      </c>
      <c r="T102" s="81" t="str">
        <f t="shared" si="15"/>
        <v/>
      </c>
      <c r="U102" s="81" t="str">
        <f t="shared" si="15"/>
        <v/>
      </c>
      <c r="V102" s="81" t="str">
        <f t="shared" si="15"/>
        <v/>
      </c>
      <c r="W102" s="81" t="str">
        <f t="shared" si="15"/>
        <v/>
      </c>
      <c r="X102" s="81" t="str">
        <f t="shared" si="15"/>
        <v/>
      </c>
      <c r="Y102" s="81" t="str">
        <f t="shared" si="15"/>
        <v/>
      </c>
      <c r="Z102" s="81" t="str">
        <f t="shared" si="15"/>
        <v/>
      </c>
      <c r="AE102" s="7" t="str">
        <f t="shared" si="2"/>
        <v/>
      </c>
      <c r="AF102" s="7" t="str">
        <f t="shared" si="12"/>
        <v/>
      </c>
      <c r="AG102" s="7" t="str">
        <f t="shared" si="3"/>
        <v/>
      </c>
      <c r="AH102" s="7" t="str">
        <f t="shared" si="13"/>
        <v/>
      </c>
      <c r="AI102" s="7" t="str" cm="1">
        <f t="array" ref="AI102">IF($K102="", "", AND($L102&lt;&gt;"", OR(EXACT($L102,list_unlocodes_countries))))</f>
        <v/>
      </c>
      <c r="AJ102" s="7" t="str">
        <f t="shared" si="14"/>
        <v/>
      </c>
      <c r="AK102" s="7" t="str">
        <f t="shared" si="4"/>
        <v/>
      </c>
      <c r="AL102" s="7" t="str" cm="1">
        <f t="array" ref="AL102">IF($AE102="", "", ISNUMBER(MATCH(LEFT($AE102,8), LEFT(list_cn_codes,8), 0)))</f>
        <v/>
      </c>
      <c r="AM102" s="7" t="str" cm="1">
        <f t="array" ref="AM102">IFERROR(
 IF(OR(EXACT("",$G102:$I102)), "",
  IF($F102="", 1, INDEX(calc_companies, MATCH($F102, drop_companies, 0))) *
  IF($H102="", 1, INDEX(calc_suppliers, MATCH($H102, drop_suppliers, 0))) *
  INDEX(calc_cn_codes, MATCH(LEFT($AE102,8), LEFT(drop_cn_codes,8), 0)) *
  INDEX(calc_countries, MATCH($L102, drop_countries, 0))
 ), "")</f>
        <v/>
      </c>
    </row>
    <row r="103" spans="1:39" ht="36" customHeight="1" thickTop="1" thickBot="1" x14ac:dyDescent="0.3">
      <c r="A103" s="62"/>
      <c r="C103" s="75"/>
      <c r="D103" s="75"/>
      <c r="E103" s="75"/>
      <c r="F103" s="75"/>
      <c r="G103" s="76"/>
      <c r="H103" s="76"/>
      <c r="I103" s="76"/>
      <c r="J103" s="76"/>
      <c r="K103" s="81" t="str">
        <f>IF($H103="", "", IFERROR(INDEX('Country List'!$E$2:$E$224, MATCH(INDEX(copy_paste_country, MATCH($H103, copy_paste_supplier, 0)), 'Country List'!$G$2:$G$224, 0)), INDEX(copy_paste_country, MATCH($H103, copy_paste_supplier, 0))))</f>
        <v/>
      </c>
      <c r="L103" s="81" t="str">
        <f t="shared" si="0"/>
        <v/>
      </c>
      <c r="M103" s="81" t="str" cm="1">
        <f t="array" ref="M103">IF($K103="", "", IFERROR(INDEX(list_cbam_relevance, MATCH($L103,list_specific_countries,0)), IF(OR(EXACT($L103,list_unlocodes_countries)), "CBAM-relevant", "Ungültiger UNLOCODE")))</f>
        <v/>
      </c>
      <c r="N103" s="81" t="str" cm="1">
        <f t="array" ref="N103">IF($G103="", "", IF($AF103 &lt; 8, "Nicht genügend Ziffern", IF(OR(EXACT($AE103,LEFT(list_cn_codes,8))), "CBAM-relevant", "Von CBAM ausgeschlossen")))</f>
        <v/>
      </c>
      <c r="O103" s="81" t="str" cm="1">
        <f t="array" ref="O103">IF(AND(EXACT("",$G103:$I103)), "", IF(OR(EXACT("",$G103:$I103)), "Bitte Pflichtfelder befüllen", IF($AH103, IF($AI103, IF($AJ103, IF(AND($N103="CBAM-relevant",$M103="CBAM-relevant"), "CBAM-relevant", "von CBAM ausgeschlossen"), "Bitte Nettogewicht überprüfen"), "Bitte Ursprungsland überprüfen"), "Bitte Zolltarifnummer überprüfen")))</f>
        <v/>
      </c>
      <c r="P103" s="81" t="str" cm="1">
        <f t="array" ref="P103">IF(OR(EXACT("",$G103:$I103)), "", MAX(0, IF($AL103, IF($AK103, INDEX(defvals_specific_countries, MATCH(LEFT($AE103,8), LEFT(list_cn_codes,8), 0), MATCH($L103, list_specific_countries, 0)), INDEX(defvals_rest_of_world, MATCH(LEFT($AE103,8), LEFT(list_cn_codes,8), 0))), 0)))</f>
        <v/>
      </c>
      <c r="Q103" s="81" t="str">
        <f t="shared" si="11"/>
        <v/>
      </c>
      <c r="R103" s="81" t="str">
        <f t="shared" si="15"/>
        <v/>
      </c>
      <c r="S103" s="81" t="str">
        <f t="shared" si="15"/>
        <v/>
      </c>
      <c r="T103" s="81" t="str">
        <f t="shared" si="15"/>
        <v/>
      </c>
      <c r="U103" s="81" t="str">
        <f t="shared" si="15"/>
        <v/>
      </c>
      <c r="V103" s="81" t="str">
        <f t="shared" si="15"/>
        <v/>
      </c>
      <c r="W103" s="81" t="str">
        <f t="shared" si="15"/>
        <v/>
      </c>
      <c r="X103" s="81" t="str">
        <f t="shared" si="15"/>
        <v/>
      </c>
      <c r="Y103" s="81" t="str">
        <f t="shared" si="15"/>
        <v/>
      </c>
      <c r="Z103" s="81" t="str">
        <f t="shared" si="15"/>
        <v/>
      </c>
      <c r="AE103" s="7" t="str">
        <f t="shared" si="2"/>
        <v/>
      </c>
      <c r="AF103" s="7" t="str">
        <f t="shared" si="12"/>
        <v/>
      </c>
      <c r="AG103" s="7" t="str">
        <f t="shared" si="3"/>
        <v/>
      </c>
      <c r="AH103" s="7" t="str">
        <f t="shared" si="13"/>
        <v/>
      </c>
      <c r="AI103" s="7" t="str" cm="1">
        <f t="array" ref="AI103">IF($K103="", "", AND($L103&lt;&gt;"", OR(EXACT($L103,list_unlocodes_countries))))</f>
        <v/>
      </c>
      <c r="AJ103" s="7" t="str">
        <f t="shared" si="14"/>
        <v/>
      </c>
      <c r="AK103" s="7" t="str">
        <f t="shared" si="4"/>
        <v/>
      </c>
      <c r="AL103" s="7" t="str" cm="1">
        <f t="array" ref="AL103">IF($AE103="", "", ISNUMBER(MATCH(LEFT($AE103,8), LEFT(list_cn_codes,8), 0)))</f>
        <v/>
      </c>
      <c r="AM103" s="7" t="str" cm="1">
        <f t="array" ref="AM103">IFERROR(
 IF(OR(EXACT("",$G103:$I103)), "",
  IF($F103="", 1, INDEX(calc_companies, MATCH($F103, drop_companies, 0))) *
  IF($H103="", 1, INDEX(calc_suppliers, MATCH($H103, drop_suppliers, 0))) *
  INDEX(calc_cn_codes, MATCH(LEFT($AE103,8), LEFT(drop_cn_codes,8), 0)) *
  INDEX(calc_countries, MATCH($L103, drop_countries, 0))
 ), "")</f>
        <v/>
      </c>
    </row>
    <row r="104" spans="1:39" ht="36" customHeight="1" thickTop="1" thickBot="1" x14ac:dyDescent="0.3">
      <c r="A104" s="62"/>
      <c r="C104" s="75"/>
      <c r="D104" s="75"/>
      <c r="E104" s="75"/>
      <c r="F104" s="75"/>
      <c r="G104" s="76"/>
      <c r="H104" s="76"/>
      <c r="I104" s="76"/>
      <c r="J104" s="76"/>
      <c r="K104" s="81" t="str">
        <f>IF($H104="", "", IFERROR(INDEX('Country List'!$E$2:$E$224, MATCH(INDEX(copy_paste_country, MATCH($H104, copy_paste_supplier, 0)), 'Country List'!$G$2:$G$224, 0)), INDEX(copy_paste_country, MATCH($H104, copy_paste_supplier, 0))))</f>
        <v/>
      </c>
      <c r="L104" s="81" t="str">
        <f t="shared" si="0"/>
        <v/>
      </c>
      <c r="M104" s="81" t="str" cm="1">
        <f t="array" ref="M104">IF($K104="", "", IFERROR(INDEX(list_cbam_relevance, MATCH($L104,list_specific_countries,0)), IF(OR(EXACT($L104,list_unlocodes_countries)), "CBAM-relevant", "Ungültiger UNLOCODE")))</f>
        <v/>
      </c>
      <c r="N104" s="81" t="str" cm="1">
        <f t="array" ref="N104">IF($G104="", "", IF($AF104 &lt; 8, "Nicht genügend Ziffern", IF(OR(EXACT($AE104,LEFT(list_cn_codes,8))), "CBAM-relevant", "Von CBAM ausgeschlossen")))</f>
        <v/>
      </c>
      <c r="O104" s="81" t="str" cm="1">
        <f t="array" ref="O104">IF(AND(EXACT("",$G104:$I104)), "", IF(OR(EXACT("",$G104:$I104)), "Bitte Pflichtfelder befüllen", IF($AH104, IF($AI104, IF($AJ104, IF(AND($N104="CBAM-relevant",$M104="CBAM-relevant"), "CBAM-relevant", "von CBAM ausgeschlossen"), "Bitte Nettogewicht überprüfen"), "Bitte Ursprungsland überprüfen"), "Bitte Zolltarifnummer überprüfen")))</f>
        <v/>
      </c>
      <c r="P104" s="81" t="str" cm="1">
        <f t="array" ref="P104">IF(OR(EXACT("",$G104:$I104)), "", MAX(0, IF($AL104, IF($AK104, INDEX(defvals_specific_countries, MATCH(LEFT($AE104,8), LEFT(list_cn_codes,8), 0), MATCH($L104, list_specific_countries, 0)), INDEX(defvals_rest_of_world, MATCH(LEFT($AE104,8), LEFT(list_cn_codes,8), 0))), 0)))</f>
        <v/>
      </c>
      <c r="Q104" s="81" t="str">
        <f t="shared" si="11"/>
        <v/>
      </c>
      <c r="R104" s="81" t="str">
        <f t="shared" si="15"/>
        <v/>
      </c>
      <c r="S104" s="81" t="str">
        <f t="shared" si="15"/>
        <v/>
      </c>
      <c r="T104" s="81" t="str">
        <f t="shared" si="15"/>
        <v/>
      </c>
      <c r="U104" s="81" t="str">
        <f t="shared" si="15"/>
        <v/>
      </c>
      <c r="V104" s="81" t="str">
        <f t="shared" si="15"/>
        <v/>
      </c>
      <c r="W104" s="81" t="str">
        <f t="shared" si="15"/>
        <v/>
      </c>
      <c r="X104" s="81" t="str">
        <f t="shared" si="15"/>
        <v/>
      </c>
      <c r="Y104" s="81" t="str">
        <f t="shared" si="15"/>
        <v/>
      </c>
      <c r="Z104" s="81" t="str">
        <f t="shared" si="15"/>
        <v/>
      </c>
      <c r="AE104" s="7" t="str">
        <f t="shared" si="2"/>
        <v/>
      </c>
      <c r="AF104" s="7" t="str">
        <f t="shared" si="12"/>
        <v/>
      </c>
      <c r="AG104" s="7" t="str">
        <f t="shared" si="3"/>
        <v/>
      </c>
      <c r="AH104" s="7" t="str">
        <f t="shared" si="13"/>
        <v/>
      </c>
      <c r="AI104" s="7" t="str" cm="1">
        <f t="array" ref="AI104">IF($K104="", "", AND($L104&lt;&gt;"", OR(EXACT($L104,list_unlocodes_countries))))</f>
        <v/>
      </c>
      <c r="AJ104" s="7" t="str">
        <f t="shared" si="14"/>
        <v/>
      </c>
      <c r="AK104" s="7" t="str">
        <f t="shared" si="4"/>
        <v/>
      </c>
      <c r="AL104" s="7" t="str" cm="1">
        <f t="array" ref="AL104">IF($AE104="", "", ISNUMBER(MATCH(LEFT($AE104,8), LEFT(list_cn_codes,8), 0)))</f>
        <v/>
      </c>
      <c r="AM104" s="7" t="str" cm="1">
        <f t="array" ref="AM104">IFERROR(
 IF(OR(EXACT("",$G104:$I104)), "",
  IF($F104="", 1, INDEX(calc_companies, MATCH($F104, drop_companies, 0))) *
  IF($H104="", 1, INDEX(calc_suppliers, MATCH($H104, drop_suppliers, 0))) *
  INDEX(calc_cn_codes, MATCH(LEFT($AE104,8), LEFT(drop_cn_codes,8), 0)) *
  INDEX(calc_countries, MATCH($L104, drop_countries, 0))
 ), "")</f>
        <v/>
      </c>
    </row>
    <row r="105" spans="1:39" ht="36" customHeight="1" thickTop="1" thickBot="1" x14ac:dyDescent="0.3">
      <c r="A105" s="62"/>
      <c r="C105" s="75"/>
      <c r="D105" s="75"/>
      <c r="E105" s="75"/>
      <c r="F105" s="75"/>
      <c r="G105" s="76"/>
      <c r="H105" s="76"/>
      <c r="I105" s="76"/>
      <c r="J105" s="76"/>
      <c r="K105" s="81" t="str">
        <f>IF($H105="", "", IFERROR(INDEX('Country List'!$E$2:$E$224, MATCH(INDEX(copy_paste_country, MATCH($H105, copy_paste_supplier, 0)), 'Country List'!$G$2:$G$224, 0)), INDEX(copy_paste_country, MATCH($H105, copy_paste_supplier, 0))))</f>
        <v/>
      </c>
      <c r="L105" s="81" t="str">
        <f t="shared" si="0"/>
        <v/>
      </c>
      <c r="M105" s="81" t="str" cm="1">
        <f t="array" ref="M105">IF($K105="", "", IFERROR(INDEX(list_cbam_relevance, MATCH($L105,list_specific_countries,0)), IF(OR(EXACT($L105,list_unlocodes_countries)), "CBAM-relevant", "Ungültiger UNLOCODE")))</f>
        <v/>
      </c>
      <c r="N105" s="81" t="str" cm="1">
        <f t="array" ref="N105">IF($G105="", "", IF($AF105 &lt; 8, "Nicht genügend Ziffern", IF(OR(EXACT($AE105,LEFT(list_cn_codes,8))), "CBAM-relevant", "Von CBAM ausgeschlossen")))</f>
        <v/>
      </c>
      <c r="O105" s="81" t="str" cm="1">
        <f t="array" ref="O105">IF(AND(EXACT("",$G105:$I105)), "", IF(OR(EXACT("",$G105:$I105)), "Bitte Pflichtfelder befüllen", IF($AH105, IF($AI105, IF($AJ105, IF(AND($N105="CBAM-relevant",$M105="CBAM-relevant"), "CBAM-relevant", "von CBAM ausgeschlossen"), "Bitte Nettogewicht überprüfen"), "Bitte Ursprungsland überprüfen"), "Bitte Zolltarifnummer überprüfen")))</f>
        <v/>
      </c>
      <c r="P105" s="81" t="str" cm="1">
        <f t="array" ref="P105">IF(OR(EXACT("",$G105:$I105)), "", MAX(0, IF($AL105, IF($AK105, INDEX(defvals_specific_countries, MATCH(LEFT($AE105,8), LEFT(list_cn_codes,8), 0), MATCH($L105, list_specific_countries, 0)), INDEX(defvals_rest_of_world, MATCH(LEFT($AE105,8), LEFT(list_cn_codes,8), 0))), 0)))</f>
        <v/>
      </c>
      <c r="Q105" s="81" t="str">
        <f t="shared" si="11"/>
        <v/>
      </c>
      <c r="R105" s="81" t="str">
        <f t="shared" si="15"/>
        <v/>
      </c>
      <c r="S105" s="81" t="str">
        <f t="shared" si="15"/>
        <v/>
      </c>
      <c r="T105" s="81" t="str">
        <f t="shared" si="15"/>
        <v/>
      </c>
      <c r="U105" s="81" t="str">
        <f t="shared" si="15"/>
        <v/>
      </c>
      <c r="V105" s="81" t="str">
        <f t="shared" si="15"/>
        <v/>
      </c>
      <c r="W105" s="81" t="str">
        <f t="shared" si="15"/>
        <v/>
      </c>
      <c r="X105" s="81" t="str">
        <f t="shared" si="15"/>
        <v/>
      </c>
      <c r="Y105" s="81" t="str">
        <f t="shared" si="15"/>
        <v/>
      </c>
      <c r="Z105" s="81" t="str">
        <f t="shared" si="15"/>
        <v/>
      </c>
      <c r="AE105" s="7" t="str">
        <f t="shared" si="2"/>
        <v/>
      </c>
      <c r="AF105" s="7" t="str">
        <f t="shared" si="12"/>
        <v/>
      </c>
      <c r="AG105" s="7" t="str">
        <f t="shared" si="3"/>
        <v/>
      </c>
      <c r="AH105" s="7" t="str">
        <f t="shared" si="13"/>
        <v/>
      </c>
      <c r="AI105" s="7" t="str" cm="1">
        <f t="array" ref="AI105">IF($K105="", "", AND($L105&lt;&gt;"", OR(EXACT($L105,list_unlocodes_countries))))</f>
        <v/>
      </c>
      <c r="AJ105" s="7" t="str">
        <f t="shared" si="14"/>
        <v/>
      </c>
      <c r="AK105" s="7" t="str">
        <f t="shared" si="4"/>
        <v/>
      </c>
      <c r="AL105" s="7" t="str" cm="1">
        <f t="array" ref="AL105">IF($AE105="", "", ISNUMBER(MATCH(LEFT($AE105,8), LEFT(list_cn_codes,8), 0)))</f>
        <v/>
      </c>
      <c r="AM105" s="7" t="str" cm="1">
        <f t="array" ref="AM105">IFERROR(
 IF(OR(EXACT("",$G105:$I105)), "",
  IF($F105="", 1, INDEX(calc_companies, MATCH($F105, drop_companies, 0))) *
  IF($H105="", 1, INDEX(calc_suppliers, MATCH($H105, drop_suppliers, 0))) *
  INDEX(calc_cn_codes, MATCH(LEFT($AE105,8), LEFT(drop_cn_codes,8), 0)) *
  INDEX(calc_countries, MATCH($L105, drop_countries, 0))
 ), "")</f>
        <v/>
      </c>
    </row>
    <row r="106" spans="1:39" ht="36" customHeight="1" thickTop="1" thickBot="1" x14ac:dyDescent="0.3">
      <c r="A106" s="62"/>
      <c r="C106" s="75"/>
      <c r="D106" s="75"/>
      <c r="E106" s="75"/>
      <c r="F106" s="75"/>
      <c r="G106" s="76"/>
      <c r="H106" s="76"/>
      <c r="I106" s="76"/>
      <c r="J106" s="76"/>
      <c r="K106" s="81" t="str">
        <f>IF($H106="", "", IFERROR(INDEX('Country List'!$E$2:$E$224, MATCH(INDEX(copy_paste_country, MATCH($H106, copy_paste_supplier, 0)), 'Country List'!$G$2:$G$224, 0)), INDEX(copy_paste_country, MATCH($H106, copy_paste_supplier, 0))))</f>
        <v/>
      </c>
      <c r="L106" s="81" t="str">
        <f t="shared" si="0"/>
        <v/>
      </c>
      <c r="M106" s="81" t="str" cm="1">
        <f t="array" ref="M106">IF($K106="", "", IFERROR(INDEX(list_cbam_relevance, MATCH($L106,list_specific_countries,0)), IF(OR(EXACT($L106,list_unlocodes_countries)), "CBAM-relevant", "Ungültiger UNLOCODE")))</f>
        <v/>
      </c>
      <c r="N106" s="81" t="str" cm="1">
        <f t="array" ref="N106">IF($G106="", "", IF($AF106 &lt; 8, "Nicht genügend Ziffern", IF(OR(EXACT($AE106,LEFT(list_cn_codes,8))), "CBAM-relevant", "Von CBAM ausgeschlossen")))</f>
        <v/>
      </c>
      <c r="O106" s="81" t="str" cm="1">
        <f t="array" ref="O106">IF(AND(EXACT("",$G106:$I106)), "", IF(OR(EXACT("",$G106:$I106)), "Bitte Pflichtfelder befüllen", IF($AH106, IF($AI106, IF($AJ106, IF(AND($N106="CBAM-relevant",$M106="CBAM-relevant"), "CBAM-relevant", "von CBAM ausgeschlossen"), "Bitte Nettogewicht überprüfen"), "Bitte Ursprungsland überprüfen"), "Bitte Zolltarifnummer überprüfen")))</f>
        <v/>
      </c>
      <c r="P106" s="81" t="str" cm="1">
        <f t="array" ref="P106">IF(OR(EXACT("",$G106:$I106)), "", MAX(0, IF($AL106, IF($AK106, INDEX(defvals_specific_countries, MATCH(LEFT($AE106,8), LEFT(list_cn_codes,8), 0), MATCH($L106, list_specific_countries, 0)), INDEX(defvals_rest_of_world, MATCH(LEFT($AE106,8), LEFT(list_cn_codes,8), 0))), 0)))</f>
        <v/>
      </c>
      <c r="Q106" s="81" t="str">
        <f t="shared" si="11"/>
        <v/>
      </c>
      <c r="R106" s="81" t="str">
        <f t="shared" si="15"/>
        <v/>
      </c>
      <c r="S106" s="81" t="str">
        <f t="shared" si="15"/>
        <v/>
      </c>
      <c r="T106" s="81" t="str">
        <f t="shared" si="15"/>
        <v/>
      </c>
      <c r="U106" s="81" t="str">
        <f t="shared" si="15"/>
        <v/>
      </c>
      <c r="V106" s="81" t="str">
        <f t="shared" si="15"/>
        <v/>
      </c>
      <c r="W106" s="81" t="str">
        <f t="shared" si="15"/>
        <v/>
      </c>
      <c r="X106" s="81" t="str">
        <f t="shared" si="15"/>
        <v/>
      </c>
      <c r="Y106" s="81" t="str">
        <f t="shared" si="15"/>
        <v/>
      </c>
      <c r="Z106" s="81" t="str">
        <f t="shared" si="15"/>
        <v/>
      </c>
      <c r="AE106" s="7" t="str">
        <f t="shared" si="2"/>
        <v/>
      </c>
      <c r="AF106" s="7" t="str">
        <f t="shared" si="12"/>
        <v/>
      </c>
      <c r="AG106" s="7" t="str">
        <f t="shared" si="3"/>
        <v/>
      </c>
      <c r="AH106" s="7" t="str">
        <f t="shared" si="13"/>
        <v/>
      </c>
      <c r="AI106" s="7" t="str" cm="1">
        <f t="array" ref="AI106">IF($K106="", "", AND($L106&lt;&gt;"", OR(EXACT($L106,list_unlocodes_countries))))</f>
        <v/>
      </c>
      <c r="AJ106" s="7" t="str">
        <f t="shared" si="14"/>
        <v/>
      </c>
      <c r="AK106" s="7" t="str">
        <f t="shared" si="4"/>
        <v/>
      </c>
      <c r="AL106" s="7" t="str" cm="1">
        <f t="array" ref="AL106">IF($AE106="", "", ISNUMBER(MATCH(LEFT($AE106,8), LEFT(list_cn_codes,8), 0)))</f>
        <v/>
      </c>
      <c r="AM106" s="7" t="str" cm="1">
        <f t="array" ref="AM106">IFERROR(
 IF(OR(EXACT("",$G106:$I106)), "",
  IF($F106="", 1, INDEX(calc_companies, MATCH($F106, drop_companies, 0))) *
  IF($H106="", 1, INDEX(calc_suppliers, MATCH($H106, drop_suppliers, 0))) *
  INDEX(calc_cn_codes, MATCH(LEFT($AE106,8), LEFT(drop_cn_codes,8), 0)) *
  INDEX(calc_countries, MATCH($L106, drop_countries, 0))
 ), "")</f>
        <v/>
      </c>
    </row>
    <row r="107" spans="1:39" ht="36" customHeight="1" thickTop="1" thickBot="1" x14ac:dyDescent="0.3">
      <c r="A107" s="62"/>
      <c r="C107" s="75"/>
      <c r="D107" s="75"/>
      <c r="E107" s="75"/>
      <c r="F107" s="75"/>
      <c r="G107" s="76"/>
      <c r="H107" s="76"/>
      <c r="I107" s="76"/>
      <c r="J107" s="76"/>
      <c r="K107" s="81" t="str">
        <f>IF($H107="", "", IFERROR(INDEX('Country List'!$E$2:$E$224, MATCH(INDEX(copy_paste_country, MATCH($H107, copy_paste_supplier, 0)), 'Country List'!$G$2:$G$224, 0)), INDEX(copy_paste_country, MATCH($H107, copy_paste_supplier, 0))))</f>
        <v/>
      </c>
      <c r="L107" s="81" t="str">
        <f t="shared" si="0"/>
        <v/>
      </c>
      <c r="M107" s="81" t="str" cm="1">
        <f t="array" ref="M107">IF($K107="", "", IFERROR(INDEX(list_cbam_relevance, MATCH($L107,list_specific_countries,0)), IF(OR(EXACT($L107,list_unlocodes_countries)), "CBAM-relevant", "Ungültiger UNLOCODE")))</f>
        <v/>
      </c>
      <c r="N107" s="81" t="str" cm="1">
        <f t="array" ref="N107">IF($G107="", "", IF($AF107 &lt; 8, "Nicht genügend Ziffern", IF(OR(EXACT($AE107,LEFT(list_cn_codes,8))), "CBAM-relevant", "Von CBAM ausgeschlossen")))</f>
        <v/>
      </c>
      <c r="O107" s="81" t="str" cm="1">
        <f t="array" ref="O107">IF(AND(EXACT("",$G107:$I107)), "", IF(OR(EXACT("",$G107:$I107)), "Bitte Pflichtfelder befüllen", IF($AH107, IF($AI107, IF($AJ107, IF(AND($N107="CBAM-relevant",$M107="CBAM-relevant"), "CBAM-relevant", "von CBAM ausgeschlossen"), "Bitte Nettogewicht überprüfen"), "Bitte Ursprungsland überprüfen"), "Bitte Zolltarifnummer überprüfen")))</f>
        <v/>
      </c>
      <c r="P107" s="81" t="str" cm="1">
        <f t="array" ref="P107">IF(OR(EXACT("",$G107:$I107)), "", MAX(0, IF($AL107, IF($AK107, INDEX(defvals_specific_countries, MATCH(LEFT($AE107,8), LEFT(list_cn_codes,8), 0), MATCH($L107, list_specific_countries, 0)), INDEX(defvals_rest_of_world, MATCH(LEFT($AE107,8), LEFT(list_cn_codes,8), 0))), 0)))</f>
        <v/>
      </c>
      <c r="Q107" s="81" t="str">
        <f t="shared" si="11"/>
        <v/>
      </c>
      <c r="R107" s="81" t="str">
        <f t="shared" ref="R107:Z135" si="16">IF($P107="", "", MAX(0, $Q107 - INDEX(defvals_benchmark, MATCH($G107, defvals_cn_codes, 0))*(1-INDEX(defvals_phase_in, MATCH(R$5, defvals_years, 0)))) * $AG107 * 80)</f>
        <v/>
      </c>
      <c r="S107" s="81" t="str">
        <f t="shared" si="16"/>
        <v/>
      </c>
      <c r="T107" s="81" t="str">
        <f t="shared" si="16"/>
        <v/>
      </c>
      <c r="U107" s="81" t="str">
        <f t="shared" si="16"/>
        <v/>
      </c>
      <c r="V107" s="81" t="str">
        <f t="shared" si="16"/>
        <v/>
      </c>
      <c r="W107" s="81" t="str">
        <f t="shared" si="16"/>
        <v/>
      </c>
      <c r="X107" s="81" t="str">
        <f t="shared" si="16"/>
        <v/>
      </c>
      <c r="Y107" s="81" t="str">
        <f t="shared" si="16"/>
        <v/>
      </c>
      <c r="Z107" s="81" t="str">
        <f t="shared" si="16"/>
        <v/>
      </c>
      <c r="AE107" s="7" t="str">
        <f t="shared" si="2"/>
        <v/>
      </c>
      <c r="AF107" s="7" t="str">
        <f t="shared" si="12"/>
        <v/>
      </c>
      <c r="AG107" s="7" t="str">
        <f t="shared" si="3"/>
        <v/>
      </c>
      <c r="AH107" s="7" t="str">
        <f t="shared" si="13"/>
        <v/>
      </c>
      <c r="AI107" s="7" t="str" cm="1">
        <f t="array" ref="AI107">IF($K107="", "", AND($L107&lt;&gt;"", OR(EXACT($L107,list_unlocodes_countries))))</f>
        <v/>
      </c>
      <c r="AJ107" s="7" t="str">
        <f t="shared" si="14"/>
        <v/>
      </c>
      <c r="AK107" s="7" t="str">
        <f t="shared" si="4"/>
        <v/>
      </c>
      <c r="AL107" s="7" t="str" cm="1">
        <f t="array" ref="AL107">IF($AE107="", "", ISNUMBER(MATCH(LEFT($AE107,8), LEFT(list_cn_codes,8), 0)))</f>
        <v/>
      </c>
      <c r="AM107" s="7" t="str" cm="1">
        <f t="array" ref="AM107">IFERROR(
 IF(OR(EXACT("",$G107:$I107)), "",
  IF($F107="", 1, INDEX(calc_companies, MATCH($F107, drop_companies, 0))) *
  IF($H107="", 1, INDEX(calc_suppliers, MATCH($H107, drop_suppliers, 0))) *
  INDEX(calc_cn_codes, MATCH(LEFT($AE107,8), LEFT(drop_cn_codes,8), 0)) *
  INDEX(calc_countries, MATCH($L107, drop_countries, 0))
 ), "")</f>
        <v/>
      </c>
    </row>
    <row r="108" spans="1:39" ht="36" customHeight="1" thickTop="1" thickBot="1" x14ac:dyDescent="0.3">
      <c r="A108" s="62"/>
      <c r="C108" s="75"/>
      <c r="D108" s="75"/>
      <c r="E108" s="75"/>
      <c r="F108" s="75"/>
      <c r="G108" s="76"/>
      <c r="H108" s="76"/>
      <c r="I108" s="76"/>
      <c r="J108" s="76"/>
      <c r="K108" s="81" t="str">
        <f>IF($H108="", "", IFERROR(INDEX('Country List'!$E$2:$E$224, MATCH(INDEX(copy_paste_country, MATCH($H108, copy_paste_supplier, 0)), 'Country List'!$G$2:$G$224, 0)), INDEX(copy_paste_country, MATCH($H108, copy_paste_supplier, 0))))</f>
        <v/>
      </c>
      <c r="L108" s="81" t="str">
        <f t="shared" si="0"/>
        <v/>
      </c>
      <c r="M108" s="81" t="str" cm="1">
        <f t="array" ref="M108">IF($K108="", "", IFERROR(INDEX(list_cbam_relevance, MATCH($L108,list_specific_countries,0)), IF(OR(EXACT($L108,list_unlocodes_countries)), "CBAM-relevant", "Ungültiger UNLOCODE")))</f>
        <v/>
      </c>
      <c r="N108" s="81" t="str" cm="1">
        <f t="array" ref="N108">IF($G108="", "", IF($AF108 &lt; 8, "Nicht genügend Ziffern", IF(OR(EXACT($AE108,LEFT(list_cn_codes,8))), "CBAM-relevant", "Von CBAM ausgeschlossen")))</f>
        <v/>
      </c>
      <c r="O108" s="81" t="str" cm="1">
        <f t="array" ref="O108">IF(AND(EXACT("",$G108:$I108)), "", IF(OR(EXACT("",$G108:$I108)), "Bitte Pflichtfelder befüllen", IF($AH108, IF($AI108, IF($AJ108, IF(AND($N108="CBAM-relevant",$M108="CBAM-relevant"), "CBAM-relevant", "von CBAM ausgeschlossen"), "Bitte Nettogewicht überprüfen"), "Bitte Ursprungsland überprüfen"), "Bitte Zolltarifnummer überprüfen")))</f>
        <v/>
      </c>
      <c r="P108" s="81" t="str" cm="1">
        <f t="array" ref="P108">IF(OR(EXACT("",$G108:$I108)), "", MAX(0, IF($AL108, IF($AK108, INDEX(defvals_specific_countries, MATCH(LEFT($AE108,8), LEFT(list_cn_codes,8), 0), MATCH($L108, list_specific_countries, 0)), INDEX(defvals_rest_of_world, MATCH(LEFT($AE108,8), LEFT(list_cn_codes,8), 0))), 0)))</f>
        <v/>
      </c>
      <c r="Q108" s="81" t="str">
        <f t="shared" si="11"/>
        <v/>
      </c>
      <c r="R108" s="81" t="str">
        <f t="shared" si="16"/>
        <v/>
      </c>
      <c r="S108" s="81" t="str">
        <f t="shared" si="16"/>
        <v/>
      </c>
      <c r="T108" s="81" t="str">
        <f t="shared" si="16"/>
        <v/>
      </c>
      <c r="U108" s="81" t="str">
        <f t="shared" si="16"/>
        <v/>
      </c>
      <c r="V108" s="81" t="str">
        <f t="shared" si="16"/>
        <v/>
      </c>
      <c r="W108" s="81" t="str">
        <f t="shared" si="16"/>
        <v/>
      </c>
      <c r="X108" s="81" t="str">
        <f t="shared" si="16"/>
        <v/>
      </c>
      <c r="Y108" s="81" t="str">
        <f t="shared" si="16"/>
        <v/>
      </c>
      <c r="Z108" s="81" t="str">
        <f t="shared" si="16"/>
        <v/>
      </c>
      <c r="AE108" s="7" t="str">
        <f t="shared" si="2"/>
        <v/>
      </c>
      <c r="AF108" s="7" t="str">
        <f t="shared" si="12"/>
        <v/>
      </c>
      <c r="AG108" s="7" t="str">
        <f t="shared" si="3"/>
        <v/>
      </c>
      <c r="AH108" s="7" t="str">
        <f t="shared" si="13"/>
        <v/>
      </c>
      <c r="AI108" s="7" t="str" cm="1">
        <f t="array" ref="AI108">IF($K108="", "", AND($L108&lt;&gt;"", OR(EXACT($L108,list_unlocodes_countries))))</f>
        <v/>
      </c>
      <c r="AJ108" s="7" t="str">
        <f t="shared" si="14"/>
        <v/>
      </c>
      <c r="AK108" s="7" t="str">
        <f t="shared" si="4"/>
        <v/>
      </c>
      <c r="AL108" s="7" t="str" cm="1">
        <f t="array" ref="AL108">IF($AE108="", "", ISNUMBER(MATCH(LEFT($AE108,8), LEFT(list_cn_codes,8), 0)))</f>
        <v/>
      </c>
      <c r="AM108" s="7" t="str" cm="1">
        <f t="array" ref="AM108">IFERROR(
 IF(OR(EXACT("",$G108:$I108)), "",
  IF($F108="", 1, INDEX(calc_companies, MATCH($F108, drop_companies, 0))) *
  IF($H108="", 1, INDEX(calc_suppliers, MATCH($H108, drop_suppliers, 0))) *
  INDEX(calc_cn_codes, MATCH(LEFT($AE108,8), LEFT(drop_cn_codes,8), 0)) *
  INDEX(calc_countries, MATCH($L108, drop_countries, 0))
 ), "")</f>
        <v/>
      </c>
    </row>
    <row r="109" spans="1:39" ht="36" customHeight="1" thickTop="1" thickBot="1" x14ac:dyDescent="0.3">
      <c r="A109" s="62"/>
      <c r="C109" s="75"/>
      <c r="D109" s="75"/>
      <c r="E109" s="75"/>
      <c r="F109" s="75"/>
      <c r="G109" s="76"/>
      <c r="H109" s="76"/>
      <c r="I109" s="76"/>
      <c r="J109" s="76"/>
      <c r="K109" s="81" t="str">
        <f>IF($H109="", "", IFERROR(INDEX('Country List'!$E$2:$E$224, MATCH(INDEX(copy_paste_country, MATCH($H109, copy_paste_supplier, 0)), 'Country List'!$G$2:$G$224, 0)), INDEX(copy_paste_country, MATCH($H109, copy_paste_supplier, 0))))</f>
        <v/>
      </c>
      <c r="L109" s="81" t="str">
        <f t="shared" si="0"/>
        <v/>
      </c>
      <c r="M109" s="81" t="str" cm="1">
        <f t="array" ref="M109">IF($K109="", "", IFERROR(INDEX(list_cbam_relevance, MATCH($L109,list_specific_countries,0)), IF(OR(EXACT($L109,list_unlocodes_countries)), "CBAM-relevant", "Ungültiger UNLOCODE")))</f>
        <v/>
      </c>
      <c r="N109" s="81" t="str" cm="1">
        <f t="array" ref="N109">IF($G109="", "", IF($AF109 &lt; 8, "Nicht genügend Ziffern", IF(OR(EXACT($AE109,LEFT(list_cn_codes,8))), "CBAM-relevant", "Von CBAM ausgeschlossen")))</f>
        <v/>
      </c>
      <c r="O109" s="81" t="str" cm="1">
        <f t="array" ref="O109">IF(AND(EXACT("",$G109:$I109)), "", IF(OR(EXACT("",$G109:$I109)), "Bitte Pflichtfelder befüllen", IF($AH109, IF($AI109, IF($AJ109, IF(AND($N109="CBAM-relevant",$M109="CBAM-relevant"), "CBAM-relevant", "von CBAM ausgeschlossen"), "Bitte Nettogewicht überprüfen"), "Bitte Ursprungsland überprüfen"), "Bitte Zolltarifnummer überprüfen")))</f>
        <v/>
      </c>
      <c r="P109" s="81" t="str" cm="1">
        <f t="array" ref="P109">IF(OR(EXACT("",$G109:$I109)), "", MAX(0, IF($AL109, IF($AK109, INDEX(defvals_specific_countries, MATCH(LEFT($AE109,8), LEFT(list_cn_codes,8), 0), MATCH($L109, list_specific_countries, 0)), INDEX(defvals_rest_of_world, MATCH(LEFT($AE109,8), LEFT(list_cn_codes,8), 0))), 0)))</f>
        <v/>
      </c>
      <c r="Q109" s="81" t="str">
        <f t="shared" si="11"/>
        <v/>
      </c>
      <c r="R109" s="81" t="str">
        <f t="shared" si="16"/>
        <v/>
      </c>
      <c r="S109" s="81" t="str">
        <f t="shared" si="16"/>
        <v/>
      </c>
      <c r="T109" s="81" t="str">
        <f t="shared" si="16"/>
        <v/>
      </c>
      <c r="U109" s="81" t="str">
        <f t="shared" si="16"/>
        <v/>
      </c>
      <c r="V109" s="81" t="str">
        <f t="shared" si="16"/>
        <v/>
      </c>
      <c r="W109" s="81" t="str">
        <f t="shared" si="16"/>
        <v/>
      </c>
      <c r="X109" s="81" t="str">
        <f t="shared" si="16"/>
        <v/>
      </c>
      <c r="Y109" s="81" t="str">
        <f t="shared" si="16"/>
        <v/>
      </c>
      <c r="Z109" s="81" t="str">
        <f t="shared" si="16"/>
        <v/>
      </c>
      <c r="AE109" s="7" t="str">
        <f t="shared" si="2"/>
        <v/>
      </c>
      <c r="AF109" s="7" t="str">
        <f t="shared" si="12"/>
        <v/>
      </c>
      <c r="AG109" s="7" t="str">
        <f t="shared" si="3"/>
        <v/>
      </c>
      <c r="AH109" s="7" t="str">
        <f t="shared" si="13"/>
        <v/>
      </c>
      <c r="AI109" s="7" t="str" cm="1">
        <f t="array" ref="AI109">IF($K109="", "", AND($L109&lt;&gt;"", OR(EXACT($L109,list_unlocodes_countries))))</f>
        <v/>
      </c>
      <c r="AJ109" s="7" t="str">
        <f t="shared" si="14"/>
        <v/>
      </c>
      <c r="AK109" s="7" t="str">
        <f t="shared" si="4"/>
        <v/>
      </c>
      <c r="AL109" s="7" t="str" cm="1">
        <f t="array" ref="AL109">IF($AE109="", "", ISNUMBER(MATCH(LEFT($AE109,8), LEFT(list_cn_codes,8), 0)))</f>
        <v/>
      </c>
      <c r="AM109" s="7" t="str" cm="1">
        <f t="array" ref="AM109">IFERROR(
 IF(OR(EXACT("",$G109:$I109)), "",
  IF($F109="", 1, INDEX(calc_companies, MATCH($F109, drop_companies, 0))) *
  IF($H109="", 1, INDEX(calc_suppliers, MATCH($H109, drop_suppliers, 0))) *
  INDEX(calc_cn_codes, MATCH(LEFT($AE109,8), LEFT(drop_cn_codes,8), 0)) *
  INDEX(calc_countries, MATCH($L109, drop_countries, 0))
 ), "")</f>
        <v/>
      </c>
    </row>
    <row r="110" spans="1:39" ht="36" customHeight="1" thickTop="1" thickBot="1" x14ac:dyDescent="0.3">
      <c r="A110" s="62"/>
      <c r="C110" s="75"/>
      <c r="D110" s="75"/>
      <c r="E110" s="75"/>
      <c r="F110" s="75"/>
      <c r="G110" s="76"/>
      <c r="H110" s="76"/>
      <c r="I110" s="76"/>
      <c r="J110" s="76"/>
      <c r="K110" s="81" t="str">
        <f>IF($H110="", "", IFERROR(INDEX('Country List'!$E$2:$E$224, MATCH(INDEX(copy_paste_country, MATCH($H110, copy_paste_supplier, 0)), 'Country List'!$G$2:$G$224, 0)), INDEX(copy_paste_country, MATCH($H110, copy_paste_supplier, 0))))</f>
        <v/>
      </c>
      <c r="L110" s="81" t="str">
        <f t="shared" si="0"/>
        <v/>
      </c>
      <c r="M110" s="81" t="str" cm="1">
        <f t="array" ref="M110">IF($K110="", "", IFERROR(INDEX(list_cbam_relevance, MATCH($L110,list_specific_countries,0)), IF(OR(EXACT($L110,list_unlocodes_countries)), "CBAM-relevant", "Ungültiger UNLOCODE")))</f>
        <v/>
      </c>
      <c r="N110" s="81" t="str" cm="1">
        <f t="array" ref="N110">IF($G110="", "", IF($AF110 &lt; 8, "Nicht genügend Ziffern", IF(OR(EXACT($AE110,LEFT(list_cn_codes,8))), "CBAM-relevant", "Von CBAM ausgeschlossen")))</f>
        <v/>
      </c>
      <c r="O110" s="81" t="str" cm="1">
        <f t="array" ref="O110">IF(AND(EXACT("",$G110:$I110)), "", IF(OR(EXACT("",$G110:$I110)), "Bitte Pflichtfelder befüllen", IF($AH110, IF($AI110, IF($AJ110, IF(AND($N110="CBAM-relevant",$M110="CBAM-relevant"), "CBAM-relevant", "von CBAM ausgeschlossen"), "Bitte Nettogewicht überprüfen"), "Bitte Ursprungsland überprüfen"), "Bitte Zolltarifnummer überprüfen")))</f>
        <v/>
      </c>
      <c r="P110" s="81" t="str" cm="1">
        <f t="array" ref="P110">IF(OR(EXACT("",$G110:$I110)), "", MAX(0, IF($AL110, IF($AK110, INDEX(defvals_specific_countries, MATCH(LEFT($AE110,8), LEFT(list_cn_codes,8), 0), MATCH($L110, list_specific_countries, 0)), INDEX(defvals_rest_of_world, MATCH(LEFT($AE110,8), LEFT(list_cn_codes,8), 0))), 0)))</f>
        <v/>
      </c>
      <c r="Q110" s="81" t="str">
        <f t="shared" si="11"/>
        <v/>
      </c>
      <c r="R110" s="81" t="str">
        <f t="shared" si="16"/>
        <v/>
      </c>
      <c r="S110" s="81" t="str">
        <f t="shared" si="16"/>
        <v/>
      </c>
      <c r="T110" s="81" t="str">
        <f t="shared" si="16"/>
        <v/>
      </c>
      <c r="U110" s="81" t="str">
        <f t="shared" si="16"/>
        <v/>
      </c>
      <c r="V110" s="81" t="str">
        <f t="shared" si="16"/>
        <v/>
      </c>
      <c r="W110" s="81" t="str">
        <f t="shared" si="16"/>
        <v/>
      </c>
      <c r="X110" s="81" t="str">
        <f t="shared" si="16"/>
        <v/>
      </c>
      <c r="Y110" s="81" t="str">
        <f t="shared" si="16"/>
        <v/>
      </c>
      <c r="Z110" s="81" t="str">
        <f t="shared" si="16"/>
        <v/>
      </c>
      <c r="AE110" s="7" t="str">
        <f t="shared" si="2"/>
        <v/>
      </c>
      <c r="AF110" s="7" t="str">
        <f t="shared" si="12"/>
        <v/>
      </c>
      <c r="AG110" s="7" t="str">
        <f t="shared" si="3"/>
        <v/>
      </c>
      <c r="AH110" s="7" t="str">
        <f t="shared" si="13"/>
        <v/>
      </c>
      <c r="AI110" s="7" t="str" cm="1">
        <f t="array" ref="AI110">IF($K110="", "", AND($L110&lt;&gt;"", OR(EXACT($L110,list_unlocodes_countries))))</f>
        <v/>
      </c>
      <c r="AJ110" s="7" t="str">
        <f t="shared" si="14"/>
        <v/>
      </c>
      <c r="AK110" s="7" t="str">
        <f t="shared" si="4"/>
        <v/>
      </c>
      <c r="AL110" s="7" t="str" cm="1">
        <f t="array" ref="AL110">IF($AE110="", "", ISNUMBER(MATCH(LEFT($AE110,8), LEFT(list_cn_codes,8), 0)))</f>
        <v/>
      </c>
      <c r="AM110" s="7" t="str" cm="1">
        <f t="array" ref="AM110">IFERROR(
 IF(OR(EXACT("",$G110:$I110)), "",
  IF($F110="", 1, INDEX(calc_companies, MATCH($F110, drop_companies, 0))) *
  IF($H110="", 1, INDEX(calc_suppliers, MATCH($H110, drop_suppliers, 0))) *
  INDEX(calc_cn_codes, MATCH(LEFT($AE110,8), LEFT(drop_cn_codes,8), 0)) *
  INDEX(calc_countries, MATCH($L110, drop_countries, 0))
 ), "")</f>
        <v/>
      </c>
    </row>
    <row r="111" spans="1:39" ht="36" customHeight="1" thickTop="1" thickBot="1" x14ac:dyDescent="0.3">
      <c r="A111" s="62"/>
      <c r="C111" s="75"/>
      <c r="D111" s="75"/>
      <c r="E111" s="75"/>
      <c r="F111" s="75"/>
      <c r="G111" s="76"/>
      <c r="H111" s="76"/>
      <c r="I111" s="76"/>
      <c r="J111" s="76"/>
      <c r="K111" s="81" t="str">
        <f>IF($H111="", "", IFERROR(INDEX('Country List'!$E$2:$E$224, MATCH(INDEX(copy_paste_country, MATCH($H111, copy_paste_supplier, 0)), 'Country List'!$G$2:$G$224, 0)), INDEX(copy_paste_country, MATCH($H111, copy_paste_supplier, 0))))</f>
        <v/>
      </c>
      <c r="L111" s="81" t="str">
        <f t="shared" si="0"/>
        <v/>
      </c>
      <c r="M111" s="81" t="str" cm="1">
        <f t="array" ref="M111">IF($K111="", "", IFERROR(INDEX(list_cbam_relevance, MATCH($L111,list_specific_countries,0)), IF(OR(EXACT($L111,list_unlocodes_countries)), "CBAM-relevant", "Ungültiger UNLOCODE")))</f>
        <v/>
      </c>
      <c r="N111" s="81" t="str" cm="1">
        <f t="array" ref="N111">IF($G111="", "", IF($AF111 &lt; 8, "Nicht genügend Ziffern", IF(OR(EXACT($AE111,LEFT(list_cn_codes,8))), "CBAM-relevant", "Von CBAM ausgeschlossen")))</f>
        <v/>
      </c>
      <c r="O111" s="81" t="str" cm="1">
        <f t="array" ref="O111">IF(AND(EXACT("",$G111:$I111)), "", IF(OR(EXACT("",$G111:$I111)), "Bitte Pflichtfelder befüllen", IF($AH111, IF($AI111, IF($AJ111, IF(AND($N111="CBAM-relevant",$M111="CBAM-relevant"), "CBAM-relevant", "von CBAM ausgeschlossen"), "Bitte Nettogewicht überprüfen"), "Bitte Ursprungsland überprüfen"), "Bitte Zolltarifnummer überprüfen")))</f>
        <v/>
      </c>
      <c r="P111" s="81" t="str" cm="1">
        <f t="array" ref="P111">IF(OR(EXACT("",$G111:$I111)), "", MAX(0, IF($AL111, IF($AK111, INDEX(defvals_specific_countries, MATCH(LEFT($AE111,8), LEFT(list_cn_codes,8), 0), MATCH($L111, list_specific_countries, 0)), INDEX(defvals_rest_of_world, MATCH(LEFT($AE111,8), LEFT(list_cn_codes,8), 0))), 0)))</f>
        <v/>
      </c>
      <c r="Q111" s="81" t="str">
        <f t="shared" si="11"/>
        <v/>
      </c>
      <c r="R111" s="81" t="str">
        <f t="shared" si="16"/>
        <v/>
      </c>
      <c r="S111" s="81" t="str">
        <f t="shared" si="16"/>
        <v/>
      </c>
      <c r="T111" s="81" t="str">
        <f t="shared" si="16"/>
        <v/>
      </c>
      <c r="U111" s="81" t="str">
        <f t="shared" si="16"/>
        <v/>
      </c>
      <c r="V111" s="81" t="str">
        <f t="shared" si="16"/>
        <v/>
      </c>
      <c r="W111" s="81" t="str">
        <f t="shared" si="16"/>
        <v/>
      </c>
      <c r="X111" s="81" t="str">
        <f t="shared" si="16"/>
        <v/>
      </c>
      <c r="Y111" s="81" t="str">
        <f t="shared" si="16"/>
        <v/>
      </c>
      <c r="Z111" s="81" t="str">
        <f t="shared" si="16"/>
        <v/>
      </c>
      <c r="AE111" s="7" t="str">
        <f t="shared" si="2"/>
        <v/>
      </c>
      <c r="AF111" s="7" t="str">
        <f t="shared" si="12"/>
        <v/>
      </c>
      <c r="AG111" s="7" t="str">
        <f t="shared" si="3"/>
        <v/>
      </c>
      <c r="AH111" s="7" t="str">
        <f t="shared" si="13"/>
        <v/>
      </c>
      <c r="AI111" s="7" t="str" cm="1">
        <f t="array" ref="AI111">IF($K111="", "", AND($L111&lt;&gt;"", OR(EXACT($L111,list_unlocodes_countries))))</f>
        <v/>
      </c>
      <c r="AJ111" s="7" t="str">
        <f t="shared" si="14"/>
        <v/>
      </c>
      <c r="AK111" s="7" t="str">
        <f t="shared" si="4"/>
        <v/>
      </c>
      <c r="AL111" s="7" t="str" cm="1">
        <f t="array" ref="AL111">IF($AE111="", "", ISNUMBER(MATCH(LEFT($AE111,8), LEFT(list_cn_codes,8), 0)))</f>
        <v/>
      </c>
      <c r="AM111" s="7" t="str" cm="1">
        <f t="array" ref="AM111">IFERROR(
 IF(OR(EXACT("",$G111:$I111)), "",
  IF($F111="", 1, INDEX(calc_companies, MATCH($F111, drop_companies, 0))) *
  IF($H111="", 1, INDEX(calc_suppliers, MATCH($H111, drop_suppliers, 0))) *
  INDEX(calc_cn_codes, MATCH(LEFT($AE111,8), LEFT(drop_cn_codes,8), 0)) *
  INDEX(calc_countries, MATCH($L111, drop_countries, 0))
 ), "")</f>
        <v/>
      </c>
    </row>
    <row r="112" spans="1:39" ht="36" customHeight="1" thickTop="1" thickBot="1" x14ac:dyDescent="0.3">
      <c r="A112" s="62"/>
      <c r="C112" s="75"/>
      <c r="D112" s="75"/>
      <c r="E112" s="75"/>
      <c r="F112" s="75"/>
      <c r="G112" s="76"/>
      <c r="H112" s="76"/>
      <c r="I112" s="76"/>
      <c r="J112" s="76"/>
      <c r="K112" s="81" t="str">
        <f>IF($H112="", "", IFERROR(INDEX('Country List'!$E$2:$E$224, MATCH(INDEX(copy_paste_country, MATCH($H112, copy_paste_supplier, 0)), 'Country List'!$G$2:$G$224, 0)), INDEX(copy_paste_country, MATCH($H112, copy_paste_supplier, 0))))</f>
        <v/>
      </c>
      <c r="L112" s="81" t="str">
        <f t="shared" si="0"/>
        <v/>
      </c>
      <c r="M112" s="81" t="str" cm="1">
        <f t="array" ref="M112">IF($K112="", "", IFERROR(INDEX(list_cbam_relevance, MATCH($L112,list_specific_countries,0)), IF(OR(EXACT($L112,list_unlocodes_countries)), "CBAM-relevant", "Ungültiger UNLOCODE")))</f>
        <v/>
      </c>
      <c r="N112" s="81" t="str" cm="1">
        <f t="array" ref="N112">IF($G112="", "", IF($AF112 &lt; 8, "Nicht genügend Ziffern", IF(OR(EXACT($AE112,LEFT(list_cn_codes,8))), "CBAM-relevant", "Von CBAM ausgeschlossen")))</f>
        <v/>
      </c>
      <c r="O112" s="81" t="str" cm="1">
        <f t="array" ref="O112">IF(AND(EXACT("",$G112:$I112)), "", IF(OR(EXACT("",$G112:$I112)), "Bitte Pflichtfelder befüllen", IF($AH112, IF($AI112, IF($AJ112, IF(AND($N112="CBAM-relevant",$M112="CBAM-relevant"), "CBAM-relevant", "von CBAM ausgeschlossen"), "Bitte Nettogewicht überprüfen"), "Bitte Ursprungsland überprüfen"), "Bitte Zolltarifnummer überprüfen")))</f>
        <v/>
      </c>
      <c r="P112" s="81" t="str" cm="1">
        <f t="array" ref="P112">IF(OR(EXACT("",$G112:$I112)), "", MAX(0, IF($AL112, IF($AK112, INDEX(defvals_specific_countries, MATCH(LEFT($AE112,8), LEFT(list_cn_codes,8), 0), MATCH($L112, list_specific_countries, 0)), INDEX(defvals_rest_of_world, MATCH(LEFT($AE112,8), LEFT(list_cn_codes,8), 0))), 0)))</f>
        <v/>
      </c>
      <c r="Q112" s="81" t="str">
        <f t="shared" si="11"/>
        <v/>
      </c>
      <c r="R112" s="81" t="str">
        <f t="shared" si="16"/>
        <v/>
      </c>
      <c r="S112" s="81" t="str">
        <f t="shared" si="16"/>
        <v/>
      </c>
      <c r="T112" s="81" t="str">
        <f t="shared" si="16"/>
        <v/>
      </c>
      <c r="U112" s="81" t="str">
        <f t="shared" si="16"/>
        <v/>
      </c>
      <c r="V112" s="81" t="str">
        <f t="shared" si="16"/>
        <v/>
      </c>
      <c r="W112" s="81" t="str">
        <f t="shared" si="16"/>
        <v/>
      </c>
      <c r="X112" s="81" t="str">
        <f t="shared" si="16"/>
        <v/>
      </c>
      <c r="Y112" s="81" t="str">
        <f t="shared" si="16"/>
        <v/>
      </c>
      <c r="Z112" s="81" t="str">
        <f t="shared" si="16"/>
        <v/>
      </c>
      <c r="AE112" s="7" t="str">
        <f t="shared" si="2"/>
        <v/>
      </c>
      <c r="AF112" s="7" t="str">
        <f t="shared" si="12"/>
        <v/>
      </c>
      <c r="AG112" s="7" t="str">
        <f t="shared" si="3"/>
        <v/>
      </c>
      <c r="AH112" s="7" t="str">
        <f t="shared" si="13"/>
        <v/>
      </c>
      <c r="AI112" s="7" t="str" cm="1">
        <f t="array" ref="AI112">IF($K112="", "", AND($L112&lt;&gt;"", OR(EXACT($L112,list_unlocodes_countries))))</f>
        <v/>
      </c>
      <c r="AJ112" s="7" t="str">
        <f t="shared" si="14"/>
        <v/>
      </c>
      <c r="AK112" s="7" t="str">
        <f t="shared" si="4"/>
        <v/>
      </c>
      <c r="AL112" s="7" t="str" cm="1">
        <f t="array" ref="AL112">IF($AE112="", "", ISNUMBER(MATCH(LEFT($AE112,8), LEFT(list_cn_codes,8), 0)))</f>
        <v/>
      </c>
      <c r="AM112" s="7" t="str" cm="1">
        <f t="array" ref="AM112">IFERROR(
 IF(OR(EXACT("",$G112:$I112)), "",
  IF($F112="", 1, INDEX(calc_companies, MATCH($F112, drop_companies, 0))) *
  IF($H112="", 1, INDEX(calc_suppliers, MATCH($H112, drop_suppliers, 0))) *
  INDEX(calc_cn_codes, MATCH(LEFT($AE112,8), LEFT(drop_cn_codes,8), 0)) *
  INDEX(calc_countries, MATCH($L112, drop_countries, 0))
 ), "")</f>
        <v/>
      </c>
    </row>
    <row r="113" spans="1:39" ht="36" customHeight="1" thickTop="1" thickBot="1" x14ac:dyDescent="0.3">
      <c r="A113" s="62"/>
      <c r="C113" s="75"/>
      <c r="D113" s="75"/>
      <c r="E113" s="75"/>
      <c r="F113" s="75"/>
      <c r="G113" s="76"/>
      <c r="H113" s="76"/>
      <c r="I113" s="76"/>
      <c r="J113" s="76"/>
      <c r="K113" s="81" t="str">
        <f>IF($H113="", "", IFERROR(INDEX('Country List'!$E$2:$E$224, MATCH(INDEX(copy_paste_country, MATCH($H113, copy_paste_supplier, 0)), 'Country List'!$G$2:$G$224, 0)), INDEX(copy_paste_country, MATCH($H113, copy_paste_supplier, 0))))</f>
        <v/>
      </c>
      <c r="L113" s="81" t="str">
        <f t="shared" si="0"/>
        <v/>
      </c>
      <c r="M113" s="81" t="str" cm="1">
        <f t="array" ref="M113">IF($K113="", "", IFERROR(INDEX(list_cbam_relevance, MATCH($L113,list_specific_countries,0)), IF(OR(EXACT($L113,list_unlocodes_countries)), "CBAM-relevant", "Ungültiger UNLOCODE")))</f>
        <v/>
      </c>
      <c r="N113" s="81" t="str" cm="1">
        <f t="array" ref="N113">IF($G113="", "", IF($AF113 &lt; 8, "Nicht genügend Ziffern", IF(OR(EXACT($AE113,LEFT(list_cn_codes,8))), "CBAM-relevant", "Von CBAM ausgeschlossen")))</f>
        <v/>
      </c>
      <c r="O113" s="81" t="str" cm="1">
        <f t="array" ref="O113">IF(AND(EXACT("",$G113:$I113)), "", IF(OR(EXACT("",$G113:$I113)), "Bitte Pflichtfelder befüllen", IF($AH113, IF($AI113, IF($AJ113, IF(AND($N113="CBAM-relevant",$M113="CBAM-relevant"), "CBAM-relevant", "von CBAM ausgeschlossen"), "Bitte Nettogewicht überprüfen"), "Bitte Ursprungsland überprüfen"), "Bitte Zolltarifnummer überprüfen")))</f>
        <v/>
      </c>
      <c r="P113" s="81" t="str" cm="1">
        <f t="array" ref="P113">IF(OR(EXACT("",$G113:$I113)), "", MAX(0, IF($AL113, IF($AK113, INDEX(defvals_specific_countries, MATCH(LEFT($AE113,8), LEFT(list_cn_codes,8), 0), MATCH($L113, list_specific_countries, 0)), INDEX(defvals_rest_of_world, MATCH(LEFT($AE113,8), LEFT(list_cn_codes,8), 0))), 0)))</f>
        <v/>
      </c>
      <c r="Q113" s="81" t="str">
        <f t="shared" si="11"/>
        <v/>
      </c>
      <c r="R113" s="81" t="str">
        <f t="shared" si="16"/>
        <v/>
      </c>
      <c r="S113" s="81" t="str">
        <f t="shared" si="16"/>
        <v/>
      </c>
      <c r="T113" s="81" t="str">
        <f t="shared" si="16"/>
        <v/>
      </c>
      <c r="U113" s="81" t="str">
        <f t="shared" si="16"/>
        <v/>
      </c>
      <c r="V113" s="81" t="str">
        <f t="shared" si="16"/>
        <v/>
      </c>
      <c r="W113" s="81" t="str">
        <f t="shared" si="16"/>
        <v/>
      </c>
      <c r="X113" s="81" t="str">
        <f t="shared" si="16"/>
        <v/>
      </c>
      <c r="Y113" s="81" t="str">
        <f t="shared" si="16"/>
        <v/>
      </c>
      <c r="Z113" s="81" t="str">
        <f t="shared" si="16"/>
        <v/>
      </c>
      <c r="AE113" s="7" t="str">
        <f t="shared" si="2"/>
        <v/>
      </c>
      <c r="AF113" s="7" t="str">
        <f t="shared" si="12"/>
        <v/>
      </c>
      <c r="AG113" s="7" t="str">
        <f t="shared" si="3"/>
        <v/>
      </c>
      <c r="AH113" s="7" t="str">
        <f t="shared" si="13"/>
        <v/>
      </c>
      <c r="AI113" s="7" t="str" cm="1">
        <f t="array" ref="AI113">IF($K113="", "", AND($L113&lt;&gt;"", OR(EXACT($L113,list_unlocodes_countries))))</f>
        <v/>
      </c>
      <c r="AJ113" s="7" t="str">
        <f t="shared" si="14"/>
        <v/>
      </c>
      <c r="AK113" s="7" t="str">
        <f t="shared" si="4"/>
        <v/>
      </c>
      <c r="AL113" s="7" t="str" cm="1">
        <f t="array" ref="AL113">IF($AE113="", "", ISNUMBER(MATCH(LEFT($AE113,8), LEFT(list_cn_codes,8), 0)))</f>
        <v/>
      </c>
      <c r="AM113" s="7" t="str" cm="1">
        <f t="array" ref="AM113">IFERROR(
 IF(OR(EXACT("",$G113:$I113)), "",
  IF($F113="", 1, INDEX(calc_companies, MATCH($F113, drop_companies, 0))) *
  IF($H113="", 1, INDEX(calc_suppliers, MATCH($H113, drop_suppliers, 0))) *
  INDEX(calc_cn_codes, MATCH(LEFT($AE113,8), LEFT(drop_cn_codes,8), 0)) *
  INDEX(calc_countries, MATCH($L113, drop_countries, 0))
 ), "")</f>
        <v/>
      </c>
    </row>
    <row r="114" spans="1:39" ht="36" customHeight="1" thickTop="1" thickBot="1" x14ac:dyDescent="0.3">
      <c r="A114" s="62"/>
      <c r="C114" s="75"/>
      <c r="D114" s="75"/>
      <c r="E114" s="75"/>
      <c r="F114" s="75"/>
      <c r="G114" s="76"/>
      <c r="H114" s="76"/>
      <c r="I114" s="76"/>
      <c r="J114" s="76"/>
      <c r="K114" s="81" t="str">
        <f>IF($H114="", "", IFERROR(INDEX('Country List'!$E$2:$E$224, MATCH(INDEX(copy_paste_country, MATCH($H114, copy_paste_supplier, 0)), 'Country List'!$G$2:$G$224, 0)), INDEX(copy_paste_country, MATCH($H114, copy_paste_supplier, 0))))</f>
        <v/>
      </c>
      <c r="L114" s="81" t="str">
        <f t="shared" si="0"/>
        <v/>
      </c>
      <c r="M114" s="81" t="str" cm="1">
        <f t="array" ref="M114">IF($K114="", "", IFERROR(INDEX(list_cbam_relevance, MATCH($L114,list_specific_countries,0)), IF(OR(EXACT($L114,list_unlocodes_countries)), "CBAM-relevant", "Ungültiger UNLOCODE")))</f>
        <v/>
      </c>
      <c r="N114" s="81" t="str" cm="1">
        <f t="array" ref="N114">IF($G114="", "", IF($AF114 &lt; 8, "Nicht genügend Ziffern", IF(OR(EXACT($AE114,LEFT(list_cn_codes,8))), "CBAM-relevant", "Von CBAM ausgeschlossen")))</f>
        <v/>
      </c>
      <c r="O114" s="81" t="str" cm="1">
        <f t="array" ref="O114">IF(AND(EXACT("",$G114:$I114)), "", IF(OR(EXACT("",$G114:$I114)), "Bitte Pflichtfelder befüllen", IF($AH114, IF($AI114, IF($AJ114, IF(AND($N114="CBAM-relevant",$M114="CBAM-relevant"), "CBAM-relevant", "von CBAM ausgeschlossen"), "Bitte Nettogewicht überprüfen"), "Bitte Ursprungsland überprüfen"), "Bitte Zolltarifnummer überprüfen")))</f>
        <v/>
      </c>
      <c r="P114" s="81" t="str" cm="1">
        <f t="array" ref="P114">IF(OR(EXACT("",$G114:$I114)), "", MAX(0, IF($AL114, IF($AK114, INDEX(defvals_specific_countries, MATCH(LEFT($AE114,8), LEFT(list_cn_codes,8), 0), MATCH($L114, list_specific_countries, 0)), INDEX(defvals_rest_of_world, MATCH(LEFT($AE114,8), LEFT(list_cn_codes,8), 0))), 0)))</f>
        <v/>
      </c>
      <c r="Q114" s="81" t="str">
        <f t="shared" si="11"/>
        <v/>
      </c>
      <c r="R114" s="81" t="str">
        <f t="shared" si="16"/>
        <v/>
      </c>
      <c r="S114" s="81" t="str">
        <f t="shared" si="16"/>
        <v/>
      </c>
      <c r="T114" s="81" t="str">
        <f t="shared" si="16"/>
        <v/>
      </c>
      <c r="U114" s="81" t="str">
        <f t="shared" si="16"/>
        <v/>
      </c>
      <c r="V114" s="81" t="str">
        <f t="shared" si="16"/>
        <v/>
      </c>
      <c r="W114" s="81" t="str">
        <f t="shared" si="16"/>
        <v/>
      </c>
      <c r="X114" s="81" t="str">
        <f t="shared" si="16"/>
        <v/>
      </c>
      <c r="Y114" s="81" t="str">
        <f t="shared" si="16"/>
        <v/>
      </c>
      <c r="Z114" s="81" t="str">
        <f t="shared" si="16"/>
        <v/>
      </c>
      <c r="AE114" s="7" t="str">
        <f t="shared" si="2"/>
        <v/>
      </c>
      <c r="AF114" s="7" t="str">
        <f t="shared" si="12"/>
        <v/>
      </c>
      <c r="AG114" s="7" t="str">
        <f t="shared" si="3"/>
        <v/>
      </c>
      <c r="AH114" s="7" t="str">
        <f t="shared" si="13"/>
        <v/>
      </c>
      <c r="AI114" s="7" t="str" cm="1">
        <f t="array" ref="AI114">IF($K114="", "", AND($L114&lt;&gt;"", OR(EXACT($L114,list_unlocodes_countries))))</f>
        <v/>
      </c>
      <c r="AJ114" s="7" t="str">
        <f t="shared" si="14"/>
        <v/>
      </c>
      <c r="AK114" s="7" t="str">
        <f t="shared" si="4"/>
        <v/>
      </c>
      <c r="AL114" s="7" t="str" cm="1">
        <f t="array" ref="AL114">IF($AE114="", "", ISNUMBER(MATCH(LEFT($AE114,8), LEFT(list_cn_codes,8), 0)))</f>
        <v/>
      </c>
      <c r="AM114" s="7" t="str" cm="1">
        <f t="array" ref="AM114">IFERROR(
 IF(OR(EXACT("",$G114:$I114)), "",
  IF($F114="", 1, INDEX(calc_companies, MATCH($F114, drop_companies, 0))) *
  IF($H114="", 1, INDEX(calc_suppliers, MATCH($H114, drop_suppliers, 0))) *
  INDEX(calc_cn_codes, MATCH(LEFT($AE114,8), LEFT(drop_cn_codes,8), 0)) *
  INDEX(calc_countries, MATCH($L114, drop_countries, 0))
 ), "")</f>
        <v/>
      </c>
    </row>
    <row r="115" spans="1:39" ht="36" customHeight="1" thickTop="1" thickBot="1" x14ac:dyDescent="0.3">
      <c r="A115" s="62"/>
      <c r="C115" s="75"/>
      <c r="D115" s="75"/>
      <c r="E115" s="75"/>
      <c r="F115" s="75"/>
      <c r="G115" s="76"/>
      <c r="H115" s="76"/>
      <c r="I115" s="76"/>
      <c r="J115" s="76"/>
      <c r="K115" s="81" t="str">
        <f>IF($H115="", "", IFERROR(INDEX('Country List'!$E$2:$E$224, MATCH(INDEX(copy_paste_country, MATCH($H115, copy_paste_supplier, 0)), 'Country List'!$G$2:$G$224, 0)), INDEX(copy_paste_country, MATCH($H115, copy_paste_supplier, 0))))</f>
        <v/>
      </c>
      <c r="L115" s="81" t="str">
        <f t="shared" si="0"/>
        <v/>
      </c>
      <c r="M115" s="81" t="str" cm="1">
        <f t="array" ref="M115">IF($K115="", "", IFERROR(INDEX(list_cbam_relevance, MATCH($L115,list_specific_countries,0)), IF(OR(EXACT($L115,list_unlocodes_countries)), "CBAM-relevant", "Ungültiger UNLOCODE")))</f>
        <v/>
      </c>
      <c r="N115" s="81" t="str" cm="1">
        <f t="array" ref="N115">IF($G115="", "", IF($AF115 &lt; 8, "Nicht genügend Ziffern", IF(OR(EXACT($AE115,LEFT(list_cn_codes,8))), "CBAM-relevant", "Von CBAM ausgeschlossen")))</f>
        <v/>
      </c>
      <c r="O115" s="81" t="str" cm="1">
        <f t="array" ref="O115">IF(AND(EXACT("",$G115:$I115)), "", IF(OR(EXACT("",$G115:$I115)), "Bitte Pflichtfelder befüllen", IF($AH115, IF($AI115, IF($AJ115, IF(AND($N115="CBAM-relevant",$M115="CBAM-relevant"), "CBAM-relevant", "von CBAM ausgeschlossen"), "Bitte Nettogewicht überprüfen"), "Bitte Ursprungsland überprüfen"), "Bitte Zolltarifnummer überprüfen")))</f>
        <v/>
      </c>
      <c r="P115" s="81" t="str" cm="1">
        <f t="array" ref="P115">IF(OR(EXACT("",$G115:$I115)), "", MAX(0, IF($AL115, IF($AK115, INDEX(defvals_specific_countries, MATCH(LEFT($AE115,8), LEFT(list_cn_codes,8), 0), MATCH($L115, list_specific_countries, 0)), INDEX(defvals_rest_of_world, MATCH(LEFT($AE115,8), LEFT(list_cn_codes,8), 0))), 0)))</f>
        <v/>
      </c>
      <c r="Q115" s="81" t="str">
        <f t="shared" si="11"/>
        <v/>
      </c>
      <c r="R115" s="81" t="str">
        <f t="shared" si="16"/>
        <v/>
      </c>
      <c r="S115" s="81" t="str">
        <f t="shared" si="16"/>
        <v/>
      </c>
      <c r="T115" s="81" t="str">
        <f t="shared" si="16"/>
        <v/>
      </c>
      <c r="U115" s="81" t="str">
        <f t="shared" si="16"/>
        <v/>
      </c>
      <c r="V115" s="81" t="str">
        <f t="shared" si="16"/>
        <v/>
      </c>
      <c r="W115" s="81" t="str">
        <f t="shared" si="16"/>
        <v/>
      </c>
      <c r="X115" s="81" t="str">
        <f t="shared" si="16"/>
        <v/>
      </c>
      <c r="Y115" s="81" t="str">
        <f t="shared" si="16"/>
        <v/>
      </c>
      <c r="Z115" s="81" t="str">
        <f t="shared" si="16"/>
        <v/>
      </c>
      <c r="AE115" s="7" t="str">
        <f t="shared" si="2"/>
        <v/>
      </c>
      <c r="AF115" s="7" t="str">
        <f t="shared" si="12"/>
        <v/>
      </c>
      <c r="AG115" s="7" t="str">
        <f t="shared" si="3"/>
        <v/>
      </c>
      <c r="AH115" s="7" t="str">
        <f t="shared" si="13"/>
        <v/>
      </c>
      <c r="AI115" s="7" t="str" cm="1">
        <f t="array" ref="AI115">IF($K115="", "", AND($L115&lt;&gt;"", OR(EXACT($L115,list_unlocodes_countries))))</f>
        <v/>
      </c>
      <c r="AJ115" s="7" t="str">
        <f t="shared" si="14"/>
        <v/>
      </c>
      <c r="AK115" s="7" t="str">
        <f t="shared" si="4"/>
        <v/>
      </c>
      <c r="AL115" s="7" t="str" cm="1">
        <f t="array" ref="AL115">IF($AE115="", "", ISNUMBER(MATCH(LEFT($AE115,8), LEFT(list_cn_codes,8), 0)))</f>
        <v/>
      </c>
      <c r="AM115" s="7" t="str" cm="1">
        <f t="array" ref="AM115">IFERROR(
 IF(OR(EXACT("",$G115:$I115)), "",
  IF($F115="", 1, INDEX(calc_companies, MATCH($F115, drop_companies, 0))) *
  IF($H115="", 1, INDEX(calc_suppliers, MATCH($H115, drop_suppliers, 0))) *
  INDEX(calc_cn_codes, MATCH(LEFT($AE115,8), LEFT(drop_cn_codes,8), 0)) *
  INDEX(calc_countries, MATCH($L115, drop_countries, 0))
 ), "")</f>
        <v/>
      </c>
    </row>
    <row r="116" spans="1:39" ht="36" customHeight="1" thickTop="1" thickBot="1" x14ac:dyDescent="0.3">
      <c r="A116" s="62"/>
      <c r="C116" s="75"/>
      <c r="D116" s="75"/>
      <c r="E116" s="75"/>
      <c r="F116" s="75"/>
      <c r="G116" s="76"/>
      <c r="H116" s="76"/>
      <c r="I116" s="76"/>
      <c r="J116" s="76"/>
      <c r="K116" s="81" t="str">
        <f>IF($H116="", "", IFERROR(INDEX('Country List'!$E$2:$E$224, MATCH(INDEX(copy_paste_country, MATCH($H116, copy_paste_supplier, 0)), 'Country List'!$G$2:$G$224, 0)), INDEX(copy_paste_country, MATCH($H116, copy_paste_supplier, 0))))</f>
        <v/>
      </c>
      <c r="L116" s="81" t="str">
        <f t="shared" si="0"/>
        <v/>
      </c>
      <c r="M116" s="81" t="str" cm="1">
        <f t="array" ref="M116">IF($K116="", "", IFERROR(INDEX(list_cbam_relevance, MATCH($L116,list_specific_countries,0)), IF(OR(EXACT($L116,list_unlocodes_countries)), "CBAM-relevant", "Ungültiger UNLOCODE")))</f>
        <v/>
      </c>
      <c r="N116" s="81" t="str" cm="1">
        <f t="array" ref="N116">IF($G116="", "", IF($AF116 &lt; 8, "Nicht genügend Ziffern", IF(OR(EXACT($AE116,LEFT(list_cn_codes,8))), "CBAM-relevant", "Von CBAM ausgeschlossen")))</f>
        <v/>
      </c>
      <c r="O116" s="81" t="str" cm="1">
        <f t="array" ref="O116">IF(AND(EXACT("",$G116:$I116)), "", IF(OR(EXACT("",$G116:$I116)), "Bitte Pflichtfelder befüllen", IF($AH116, IF($AI116, IF($AJ116, IF(AND($N116="CBAM-relevant",$M116="CBAM-relevant"), "CBAM-relevant", "von CBAM ausgeschlossen"), "Bitte Nettogewicht überprüfen"), "Bitte Ursprungsland überprüfen"), "Bitte Zolltarifnummer überprüfen")))</f>
        <v/>
      </c>
      <c r="P116" s="81" t="str" cm="1">
        <f t="array" ref="P116">IF(OR(EXACT("",$G116:$I116)), "", MAX(0, IF($AL116, IF($AK116, INDEX(defvals_specific_countries, MATCH(LEFT($AE116,8), LEFT(list_cn_codes,8), 0), MATCH($L116, list_specific_countries, 0)), INDEX(defvals_rest_of_world, MATCH(LEFT($AE116,8), LEFT(list_cn_codes,8), 0))), 0)))</f>
        <v/>
      </c>
      <c r="Q116" s="81" t="str">
        <f t="shared" si="11"/>
        <v/>
      </c>
      <c r="R116" s="81" t="str">
        <f t="shared" si="16"/>
        <v/>
      </c>
      <c r="S116" s="81" t="str">
        <f t="shared" si="16"/>
        <v/>
      </c>
      <c r="T116" s="81" t="str">
        <f t="shared" si="16"/>
        <v/>
      </c>
      <c r="U116" s="81" t="str">
        <f t="shared" si="16"/>
        <v/>
      </c>
      <c r="V116" s="81" t="str">
        <f t="shared" si="16"/>
        <v/>
      </c>
      <c r="W116" s="81" t="str">
        <f t="shared" si="16"/>
        <v/>
      </c>
      <c r="X116" s="81" t="str">
        <f t="shared" si="16"/>
        <v/>
      </c>
      <c r="Y116" s="81" t="str">
        <f t="shared" si="16"/>
        <v/>
      </c>
      <c r="Z116" s="81" t="str">
        <f t="shared" si="16"/>
        <v/>
      </c>
      <c r="AE116" s="7" t="str">
        <f t="shared" si="2"/>
        <v/>
      </c>
      <c r="AF116" s="7" t="str">
        <f t="shared" si="12"/>
        <v/>
      </c>
      <c r="AG116" s="7" t="str">
        <f t="shared" si="3"/>
        <v/>
      </c>
      <c r="AH116" s="7" t="str">
        <f t="shared" si="13"/>
        <v/>
      </c>
      <c r="AI116" s="7" t="str" cm="1">
        <f t="array" ref="AI116">IF($K116="", "", AND($L116&lt;&gt;"", OR(EXACT($L116,list_unlocodes_countries))))</f>
        <v/>
      </c>
      <c r="AJ116" s="7" t="str">
        <f t="shared" si="14"/>
        <v/>
      </c>
      <c r="AK116" s="7" t="str">
        <f t="shared" si="4"/>
        <v/>
      </c>
      <c r="AL116" s="7" t="str" cm="1">
        <f t="array" ref="AL116">IF($AE116="", "", ISNUMBER(MATCH(LEFT($AE116,8), LEFT(list_cn_codes,8), 0)))</f>
        <v/>
      </c>
      <c r="AM116" s="7" t="str" cm="1">
        <f t="array" ref="AM116">IFERROR(
 IF(OR(EXACT("",$G116:$I116)), "",
  IF($F116="", 1, INDEX(calc_companies, MATCH($F116, drop_companies, 0))) *
  IF($H116="", 1, INDEX(calc_suppliers, MATCH($H116, drop_suppliers, 0))) *
  INDEX(calc_cn_codes, MATCH(LEFT($AE116,8), LEFT(drop_cn_codes,8), 0)) *
  INDEX(calc_countries, MATCH($L116, drop_countries, 0))
 ), "")</f>
        <v/>
      </c>
    </row>
    <row r="117" spans="1:39" ht="36" customHeight="1" thickTop="1" thickBot="1" x14ac:dyDescent="0.3">
      <c r="A117" s="62"/>
      <c r="C117" s="75"/>
      <c r="D117" s="75"/>
      <c r="E117" s="75"/>
      <c r="F117" s="75"/>
      <c r="G117" s="76"/>
      <c r="H117" s="76"/>
      <c r="I117" s="76"/>
      <c r="J117" s="76"/>
      <c r="K117" s="81" t="str">
        <f>IF($H117="", "", IFERROR(INDEX('Country List'!$E$2:$E$224, MATCH(INDEX(copy_paste_country, MATCH($H117, copy_paste_supplier, 0)), 'Country List'!$G$2:$G$224, 0)), INDEX(copy_paste_country, MATCH($H117, copy_paste_supplier, 0))))</f>
        <v/>
      </c>
      <c r="L117" s="81" t="str">
        <f t="shared" si="0"/>
        <v/>
      </c>
      <c r="M117" s="81" t="str" cm="1">
        <f t="array" ref="M117">IF($K117="", "", IFERROR(INDEX(list_cbam_relevance, MATCH($L117,list_specific_countries,0)), IF(OR(EXACT($L117,list_unlocodes_countries)), "CBAM-relevant", "Ungültiger UNLOCODE")))</f>
        <v/>
      </c>
      <c r="N117" s="81" t="str" cm="1">
        <f t="array" ref="N117">IF($G117="", "", IF($AF117 &lt; 8, "Nicht genügend Ziffern", IF(OR(EXACT($AE117,LEFT(list_cn_codes,8))), "CBAM-relevant", "Von CBAM ausgeschlossen")))</f>
        <v/>
      </c>
      <c r="O117" s="81" t="str" cm="1">
        <f t="array" ref="O117">IF(AND(EXACT("",$G117:$I117)), "", IF(OR(EXACT("",$G117:$I117)), "Bitte Pflichtfelder befüllen", IF($AH117, IF($AI117, IF($AJ117, IF(AND($N117="CBAM-relevant",$M117="CBAM-relevant"), "CBAM-relevant", "von CBAM ausgeschlossen"), "Bitte Nettogewicht überprüfen"), "Bitte Ursprungsland überprüfen"), "Bitte Zolltarifnummer überprüfen")))</f>
        <v/>
      </c>
      <c r="P117" s="81" t="str" cm="1">
        <f t="array" ref="P117">IF(OR(EXACT("",$G117:$I117)), "", MAX(0, IF($AL117, IF($AK117, INDEX(defvals_specific_countries, MATCH(LEFT($AE117,8), LEFT(list_cn_codes,8), 0), MATCH($L117, list_specific_countries, 0)), INDEX(defvals_rest_of_world, MATCH(LEFT($AE117,8), LEFT(list_cn_codes,8), 0))), 0)))</f>
        <v/>
      </c>
      <c r="Q117" s="81" t="str">
        <f t="shared" si="11"/>
        <v/>
      </c>
      <c r="R117" s="81" t="str">
        <f t="shared" si="16"/>
        <v/>
      </c>
      <c r="S117" s="81" t="str">
        <f t="shared" si="16"/>
        <v/>
      </c>
      <c r="T117" s="81" t="str">
        <f t="shared" si="16"/>
        <v/>
      </c>
      <c r="U117" s="81" t="str">
        <f t="shared" si="16"/>
        <v/>
      </c>
      <c r="V117" s="81" t="str">
        <f t="shared" si="16"/>
        <v/>
      </c>
      <c r="W117" s="81" t="str">
        <f t="shared" si="16"/>
        <v/>
      </c>
      <c r="X117" s="81" t="str">
        <f t="shared" si="16"/>
        <v/>
      </c>
      <c r="Y117" s="81" t="str">
        <f t="shared" si="16"/>
        <v/>
      </c>
      <c r="Z117" s="81" t="str">
        <f t="shared" si="16"/>
        <v/>
      </c>
      <c r="AE117" s="7" t="str">
        <f t="shared" si="2"/>
        <v/>
      </c>
      <c r="AF117" s="7" t="str">
        <f t="shared" si="12"/>
        <v/>
      </c>
      <c r="AG117" s="7" t="str">
        <f t="shared" si="3"/>
        <v/>
      </c>
      <c r="AH117" s="7" t="str">
        <f t="shared" si="13"/>
        <v/>
      </c>
      <c r="AI117" s="7" t="str" cm="1">
        <f t="array" ref="AI117">IF($K117="", "", AND($L117&lt;&gt;"", OR(EXACT($L117,list_unlocodes_countries))))</f>
        <v/>
      </c>
      <c r="AJ117" s="7" t="str">
        <f t="shared" si="14"/>
        <v/>
      </c>
      <c r="AK117" s="7" t="str">
        <f t="shared" si="4"/>
        <v/>
      </c>
      <c r="AL117" s="7" t="str" cm="1">
        <f t="array" ref="AL117">IF($AE117="", "", ISNUMBER(MATCH(LEFT($AE117,8), LEFT(list_cn_codes,8), 0)))</f>
        <v/>
      </c>
      <c r="AM117" s="7" t="str" cm="1">
        <f t="array" ref="AM117">IFERROR(
 IF(OR(EXACT("",$G117:$I117)), "",
  IF($F117="", 1, INDEX(calc_companies, MATCH($F117, drop_companies, 0))) *
  IF($H117="", 1, INDEX(calc_suppliers, MATCH($H117, drop_suppliers, 0))) *
  INDEX(calc_cn_codes, MATCH(LEFT($AE117,8), LEFT(drop_cn_codes,8), 0)) *
  INDEX(calc_countries, MATCH($L117, drop_countries, 0))
 ), "")</f>
        <v/>
      </c>
    </row>
    <row r="118" spans="1:39" ht="36" customHeight="1" thickTop="1" thickBot="1" x14ac:dyDescent="0.3">
      <c r="A118" s="62"/>
      <c r="C118" s="75"/>
      <c r="D118" s="75"/>
      <c r="E118" s="75"/>
      <c r="F118" s="75"/>
      <c r="G118" s="76"/>
      <c r="H118" s="76"/>
      <c r="I118" s="76"/>
      <c r="J118" s="76"/>
      <c r="K118" s="81" t="str">
        <f>IF($H118="", "", IFERROR(INDEX('Country List'!$E$2:$E$224, MATCH(INDEX(copy_paste_country, MATCH($H118, copy_paste_supplier, 0)), 'Country List'!$G$2:$G$224, 0)), INDEX(copy_paste_country, MATCH($H118, copy_paste_supplier, 0))))</f>
        <v/>
      </c>
      <c r="L118" s="81" t="str">
        <f t="shared" si="0"/>
        <v/>
      </c>
      <c r="M118" s="81" t="str" cm="1">
        <f t="array" ref="M118">IF($K118="", "", IFERROR(INDEX(list_cbam_relevance, MATCH($L118,list_specific_countries,0)), IF(OR(EXACT($L118,list_unlocodes_countries)), "CBAM-relevant", "Ungültiger UNLOCODE")))</f>
        <v/>
      </c>
      <c r="N118" s="81" t="str" cm="1">
        <f t="array" ref="N118">IF($G118="", "", IF($AF118 &lt; 8, "Nicht genügend Ziffern", IF(OR(EXACT($AE118,LEFT(list_cn_codes,8))), "CBAM-relevant", "Von CBAM ausgeschlossen")))</f>
        <v/>
      </c>
      <c r="O118" s="81" t="str" cm="1">
        <f t="array" ref="O118">IF(AND(EXACT("",$G118:$I118)), "", IF(OR(EXACT("",$G118:$I118)), "Bitte Pflichtfelder befüllen", IF($AH118, IF($AI118, IF($AJ118, IF(AND($N118="CBAM-relevant",$M118="CBAM-relevant"), "CBAM-relevant", "von CBAM ausgeschlossen"), "Bitte Nettogewicht überprüfen"), "Bitte Ursprungsland überprüfen"), "Bitte Zolltarifnummer überprüfen")))</f>
        <v/>
      </c>
      <c r="P118" s="81" t="str" cm="1">
        <f t="array" ref="P118">IF(OR(EXACT("",$G118:$I118)), "", MAX(0, IF($AL118, IF($AK118, INDEX(defvals_specific_countries, MATCH(LEFT($AE118,8), LEFT(list_cn_codes,8), 0), MATCH($L118, list_specific_countries, 0)), INDEX(defvals_rest_of_world, MATCH(LEFT($AE118,8), LEFT(list_cn_codes,8), 0))), 0)))</f>
        <v/>
      </c>
      <c r="Q118" s="81" t="str">
        <f t="shared" si="11"/>
        <v/>
      </c>
      <c r="R118" s="81" t="str">
        <f t="shared" si="16"/>
        <v/>
      </c>
      <c r="S118" s="81" t="str">
        <f t="shared" si="16"/>
        <v/>
      </c>
      <c r="T118" s="81" t="str">
        <f t="shared" si="16"/>
        <v/>
      </c>
      <c r="U118" s="81" t="str">
        <f t="shared" si="16"/>
        <v/>
      </c>
      <c r="V118" s="81" t="str">
        <f t="shared" si="16"/>
        <v/>
      </c>
      <c r="W118" s="81" t="str">
        <f t="shared" si="16"/>
        <v/>
      </c>
      <c r="X118" s="81" t="str">
        <f t="shared" si="16"/>
        <v/>
      </c>
      <c r="Y118" s="81" t="str">
        <f t="shared" si="16"/>
        <v/>
      </c>
      <c r="Z118" s="81" t="str">
        <f t="shared" si="16"/>
        <v/>
      </c>
      <c r="AE118" s="7" t="str">
        <f t="shared" si="2"/>
        <v/>
      </c>
      <c r="AF118" s="7" t="str">
        <f t="shared" si="12"/>
        <v/>
      </c>
      <c r="AG118" s="7" t="str">
        <f t="shared" si="3"/>
        <v/>
      </c>
      <c r="AH118" s="7" t="str">
        <f t="shared" si="13"/>
        <v/>
      </c>
      <c r="AI118" s="7" t="str" cm="1">
        <f t="array" ref="AI118">IF($K118="", "", AND($L118&lt;&gt;"", OR(EXACT($L118,list_unlocodes_countries))))</f>
        <v/>
      </c>
      <c r="AJ118" s="7" t="str">
        <f t="shared" si="14"/>
        <v/>
      </c>
      <c r="AK118" s="7" t="str">
        <f t="shared" si="4"/>
        <v/>
      </c>
      <c r="AL118" s="7" t="str" cm="1">
        <f t="array" ref="AL118">IF($AE118="", "", ISNUMBER(MATCH(LEFT($AE118,8), LEFT(list_cn_codes,8), 0)))</f>
        <v/>
      </c>
      <c r="AM118" s="7" t="str" cm="1">
        <f t="array" ref="AM118">IFERROR(
 IF(OR(EXACT("",$G118:$I118)), "",
  IF($F118="", 1, INDEX(calc_companies, MATCH($F118, drop_companies, 0))) *
  IF($H118="", 1, INDEX(calc_suppliers, MATCH($H118, drop_suppliers, 0))) *
  INDEX(calc_cn_codes, MATCH(LEFT($AE118,8), LEFT(drop_cn_codes,8), 0)) *
  INDEX(calc_countries, MATCH($L118, drop_countries, 0))
 ), "")</f>
        <v/>
      </c>
    </row>
    <row r="119" spans="1:39" ht="36" customHeight="1" thickTop="1" thickBot="1" x14ac:dyDescent="0.3">
      <c r="A119" s="62"/>
      <c r="C119" s="75"/>
      <c r="D119" s="75"/>
      <c r="E119" s="75"/>
      <c r="F119" s="75"/>
      <c r="G119" s="76"/>
      <c r="H119" s="76"/>
      <c r="I119" s="76"/>
      <c r="J119" s="76"/>
      <c r="K119" s="81" t="str">
        <f>IF($H119="", "", IFERROR(INDEX('Country List'!$E$2:$E$224, MATCH(INDEX(copy_paste_country, MATCH($H119, copy_paste_supplier, 0)), 'Country List'!$G$2:$G$224, 0)), INDEX(copy_paste_country, MATCH($H119, copy_paste_supplier, 0))))</f>
        <v/>
      </c>
      <c r="L119" s="81" t="str">
        <f t="shared" si="0"/>
        <v/>
      </c>
      <c r="M119" s="81" t="str" cm="1">
        <f t="array" ref="M119">IF($K119="", "", IFERROR(INDEX(list_cbam_relevance, MATCH($L119,list_specific_countries,0)), IF(OR(EXACT($L119,list_unlocodes_countries)), "CBAM-relevant", "Ungültiger UNLOCODE")))</f>
        <v/>
      </c>
      <c r="N119" s="81" t="str" cm="1">
        <f t="array" ref="N119">IF($G119="", "", IF($AF119 &lt; 8, "Nicht genügend Ziffern", IF(OR(EXACT($AE119,LEFT(list_cn_codes,8))), "CBAM-relevant", "Von CBAM ausgeschlossen")))</f>
        <v/>
      </c>
      <c r="O119" s="81" t="str" cm="1">
        <f t="array" ref="O119">IF(AND(EXACT("",$G119:$I119)), "", IF(OR(EXACT("",$G119:$I119)), "Bitte Pflichtfelder befüllen", IF($AH119, IF($AI119, IF($AJ119, IF(AND($N119="CBAM-relevant",$M119="CBAM-relevant"), "CBAM-relevant", "von CBAM ausgeschlossen"), "Bitte Nettogewicht überprüfen"), "Bitte Ursprungsland überprüfen"), "Bitte Zolltarifnummer überprüfen")))</f>
        <v/>
      </c>
      <c r="P119" s="81" t="str" cm="1">
        <f t="array" ref="P119">IF(OR(EXACT("",$G119:$I119)), "", MAX(0, IF($AL119, IF($AK119, INDEX(defvals_specific_countries, MATCH(LEFT($AE119,8), LEFT(list_cn_codes,8), 0), MATCH($L119, list_specific_countries, 0)), INDEX(defvals_rest_of_world, MATCH(LEFT($AE119,8), LEFT(list_cn_codes,8), 0))), 0)))</f>
        <v/>
      </c>
      <c r="Q119" s="81" t="str">
        <f t="shared" si="11"/>
        <v/>
      </c>
      <c r="R119" s="81" t="str">
        <f t="shared" si="16"/>
        <v/>
      </c>
      <c r="S119" s="81" t="str">
        <f t="shared" si="16"/>
        <v/>
      </c>
      <c r="T119" s="81" t="str">
        <f t="shared" si="16"/>
        <v/>
      </c>
      <c r="U119" s="81" t="str">
        <f t="shared" si="16"/>
        <v/>
      </c>
      <c r="V119" s="81" t="str">
        <f t="shared" si="16"/>
        <v/>
      </c>
      <c r="W119" s="81" t="str">
        <f t="shared" si="16"/>
        <v/>
      </c>
      <c r="X119" s="81" t="str">
        <f t="shared" si="16"/>
        <v/>
      </c>
      <c r="Y119" s="81" t="str">
        <f t="shared" si="16"/>
        <v/>
      </c>
      <c r="Z119" s="81" t="str">
        <f t="shared" si="16"/>
        <v/>
      </c>
      <c r="AE119" s="7" t="str">
        <f t="shared" si="2"/>
        <v/>
      </c>
      <c r="AF119" s="7" t="str">
        <f t="shared" si="12"/>
        <v/>
      </c>
      <c r="AG119" s="7" t="str">
        <f t="shared" si="3"/>
        <v/>
      </c>
      <c r="AH119" s="7" t="str">
        <f t="shared" si="13"/>
        <v/>
      </c>
      <c r="AI119" s="7" t="str" cm="1">
        <f t="array" ref="AI119">IF($K119="", "", AND($L119&lt;&gt;"", OR(EXACT($L119,list_unlocodes_countries))))</f>
        <v/>
      </c>
      <c r="AJ119" s="7" t="str">
        <f t="shared" si="14"/>
        <v/>
      </c>
      <c r="AK119" s="7" t="str">
        <f t="shared" si="4"/>
        <v/>
      </c>
      <c r="AL119" s="7" t="str" cm="1">
        <f t="array" ref="AL119">IF($AE119="", "", ISNUMBER(MATCH(LEFT($AE119,8), LEFT(list_cn_codes,8), 0)))</f>
        <v/>
      </c>
      <c r="AM119" s="7" t="str" cm="1">
        <f t="array" ref="AM119">IFERROR(
 IF(OR(EXACT("",$G119:$I119)), "",
  IF($F119="", 1, INDEX(calc_companies, MATCH($F119, drop_companies, 0))) *
  IF($H119="", 1, INDEX(calc_suppliers, MATCH($H119, drop_suppliers, 0))) *
  INDEX(calc_cn_codes, MATCH(LEFT($AE119,8), LEFT(drop_cn_codes,8), 0)) *
  INDEX(calc_countries, MATCH($L119, drop_countries, 0))
 ), "")</f>
        <v/>
      </c>
    </row>
    <row r="120" spans="1:39" ht="36" customHeight="1" thickTop="1" thickBot="1" x14ac:dyDescent="0.3">
      <c r="A120" s="62"/>
      <c r="C120" s="75"/>
      <c r="D120" s="75"/>
      <c r="E120" s="75"/>
      <c r="F120" s="75"/>
      <c r="G120" s="76"/>
      <c r="H120" s="76"/>
      <c r="I120" s="76"/>
      <c r="J120" s="76"/>
      <c r="K120" s="81" t="str">
        <f>IF($H120="", "", IFERROR(INDEX('Country List'!$E$2:$E$224, MATCH(INDEX(copy_paste_country, MATCH($H120, copy_paste_supplier, 0)), 'Country List'!$G$2:$G$224, 0)), INDEX(copy_paste_country, MATCH($H120, copy_paste_supplier, 0))))</f>
        <v/>
      </c>
      <c r="L120" s="81" t="str">
        <f t="shared" si="0"/>
        <v/>
      </c>
      <c r="M120" s="81" t="str" cm="1">
        <f t="array" ref="M120">IF($K120="", "", IFERROR(INDEX(list_cbam_relevance, MATCH($L120,list_specific_countries,0)), IF(OR(EXACT($L120,list_unlocodes_countries)), "CBAM-relevant", "Ungültiger UNLOCODE")))</f>
        <v/>
      </c>
      <c r="N120" s="81" t="str" cm="1">
        <f t="array" ref="N120">IF($G120="", "", IF($AF120 &lt; 8, "Nicht genügend Ziffern", IF(OR(EXACT($AE120,LEFT(list_cn_codes,8))), "CBAM-relevant", "Von CBAM ausgeschlossen")))</f>
        <v/>
      </c>
      <c r="O120" s="81" t="str" cm="1">
        <f t="array" ref="O120">IF(AND(EXACT("",$G120:$I120)), "", IF(OR(EXACT("",$G120:$I120)), "Bitte Pflichtfelder befüllen", IF($AH120, IF($AI120, IF($AJ120, IF(AND($N120="CBAM-relevant",$M120="CBAM-relevant"), "CBAM-relevant", "von CBAM ausgeschlossen"), "Bitte Nettogewicht überprüfen"), "Bitte Ursprungsland überprüfen"), "Bitte Zolltarifnummer überprüfen")))</f>
        <v/>
      </c>
      <c r="P120" s="81" t="str" cm="1">
        <f t="array" ref="P120">IF(OR(EXACT("",$G120:$I120)), "", MAX(0, IF($AL120, IF($AK120, INDEX(defvals_specific_countries, MATCH(LEFT($AE120,8), LEFT(list_cn_codes,8), 0), MATCH($L120, list_specific_countries, 0)), INDEX(defvals_rest_of_world, MATCH(LEFT($AE120,8), LEFT(list_cn_codes,8), 0))), 0)))</f>
        <v/>
      </c>
      <c r="Q120" s="81" t="str">
        <f t="shared" si="11"/>
        <v/>
      </c>
      <c r="R120" s="81" t="str">
        <f t="shared" si="16"/>
        <v/>
      </c>
      <c r="S120" s="81" t="str">
        <f t="shared" si="16"/>
        <v/>
      </c>
      <c r="T120" s="81" t="str">
        <f t="shared" si="16"/>
        <v/>
      </c>
      <c r="U120" s="81" t="str">
        <f t="shared" si="16"/>
        <v/>
      </c>
      <c r="V120" s="81" t="str">
        <f t="shared" si="16"/>
        <v/>
      </c>
      <c r="W120" s="81" t="str">
        <f t="shared" si="16"/>
        <v/>
      </c>
      <c r="X120" s="81" t="str">
        <f t="shared" si="16"/>
        <v/>
      </c>
      <c r="Y120" s="81" t="str">
        <f t="shared" si="16"/>
        <v/>
      </c>
      <c r="Z120" s="81" t="str">
        <f t="shared" si="16"/>
        <v/>
      </c>
      <c r="AE120" s="7" t="str">
        <f t="shared" si="2"/>
        <v/>
      </c>
      <c r="AF120" s="7" t="str">
        <f t="shared" si="12"/>
        <v/>
      </c>
      <c r="AG120" s="7" t="str">
        <f t="shared" si="3"/>
        <v/>
      </c>
      <c r="AH120" s="7" t="str">
        <f t="shared" si="13"/>
        <v/>
      </c>
      <c r="AI120" s="7" t="str" cm="1">
        <f t="array" ref="AI120">IF($K120="", "", AND($L120&lt;&gt;"", OR(EXACT($L120,list_unlocodes_countries))))</f>
        <v/>
      </c>
      <c r="AJ120" s="7" t="str">
        <f t="shared" si="14"/>
        <v/>
      </c>
      <c r="AK120" s="7" t="str">
        <f t="shared" si="4"/>
        <v/>
      </c>
      <c r="AL120" s="7" t="str" cm="1">
        <f t="array" ref="AL120">IF($AE120="", "", ISNUMBER(MATCH(LEFT($AE120,8), LEFT(list_cn_codes,8), 0)))</f>
        <v/>
      </c>
      <c r="AM120" s="7" t="str" cm="1">
        <f t="array" ref="AM120">IFERROR(
 IF(OR(EXACT("",$G120:$I120)), "",
  IF($F120="", 1, INDEX(calc_companies, MATCH($F120, drop_companies, 0))) *
  IF($H120="", 1, INDEX(calc_suppliers, MATCH($H120, drop_suppliers, 0))) *
  INDEX(calc_cn_codes, MATCH(LEFT($AE120,8), LEFT(drop_cn_codes,8), 0)) *
  INDEX(calc_countries, MATCH($L120, drop_countries, 0))
 ), "")</f>
        <v/>
      </c>
    </row>
    <row r="121" spans="1:39" ht="36" customHeight="1" thickTop="1" thickBot="1" x14ac:dyDescent="0.3">
      <c r="A121" s="62"/>
      <c r="C121" s="75"/>
      <c r="D121" s="75"/>
      <c r="E121" s="75"/>
      <c r="F121" s="75"/>
      <c r="G121" s="76"/>
      <c r="H121" s="76"/>
      <c r="I121" s="76"/>
      <c r="J121" s="76"/>
      <c r="K121" s="81" t="str">
        <f>IF($H121="", "", IFERROR(INDEX('Country List'!$E$2:$E$224, MATCH(INDEX(copy_paste_country, MATCH($H121, copy_paste_supplier, 0)), 'Country List'!$G$2:$G$224, 0)), INDEX(copy_paste_country, MATCH($H121, copy_paste_supplier, 0))))</f>
        <v/>
      </c>
      <c r="L121" s="81" t="str">
        <f t="shared" si="0"/>
        <v/>
      </c>
      <c r="M121" s="81" t="str" cm="1">
        <f t="array" ref="M121">IF($K121="", "", IFERROR(INDEX(list_cbam_relevance, MATCH($L121,list_specific_countries,0)), IF(OR(EXACT($L121,list_unlocodes_countries)), "CBAM-relevant", "Ungültiger UNLOCODE")))</f>
        <v/>
      </c>
      <c r="N121" s="81" t="str" cm="1">
        <f t="array" ref="N121">IF($G121="", "", IF($AF121 &lt; 8, "Nicht genügend Ziffern", IF(OR(EXACT($AE121,LEFT(list_cn_codes,8))), "CBAM-relevant", "Von CBAM ausgeschlossen")))</f>
        <v/>
      </c>
      <c r="O121" s="81" t="str" cm="1">
        <f t="array" ref="O121">IF(AND(EXACT("",$G121:$I121)), "", IF(OR(EXACT("",$G121:$I121)), "Bitte Pflichtfelder befüllen", IF($AH121, IF($AI121, IF($AJ121, IF(AND($N121="CBAM-relevant",$M121="CBAM-relevant"), "CBAM-relevant", "von CBAM ausgeschlossen"), "Bitte Nettogewicht überprüfen"), "Bitte Ursprungsland überprüfen"), "Bitte Zolltarifnummer überprüfen")))</f>
        <v/>
      </c>
      <c r="P121" s="81" t="str" cm="1">
        <f t="array" ref="P121">IF(OR(EXACT("",$G121:$I121)), "", MAX(0, IF($AL121, IF($AK121, INDEX(defvals_specific_countries, MATCH(LEFT($AE121,8), LEFT(list_cn_codes,8), 0), MATCH($L121, list_specific_countries, 0)), INDEX(defvals_rest_of_world, MATCH(LEFT($AE121,8), LEFT(list_cn_codes,8), 0))), 0)))</f>
        <v/>
      </c>
      <c r="Q121" s="81" t="str">
        <f t="shared" si="11"/>
        <v/>
      </c>
      <c r="R121" s="81" t="str">
        <f t="shared" si="16"/>
        <v/>
      </c>
      <c r="S121" s="81" t="str">
        <f t="shared" si="16"/>
        <v/>
      </c>
      <c r="T121" s="81" t="str">
        <f t="shared" si="16"/>
        <v/>
      </c>
      <c r="U121" s="81" t="str">
        <f t="shared" si="16"/>
        <v/>
      </c>
      <c r="V121" s="81" t="str">
        <f t="shared" si="16"/>
        <v/>
      </c>
      <c r="W121" s="81" t="str">
        <f t="shared" si="16"/>
        <v/>
      </c>
      <c r="X121" s="81" t="str">
        <f t="shared" si="16"/>
        <v/>
      </c>
      <c r="Y121" s="81" t="str">
        <f t="shared" si="16"/>
        <v/>
      </c>
      <c r="Z121" s="81" t="str">
        <f t="shared" si="16"/>
        <v/>
      </c>
      <c r="AE121" s="7" t="str">
        <f t="shared" si="2"/>
        <v/>
      </c>
      <c r="AF121" s="7" t="str">
        <f t="shared" si="12"/>
        <v/>
      </c>
      <c r="AG121" s="7" t="str">
        <f t="shared" si="3"/>
        <v/>
      </c>
      <c r="AH121" s="7" t="str">
        <f t="shared" si="13"/>
        <v/>
      </c>
      <c r="AI121" s="7" t="str" cm="1">
        <f t="array" ref="AI121">IF($K121="", "", AND($L121&lt;&gt;"", OR(EXACT($L121,list_unlocodes_countries))))</f>
        <v/>
      </c>
      <c r="AJ121" s="7" t="str">
        <f t="shared" si="14"/>
        <v/>
      </c>
      <c r="AK121" s="7" t="str">
        <f t="shared" si="4"/>
        <v/>
      </c>
      <c r="AL121" s="7" t="str" cm="1">
        <f t="array" ref="AL121">IF($AE121="", "", ISNUMBER(MATCH(LEFT($AE121,8), LEFT(list_cn_codes,8), 0)))</f>
        <v/>
      </c>
      <c r="AM121" s="7" t="str" cm="1">
        <f t="array" ref="AM121">IFERROR(
 IF(OR(EXACT("",$G121:$I121)), "",
  IF($F121="", 1, INDEX(calc_companies, MATCH($F121, drop_companies, 0))) *
  IF($H121="", 1, INDEX(calc_suppliers, MATCH($H121, drop_suppliers, 0))) *
  INDEX(calc_cn_codes, MATCH(LEFT($AE121,8), LEFT(drop_cn_codes,8), 0)) *
  INDEX(calc_countries, MATCH($L121, drop_countries, 0))
 ), "")</f>
        <v/>
      </c>
    </row>
    <row r="122" spans="1:39" ht="36" customHeight="1" thickTop="1" thickBot="1" x14ac:dyDescent="0.3">
      <c r="A122" s="62"/>
      <c r="C122" s="75"/>
      <c r="D122" s="75"/>
      <c r="E122" s="75"/>
      <c r="F122" s="75"/>
      <c r="G122" s="76"/>
      <c r="H122" s="76"/>
      <c r="I122" s="76"/>
      <c r="J122" s="76"/>
      <c r="K122" s="81" t="str">
        <f>IF($H122="", "", IFERROR(INDEX('Country List'!$E$2:$E$224, MATCH(INDEX(copy_paste_country, MATCH($H122, copy_paste_supplier, 0)), 'Country List'!$G$2:$G$224, 0)), INDEX(copy_paste_country, MATCH($H122, copy_paste_supplier, 0))))</f>
        <v/>
      </c>
      <c r="L122" s="81" t="str">
        <f t="shared" si="0"/>
        <v/>
      </c>
      <c r="M122" s="81" t="str" cm="1">
        <f t="array" ref="M122">IF($K122="", "", IFERROR(INDEX(list_cbam_relevance, MATCH($L122,list_specific_countries,0)), IF(OR(EXACT($L122,list_unlocodes_countries)), "CBAM-relevant", "Ungültiger UNLOCODE")))</f>
        <v/>
      </c>
      <c r="N122" s="81" t="str" cm="1">
        <f t="array" ref="N122">IF($G122="", "", IF($AF122 &lt; 8, "Nicht genügend Ziffern", IF(OR(EXACT($AE122,LEFT(list_cn_codes,8))), "CBAM-relevant", "Von CBAM ausgeschlossen")))</f>
        <v/>
      </c>
      <c r="O122" s="81" t="str" cm="1">
        <f t="array" ref="O122">IF(AND(EXACT("",$G122:$I122)), "", IF(OR(EXACT("",$G122:$I122)), "Bitte Pflichtfelder befüllen", IF($AH122, IF($AI122, IF($AJ122, IF(AND($N122="CBAM-relevant",$M122="CBAM-relevant"), "CBAM-relevant", "von CBAM ausgeschlossen"), "Bitte Nettogewicht überprüfen"), "Bitte Ursprungsland überprüfen"), "Bitte Zolltarifnummer überprüfen")))</f>
        <v/>
      </c>
      <c r="P122" s="81" t="str" cm="1">
        <f t="array" ref="P122">IF(OR(EXACT("",$G122:$I122)), "", MAX(0, IF($AL122, IF($AK122, INDEX(defvals_specific_countries, MATCH(LEFT($AE122,8), LEFT(list_cn_codes,8), 0), MATCH($L122, list_specific_countries, 0)), INDEX(defvals_rest_of_world, MATCH(LEFT($AE122,8), LEFT(list_cn_codes,8), 0))), 0)))</f>
        <v/>
      </c>
      <c r="Q122" s="81" t="str">
        <f t="shared" si="11"/>
        <v/>
      </c>
      <c r="R122" s="81" t="str">
        <f t="shared" si="16"/>
        <v/>
      </c>
      <c r="S122" s="81" t="str">
        <f t="shared" si="16"/>
        <v/>
      </c>
      <c r="T122" s="81" t="str">
        <f t="shared" si="16"/>
        <v/>
      </c>
      <c r="U122" s="81" t="str">
        <f t="shared" si="16"/>
        <v/>
      </c>
      <c r="V122" s="81" t="str">
        <f t="shared" si="16"/>
        <v/>
      </c>
      <c r="W122" s="81" t="str">
        <f t="shared" si="16"/>
        <v/>
      </c>
      <c r="X122" s="81" t="str">
        <f t="shared" si="16"/>
        <v/>
      </c>
      <c r="Y122" s="81" t="str">
        <f t="shared" si="16"/>
        <v/>
      </c>
      <c r="Z122" s="81" t="str">
        <f t="shared" si="16"/>
        <v/>
      </c>
      <c r="AE122" s="7" t="str">
        <f t="shared" si="2"/>
        <v/>
      </c>
      <c r="AF122" s="7" t="str">
        <f t="shared" si="12"/>
        <v/>
      </c>
      <c r="AG122" s="7" t="str">
        <f t="shared" si="3"/>
        <v/>
      </c>
      <c r="AH122" s="7" t="str">
        <f t="shared" si="13"/>
        <v/>
      </c>
      <c r="AI122" s="7" t="str" cm="1">
        <f t="array" ref="AI122">IF($K122="", "", AND($L122&lt;&gt;"", OR(EXACT($L122,list_unlocodes_countries))))</f>
        <v/>
      </c>
      <c r="AJ122" s="7" t="str">
        <f t="shared" si="14"/>
        <v/>
      </c>
      <c r="AK122" s="7" t="str">
        <f t="shared" si="4"/>
        <v/>
      </c>
      <c r="AL122" s="7" t="str" cm="1">
        <f t="array" ref="AL122">IF($AE122="", "", ISNUMBER(MATCH(LEFT($AE122,8), LEFT(list_cn_codes,8), 0)))</f>
        <v/>
      </c>
      <c r="AM122" s="7" t="str" cm="1">
        <f t="array" ref="AM122">IFERROR(
 IF(OR(EXACT("",$G122:$I122)), "",
  IF($F122="", 1, INDEX(calc_companies, MATCH($F122, drop_companies, 0))) *
  IF($H122="", 1, INDEX(calc_suppliers, MATCH($H122, drop_suppliers, 0))) *
  INDEX(calc_cn_codes, MATCH(LEFT($AE122,8), LEFT(drop_cn_codes,8), 0)) *
  INDEX(calc_countries, MATCH($L122, drop_countries, 0))
 ), "")</f>
        <v/>
      </c>
    </row>
    <row r="123" spans="1:39" ht="36" customHeight="1" thickTop="1" thickBot="1" x14ac:dyDescent="0.3">
      <c r="A123" s="62"/>
      <c r="C123" s="75"/>
      <c r="D123" s="75"/>
      <c r="E123" s="75"/>
      <c r="F123" s="75"/>
      <c r="G123" s="76"/>
      <c r="H123" s="76"/>
      <c r="I123" s="76"/>
      <c r="J123" s="76"/>
      <c r="K123" s="81" t="str">
        <f>IF($H123="", "", IFERROR(INDEX('Country List'!$E$2:$E$224, MATCH(INDEX(copy_paste_country, MATCH($H123, copy_paste_supplier, 0)), 'Country List'!$G$2:$G$224, 0)), INDEX(copy_paste_country, MATCH($H123, copy_paste_supplier, 0))))</f>
        <v/>
      </c>
      <c r="L123" s="81" t="str">
        <f t="shared" si="0"/>
        <v/>
      </c>
      <c r="M123" s="81" t="str" cm="1">
        <f t="array" ref="M123">IF($K123="", "", IFERROR(INDEX(list_cbam_relevance, MATCH($L123,list_specific_countries,0)), IF(OR(EXACT($L123,list_unlocodes_countries)), "CBAM-relevant", "Ungültiger UNLOCODE")))</f>
        <v/>
      </c>
      <c r="N123" s="81" t="str" cm="1">
        <f t="array" ref="N123">IF($G123="", "", IF($AF123 &lt; 8, "Nicht genügend Ziffern", IF(OR(EXACT($AE123,LEFT(list_cn_codes,8))), "CBAM-relevant", "Von CBAM ausgeschlossen")))</f>
        <v/>
      </c>
      <c r="O123" s="81" t="str" cm="1">
        <f t="array" ref="O123">IF(AND(EXACT("",$G123:$I123)), "", IF(OR(EXACT("",$G123:$I123)), "Bitte Pflichtfelder befüllen", IF($AH123, IF($AI123, IF($AJ123, IF(AND($N123="CBAM-relevant",$M123="CBAM-relevant"), "CBAM-relevant", "von CBAM ausgeschlossen"), "Bitte Nettogewicht überprüfen"), "Bitte Ursprungsland überprüfen"), "Bitte Zolltarifnummer überprüfen")))</f>
        <v/>
      </c>
      <c r="P123" s="81" t="str" cm="1">
        <f t="array" ref="P123">IF(OR(EXACT("",$G123:$I123)), "", MAX(0, IF($AL123, IF($AK123, INDEX(defvals_specific_countries, MATCH(LEFT($AE123,8), LEFT(list_cn_codes,8), 0), MATCH($L123, list_specific_countries, 0)), INDEX(defvals_rest_of_world, MATCH(LEFT($AE123,8), LEFT(list_cn_codes,8), 0))), 0)))</f>
        <v/>
      </c>
      <c r="Q123" s="81" t="str">
        <f t="shared" si="11"/>
        <v/>
      </c>
      <c r="R123" s="81" t="str">
        <f t="shared" si="16"/>
        <v/>
      </c>
      <c r="S123" s="81" t="str">
        <f t="shared" si="16"/>
        <v/>
      </c>
      <c r="T123" s="81" t="str">
        <f t="shared" si="16"/>
        <v/>
      </c>
      <c r="U123" s="81" t="str">
        <f t="shared" si="16"/>
        <v/>
      </c>
      <c r="V123" s="81" t="str">
        <f t="shared" si="16"/>
        <v/>
      </c>
      <c r="W123" s="81" t="str">
        <f t="shared" si="16"/>
        <v/>
      </c>
      <c r="X123" s="81" t="str">
        <f t="shared" si="16"/>
        <v/>
      </c>
      <c r="Y123" s="81" t="str">
        <f t="shared" si="16"/>
        <v/>
      </c>
      <c r="Z123" s="81" t="str">
        <f t="shared" si="16"/>
        <v/>
      </c>
      <c r="AE123" s="7" t="str">
        <f t="shared" si="2"/>
        <v/>
      </c>
      <c r="AF123" s="7" t="str">
        <f t="shared" si="12"/>
        <v/>
      </c>
      <c r="AG123" s="7" t="str">
        <f t="shared" si="3"/>
        <v/>
      </c>
      <c r="AH123" s="7" t="str">
        <f t="shared" si="13"/>
        <v/>
      </c>
      <c r="AI123" s="7" t="str" cm="1">
        <f t="array" ref="AI123">IF($K123="", "", AND($L123&lt;&gt;"", OR(EXACT($L123,list_unlocodes_countries))))</f>
        <v/>
      </c>
      <c r="AJ123" s="7" t="str">
        <f t="shared" si="14"/>
        <v/>
      </c>
      <c r="AK123" s="7" t="str">
        <f t="shared" si="4"/>
        <v/>
      </c>
      <c r="AL123" s="7" t="str" cm="1">
        <f t="array" ref="AL123">IF($AE123="", "", ISNUMBER(MATCH(LEFT($AE123,8), LEFT(list_cn_codes,8), 0)))</f>
        <v/>
      </c>
      <c r="AM123" s="7" t="str" cm="1">
        <f t="array" ref="AM123">IFERROR(
 IF(OR(EXACT("",$G123:$I123)), "",
  IF($F123="", 1, INDEX(calc_companies, MATCH($F123, drop_companies, 0))) *
  IF($H123="", 1, INDEX(calc_suppliers, MATCH($H123, drop_suppliers, 0))) *
  INDEX(calc_cn_codes, MATCH(LEFT($AE123,8), LEFT(drop_cn_codes,8), 0)) *
  INDEX(calc_countries, MATCH($L123, drop_countries, 0))
 ), "")</f>
        <v/>
      </c>
    </row>
    <row r="124" spans="1:39" ht="36" customHeight="1" thickTop="1" thickBot="1" x14ac:dyDescent="0.3">
      <c r="A124" s="62"/>
      <c r="C124" s="75"/>
      <c r="D124" s="75"/>
      <c r="E124" s="75"/>
      <c r="F124" s="75"/>
      <c r="G124" s="76"/>
      <c r="H124" s="76"/>
      <c r="I124" s="76"/>
      <c r="J124" s="76"/>
      <c r="K124" s="81" t="str">
        <f>IF($H124="", "", IFERROR(INDEX('Country List'!$E$2:$E$224, MATCH(INDEX(copy_paste_country, MATCH($H124, copy_paste_supplier, 0)), 'Country List'!$G$2:$G$224, 0)), INDEX(copy_paste_country, MATCH($H124, copy_paste_supplier, 0))))</f>
        <v/>
      </c>
      <c r="L124" s="81" t="str">
        <f t="shared" si="0"/>
        <v/>
      </c>
      <c r="M124" s="81" t="str" cm="1">
        <f t="array" ref="M124">IF($K124="", "", IFERROR(INDEX(list_cbam_relevance, MATCH($L124,list_specific_countries,0)), IF(OR(EXACT($L124,list_unlocodes_countries)), "CBAM-relevant", "Ungültiger UNLOCODE")))</f>
        <v/>
      </c>
      <c r="N124" s="81" t="str" cm="1">
        <f t="array" ref="N124">IF($G124="", "", IF($AF124 &lt; 8, "Nicht genügend Ziffern", IF(OR(EXACT($AE124,LEFT(list_cn_codes,8))), "CBAM-relevant", "Von CBAM ausgeschlossen")))</f>
        <v/>
      </c>
      <c r="O124" s="81" t="str" cm="1">
        <f t="array" ref="O124">IF(AND(EXACT("",$G124:$I124)), "", IF(OR(EXACT("",$G124:$I124)), "Bitte Pflichtfelder befüllen", IF($AH124, IF($AI124, IF($AJ124, IF(AND($N124="CBAM-relevant",$M124="CBAM-relevant"), "CBAM-relevant", "von CBAM ausgeschlossen"), "Bitte Nettogewicht überprüfen"), "Bitte Ursprungsland überprüfen"), "Bitte Zolltarifnummer überprüfen")))</f>
        <v/>
      </c>
      <c r="P124" s="81" t="str" cm="1">
        <f t="array" ref="P124">IF(OR(EXACT("",$G124:$I124)), "", MAX(0, IF($AL124, IF($AK124, INDEX(defvals_specific_countries, MATCH(LEFT($AE124,8), LEFT(list_cn_codes,8), 0), MATCH($L124, list_specific_countries, 0)), INDEX(defvals_rest_of_world, MATCH(LEFT($AE124,8), LEFT(list_cn_codes,8), 0))), 0)))</f>
        <v/>
      </c>
      <c r="Q124" s="81" t="str">
        <f t="shared" si="11"/>
        <v/>
      </c>
      <c r="R124" s="81" t="str">
        <f t="shared" si="16"/>
        <v/>
      </c>
      <c r="S124" s="81" t="str">
        <f t="shared" si="16"/>
        <v/>
      </c>
      <c r="T124" s="81" t="str">
        <f t="shared" si="16"/>
        <v/>
      </c>
      <c r="U124" s="81" t="str">
        <f t="shared" si="16"/>
        <v/>
      </c>
      <c r="V124" s="81" t="str">
        <f t="shared" si="16"/>
        <v/>
      </c>
      <c r="W124" s="81" t="str">
        <f t="shared" si="16"/>
        <v/>
      </c>
      <c r="X124" s="81" t="str">
        <f t="shared" si="16"/>
        <v/>
      </c>
      <c r="Y124" s="81" t="str">
        <f t="shared" si="16"/>
        <v/>
      </c>
      <c r="Z124" s="81" t="str">
        <f t="shared" si="16"/>
        <v/>
      </c>
      <c r="AE124" s="7" t="str">
        <f t="shared" si="2"/>
        <v/>
      </c>
      <c r="AF124" s="7" t="str">
        <f t="shared" si="12"/>
        <v/>
      </c>
      <c r="AG124" s="7" t="str">
        <f t="shared" si="3"/>
        <v/>
      </c>
      <c r="AH124" s="7" t="str">
        <f t="shared" si="13"/>
        <v/>
      </c>
      <c r="AI124" s="7" t="str" cm="1">
        <f t="array" ref="AI124">IF($K124="", "", AND($L124&lt;&gt;"", OR(EXACT($L124,list_unlocodes_countries))))</f>
        <v/>
      </c>
      <c r="AJ124" s="7" t="str">
        <f t="shared" si="14"/>
        <v/>
      </c>
      <c r="AK124" s="7" t="str">
        <f t="shared" si="4"/>
        <v/>
      </c>
      <c r="AL124" s="7" t="str" cm="1">
        <f t="array" ref="AL124">IF($AE124="", "", ISNUMBER(MATCH(LEFT($AE124,8), LEFT(list_cn_codes,8), 0)))</f>
        <v/>
      </c>
      <c r="AM124" s="7" t="str" cm="1">
        <f t="array" ref="AM124">IFERROR(
 IF(OR(EXACT("",$G124:$I124)), "",
  IF($F124="", 1, INDEX(calc_companies, MATCH($F124, drop_companies, 0))) *
  IF($H124="", 1, INDEX(calc_suppliers, MATCH($H124, drop_suppliers, 0))) *
  INDEX(calc_cn_codes, MATCH(LEFT($AE124,8), LEFT(drop_cn_codes,8), 0)) *
  INDEX(calc_countries, MATCH($L124, drop_countries, 0))
 ), "")</f>
        <v/>
      </c>
    </row>
    <row r="125" spans="1:39" ht="36" customHeight="1" thickTop="1" thickBot="1" x14ac:dyDescent="0.3">
      <c r="A125" s="62"/>
      <c r="C125" s="75"/>
      <c r="D125" s="75"/>
      <c r="E125" s="75"/>
      <c r="F125" s="75"/>
      <c r="G125" s="76"/>
      <c r="H125" s="76"/>
      <c r="I125" s="76"/>
      <c r="J125" s="76"/>
      <c r="K125" s="81" t="str">
        <f>IF($H125="", "", IFERROR(INDEX('Country List'!$E$2:$E$224, MATCH(INDEX(copy_paste_country, MATCH($H125, copy_paste_supplier, 0)), 'Country List'!$G$2:$G$224, 0)), INDEX(copy_paste_country, MATCH($H125, copy_paste_supplier, 0))))</f>
        <v/>
      </c>
      <c r="L125" s="81" t="str">
        <f t="shared" si="0"/>
        <v/>
      </c>
      <c r="M125" s="81" t="str" cm="1">
        <f t="array" ref="M125">IF($K125="", "", IFERROR(INDEX(list_cbam_relevance, MATCH($L125,list_specific_countries,0)), IF(OR(EXACT($L125,list_unlocodes_countries)), "CBAM-relevant", "Ungültiger UNLOCODE")))</f>
        <v/>
      </c>
      <c r="N125" s="81" t="str" cm="1">
        <f t="array" ref="N125">IF($G125="", "", IF($AF125 &lt; 8, "Nicht genügend Ziffern", IF(OR(EXACT($AE125,LEFT(list_cn_codes,8))), "CBAM-relevant", "Von CBAM ausgeschlossen")))</f>
        <v/>
      </c>
      <c r="O125" s="81" t="str" cm="1">
        <f t="array" ref="O125">IF(AND(EXACT("",$G125:$I125)), "", IF(OR(EXACT("",$G125:$I125)), "Bitte Pflichtfelder befüllen", IF($AH125, IF($AI125, IF($AJ125, IF(AND($N125="CBAM-relevant",$M125="CBAM-relevant"), "CBAM-relevant", "von CBAM ausgeschlossen"), "Bitte Nettogewicht überprüfen"), "Bitte Ursprungsland überprüfen"), "Bitte Zolltarifnummer überprüfen")))</f>
        <v/>
      </c>
      <c r="P125" s="81" t="str" cm="1">
        <f t="array" ref="P125">IF(OR(EXACT("",$G125:$I125)), "", MAX(0, IF($AL125, IF($AK125, INDEX(defvals_specific_countries, MATCH(LEFT($AE125,8), LEFT(list_cn_codes,8), 0), MATCH($L125, list_specific_countries, 0)), INDEX(defvals_rest_of_world, MATCH(LEFT($AE125,8), LEFT(list_cn_codes,8), 0))), 0)))</f>
        <v/>
      </c>
      <c r="Q125" s="81" t="str">
        <f t="shared" si="11"/>
        <v/>
      </c>
      <c r="R125" s="81" t="str">
        <f t="shared" si="16"/>
        <v/>
      </c>
      <c r="S125" s="81" t="str">
        <f t="shared" si="16"/>
        <v/>
      </c>
      <c r="T125" s="81" t="str">
        <f t="shared" si="16"/>
        <v/>
      </c>
      <c r="U125" s="81" t="str">
        <f t="shared" si="16"/>
        <v/>
      </c>
      <c r="V125" s="81" t="str">
        <f t="shared" si="16"/>
        <v/>
      </c>
      <c r="W125" s="81" t="str">
        <f t="shared" si="16"/>
        <v/>
      </c>
      <c r="X125" s="81" t="str">
        <f t="shared" si="16"/>
        <v/>
      </c>
      <c r="Y125" s="81" t="str">
        <f t="shared" si="16"/>
        <v/>
      </c>
      <c r="Z125" s="81" t="str">
        <f t="shared" si="16"/>
        <v/>
      </c>
      <c r="AE125" s="7" t="str">
        <f t="shared" si="2"/>
        <v/>
      </c>
      <c r="AF125" s="7" t="str">
        <f t="shared" si="12"/>
        <v/>
      </c>
      <c r="AG125" s="7" t="str">
        <f t="shared" si="3"/>
        <v/>
      </c>
      <c r="AH125" s="7" t="str">
        <f t="shared" si="13"/>
        <v/>
      </c>
      <c r="AI125" s="7" t="str" cm="1">
        <f t="array" ref="AI125">IF($K125="", "", AND($L125&lt;&gt;"", OR(EXACT($L125,list_unlocodes_countries))))</f>
        <v/>
      </c>
      <c r="AJ125" s="7" t="str">
        <f t="shared" si="14"/>
        <v/>
      </c>
      <c r="AK125" s="7" t="str">
        <f t="shared" si="4"/>
        <v/>
      </c>
      <c r="AL125" s="7" t="str" cm="1">
        <f t="array" ref="AL125">IF($AE125="", "", ISNUMBER(MATCH(LEFT($AE125,8), LEFT(list_cn_codes,8), 0)))</f>
        <v/>
      </c>
      <c r="AM125" s="7" t="str" cm="1">
        <f t="array" ref="AM125">IFERROR(
 IF(OR(EXACT("",$G125:$I125)), "",
  IF($F125="", 1, INDEX(calc_companies, MATCH($F125, drop_companies, 0))) *
  IF($H125="", 1, INDEX(calc_suppliers, MATCH($H125, drop_suppliers, 0))) *
  INDEX(calc_cn_codes, MATCH(LEFT($AE125,8), LEFT(drop_cn_codes,8), 0)) *
  INDEX(calc_countries, MATCH($L125, drop_countries, 0))
 ), "")</f>
        <v/>
      </c>
    </row>
    <row r="126" spans="1:39" ht="36" customHeight="1" thickTop="1" thickBot="1" x14ac:dyDescent="0.3">
      <c r="A126" s="62"/>
      <c r="C126" s="75"/>
      <c r="D126" s="75"/>
      <c r="E126" s="75"/>
      <c r="F126" s="75"/>
      <c r="G126" s="76"/>
      <c r="H126" s="76"/>
      <c r="I126" s="76"/>
      <c r="J126" s="76"/>
      <c r="K126" s="81" t="str">
        <f>IF($H126="", "", IFERROR(INDEX('Country List'!$E$2:$E$224, MATCH(INDEX(copy_paste_country, MATCH($H126, copy_paste_supplier, 0)), 'Country List'!$G$2:$G$224, 0)), INDEX(copy_paste_country, MATCH($H126, copy_paste_supplier, 0))))</f>
        <v/>
      </c>
      <c r="L126" s="81" t="str">
        <f t="shared" si="0"/>
        <v/>
      </c>
      <c r="M126" s="81" t="str" cm="1">
        <f t="array" ref="M126">IF($K126="", "", IFERROR(INDEX(list_cbam_relevance, MATCH($L126,list_specific_countries,0)), IF(OR(EXACT($L126,list_unlocodes_countries)), "CBAM-relevant", "Ungültiger UNLOCODE")))</f>
        <v/>
      </c>
      <c r="N126" s="81" t="str" cm="1">
        <f t="array" ref="N126">IF($G126="", "", IF($AF126 &lt; 8, "Nicht genügend Ziffern", IF(OR(EXACT($AE126,LEFT(list_cn_codes,8))), "CBAM-relevant", "Von CBAM ausgeschlossen")))</f>
        <v/>
      </c>
      <c r="O126" s="81" t="str" cm="1">
        <f t="array" ref="O126">IF(AND(EXACT("",$G126:$I126)), "", IF(OR(EXACT("",$G126:$I126)), "Bitte Pflichtfelder befüllen", IF($AH126, IF($AI126, IF($AJ126, IF(AND($N126="CBAM-relevant",$M126="CBAM-relevant"), "CBAM-relevant", "von CBAM ausgeschlossen"), "Bitte Nettogewicht überprüfen"), "Bitte Ursprungsland überprüfen"), "Bitte Zolltarifnummer überprüfen")))</f>
        <v/>
      </c>
      <c r="P126" s="81" t="str" cm="1">
        <f t="array" ref="P126">IF(OR(EXACT("",$G126:$I126)), "", MAX(0, IF($AL126, IF($AK126, INDEX(defvals_specific_countries, MATCH(LEFT($AE126,8), LEFT(list_cn_codes,8), 0), MATCH($L126, list_specific_countries, 0)), INDEX(defvals_rest_of_world, MATCH(LEFT($AE126,8), LEFT(list_cn_codes,8), 0))), 0)))</f>
        <v/>
      </c>
      <c r="Q126" s="81" t="str">
        <f t="shared" si="11"/>
        <v/>
      </c>
      <c r="R126" s="81" t="str">
        <f t="shared" si="16"/>
        <v/>
      </c>
      <c r="S126" s="81" t="str">
        <f t="shared" si="16"/>
        <v/>
      </c>
      <c r="T126" s="81" t="str">
        <f t="shared" si="16"/>
        <v/>
      </c>
      <c r="U126" s="81" t="str">
        <f t="shared" si="16"/>
        <v/>
      </c>
      <c r="V126" s="81" t="str">
        <f t="shared" si="16"/>
        <v/>
      </c>
      <c r="W126" s="81" t="str">
        <f t="shared" si="16"/>
        <v/>
      </c>
      <c r="X126" s="81" t="str">
        <f t="shared" si="16"/>
        <v/>
      </c>
      <c r="Y126" s="81" t="str">
        <f t="shared" si="16"/>
        <v/>
      </c>
      <c r="Z126" s="81" t="str">
        <f t="shared" si="16"/>
        <v/>
      </c>
      <c r="AE126" s="7" t="str">
        <f t="shared" si="2"/>
        <v/>
      </c>
      <c r="AF126" s="7" t="str">
        <f t="shared" si="12"/>
        <v/>
      </c>
      <c r="AG126" s="7" t="str">
        <f t="shared" si="3"/>
        <v/>
      </c>
      <c r="AH126" s="7" t="str">
        <f t="shared" si="13"/>
        <v/>
      </c>
      <c r="AI126" s="7" t="str" cm="1">
        <f t="array" ref="AI126">IF($K126="", "", AND($L126&lt;&gt;"", OR(EXACT($L126,list_unlocodes_countries))))</f>
        <v/>
      </c>
      <c r="AJ126" s="7" t="str">
        <f t="shared" si="14"/>
        <v/>
      </c>
      <c r="AK126" s="7" t="str">
        <f t="shared" si="4"/>
        <v/>
      </c>
      <c r="AL126" s="7" t="str" cm="1">
        <f t="array" ref="AL126">IF($AE126="", "", ISNUMBER(MATCH(LEFT($AE126,8), LEFT(list_cn_codes,8), 0)))</f>
        <v/>
      </c>
      <c r="AM126" s="7" t="str" cm="1">
        <f t="array" ref="AM126">IFERROR(
 IF(OR(EXACT("",$G126:$I126)), "",
  IF($F126="", 1, INDEX(calc_companies, MATCH($F126, drop_companies, 0))) *
  IF($H126="", 1, INDEX(calc_suppliers, MATCH($H126, drop_suppliers, 0))) *
  INDEX(calc_cn_codes, MATCH(LEFT($AE126,8), LEFT(drop_cn_codes,8), 0)) *
  INDEX(calc_countries, MATCH($L126, drop_countries, 0))
 ), "")</f>
        <v/>
      </c>
    </row>
    <row r="127" spans="1:39" ht="36" customHeight="1" thickTop="1" thickBot="1" x14ac:dyDescent="0.3">
      <c r="A127" s="62"/>
      <c r="C127" s="75"/>
      <c r="D127" s="75"/>
      <c r="E127" s="75"/>
      <c r="F127" s="75"/>
      <c r="G127" s="76"/>
      <c r="H127" s="76"/>
      <c r="I127" s="76"/>
      <c r="J127" s="76"/>
      <c r="K127" s="81" t="str">
        <f>IF($H127="", "", IFERROR(INDEX('Country List'!$E$2:$E$224, MATCH(INDEX(copy_paste_country, MATCH($H127, copy_paste_supplier, 0)), 'Country List'!$G$2:$G$224, 0)), INDEX(copy_paste_country, MATCH($H127, copy_paste_supplier, 0))))</f>
        <v/>
      </c>
      <c r="L127" s="81" t="str">
        <f t="shared" si="0"/>
        <v/>
      </c>
      <c r="M127" s="81" t="str" cm="1">
        <f t="array" ref="M127">IF($K127="", "", IFERROR(INDEX(list_cbam_relevance, MATCH($L127,list_specific_countries,0)), IF(OR(EXACT($L127,list_unlocodes_countries)), "CBAM-relevant", "Ungültiger UNLOCODE")))</f>
        <v/>
      </c>
      <c r="N127" s="81" t="str" cm="1">
        <f t="array" ref="N127">IF($G127="", "", IF($AF127 &lt; 8, "Nicht genügend Ziffern", IF(OR(EXACT($AE127,LEFT(list_cn_codes,8))), "CBAM-relevant", "Von CBAM ausgeschlossen")))</f>
        <v/>
      </c>
      <c r="O127" s="81" t="str" cm="1">
        <f t="array" ref="O127">IF(AND(EXACT("",$G127:$I127)), "", IF(OR(EXACT("",$G127:$I127)), "Bitte Pflichtfelder befüllen", IF($AH127, IF($AI127, IF($AJ127, IF(AND($N127="CBAM-relevant",$M127="CBAM-relevant"), "CBAM-relevant", "von CBAM ausgeschlossen"), "Bitte Nettogewicht überprüfen"), "Bitte Ursprungsland überprüfen"), "Bitte Zolltarifnummer überprüfen")))</f>
        <v/>
      </c>
      <c r="P127" s="81" t="str" cm="1">
        <f t="array" ref="P127">IF(OR(EXACT("",$G127:$I127)), "", MAX(0, IF($AL127, IF($AK127, INDEX(defvals_specific_countries, MATCH(LEFT($AE127,8), LEFT(list_cn_codes,8), 0), MATCH($L127, list_specific_countries, 0)), INDEX(defvals_rest_of_world, MATCH(LEFT($AE127,8), LEFT(list_cn_codes,8), 0))), 0)))</f>
        <v/>
      </c>
      <c r="Q127" s="81" t="str">
        <f t="shared" si="11"/>
        <v/>
      </c>
      <c r="R127" s="81" t="str">
        <f t="shared" si="16"/>
        <v/>
      </c>
      <c r="S127" s="81" t="str">
        <f t="shared" si="16"/>
        <v/>
      </c>
      <c r="T127" s="81" t="str">
        <f t="shared" si="16"/>
        <v/>
      </c>
      <c r="U127" s="81" t="str">
        <f t="shared" si="16"/>
        <v/>
      </c>
      <c r="V127" s="81" t="str">
        <f t="shared" si="16"/>
        <v/>
      </c>
      <c r="W127" s="81" t="str">
        <f t="shared" si="16"/>
        <v/>
      </c>
      <c r="X127" s="81" t="str">
        <f t="shared" si="16"/>
        <v/>
      </c>
      <c r="Y127" s="81" t="str">
        <f t="shared" si="16"/>
        <v/>
      </c>
      <c r="Z127" s="81" t="str">
        <f t="shared" si="16"/>
        <v/>
      </c>
      <c r="AE127" s="7" t="str">
        <f t="shared" si="2"/>
        <v/>
      </c>
      <c r="AF127" s="7" t="str">
        <f t="shared" si="12"/>
        <v/>
      </c>
      <c r="AG127" s="7" t="str">
        <f t="shared" si="3"/>
        <v/>
      </c>
      <c r="AH127" s="7" t="str">
        <f t="shared" si="13"/>
        <v/>
      </c>
      <c r="AI127" s="7" t="str" cm="1">
        <f t="array" ref="AI127">IF($K127="", "", AND($L127&lt;&gt;"", OR(EXACT($L127,list_unlocodes_countries))))</f>
        <v/>
      </c>
      <c r="AJ127" s="7" t="str">
        <f t="shared" si="14"/>
        <v/>
      </c>
      <c r="AK127" s="7" t="str">
        <f t="shared" si="4"/>
        <v/>
      </c>
      <c r="AL127" s="7" t="str" cm="1">
        <f t="array" ref="AL127">IF($AE127="", "", ISNUMBER(MATCH(LEFT($AE127,8), LEFT(list_cn_codes,8), 0)))</f>
        <v/>
      </c>
      <c r="AM127" s="7" t="str" cm="1">
        <f t="array" ref="AM127">IFERROR(
 IF(OR(EXACT("",$G127:$I127)), "",
  IF($F127="", 1, INDEX(calc_companies, MATCH($F127, drop_companies, 0))) *
  IF($H127="", 1, INDEX(calc_suppliers, MATCH($H127, drop_suppliers, 0))) *
  INDEX(calc_cn_codes, MATCH(LEFT($AE127,8), LEFT(drop_cn_codes,8), 0)) *
  INDEX(calc_countries, MATCH($L127, drop_countries, 0))
 ), "")</f>
        <v/>
      </c>
    </row>
    <row r="128" spans="1:39" ht="36" customHeight="1" thickTop="1" thickBot="1" x14ac:dyDescent="0.3">
      <c r="A128" s="62"/>
      <c r="C128" s="75"/>
      <c r="D128" s="75"/>
      <c r="E128" s="75"/>
      <c r="F128" s="75"/>
      <c r="G128" s="76"/>
      <c r="H128" s="76"/>
      <c r="I128" s="76"/>
      <c r="J128" s="76"/>
      <c r="K128" s="81" t="str">
        <f>IF($H128="", "", IFERROR(INDEX('Country List'!$E$2:$E$224, MATCH(INDEX(copy_paste_country, MATCH($H128, copy_paste_supplier, 0)), 'Country List'!$G$2:$G$224, 0)), INDEX(copy_paste_country, MATCH($H128, copy_paste_supplier, 0))))</f>
        <v/>
      </c>
      <c r="L128" s="81" t="str">
        <f t="shared" si="0"/>
        <v/>
      </c>
      <c r="M128" s="81" t="str" cm="1">
        <f t="array" ref="M128">IF($K128="", "", IFERROR(INDEX(list_cbam_relevance, MATCH($L128,list_specific_countries,0)), IF(OR(EXACT($L128,list_unlocodes_countries)), "CBAM-relevant", "Ungültiger UNLOCODE")))</f>
        <v/>
      </c>
      <c r="N128" s="81" t="str" cm="1">
        <f t="array" ref="N128">IF($G128="", "", IF($AF128 &lt; 8, "Nicht genügend Ziffern", IF(OR(EXACT($AE128,LEFT(list_cn_codes,8))), "CBAM-relevant", "Von CBAM ausgeschlossen")))</f>
        <v/>
      </c>
      <c r="O128" s="81" t="str" cm="1">
        <f t="array" ref="O128">IF(AND(EXACT("",$G128:$I128)), "", IF(OR(EXACT("",$G128:$I128)), "Bitte Pflichtfelder befüllen", IF($AH128, IF($AI128, IF($AJ128, IF(AND($N128="CBAM-relevant",$M128="CBAM-relevant"), "CBAM-relevant", "von CBAM ausgeschlossen"), "Bitte Nettogewicht überprüfen"), "Bitte Ursprungsland überprüfen"), "Bitte Zolltarifnummer überprüfen")))</f>
        <v/>
      </c>
      <c r="P128" s="81" t="str" cm="1">
        <f t="array" ref="P128">IF(OR(EXACT("",$G128:$I128)), "", MAX(0, IF($AL128, IF($AK128, INDEX(defvals_specific_countries, MATCH(LEFT($AE128,8), LEFT(list_cn_codes,8), 0), MATCH($L128, list_specific_countries, 0)), INDEX(defvals_rest_of_world, MATCH(LEFT($AE128,8), LEFT(list_cn_codes,8), 0))), 0)))</f>
        <v/>
      </c>
      <c r="Q128" s="81" t="str">
        <f t="shared" si="11"/>
        <v/>
      </c>
      <c r="R128" s="81" t="str">
        <f t="shared" si="16"/>
        <v/>
      </c>
      <c r="S128" s="81" t="str">
        <f t="shared" si="16"/>
        <v/>
      </c>
      <c r="T128" s="81" t="str">
        <f t="shared" si="16"/>
        <v/>
      </c>
      <c r="U128" s="81" t="str">
        <f t="shared" si="16"/>
        <v/>
      </c>
      <c r="V128" s="81" t="str">
        <f t="shared" si="16"/>
        <v/>
      </c>
      <c r="W128" s="81" t="str">
        <f t="shared" si="16"/>
        <v/>
      </c>
      <c r="X128" s="81" t="str">
        <f t="shared" si="16"/>
        <v/>
      </c>
      <c r="Y128" s="81" t="str">
        <f t="shared" si="16"/>
        <v/>
      </c>
      <c r="Z128" s="81" t="str">
        <f t="shared" si="16"/>
        <v/>
      </c>
      <c r="AE128" s="7" t="str">
        <f t="shared" si="2"/>
        <v/>
      </c>
      <c r="AF128" s="7" t="str">
        <f t="shared" si="12"/>
        <v/>
      </c>
      <c r="AG128" s="7" t="str">
        <f t="shared" si="3"/>
        <v/>
      </c>
      <c r="AH128" s="7" t="str">
        <f t="shared" si="13"/>
        <v/>
      </c>
      <c r="AI128" s="7" t="str" cm="1">
        <f t="array" ref="AI128">IF($K128="", "", AND($L128&lt;&gt;"", OR(EXACT($L128,list_unlocodes_countries))))</f>
        <v/>
      </c>
      <c r="AJ128" s="7" t="str">
        <f t="shared" si="14"/>
        <v/>
      </c>
      <c r="AK128" s="7" t="str">
        <f t="shared" si="4"/>
        <v/>
      </c>
      <c r="AL128" s="7" t="str" cm="1">
        <f t="array" ref="AL128">IF($AE128="", "", ISNUMBER(MATCH(LEFT($AE128,8), LEFT(list_cn_codes,8), 0)))</f>
        <v/>
      </c>
      <c r="AM128" s="7" t="str" cm="1">
        <f t="array" ref="AM128">IFERROR(
 IF(OR(EXACT("",$G128:$I128)), "",
  IF($F128="", 1, INDEX(calc_companies, MATCH($F128, drop_companies, 0))) *
  IF($H128="", 1, INDEX(calc_suppliers, MATCH($H128, drop_suppliers, 0))) *
  INDEX(calc_cn_codes, MATCH(LEFT($AE128,8), LEFT(drop_cn_codes,8), 0)) *
  INDEX(calc_countries, MATCH($L128, drop_countries, 0))
 ), "")</f>
        <v/>
      </c>
    </row>
    <row r="129" spans="1:39" ht="36" customHeight="1" thickTop="1" thickBot="1" x14ac:dyDescent="0.3">
      <c r="A129" s="62"/>
      <c r="C129" s="75"/>
      <c r="D129" s="75"/>
      <c r="E129" s="75"/>
      <c r="F129" s="75"/>
      <c r="G129" s="76"/>
      <c r="H129" s="76"/>
      <c r="I129" s="76"/>
      <c r="J129" s="76"/>
      <c r="K129" s="81" t="str">
        <f>IF($H129="", "", IFERROR(INDEX('Country List'!$E$2:$E$224, MATCH(INDEX(copy_paste_country, MATCH($H129, copy_paste_supplier, 0)), 'Country List'!$G$2:$G$224, 0)), INDEX(copy_paste_country, MATCH($H129, copy_paste_supplier, 0))))</f>
        <v/>
      </c>
      <c r="L129" s="81" t="str">
        <f t="shared" si="0"/>
        <v/>
      </c>
      <c r="M129" s="81" t="str" cm="1">
        <f t="array" ref="M129">IF($K129="", "", IFERROR(INDEX(list_cbam_relevance, MATCH($L129,list_specific_countries,0)), IF(OR(EXACT($L129,list_unlocodes_countries)), "CBAM-relevant", "Ungültiger UNLOCODE")))</f>
        <v/>
      </c>
      <c r="N129" s="81" t="str" cm="1">
        <f t="array" ref="N129">IF($G129="", "", IF($AF129 &lt; 8, "Nicht genügend Ziffern", IF(OR(EXACT($AE129,LEFT(list_cn_codes,8))), "CBAM-relevant", "Von CBAM ausgeschlossen")))</f>
        <v/>
      </c>
      <c r="O129" s="81" t="str" cm="1">
        <f t="array" ref="O129">IF(AND(EXACT("",$G129:$I129)), "", IF(OR(EXACT("",$G129:$I129)), "Bitte Pflichtfelder befüllen", IF($AH129, IF($AI129, IF($AJ129, IF(AND($N129="CBAM-relevant",$M129="CBAM-relevant"), "CBAM-relevant", "von CBAM ausgeschlossen"), "Bitte Nettogewicht überprüfen"), "Bitte Ursprungsland überprüfen"), "Bitte Zolltarifnummer überprüfen")))</f>
        <v/>
      </c>
      <c r="P129" s="81" t="str" cm="1">
        <f t="array" ref="P129">IF(OR(EXACT("",$G129:$I129)), "", MAX(0, IF($AL129, IF($AK129, INDEX(defvals_specific_countries, MATCH(LEFT($AE129,8), LEFT(list_cn_codes,8), 0), MATCH($L129, list_specific_countries, 0)), INDEX(defvals_rest_of_world, MATCH(LEFT($AE129,8), LEFT(list_cn_codes,8), 0))), 0)))</f>
        <v/>
      </c>
      <c r="Q129" s="81" t="str">
        <f t="shared" si="11"/>
        <v/>
      </c>
      <c r="R129" s="81" t="str">
        <f t="shared" si="16"/>
        <v/>
      </c>
      <c r="S129" s="81" t="str">
        <f t="shared" si="16"/>
        <v/>
      </c>
      <c r="T129" s="81" t="str">
        <f t="shared" si="16"/>
        <v/>
      </c>
      <c r="U129" s="81" t="str">
        <f t="shared" si="16"/>
        <v/>
      </c>
      <c r="V129" s="81" t="str">
        <f t="shared" si="16"/>
        <v/>
      </c>
      <c r="W129" s="81" t="str">
        <f t="shared" si="16"/>
        <v/>
      </c>
      <c r="X129" s="81" t="str">
        <f t="shared" si="16"/>
        <v/>
      </c>
      <c r="Y129" s="81" t="str">
        <f t="shared" si="16"/>
        <v/>
      </c>
      <c r="Z129" s="81" t="str">
        <f t="shared" si="16"/>
        <v/>
      </c>
      <c r="AE129" s="7" t="str">
        <f t="shared" si="2"/>
        <v/>
      </c>
      <c r="AF129" s="7" t="str">
        <f t="shared" si="12"/>
        <v/>
      </c>
      <c r="AG129" s="7" t="str">
        <f t="shared" si="3"/>
        <v/>
      </c>
      <c r="AH129" s="7" t="str">
        <f t="shared" si="13"/>
        <v/>
      </c>
      <c r="AI129" s="7" t="str" cm="1">
        <f t="array" ref="AI129">IF($K129="", "", AND($L129&lt;&gt;"", OR(EXACT($L129,list_unlocodes_countries))))</f>
        <v/>
      </c>
      <c r="AJ129" s="7" t="str">
        <f t="shared" si="14"/>
        <v/>
      </c>
      <c r="AK129" s="7" t="str">
        <f t="shared" si="4"/>
        <v/>
      </c>
      <c r="AL129" s="7" t="str" cm="1">
        <f t="array" ref="AL129">IF($AE129="", "", ISNUMBER(MATCH(LEFT($AE129,8), LEFT(list_cn_codes,8), 0)))</f>
        <v/>
      </c>
      <c r="AM129" s="7" t="str" cm="1">
        <f t="array" ref="AM129">IFERROR(
 IF(OR(EXACT("",$G129:$I129)), "",
  IF($F129="", 1, INDEX(calc_companies, MATCH($F129, drop_companies, 0))) *
  IF($H129="", 1, INDEX(calc_suppliers, MATCH($H129, drop_suppliers, 0))) *
  INDEX(calc_cn_codes, MATCH(LEFT($AE129,8), LEFT(drop_cn_codes,8), 0)) *
  INDEX(calc_countries, MATCH($L129, drop_countries, 0))
 ), "")</f>
        <v/>
      </c>
    </row>
    <row r="130" spans="1:39" ht="36" customHeight="1" thickTop="1" thickBot="1" x14ac:dyDescent="0.3">
      <c r="A130" s="62"/>
      <c r="C130" s="75"/>
      <c r="D130" s="75"/>
      <c r="E130" s="75"/>
      <c r="F130" s="75"/>
      <c r="G130" s="76"/>
      <c r="H130" s="76"/>
      <c r="I130" s="76"/>
      <c r="J130" s="76"/>
      <c r="K130" s="81" t="str">
        <f>IF($H130="", "", IFERROR(INDEX('Country List'!$E$2:$E$224, MATCH(INDEX(copy_paste_country, MATCH($H130, copy_paste_supplier, 0)), 'Country List'!$G$2:$G$224, 0)), INDEX(copy_paste_country, MATCH($H130, copy_paste_supplier, 0))))</f>
        <v/>
      </c>
      <c r="L130" s="81" t="str">
        <f t="shared" si="0"/>
        <v/>
      </c>
      <c r="M130" s="81" t="str" cm="1">
        <f t="array" ref="M130">IF($K130="", "", IFERROR(INDEX(list_cbam_relevance, MATCH($L130,list_specific_countries,0)), IF(OR(EXACT($L130,list_unlocodes_countries)), "CBAM-relevant", "Ungültiger UNLOCODE")))</f>
        <v/>
      </c>
      <c r="N130" s="81" t="str" cm="1">
        <f t="array" ref="N130">IF($G130="", "", IF($AF130 &lt; 8, "Nicht genügend Ziffern", IF(OR(EXACT($AE130,LEFT(list_cn_codes,8))), "CBAM-relevant", "Von CBAM ausgeschlossen")))</f>
        <v/>
      </c>
      <c r="O130" s="81" t="str" cm="1">
        <f t="array" ref="O130">IF(AND(EXACT("",$G130:$I130)), "", IF(OR(EXACT("",$G130:$I130)), "Bitte Pflichtfelder befüllen", IF($AH130, IF($AI130, IF($AJ130, IF(AND($N130="CBAM-relevant",$M130="CBAM-relevant"), "CBAM-relevant", "von CBAM ausgeschlossen"), "Bitte Nettogewicht überprüfen"), "Bitte Ursprungsland überprüfen"), "Bitte Zolltarifnummer überprüfen")))</f>
        <v/>
      </c>
      <c r="P130" s="81" t="str" cm="1">
        <f t="array" ref="P130">IF(OR(EXACT("",$G130:$I130)), "", MAX(0, IF($AL130, IF($AK130, INDEX(defvals_specific_countries, MATCH(LEFT($AE130,8), LEFT(list_cn_codes,8), 0), MATCH($L130, list_specific_countries, 0)), INDEX(defvals_rest_of_world, MATCH(LEFT($AE130,8), LEFT(list_cn_codes,8), 0))), 0)))</f>
        <v/>
      </c>
      <c r="Q130" s="81" t="str">
        <f t="shared" si="11"/>
        <v/>
      </c>
      <c r="R130" s="81" t="str">
        <f t="shared" si="16"/>
        <v/>
      </c>
      <c r="S130" s="81" t="str">
        <f t="shared" si="16"/>
        <v/>
      </c>
      <c r="T130" s="81" t="str">
        <f t="shared" si="16"/>
        <v/>
      </c>
      <c r="U130" s="81" t="str">
        <f t="shared" si="16"/>
        <v/>
      </c>
      <c r="V130" s="81" t="str">
        <f t="shared" si="16"/>
        <v/>
      </c>
      <c r="W130" s="81" t="str">
        <f t="shared" si="16"/>
        <v/>
      </c>
      <c r="X130" s="81" t="str">
        <f t="shared" si="16"/>
        <v/>
      </c>
      <c r="Y130" s="81" t="str">
        <f t="shared" si="16"/>
        <v/>
      </c>
      <c r="Z130" s="81" t="str">
        <f t="shared" si="16"/>
        <v/>
      </c>
      <c r="AE130" s="7" t="str">
        <f t="shared" si="2"/>
        <v/>
      </c>
      <c r="AF130" s="7" t="str">
        <f t="shared" si="12"/>
        <v/>
      </c>
      <c r="AG130" s="7" t="str">
        <f t="shared" si="3"/>
        <v/>
      </c>
      <c r="AH130" s="7" t="str">
        <f t="shared" si="13"/>
        <v/>
      </c>
      <c r="AI130" s="7" t="str" cm="1">
        <f t="array" ref="AI130">IF($K130="", "", AND($L130&lt;&gt;"", OR(EXACT($L130,list_unlocodes_countries))))</f>
        <v/>
      </c>
      <c r="AJ130" s="7" t="str">
        <f t="shared" si="14"/>
        <v/>
      </c>
      <c r="AK130" s="7" t="str">
        <f t="shared" si="4"/>
        <v/>
      </c>
      <c r="AL130" s="7" t="str" cm="1">
        <f t="array" ref="AL130">IF($AE130="", "", ISNUMBER(MATCH(LEFT($AE130,8), LEFT(list_cn_codes,8), 0)))</f>
        <v/>
      </c>
      <c r="AM130" s="7" t="str" cm="1">
        <f t="array" ref="AM130">IFERROR(
 IF(OR(EXACT("",$G130:$I130)), "",
  IF($F130="", 1, INDEX(calc_companies, MATCH($F130, drop_companies, 0))) *
  IF($H130="", 1, INDEX(calc_suppliers, MATCH($H130, drop_suppliers, 0))) *
  INDEX(calc_cn_codes, MATCH(LEFT($AE130,8), LEFT(drop_cn_codes,8), 0)) *
  INDEX(calc_countries, MATCH($L130, drop_countries, 0))
 ), "")</f>
        <v/>
      </c>
    </row>
    <row r="131" spans="1:39" ht="36" customHeight="1" thickTop="1" thickBot="1" x14ac:dyDescent="0.3">
      <c r="A131" s="62"/>
      <c r="C131" s="75"/>
      <c r="D131" s="75"/>
      <c r="E131" s="75"/>
      <c r="F131" s="75"/>
      <c r="G131" s="76"/>
      <c r="H131" s="76"/>
      <c r="I131" s="76"/>
      <c r="J131" s="76"/>
      <c r="K131" s="81" t="str">
        <f>IF($H131="", "", IFERROR(INDEX('Country List'!$E$2:$E$224, MATCH(INDEX(copy_paste_country, MATCH($H131, copy_paste_supplier, 0)), 'Country List'!$G$2:$G$224, 0)), INDEX(copy_paste_country, MATCH($H131, copy_paste_supplier, 0))))</f>
        <v/>
      </c>
      <c r="L131" s="81" t="str">
        <f t="shared" si="0"/>
        <v/>
      </c>
      <c r="M131" s="81" t="str" cm="1">
        <f t="array" ref="M131">IF($K131="", "", IFERROR(INDEX(list_cbam_relevance, MATCH($L131,list_specific_countries,0)), IF(OR(EXACT($L131,list_unlocodes_countries)), "CBAM-relevant", "Ungültiger UNLOCODE")))</f>
        <v/>
      </c>
      <c r="N131" s="81" t="str" cm="1">
        <f t="array" ref="N131">IF($G131="", "", IF($AF131 &lt; 8, "Nicht genügend Ziffern", IF(OR(EXACT($AE131,LEFT(list_cn_codes,8))), "CBAM-relevant", "Von CBAM ausgeschlossen")))</f>
        <v/>
      </c>
      <c r="O131" s="81" t="str" cm="1">
        <f t="array" ref="O131">IF(AND(EXACT("",$G131:$I131)), "", IF(OR(EXACT("",$G131:$I131)), "Bitte Pflichtfelder befüllen", IF($AH131, IF($AI131, IF($AJ131, IF(AND($N131="CBAM-relevant",$M131="CBAM-relevant"), "CBAM-relevant", "von CBAM ausgeschlossen"), "Bitte Nettogewicht überprüfen"), "Bitte Ursprungsland überprüfen"), "Bitte Zolltarifnummer überprüfen")))</f>
        <v/>
      </c>
      <c r="P131" s="81" t="str" cm="1">
        <f t="array" ref="P131">IF(OR(EXACT("",$G131:$I131)), "", MAX(0, IF($AL131, IF($AK131, INDEX(defvals_specific_countries, MATCH(LEFT($AE131,8), LEFT(list_cn_codes,8), 0), MATCH($L131, list_specific_countries, 0)), INDEX(defvals_rest_of_world, MATCH(LEFT($AE131,8), LEFT(list_cn_codes,8), 0))), 0)))</f>
        <v/>
      </c>
      <c r="Q131" s="81" t="str">
        <f t="shared" si="11"/>
        <v/>
      </c>
      <c r="R131" s="81" t="str">
        <f t="shared" si="16"/>
        <v/>
      </c>
      <c r="S131" s="81" t="str">
        <f t="shared" si="16"/>
        <v/>
      </c>
      <c r="T131" s="81" t="str">
        <f t="shared" si="16"/>
        <v/>
      </c>
      <c r="U131" s="81" t="str">
        <f t="shared" si="16"/>
        <v/>
      </c>
      <c r="V131" s="81" t="str">
        <f t="shared" si="16"/>
        <v/>
      </c>
      <c r="W131" s="81" t="str">
        <f t="shared" si="16"/>
        <v/>
      </c>
      <c r="X131" s="81" t="str">
        <f t="shared" si="16"/>
        <v/>
      </c>
      <c r="Y131" s="81" t="str">
        <f t="shared" si="16"/>
        <v/>
      </c>
      <c r="Z131" s="81" t="str">
        <f t="shared" si="16"/>
        <v/>
      </c>
      <c r="AE131" s="7" t="str">
        <f t="shared" si="2"/>
        <v/>
      </c>
      <c r="AF131" s="7" t="str">
        <f t="shared" si="12"/>
        <v/>
      </c>
      <c r="AG131" s="7" t="str">
        <f t="shared" si="3"/>
        <v/>
      </c>
      <c r="AH131" s="7" t="str">
        <f t="shared" si="13"/>
        <v/>
      </c>
      <c r="AI131" s="7" t="str" cm="1">
        <f t="array" ref="AI131">IF($K131="", "", AND($L131&lt;&gt;"", OR(EXACT($L131,list_unlocodes_countries))))</f>
        <v/>
      </c>
      <c r="AJ131" s="7" t="str">
        <f t="shared" si="14"/>
        <v/>
      </c>
      <c r="AK131" s="7" t="str">
        <f t="shared" si="4"/>
        <v/>
      </c>
      <c r="AL131" s="7" t="str" cm="1">
        <f t="array" ref="AL131">IF($AE131="", "", ISNUMBER(MATCH(LEFT($AE131,8), LEFT(list_cn_codes,8), 0)))</f>
        <v/>
      </c>
      <c r="AM131" s="7" t="str" cm="1">
        <f t="array" ref="AM131">IFERROR(
 IF(OR(EXACT("",$G131:$I131)), "",
  IF($F131="", 1, INDEX(calc_companies, MATCH($F131, drop_companies, 0))) *
  IF($H131="", 1, INDEX(calc_suppliers, MATCH($H131, drop_suppliers, 0))) *
  INDEX(calc_cn_codes, MATCH(LEFT($AE131,8), LEFT(drop_cn_codes,8), 0)) *
  INDEX(calc_countries, MATCH($L131, drop_countries, 0))
 ), "")</f>
        <v/>
      </c>
    </row>
    <row r="132" spans="1:39" ht="36" customHeight="1" thickTop="1" thickBot="1" x14ac:dyDescent="0.3">
      <c r="A132" s="62"/>
      <c r="C132" s="75"/>
      <c r="D132" s="75"/>
      <c r="E132" s="75"/>
      <c r="F132" s="75"/>
      <c r="G132" s="76"/>
      <c r="H132" s="76"/>
      <c r="I132" s="76"/>
      <c r="J132" s="76"/>
      <c r="K132" s="81" t="str">
        <f>IF($H132="", "", IFERROR(INDEX('Country List'!$E$2:$E$224, MATCH(INDEX(copy_paste_country, MATCH($H132, copy_paste_supplier, 0)), 'Country List'!$G$2:$G$224, 0)), INDEX(copy_paste_country, MATCH($H132, copy_paste_supplier, 0))))</f>
        <v/>
      </c>
      <c r="L132" s="81" t="str">
        <f t="shared" si="0"/>
        <v/>
      </c>
      <c r="M132" s="81" t="str" cm="1">
        <f t="array" ref="M132">IF($K132="", "", IFERROR(INDEX(list_cbam_relevance, MATCH($L132,list_specific_countries,0)), IF(OR(EXACT($L132,list_unlocodes_countries)), "CBAM-relevant", "Ungültiger UNLOCODE")))</f>
        <v/>
      </c>
      <c r="N132" s="81" t="str" cm="1">
        <f t="array" ref="N132">IF($G132="", "", IF($AF132 &lt; 8, "Nicht genügend Ziffern", IF(OR(EXACT($AE132,LEFT(list_cn_codes,8))), "CBAM-relevant", "Von CBAM ausgeschlossen")))</f>
        <v/>
      </c>
      <c r="O132" s="81" t="str" cm="1">
        <f t="array" ref="O132">IF(AND(EXACT("",$G132:$I132)), "", IF(OR(EXACT("",$G132:$I132)), "Bitte Pflichtfelder befüllen", IF($AH132, IF($AI132, IF($AJ132, IF(AND($N132="CBAM-relevant",$M132="CBAM-relevant"), "CBAM-relevant", "von CBAM ausgeschlossen"), "Bitte Nettogewicht überprüfen"), "Bitte Ursprungsland überprüfen"), "Bitte Zolltarifnummer überprüfen")))</f>
        <v/>
      </c>
      <c r="P132" s="81" t="str" cm="1">
        <f t="array" ref="P132">IF(OR(EXACT("",$G132:$I132)), "", MAX(0, IF($AL132, IF($AK132, INDEX(defvals_specific_countries, MATCH(LEFT($AE132,8), LEFT(list_cn_codes,8), 0), MATCH($L132, list_specific_countries, 0)), INDEX(defvals_rest_of_world, MATCH(LEFT($AE132,8), LEFT(list_cn_codes,8), 0))), 0)))</f>
        <v/>
      </c>
      <c r="Q132" s="81" t="str">
        <f t="shared" si="11"/>
        <v/>
      </c>
      <c r="R132" s="81" t="str">
        <f t="shared" si="16"/>
        <v/>
      </c>
      <c r="S132" s="81" t="str">
        <f t="shared" si="16"/>
        <v/>
      </c>
      <c r="T132" s="81" t="str">
        <f t="shared" si="16"/>
        <v/>
      </c>
      <c r="U132" s="81" t="str">
        <f t="shared" si="16"/>
        <v/>
      </c>
      <c r="V132" s="81" t="str">
        <f t="shared" si="16"/>
        <v/>
      </c>
      <c r="W132" s="81" t="str">
        <f t="shared" si="16"/>
        <v/>
      </c>
      <c r="X132" s="81" t="str">
        <f t="shared" si="16"/>
        <v/>
      </c>
      <c r="Y132" s="81" t="str">
        <f t="shared" si="16"/>
        <v/>
      </c>
      <c r="Z132" s="81" t="str">
        <f t="shared" si="16"/>
        <v/>
      </c>
      <c r="AE132" s="7" t="str">
        <f t="shared" si="2"/>
        <v/>
      </c>
      <c r="AF132" s="7" t="str">
        <f t="shared" si="12"/>
        <v/>
      </c>
      <c r="AG132" s="7" t="str">
        <f t="shared" si="3"/>
        <v/>
      </c>
      <c r="AH132" s="7" t="str">
        <f t="shared" si="13"/>
        <v/>
      </c>
      <c r="AI132" s="7" t="str" cm="1">
        <f t="array" ref="AI132">IF($K132="", "", AND($L132&lt;&gt;"", OR(EXACT($L132,list_unlocodes_countries))))</f>
        <v/>
      </c>
      <c r="AJ132" s="7" t="str">
        <f t="shared" si="14"/>
        <v/>
      </c>
      <c r="AK132" s="7" t="str">
        <f t="shared" si="4"/>
        <v/>
      </c>
      <c r="AL132" s="7" t="str" cm="1">
        <f t="array" ref="AL132">IF($AE132="", "", ISNUMBER(MATCH(LEFT($AE132,8), LEFT(list_cn_codes,8), 0)))</f>
        <v/>
      </c>
      <c r="AM132" s="7" t="str" cm="1">
        <f t="array" ref="AM132">IFERROR(
 IF(OR(EXACT("",$G132:$I132)), "",
  IF($F132="", 1, INDEX(calc_companies, MATCH($F132, drop_companies, 0))) *
  IF($H132="", 1, INDEX(calc_suppliers, MATCH($H132, drop_suppliers, 0))) *
  INDEX(calc_cn_codes, MATCH(LEFT($AE132,8), LEFT(drop_cn_codes,8), 0)) *
  INDEX(calc_countries, MATCH($L132, drop_countries, 0))
 ), "")</f>
        <v/>
      </c>
    </row>
    <row r="133" spans="1:39" ht="36" customHeight="1" thickTop="1" thickBot="1" x14ac:dyDescent="0.3">
      <c r="A133" s="62"/>
      <c r="C133" s="75"/>
      <c r="D133" s="75"/>
      <c r="E133" s="75"/>
      <c r="F133" s="75"/>
      <c r="G133" s="76"/>
      <c r="H133" s="76"/>
      <c r="I133" s="76"/>
      <c r="J133" s="76"/>
      <c r="K133" s="81" t="str">
        <f>IF($H133="", "", IFERROR(INDEX('Country List'!$E$2:$E$224, MATCH(INDEX(copy_paste_country, MATCH($H133, copy_paste_supplier, 0)), 'Country List'!$G$2:$G$224, 0)), INDEX(copy_paste_country, MATCH($H133, copy_paste_supplier, 0))))</f>
        <v/>
      </c>
      <c r="L133" s="81" t="str">
        <f t="shared" si="0"/>
        <v/>
      </c>
      <c r="M133" s="81" t="str" cm="1">
        <f t="array" ref="M133">IF($K133="", "", IFERROR(INDEX(list_cbam_relevance, MATCH($L133,list_specific_countries,0)), IF(OR(EXACT($L133,list_unlocodes_countries)), "CBAM-relevant", "Ungültiger UNLOCODE")))</f>
        <v/>
      </c>
      <c r="N133" s="81" t="str" cm="1">
        <f t="array" ref="N133">IF($G133="", "", IF($AF133 &lt; 8, "Nicht genügend Ziffern", IF(OR(EXACT($AE133,LEFT(list_cn_codes,8))), "CBAM-relevant", "Von CBAM ausgeschlossen")))</f>
        <v/>
      </c>
      <c r="O133" s="81" t="str" cm="1">
        <f t="array" ref="O133">IF(AND(EXACT("",$G133:$I133)), "", IF(OR(EXACT("",$G133:$I133)), "Bitte Pflichtfelder befüllen", IF($AH133, IF($AI133, IF($AJ133, IF(AND($N133="CBAM-relevant",$M133="CBAM-relevant"), "CBAM-relevant", "von CBAM ausgeschlossen"), "Bitte Nettogewicht überprüfen"), "Bitte Ursprungsland überprüfen"), "Bitte Zolltarifnummer überprüfen")))</f>
        <v/>
      </c>
      <c r="P133" s="81" t="str" cm="1">
        <f t="array" ref="P133">IF(OR(EXACT("",$G133:$I133)), "", MAX(0, IF($AL133, IF($AK133, INDEX(defvals_specific_countries, MATCH(LEFT($AE133,8), LEFT(list_cn_codes,8), 0), MATCH($L133, list_specific_countries, 0)), INDEX(defvals_rest_of_world, MATCH(LEFT($AE133,8), LEFT(list_cn_codes,8), 0))), 0)))</f>
        <v/>
      </c>
      <c r="Q133" s="81" t="str">
        <f t="shared" si="11"/>
        <v/>
      </c>
      <c r="R133" s="81" t="str">
        <f t="shared" si="16"/>
        <v/>
      </c>
      <c r="S133" s="81" t="str">
        <f t="shared" si="16"/>
        <v/>
      </c>
      <c r="T133" s="81" t="str">
        <f t="shared" si="16"/>
        <v/>
      </c>
      <c r="U133" s="81" t="str">
        <f t="shared" si="16"/>
        <v/>
      </c>
      <c r="V133" s="81" t="str">
        <f t="shared" si="16"/>
        <v/>
      </c>
      <c r="W133" s="81" t="str">
        <f t="shared" si="16"/>
        <v/>
      </c>
      <c r="X133" s="81" t="str">
        <f t="shared" si="16"/>
        <v/>
      </c>
      <c r="Y133" s="81" t="str">
        <f t="shared" si="16"/>
        <v/>
      </c>
      <c r="Z133" s="81" t="str">
        <f t="shared" si="16"/>
        <v/>
      </c>
      <c r="AE133" s="7" t="str">
        <f t="shared" si="2"/>
        <v/>
      </c>
      <c r="AF133" s="7" t="str">
        <f t="shared" si="12"/>
        <v/>
      </c>
      <c r="AG133" s="7" t="str">
        <f t="shared" si="3"/>
        <v/>
      </c>
      <c r="AH133" s="7" t="str">
        <f t="shared" si="13"/>
        <v/>
      </c>
      <c r="AI133" s="7" t="str" cm="1">
        <f t="array" ref="AI133">IF($K133="", "", AND($L133&lt;&gt;"", OR(EXACT($L133,list_unlocodes_countries))))</f>
        <v/>
      </c>
      <c r="AJ133" s="7" t="str">
        <f t="shared" si="14"/>
        <v/>
      </c>
      <c r="AK133" s="7" t="str">
        <f t="shared" si="4"/>
        <v/>
      </c>
      <c r="AL133" s="7" t="str" cm="1">
        <f t="array" ref="AL133">IF($AE133="", "", ISNUMBER(MATCH(LEFT($AE133,8), LEFT(list_cn_codes,8), 0)))</f>
        <v/>
      </c>
      <c r="AM133" s="7" t="str" cm="1">
        <f t="array" ref="AM133">IFERROR(
 IF(OR(EXACT("",$G133:$I133)), "",
  IF($F133="", 1, INDEX(calc_companies, MATCH($F133, drop_companies, 0))) *
  IF($H133="", 1, INDEX(calc_suppliers, MATCH($H133, drop_suppliers, 0))) *
  INDEX(calc_cn_codes, MATCH(LEFT($AE133,8), LEFT(drop_cn_codes,8), 0)) *
  INDEX(calc_countries, MATCH($L133, drop_countries, 0))
 ), "")</f>
        <v/>
      </c>
    </row>
    <row r="134" spans="1:39" ht="36" customHeight="1" thickTop="1" thickBot="1" x14ac:dyDescent="0.3">
      <c r="A134" s="62"/>
      <c r="C134" s="75"/>
      <c r="D134" s="75"/>
      <c r="E134" s="75"/>
      <c r="F134" s="75"/>
      <c r="G134" s="76"/>
      <c r="H134" s="76"/>
      <c r="I134" s="76"/>
      <c r="J134" s="76"/>
      <c r="K134" s="81" t="str">
        <f>IF($H134="", "", IFERROR(INDEX('Country List'!$E$2:$E$224, MATCH(INDEX(copy_paste_country, MATCH($H134, copy_paste_supplier, 0)), 'Country List'!$G$2:$G$224, 0)), INDEX(copy_paste_country, MATCH($H134, copy_paste_supplier, 0))))</f>
        <v/>
      </c>
      <c r="L134" s="81" t="str">
        <f t="shared" si="0"/>
        <v/>
      </c>
      <c r="M134" s="81" t="str" cm="1">
        <f t="array" ref="M134">IF($K134="", "", IFERROR(INDEX(list_cbam_relevance, MATCH($L134,list_specific_countries,0)), IF(OR(EXACT($L134,list_unlocodes_countries)), "CBAM-relevant", "Ungültiger UNLOCODE")))</f>
        <v/>
      </c>
      <c r="N134" s="81" t="str" cm="1">
        <f t="array" ref="N134">IF($G134="", "", IF($AF134 &lt; 8, "Nicht genügend Ziffern", IF(OR(EXACT($AE134,LEFT(list_cn_codes,8))), "CBAM-relevant", "Von CBAM ausgeschlossen")))</f>
        <v/>
      </c>
      <c r="O134" s="81" t="str" cm="1">
        <f t="array" ref="O134">IF(AND(EXACT("",$G134:$I134)), "", IF(OR(EXACT("",$G134:$I134)), "Bitte Pflichtfelder befüllen", IF($AH134, IF($AI134, IF($AJ134, IF(AND($N134="CBAM-relevant",$M134="CBAM-relevant"), "CBAM-relevant", "von CBAM ausgeschlossen"), "Bitte Nettogewicht überprüfen"), "Bitte Ursprungsland überprüfen"), "Bitte Zolltarifnummer überprüfen")))</f>
        <v/>
      </c>
      <c r="P134" s="81" t="str" cm="1">
        <f t="array" ref="P134">IF(OR(EXACT("",$G134:$I134)), "", MAX(0, IF($AL134, IF($AK134, INDEX(defvals_specific_countries, MATCH(LEFT($AE134,8), LEFT(list_cn_codes,8), 0), MATCH($L134, list_specific_countries, 0)), INDEX(defvals_rest_of_world, MATCH(LEFT($AE134,8), LEFT(list_cn_codes,8), 0))), 0)))</f>
        <v/>
      </c>
      <c r="Q134" s="81" t="str">
        <f t="shared" si="11"/>
        <v/>
      </c>
      <c r="R134" s="81" t="str">
        <f t="shared" si="16"/>
        <v/>
      </c>
      <c r="S134" s="81" t="str">
        <f t="shared" si="16"/>
        <v/>
      </c>
      <c r="T134" s="81" t="str">
        <f t="shared" si="16"/>
        <v/>
      </c>
      <c r="U134" s="81" t="str">
        <f t="shared" si="16"/>
        <v/>
      </c>
      <c r="V134" s="81" t="str">
        <f t="shared" si="16"/>
        <v/>
      </c>
      <c r="W134" s="81" t="str">
        <f t="shared" si="16"/>
        <v/>
      </c>
      <c r="X134" s="81" t="str">
        <f t="shared" si="16"/>
        <v/>
      </c>
      <c r="Y134" s="81" t="str">
        <f t="shared" si="16"/>
        <v/>
      </c>
      <c r="Z134" s="81" t="str">
        <f t="shared" si="16"/>
        <v/>
      </c>
      <c r="AE134" s="7" t="str">
        <f t="shared" si="2"/>
        <v/>
      </c>
      <c r="AF134" s="7" t="str">
        <f t="shared" si="12"/>
        <v/>
      </c>
      <c r="AG134" s="7" t="str">
        <f t="shared" si="3"/>
        <v/>
      </c>
      <c r="AH134" s="7" t="str">
        <f t="shared" si="13"/>
        <v/>
      </c>
      <c r="AI134" s="7" t="str" cm="1">
        <f t="array" ref="AI134">IF($K134="", "", AND($L134&lt;&gt;"", OR(EXACT($L134,list_unlocodes_countries))))</f>
        <v/>
      </c>
      <c r="AJ134" s="7" t="str">
        <f t="shared" si="14"/>
        <v/>
      </c>
      <c r="AK134" s="7" t="str">
        <f t="shared" si="4"/>
        <v/>
      </c>
      <c r="AL134" s="7" t="str" cm="1">
        <f t="array" ref="AL134">IF($AE134="", "", ISNUMBER(MATCH(LEFT($AE134,8), LEFT(list_cn_codes,8), 0)))</f>
        <v/>
      </c>
      <c r="AM134" s="7" t="str" cm="1">
        <f t="array" ref="AM134">IFERROR(
 IF(OR(EXACT("",$G134:$I134)), "",
  IF($F134="", 1, INDEX(calc_companies, MATCH($F134, drop_companies, 0))) *
  IF($H134="", 1, INDEX(calc_suppliers, MATCH($H134, drop_suppliers, 0))) *
  INDEX(calc_cn_codes, MATCH(LEFT($AE134,8), LEFT(drop_cn_codes,8), 0)) *
  INDEX(calc_countries, MATCH($L134, drop_countries, 0))
 ), "")</f>
        <v/>
      </c>
    </row>
    <row r="135" spans="1:39" ht="36" customHeight="1" thickTop="1" thickBot="1" x14ac:dyDescent="0.3">
      <c r="A135" s="62"/>
      <c r="C135" s="75"/>
      <c r="D135" s="75"/>
      <c r="E135" s="75"/>
      <c r="F135" s="75"/>
      <c r="G135" s="76"/>
      <c r="H135" s="76"/>
      <c r="I135" s="76"/>
      <c r="J135" s="76"/>
      <c r="K135" s="81" t="str">
        <f>IF($H135="", "", IFERROR(INDEX('Country List'!$E$2:$E$224, MATCH(INDEX(copy_paste_country, MATCH($H135, copy_paste_supplier, 0)), 'Country List'!$G$2:$G$224, 0)), INDEX(copy_paste_country, MATCH($H135, copy_paste_supplier, 0))))</f>
        <v/>
      </c>
      <c r="L135" s="81" t="str">
        <f t="shared" si="0"/>
        <v/>
      </c>
      <c r="M135" s="81" t="str" cm="1">
        <f t="array" ref="M135">IF($K135="", "", IFERROR(INDEX(list_cbam_relevance, MATCH($L135,list_specific_countries,0)), IF(OR(EXACT($L135,list_unlocodes_countries)), "CBAM-relevant", "Ungültiger UNLOCODE")))</f>
        <v/>
      </c>
      <c r="N135" s="81" t="str" cm="1">
        <f t="array" ref="N135">IF($G135="", "", IF($AF135 &lt; 8, "Nicht genügend Ziffern", IF(OR(EXACT($AE135,LEFT(list_cn_codes,8))), "CBAM-relevant", "Von CBAM ausgeschlossen")))</f>
        <v/>
      </c>
      <c r="O135" s="81" t="str" cm="1">
        <f t="array" ref="O135">IF(AND(EXACT("",$G135:$I135)), "", IF(OR(EXACT("",$G135:$I135)), "Bitte Pflichtfelder befüllen", IF($AH135, IF($AI135, IF($AJ135, IF(AND($N135="CBAM-relevant",$M135="CBAM-relevant"), "CBAM-relevant", "von CBAM ausgeschlossen"), "Bitte Nettogewicht überprüfen"), "Bitte Ursprungsland überprüfen"), "Bitte Zolltarifnummer überprüfen")))</f>
        <v/>
      </c>
      <c r="P135" s="81" t="str" cm="1">
        <f t="array" ref="P135">IF(OR(EXACT("",$G135:$I135)), "", MAX(0, IF($AL135, IF($AK135, INDEX(defvals_specific_countries, MATCH(LEFT($AE135,8), LEFT(list_cn_codes,8), 0), MATCH($L135, list_specific_countries, 0)), INDEX(defvals_rest_of_world, MATCH(LEFT($AE135,8), LEFT(list_cn_codes,8), 0))), 0)))</f>
        <v/>
      </c>
      <c r="Q135" s="81" t="str">
        <f t="shared" ref="Q135:Q198" si="17">IF($J135&lt;&gt;"", $J135, $P135)</f>
        <v/>
      </c>
      <c r="R135" s="81" t="str">
        <f t="shared" si="16"/>
        <v/>
      </c>
      <c r="S135" s="81" t="str">
        <f t="shared" si="16"/>
        <v/>
      </c>
      <c r="T135" s="81" t="str">
        <f t="shared" si="16"/>
        <v/>
      </c>
      <c r="U135" s="81" t="str">
        <f t="shared" ref="R135:Z163" si="18">IF($P135="", "", MAX(0, $Q135 - INDEX(defvals_benchmark, MATCH($G135, defvals_cn_codes, 0))*(1-INDEX(defvals_phase_in, MATCH(U$5, defvals_years, 0)))) * $AG135 * 80)</f>
        <v/>
      </c>
      <c r="V135" s="81" t="str">
        <f t="shared" si="18"/>
        <v/>
      </c>
      <c r="W135" s="81" t="str">
        <f t="shared" si="18"/>
        <v/>
      </c>
      <c r="X135" s="81" t="str">
        <f t="shared" si="18"/>
        <v/>
      </c>
      <c r="Y135" s="81" t="str">
        <f t="shared" si="18"/>
        <v/>
      </c>
      <c r="Z135" s="81" t="str">
        <f t="shared" si="18"/>
        <v/>
      </c>
      <c r="AE135" s="7" t="str">
        <f t="shared" si="2"/>
        <v/>
      </c>
      <c r="AF135" s="7" t="str">
        <f t="shared" ref="AF135:AF198" si="19">IF($AE135="", "", LEN($AE135))</f>
        <v/>
      </c>
      <c r="AG135" s="7" t="str">
        <f t="shared" si="3"/>
        <v/>
      </c>
      <c r="AH135" s="7" t="str">
        <f t="shared" ref="AH135:AH198" si="20">IF($AF135="", "", AND($AF135&lt;&gt;"", $AF135=8))</f>
        <v/>
      </c>
      <c r="AI135" s="7" t="str" cm="1">
        <f t="array" ref="AI135">IF($K135="", "", AND($L135&lt;&gt;"", OR(EXACT($L135,list_unlocodes_countries))))</f>
        <v/>
      </c>
      <c r="AJ135" s="7" t="str">
        <f t="shared" ref="AJ135:AJ198" si="21">IF($AG135="", "", AND($AG135&lt;&gt;"", ISNUMBER($AG135), $AG135&gt;=0))</f>
        <v/>
      </c>
      <c r="AK135" s="7" t="str">
        <f t="shared" si="4"/>
        <v/>
      </c>
      <c r="AL135" s="7" t="str" cm="1">
        <f t="array" ref="AL135">IF($AE135="", "", ISNUMBER(MATCH(LEFT($AE135,8), LEFT(list_cn_codes,8), 0)))</f>
        <v/>
      </c>
      <c r="AM135" s="7" t="str" cm="1">
        <f t="array" ref="AM135">IFERROR(
 IF(OR(EXACT("",$G135:$I135)), "",
  IF($F135="", 1, INDEX(calc_companies, MATCH($F135, drop_companies, 0))) *
  IF($H135="", 1, INDEX(calc_suppliers, MATCH($H135, drop_suppliers, 0))) *
  INDEX(calc_cn_codes, MATCH(LEFT($AE135,8), LEFT(drop_cn_codes,8), 0)) *
  INDEX(calc_countries, MATCH($L135, drop_countries, 0))
 ), "")</f>
        <v/>
      </c>
    </row>
    <row r="136" spans="1:39" ht="36" customHeight="1" thickTop="1" thickBot="1" x14ac:dyDescent="0.3">
      <c r="A136" s="62"/>
      <c r="C136" s="75"/>
      <c r="D136" s="75"/>
      <c r="E136" s="75"/>
      <c r="F136" s="75"/>
      <c r="G136" s="76"/>
      <c r="H136" s="76"/>
      <c r="I136" s="76"/>
      <c r="J136" s="76"/>
      <c r="K136" s="81" t="str">
        <f>IF($H136="", "", IFERROR(INDEX('Country List'!$E$2:$E$224, MATCH(INDEX(copy_paste_country, MATCH($H136, copy_paste_supplier, 0)), 'Country List'!$G$2:$G$224, 0)), INDEX(copy_paste_country, MATCH($H136, copy_paste_supplier, 0))))</f>
        <v/>
      </c>
      <c r="L136" s="81" t="str">
        <f t="shared" si="0"/>
        <v/>
      </c>
      <c r="M136" s="81" t="str" cm="1">
        <f t="array" ref="M136">IF($K136="", "", IFERROR(INDEX(list_cbam_relevance, MATCH($L136,list_specific_countries,0)), IF(OR(EXACT($L136,list_unlocodes_countries)), "CBAM-relevant", "Ungültiger UNLOCODE")))</f>
        <v/>
      </c>
      <c r="N136" s="81" t="str" cm="1">
        <f t="array" ref="N136">IF($G136="", "", IF($AF136 &lt; 8, "Nicht genügend Ziffern", IF(OR(EXACT($AE136,LEFT(list_cn_codes,8))), "CBAM-relevant", "Von CBAM ausgeschlossen")))</f>
        <v/>
      </c>
      <c r="O136" s="81" t="str" cm="1">
        <f t="array" ref="O136">IF(AND(EXACT("",$G136:$I136)), "", IF(OR(EXACT("",$G136:$I136)), "Bitte Pflichtfelder befüllen", IF($AH136, IF($AI136, IF($AJ136, IF(AND($N136="CBAM-relevant",$M136="CBAM-relevant"), "CBAM-relevant", "von CBAM ausgeschlossen"), "Bitte Nettogewicht überprüfen"), "Bitte Ursprungsland überprüfen"), "Bitte Zolltarifnummer überprüfen")))</f>
        <v/>
      </c>
      <c r="P136" s="81" t="str" cm="1">
        <f t="array" ref="P136">IF(OR(EXACT("",$G136:$I136)), "", MAX(0, IF($AL136, IF($AK136, INDEX(defvals_specific_countries, MATCH(LEFT($AE136,8), LEFT(list_cn_codes,8), 0), MATCH($L136, list_specific_countries, 0)), INDEX(defvals_rest_of_world, MATCH(LEFT($AE136,8), LEFT(list_cn_codes,8), 0))), 0)))</f>
        <v/>
      </c>
      <c r="Q136" s="81" t="str">
        <f t="shared" si="17"/>
        <v/>
      </c>
      <c r="R136" s="81" t="str">
        <f t="shared" si="18"/>
        <v/>
      </c>
      <c r="S136" s="81" t="str">
        <f t="shared" si="18"/>
        <v/>
      </c>
      <c r="T136" s="81" t="str">
        <f t="shared" si="18"/>
        <v/>
      </c>
      <c r="U136" s="81" t="str">
        <f t="shared" si="18"/>
        <v/>
      </c>
      <c r="V136" s="81" t="str">
        <f t="shared" si="18"/>
        <v/>
      </c>
      <c r="W136" s="81" t="str">
        <f t="shared" si="18"/>
        <v/>
      </c>
      <c r="X136" s="81" t="str">
        <f t="shared" si="18"/>
        <v/>
      </c>
      <c r="Y136" s="81" t="str">
        <f t="shared" si="18"/>
        <v/>
      </c>
      <c r="Z136" s="81" t="str">
        <f t="shared" si="18"/>
        <v/>
      </c>
      <c r="AE136" s="7" t="str">
        <f t="shared" si="2"/>
        <v/>
      </c>
      <c r="AF136" s="7" t="str">
        <f t="shared" si="19"/>
        <v/>
      </c>
      <c r="AG136" s="7" t="str">
        <f t="shared" si="3"/>
        <v/>
      </c>
      <c r="AH136" s="7" t="str">
        <f t="shared" si="20"/>
        <v/>
      </c>
      <c r="AI136" s="7" t="str" cm="1">
        <f t="array" ref="AI136">IF($K136="", "", AND($L136&lt;&gt;"", OR(EXACT($L136,list_unlocodes_countries))))</f>
        <v/>
      </c>
      <c r="AJ136" s="7" t="str">
        <f t="shared" si="21"/>
        <v/>
      </c>
      <c r="AK136" s="7" t="str">
        <f t="shared" si="4"/>
        <v/>
      </c>
      <c r="AL136" s="7" t="str" cm="1">
        <f t="array" ref="AL136">IF($AE136="", "", ISNUMBER(MATCH(LEFT($AE136,8), LEFT(list_cn_codes,8), 0)))</f>
        <v/>
      </c>
      <c r="AM136" s="7" t="str" cm="1">
        <f t="array" ref="AM136">IFERROR(
 IF(OR(EXACT("",$G136:$I136)), "",
  IF($F136="", 1, INDEX(calc_companies, MATCH($F136, drop_companies, 0))) *
  IF($H136="", 1, INDEX(calc_suppliers, MATCH($H136, drop_suppliers, 0))) *
  INDEX(calc_cn_codes, MATCH(LEFT($AE136,8), LEFT(drop_cn_codes,8), 0)) *
  INDEX(calc_countries, MATCH($L136, drop_countries, 0))
 ), "")</f>
        <v/>
      </c>
    </row>
    <row r="137" spans="1:39" ht="36" customHeight="1" thickTop="1" thickBot="1" x14ac:dyDescent="0.3">
      <c r="A137" s="62"/>
      <c r="C137" s="75"/>
      <c r="D137" s="75"/>
      <c r="E137" s="75"/>
      <c r="F137" s="75"/>
      <c r="G137" s="76"/>
      <c r="H137" s="76"/>
      <c r="I137" s="76"/>
      <c r="J137" s="76"/>
      <c r="K137" s="81" t="str">
        <f>IF($H137="", "", IFERROR(INDEX('Country List'!$E$2:$E$224, MATCH(INDEX(copy_paste_country, MATCH($H137, copy_paste_supplier, 0)), 'Country List'!$G$2:$G$224, 0)), INDEX(copy_paste_country, MATCH($H137, copy_paste_supplier, 0))))</f>
        <v/>
      </c>
      <c r="L137" s="81" t="str">
        <f t="shared" si="0"/>
        <v/>
      </c>
      <c r="M137" s="81" t="str" cm="1">
        <f t="array" ref="M137">IF($K137="", "", IFERROR(INDEX(list_cbam_relevance, MATCH($L137,list_specific_countries,0)), IF(OR(EXACT($L137,list_unlocodes_countries)), "CBAM-relevant", "Ungültiger UNLOCODE")))</f>
        <v/>
      </c>
      <c r="N137" s="81" t="str" cm="1">
        <f t="array" ref="N137">IF($G137="", "", IF($AF137 &lt; 8, "Nicht genügend Ziffern", IF(OR(EXACT($AE137,LEFT(list_cn_codes,8))), "CBAM-relevant", "Von CBAM ausgeschlossen")))</f>
        <v/>
      </c>
      <c r="O137" s="81" t="str" cm="1">
        <f t="array" ref="O137">IF(AND(EXACT("",$G137:$I137)), "", IF(OR(EXACT("",$G137:$I137)), "Bitte Pflichtfelder befüllen", IF($AH137, IF($AI137, IF($AJ137, IF(AND($N137="CBAM-relevant",$M137="CBAM-relevant"), "CBAM-relevant", "von CBAM ausgeschlossen"), "Bitte Nettogewicht überprüfen"), "Bitte Ursprungsland überprüfen"), "Bitte Zolltarifnummer überprüfen")))</f>
        <v/>
      </c>
      <c r="P137" s="81" t="str" cm="1">
        <f t="array" ref="P137">IF(OR(EXACT("",$G137:$I137)), "", MAX(0, IF($AL137, IF($AK137, INDEX(defvals_specific_countries, MATCH(LEFT($AE137,8), LEFT(list_cn_codes,8), 0), MATCH($L137, list_specific_countries, 0)), INDEX(defvals_rest_of_world, MATCH(LEFT($AE137,8), LEFT(list_cn_codes,8), 0))), 0)))</f>
        <v/>
      </c>
      <c r="Q137" s="81" t="str">
        <f t="shared" si="17"/>
        <v/>
      </c>
      <c r="R137" s="81" t="str">
        <f t="shared" si="18"/>
        <v/>
      </c>
      <c r="S137" s="81" t="str">
        <f t="shared" si="18"/>
        <v/>
      </c>
      <c r="T137" s="81" t="str">
        <f t="shared" si="18"/>
        <v/>
      </c>
      <c r="U137" s="81" t="str">
        <f t="shared" si="18"/>
        <v/>
      </c>
      <c r="V137" s="81" t="str">
        <f t="shared" si="18"/>
        <v/>
      </c>
      <c r="W137" s="81" t="str">
        <f t="shared" si="18"/>
        <v/>
      </c>
      <c r="X137" s="81" t="str">
        <f t="shared" si="18"/>
        <v/>
      </c>
      <c r="Y137" s="81" t="str">
        <f t="shared" si="18"/>
        <v/>
      </c>
      <c r="Z137" s="81" t="str">
        <f t="shared" si="18"/>
        <v/>
      </c>
      <c r="AE137" s="7" t="str">
        <f t="shared" si="2"/>
        <v/>
      </c>
      <c r="AF137" s="7" t="str">
        <f t="shared" si="19"/>
        <v/>
      </c>
      <c r="AG137" s="7" t="str">
        <f t="shared" si="3"/>
        <v/>
      </c>
      <c r="AH137" s="7" t="str">
        <f t="shared" si="20"/>
        <v/>
      </c>
      <c r="AI137" s="7" t="str" cm="1">
        <f t="array" ref="AI137">IF($K137="", "", AND($L137&lt;&gt;"", OR(EXACT($L137,list_unlocodes_countries))))</f>
        <v/>
      </c>
      <c r="AJ137" s="7" t="str">
        <f t="shared" si="21"/>
        <v/>
      </c>
      <c r="AK137" s="7" t="str">
        <f t="shared" si="4"/>
        <v/>
      </c>
      <c r="AL137" s="7" t="str" cm="1">
        <f t="array" ref="AL137">IF($AE137="", "", ISNUMBER(MATCH(LEFT($AE137,8), LEFT(list_cn_codes,8), 0)))</f>
        <v/>
      </c>
      <c r="AM137" s="7" t="str" cm="1">
        <f t="array" ref="AM137">IFERROR(
 IF(OR(EXACT("",$G137:$I137)), "",
  IF($F137="", 1, INDEX(calc_companies, MATCH($F137, drop_companies, 0))) *
  IF($H137="", 1, INDEX(calc_suppliers, MATCH($H137, drop_suppliers, 0))) *
  INDEX(calc_cn_codes, MATCH(LEFT($AE137,8), LEFT(drop_cn_codes,8), 0)) *
  INDEX(calc_countries, MATCH($L137, drop_countries, 0))
 ), "")</f>
        <v/>
      </c>
    </row>
    <row r="138" spans="1:39" ht="36" customHeight="1" thickTop="1" thickBot="1" x14ac:dyDescent="0.3">
      <c r="A138" s="62"/>
      <c r="C138" s="75"/>
      <c r="D138" s="75"/>
      <c r="E138" s="75"/>
      <c r="F138" s="75"/>
      <c r="G138" s="76"/>
      <c r="H138" s="76"/>
      <c r="I138" s="76"/>
      <c r="J138" s="76"/>
      <c r="K138" s="81" t="str">
        <f>IF($H138="", "", IFERROR(INDEX('Country List'!$E$2:$E$224, MATCH(INDEX(copy_paste_country, MATCH($H138, copy_paste_supplier, 0)), 'Country List'!$G$2:$G$224, 0)), INDEX(copy_paste_country, MATCH($H138, copy_paste_supplier, 0))))</f>
        <v/>
      </c>
      <c r="L138" s="81" t="str">
        <f t="shared" si="0"/>
        <v/>
      </c>
      <c r="M138" s="81" t="str" cm="1">
        <f t="array" ref="M138">IF($K138="", "", IFERROR(INDEX(list_cbam_relevance, MATCH($L138,list_specific_countries,0)), IF(OR(EXACT($L138,list_unlocodes_countries)), "CBAM-relevant", "Ungültiger UNLOCODE")))</f>
        <v/>
      </c>
      <c r="N138" s="81" t="str" cm="1">
        <f t="array" ref="N138">IF($G138="", "", IF($AF138 &lt; 8, "Nicht genügend Ziffern", IF(OR(EXACT($AE138,LEFT(list_cn_codes,8))), "CBAM-relevant", "Von CBAM ausgeschlossen")))</f>
        <v/>
      </c>
      <c r="O138" s="81" t="str" cm="1">
        <f t="array" ref="O138">IF(AND(EXACT("",$G138:$I138)), "", IF(OR(EXACT("",$G138:$I138)), "Bitte Pflichtfelder befüllen", IF($AH138, IF($AI138, IF($AJ138, IF(AND($N138="CBAM-relevant",$M138="CBAM-relevant"), "CBAM-relevant", "von CBAM ausgeschlossen"), "Bitte Nettogewicht überprüfen"), "Bitte Ursprungsland überprüfen"), "Bitte Zolltarifnummer überprüfen")))</f>
        <v/>
      </c>
      <c r="P138" s="81" t="str" cm="1">
        <f t="array" ref="P138">IF(OR(EXACT("",$G138:$I138)), "", MAX(0, IF($AL138, IF($AK138, INDEX(defvals_specific_countries, MATCH(LEFT($AE138,8), LEFT(list_cn_codes,8), 0), MATCH($L138, list_specific_countries, 0)), INDEX(defvals_rest_of_world, MATCH(LEFT($AE138,8), LEFT(list_cn_codes,8), 0))), 0)))</f>
        <v/>
      </c>
      <c r="Q138" s="81" t="str">
        <f t="shared" si="17"/>
        <v/>
      </c>
      <c r="R138" s="81" t="str">
        <f t="shared" si="18"/>
        <v/>
      </c>
      <c r="S138" s="81" t="str">
        <f t="shared" si="18"/>
        <v/>
      </c>
      <c r="T138" s="81" t="str">
        <f t="shared" si="18"/>
        <v/>
      </c>
      <c r="U138" s="81" t="str">
        <f t="shared" si="18"/>
        <v/>
      </c>
      <c r="V138" s="81" t="str">
        <f t="shared" si="18"/>
        <v/>
      </c>
      <c r="W138" s="81" t="str">
        <f t="shared" si="18"/>
        <v/>
      </c>
      <c r="X138" s="81" t="str">
        <f t="shared" si="18"/>
        <v/>
      </c>
      <c r="Y138" s="81" t="str">
        <f t="shared" si="18"/>
        <v/>
      </c>
      <c r="Z138" s="81" t="str">
        <f t="shared" si="18"/>
        <v/>
      </c>
      <c r="AE138" s="7" t="str">
        <f t="shared" si="2"/>
        <v/>
      </c>
      <c r="AF138" s="7" t="str">
        <f t="shared" si="19"/>
        <v/>
      </c>
      <c r="AG138" s="7" t="str">
        <f t="shared" si="3"/>
        <v/>
      </c>
      <c r="AH138" s="7" t="str">
        <f t="shared" si="20"/>
        <v/>
      </c>
      <c r="AI138" s="7" t="str" cm="1">
        <f t="array" ref="AI138">IF($K138="", "", AND($L138&lt;&gt;"", OR(EXACT($L138,list_unlocodes_countries))))</f>
        <v/>
      </c>
      <c r="AJ138" s="7" t="str">
        <f t="shared" si="21"/>
        <v/>
      </c>
      <c r="AK138" s="7" t="str">
        <f t="shared" si="4"/>
        <v/>
      </c>
      <c r="AL138" s="7" t="str" cm="1">
        <f t="array" ref="AL138">IF($AE138="", "", ISNUMBER(MATCH(LEFT($AE138,8), LEFT(list_cn_codes,8), 0)))</f>
        <v/>
      </c>
      <c r="AM138" s="7" t="str" cm="1">
        <f t="array" ref="AM138">IFERROR(
 IF(OR(EXACT("",$G138:$I138)), "",
  IF($F138="", 1, INDEX(calc_companies, MATCH($F138, drop_companies, 0))) *
  IF($H138="", 1, INDEX(calc_suppliers, MATCH($H138, drop_suppliers, 0))) *
  INDEX(calc_cn_codes, MATCH(LEFT($AE138,8), LEFT(drop_cn_codes,8), 0)) *
  INDEX(calc_countries, MATCH($L138, drop_countries, 0))
 ), "")</f>
        <v/>
      </c>
    </row>
    <row r="139" spans="1:39" ht="36" customHeight="1" thickTop="1" thickBot="1" x14ac:dyDescent="0.3">
      <c r="A139" s="62"/>
      <c r="C139" s="75"/>
      <c r="D139" s="75"/>
      <c r="E139" s="75"/>
      <c r="F139" s="75"/>
      <c r="G139" s="76"/>
      <c r="H139" s="76"/>
      <c r="I139" s="76"/>
      <c r="J139" s="76"/>
      <c r="K139" s="81" t="str">
        <f>IF($H139="", "", IFERROR(INDEX('Country List'!$E$2:$E$224, MATCH(INDEX(copy_paste_country, MATCH($H139, copy_paste_supplier, 0)), 'Country List'!$G$2:$G$224, 0)), INDEX(copy_paste_country, MATCH($H139, copy_paste_supplier, 0))))</f>
        <v/>
      </c>
      <c r="L139" s="81" t="str">
        <f t="shared" si="0"/>
        <v/>
      </c>
      <c r="M139" s="81" t="str" cm="1">
        <f t="array" ref="M139">IF($K139="", "", IFERROR(INDEX(list_cbam_relevance, MATCH($L139,list_specific_countries,0)), IF(OR(EXACT($L139,list_unlocodes_countries)), "CBAM-relevant", "Ungültiger UNLOCODE")))</f>
        <v/>
      </c>
      <c r="N139" s="81" t="str" cm="1">
        <f t="array" ref="N139">IF($G139="", "", IF($AF139 &lt; 8, "Nicht genügend Ziffern", IF(OR(EXACT($AE139,LEFT(list_cn_codes,8))), "CBAM-relevant", "Von CBAM ausgeschlossen")))</f>
        <v/>
      </c>
      <c r="O139" s="81" t="str" cm="1">
        <f t="array" ref="O139">IF(AND(EXACT("",$G139:$I139)), "", IF(OR(EXACT("",$G139:$I139)), "Bitte Pflichtfelder befüllen", IF($AH139, IF($AI139, IF($AJ139, IF(AND($N139="CBAM-relevant",$M139="CBAM-relevant"), "CBAM-relevant", "von CBAM ausgeschlossen"), "Bitte Nettogewicht überprüfen"), "Bitte Ursprungsland überprüfen"), "Bitte Zolltarifnummer überprüfen")))</f>
        <v/>
      </c>
      <c r="P139" s="81" t="str" cm="1">
        <f t="array" ref="P139">IF(OR(EXACT("",$G139:$I139)), "", MAX(0, IF($AL139, IF($AK139, INDEX(defvals_specific_countries, MATCH(LEFT($AE139,8), LEFT(list_cn_codes,8), 0), MATCH($L139, list_specific_countries, 0)), INDEX(defvals_rest_of_world, MATCH(LEFT($AE139,8), LEFT(list_cn_codes,8), 0))), 0)))</f>
        <v/>
      </c>
      <c r="Q139" s="81" t="str">
        <f t="shared" si="17"/>
        <v/>
      </c>
      <c r="R139" s="81" t="str">
        <f t="shared" si="18"/>
        <v/>
      </c>
      <c r="S139" s="81" t="str">
        <f t="shared" si="18"/>
        <v/>
      </c>
      <c r="T139" s="81" t="str">
        <f t="shared" si="18"/>
        <v/>
      </c>
      <c r="U139" s="81" t="str">
        <f t="shared" si="18"/>
        <v/>
      </c>
      <c r="V139" s="81" t="str">
        <f t="shared" si="18"/>
        <v/>
      </c>
      <c r="W139" s="81" t="str">
        <f t="shared" si="18"/>
        <v/>
      </c>
      <c r="X139" s="81" t="str">
        <f t="shared" si="18"/>
        <v/>
      </c>
      <c r="Y139" s="81" t="str">
        <f t="shared" si="18"/>
        <v/>
      </c>
      <c r="Z139" s="81" t="str">
        <f t="shared" si="18"/>
        <v/>
      </c>
      <c r="AE139" s="7" t="str">
        <f t="shared" si="2"/>
        <v/>
      </c>
      <c r="AF139" s="7" t="str">
        <f t="shared" si="19"/>
        <v/>
      </c>
      <c r="AG139" s="7" t="str">
        <f t="shared" si="3"/>
        <v/>
      </c>
      <c r="AH139" s="7" t="str">
        <f t="shared" si="20"/>
        <v/>
      </c>
      <c r="AI139" s="7" t="str" cm="1">
        <f t="array" ref="AI139">IF($K139="", "", AND($L139&lt;&gt;"", OR(EXACT($L139,list_unlocodes_countries))))</f>
        <v/>
      </c>
      <c r="AJ139" s="7" t="str">
        <f t="shared" si="21"/>
        <v/>
      </c>
      <c r="AK139" s="7" t="str">
        <f t="shared" si="4"/>
        <v/>
      </c>
      <c r="AL139" s="7" t="str" cm="1">
        <f t="array" ref="AL139">IF($AE139="", "", ISNUMBER(MATCH(LEFT($AE139,8), LEFT(list_cn_codes,8), 0)))</f>
        <v/>
      </c>
      <c r="AM139" s="7" t="str" cm="1">
        <f t="array" ref="AM139">IFERROR(
 IF(OR(EXACT("",$G139:$I139)), "",
  IF($F139="", 1, INDEX(calc_companies, MATCH($F139, drop_companies, 0))) *
  IF($H139="", 1, INDEX(calc_suppliers, MATCH($H139, drop_suppliers, 0))) *
  INDEX(calc_cn_codes, MATCH(LEFT($AE139,8), LEFT(drop_cn_codes,8), 0)) *
  INDEX(calc_countries, MATCH($L139, drop_countries, 0))
 ), "")</f>
        <v/>
      </c>
    </row>
    <row r="140" spans="1:39" ht="36" customHeight="1" thickTop="1" thickBot="1" x14ac:dyDescent="0.3">
      <c r="A140" s="62"/>
      <c r="C140" s="75"/>
      <c r="D140" s="75"/>
      <c r="E140" s="75"/>
      <c r="F140" s="75"/>
      <c r="G140" s="76"/>
      <c r="H140" s="76"/>
      <c r="I140" s="76"/>
      <c r="J140" s="76"/>
      <c r="K140" s="81" t="str">
        <f>IF($H140="", "", IFERROR(INDEX('Country List'!$E$2:$E$224, MATCH(INDEX(copy_paste_country, MATCH($H140, copy_paste_supplier, 0)), 'Country List'!$G$2:$G$224, 0)), INDEX(copy_paste_country, MATCH($H140, copy_paste_supplier, 0))))</f>
        <v/>
      </c>
      <c r="L140" s="81" t="str">
        <f t="shared" si="0"/>
        <v/>
      </c>
      <c r="M140" s="81" t="str" cm="1">
        <f t="array" ref="M140">IF($K140="", "", IFERROR(INDEX(list_cbam_relevance, MATCH($L140,list_specific_countries,0)), IF(OR(EXACT($L140,list_unlocodes_countries)), "CBAM-relevant", "Ungültiger UNLOCODE")))</f>
        <v/>
      </c>
      <c r="N140" s="81" t="str" cm="1">
        <f t="array" ref="N140">IF($G140="", "", IF($AF140 &lt; 8, "Nicht genügend Ziffern", IF(OR(EXACT($AE140,LEFT(list_cn_codes,8))), "CBAM-relevant", "Von CBAM ausgeschlossen")))</f>
        <v/>
      </c>
      <c r="O140" s="81" t="str" cm="1">
        <f t="array" ref="O140">IF(AND(EXACT("",$G140:$I140)), "", IF(OR(EXACT("",$G140:$I140)), "Bitte Pflichtfelder befüllen", IF($AH140, IF($AI140, IF($AJ140, IF(AND($N140="CBAM-relevant",$M140="CBAM-relevant"), "CBAM-relevant", "von CBAM ausgeschlossen"), "Bitte Nettogewicht überprüfen"), "Bitte Ursprungsland überprüfen"), "Bitte Zolltarifnummer überprüfen")))</f>
        <v/>
      </c>
      <c r="P140" s="81" t="str" cm="1">
        <f t="array" ref="P140">IF(OR(EXACT("",$G140:$I140)), "", MAX(0, IF($AL140, IF($AK140, INDEX(defvals_specific_countries, MATCH(LEFT($AE140,8), LEFT(list_cn_codes,8), 0), MATCH($L140, list_specific_countries, 0)), INDEX(defvals_rest_of_world, MATCH(LEFT($AE140,8), LEFT(list_cn_codes,8), 0))), 0)))</f>
        <v/>
      </c>
      <c r="Q140" s="81" t="str">
        <f t="shared" si="17"/>
        <v/>
      </c>
      <c r="R140" s="81" t="str">
        <f t="shared" si="18"/>
        <v/>
      </c>
      <c r="S140" s="81" t="str">
        <f t="shared" si="18"/>
        <v/>
      </c>
      <c r="T140" s="81" t="str">
        <f t="shared" si="18"/>
        <v/>
      </c>
      <c r="U140" s="81" t="str">
        <f t="shared" si="18"/>
        <v/>
      </c>
      <c r="V140" s="81" t="str">
        <f t="shared" si="18"/>
        <v/>
      </c>
      <c r="W140" s="81" t="str">
        <f t="shared" si="18"/>
        <v/>
      </c>
      <c r="X140" s="81" t="str">
        <f t="shared" si="18"/>
        <v/>
      </c>
      <c r="Y140" s="81" t="str">
        <f t="shared" si="18"/>
        <v/>
      </c>
      <c r="Z140" s="81" t="str">
        <f t="shared" si="18"/>
        <v/>
      </c>
      <c r="AE140" s="7" t="str">
        <f t="shared" si="2"/>
        <v/>
      </c>
      <c r="AF140" s="7" t="str">
        <f t="shared" si="19"/>
        <v/>
      </c>
      <c r="AG140" s="7" t="str">
        <f t="shared" si="3"/>
        <v/>
      </c>
      <c r="AH140" s="7" t="str">
        <f t="shared" si="20"/>
        <v/>
      </c>
      <c r="AI140" s="7" t="str" cm="1">
        <f t="array" ref="AI140">IF($K140="", "", AND($L140&lt;&gt;"", OR(EXACT($L140,list_unlocodes_countries))))</f>
        <v/>
      </c>
      <c r="AJ140" s="7" t="str">
        <f t="shared" si="21"/>
        <v/>
      </c>
      <c r="AK140" s="7" t="str">
        <f t="shared" si="4"/>
        <v/>
      </c>
      <c r="AL140" s="7" t="str" cm="1">
        <f t="array" ref="AL140">IF($AE140="", "", ISNUMBER(MATCH(LEFT($AE140,8), LEFT(list_cn_codes,8), 0)))</f>
        <v/>
      </c>
      <c r="AM140" s="7" t="str" cm="1">
        <f t="array" ref="AM140">IFERROR(
 IF(OR(EXACT("",$G140:$I140)), "",
  IF($F140="", 1, INDEX(calc_companies, MATCH($F140, drop_companies, 0))) *
  IF($H140="", 1, INDEX(calc_suppliers, MATCH($H140, drop_suppliers, 0))) *
  INDEX(calc_cn_codes, MATCH(LEFT($AE140,8), LEFT(drop_cn_codes,8), 0)) *
  INDEX(calc_countries, MATCH($L140, drop_countries, 0))
 ), "")</f>
        <v/>
      </c>
    </row>
    <row r="141" spans="1:39" ht="36" customHeight="1" thickTop="1" thickBot="1" x14ac:dyDescent="0.3">
      <c r="A141" s="62"/>
      <c r="C141" s="75"/>
      <c r="D141" s="75"/>
      <c r="E141" s="75"/>
      <c r="F141" s="75"/>
      <c r="G141" s="76"/>
      <c r="H141" s="76"/>
      <c r="I141" s="76"/>
      <c r="J141" s="76"/>
      <c r="K141" s="81" t="str">
        <f>IF($H141="", "", IFERROR(INDEX('Country List'!$E$2:$E$224, MATCH(INDEX(copy_paste_country, MATCH($H141, copy_paste_supplier, 0)), 'Country List'!$G$2:$G$224, 0)), INDEX(copy_paste_country, MATCH($H141, copy_paste_supplier, 0))))</f>
        <v/>
      </c>
      <c r="L141" s="81" t="str">
        <f t="shared" si="0"/>
        <v/>
      </c>
      <c r="M141" s="81" t="str" cm="1">
        <f t="array" ref="M141">IF($K141="", "", IFERROR(INDEX(list_cbam_relevance, MATCH($L141,list_specific_countries,0)), IF(OR(EXACT($L141,list_unlocodes_countries)), "CBAM-relevant", "Ungültiger UNLOCODE")))</f>
        <v/>
      </c>
      <c r="N141" s="81" t="str" cm="1">
        <f t="array" ref="N141">IF($G141="", "", IF($AF141 &lt; 8, "Nicht genügend Ziffern", IF(OR(EXACT($AE141,LEFT(list_cn_codes,8))), "CBAM-relevant", "Von CBAM ausgeschlossen")))</f>
        <v/>
      </c>
      <c r="O141" s="81" t="str" cm="1">
        <f t="array" ref="O141">IF(AND(EXACT("",$G141:$I141)), "", IF(OR(EXACT("",$G141:$I141)), "Bitte Pflichtfelder befüllen", IF($AH141, IF($AI141, IF($AJ141, IF(AND($N141="CBAM-relevant",$M141="CBAM-relevant"), "CBAM-relevant", "von CBAM ausgeschlossen"), "Bitte Nettogewicht überprüfen"), "Bitte Ursprungsland überprüfen"), "Bitte Zolltarifnummer überprüfen")))</f>
        <v/>
      </c>
      <c r="P141" s="81" t="str" cm="1">
        <f t="array" ref="P141">IF(OR(EXACT("",$G141:$I141)), "", MAX(0, IF($AL141, IF($AK141, INDEX(defvals_specific_countries, MATCH(LEFT($AE141,8), LEFT(list_cn_codes,8), 0), MATCH($L141, list_specific_countries, 0)), INDEX(defvals_rest_of_world, MATCH(LEFT($AE141,8), LEFT(list_cn_codes,8), 0))), 0)))</f>
        <v/>
      </c>
      <c r="Q141" s="81" t="str">
        <f t="shared" si="17"/>
        <v/>
      </c>
      <c r="R141" s="81" t="str">
        <f t="shared" si="18"/>
        <v/>
      </c>
      <c r="S141" s="81" t="str">
        <f t="shared" si="18"/>
        <v/>
      </c>
      <c r="T141" s="81" t="str">
        <f t="shared" si="18"/>
        <v/>
      </c>
      <c r="U141" s="81" t="str">
        <f t="shared" si="18"/>
        <v/>
      </c>
      <c r="V141" s="81" t="str">
        <f t="shared" si="18"/>
        <v/>
      </c>
      <c r="W141" s="81" t="str">
        <f t="shared" si="18"/>
        <v/>
      </c>
      <c r="X141" s="81" t="str">
        <f t="shared" si="18"/>
        <v/>
      </c>
      <c r="Y141" s="81" t="str">
        <f t="shared" si="18"/>
        <v/>
      </c>
      <c r="Z141" s="81" t="str">
        <f t="shared" si="18"/>
        <v/>
      </c>
      <c r="AE141" s="7" t="str">
        <f t="shared" si="2"/>
        <v/>
      </c>
      <c r="AF141" s="7" t="str">
        <f t="shared" si="19"/>
        <v/>
      </c>
      <c r="AG141" s="7" t="str">
        <f t="shared" si="3"/>
        <v/>
      </c>
      <c r="AH141" s="7" t="str">
        <f t="shared" si="20"/>
        <v/>
      </c>
      <c r="AI141" s="7" t="str" cm="1">
        <f t="array" ref="AI141">IF($K141="", "", AND($L141&lt;&gt;"", OR(EXACT($L141,list_unlocodes_countries))))</f>
        <v/>
      </c>
      <c r="AJ141" s="7" t="str">
        <f t="shared" si="21"/>
        <v/>
      </c>
      <c r="AK141" s="7" t="str">
        <f t="shared" si="4"/>
        <v/>
      </c>
      <c r="AL141" s="7" t="str" cm="1">
        <f t="array" ref="AL141">IF($AE141="", "", ISNUMBER(MATCH(LEFT($AE141,8), LEFT(list_cn_codes,8), 0)))</f>
        <v/>
      </c>
      <c r="AM141" s="7" t="str" cm="1">
        <f t="array" ref="AM141">IFERROR(
 IF(OR(EXACT("",$G141:$I141)), "",
  IF($F141="", 1, INDEX(calc_companies, MATCH($F141, drop_companies, 0))) *
  IF($H141="", 1, INDEX(calc_suppliers, MATCH($H141, drop_suppliers, 0))) *
  INDEX(calc_cn_codes, MATCH(LEFT($AE141,8), LEFT(drop_cn_codes,8), 0)) *
  INDEX(calc_countries, MATCH($L141, drop_countries, 0))
 ), "")</f>
        <v/>
      </c>
    </row>
    <row r="142" spans="1:39" ht="36" customHeight="1" thickTop="1" thickBot="1" x14ac:dyDescent="0.3">
      <c r="A142" s="62"/>
      <c r="C142" s="75"/>
      <c r="D142" s="75"/>
      <c r="E142" s="75"/>
      <c r="F142" s="75"/>
      <c r="G142" s="76"/>
      <c r="H142" s="76"/>
      <c r="I142" s="76"/>
      <c r="J142" s="76"/>
      <c r="K142" s="81" t="str">
        <f>IF($H142="", "", IFERROR(INDEX('Country List'!$E$2:$E$224, MATCH(INDEX(copy_paste_country, MATCH($H142, copy_paste_supplier, 0)), 'Country List'!$G$2:$G$224, 0)), INDEX(copy_paste_country, MATCH($H142, copy_paste_supplier, 0))))</f>
        <v/>
      </c>
      <c r="L142" s="81" t="str">
        <f t="shared" si="0"/>
        <v/>
      </c>
      <c r="M142" s="81" t="str" cm="1">
        <f t="array" ref="M142">IF($K142="", "", IFERROR(INDEX(list_cbam_relevance, MATCH($L142,list_specific_countries,0)), IF(OR(EXACT($L142,list_unlocodes_countries)), "CBAM-relevant", "Ungültiger UNLOCODE")))</f>
        <v/>
      </c>
      <c r="N142" s="81" t="str" cm="1">
        <f t="array" ref="N142">IF($G142="", "", IF($AF142 &lt; 8, "Nicht genügend Ziffern", IF(OR(EXACT($AE142,LEFT(list_cn_codes,8))), "CBAM-relevant", "Von CBAM ausgeschlossen")))</f>
        <v/>
      </c>
      <c r="O142" s="81" t="str" cm="1">
        <f t="array" ref="O142">IF(AND(EXACT("",$G142:$I142)), "", IF(OR(EXACT("",$G142:$I142)), "Bitte Pflichtfelder befüllen", IF($AH142, IF($AI142, IF($AJ142, IF(AND($N142="CBAM-relevant",$M142="CBAM-relevant"), "CBAM-relevant", "von CBAM ausgeschlossen"), "Bitte Nettogewicht überprüfen"), "Bitte Ursprungsland überprüfen"), "Bitte Zolltarifnummer überprüfen")))</f>
        <v/>
      </c>
      <c r="P142" s="81" t="str" cm="1">
        <f t="array" ref="P142">IF(OR(EXACT("",$G142:$I142)), "", MAX(0, IF($AL142, IF($AK142, INDEX(defvals_specific_countries, MATCH(LEFT($AE142,8), LEFT(list_cn_codes,8), 0), MATCH($L142, list_specific_countries, 0)), INDEX(defvals_rest_of_world, MATCH(LEFT($AE142,8), LEFT(list_cn_codes,8), 0))), 0)))</f>
        <v/>
      </c>
      <c r="Q142" s="81" t="str">
        <f t="shared" si="17"/>
        <v/>
      </c>
      <c r="R142" s="81" t="str">
        <f t="shared" si="18"/>
        <v/>
      </c>
      <c r="S142" s="81" t="str">
        <f t="shared" si="18"/>
        <v/>
      </c>
      <c r="T142" s="81" t="str">
        <f t="shared" si="18"/>
        <v/>
      </c>
      <c r="U142" s="81" t="str">
        <f t="shared" si="18"/>
        <v/>
      </c>
      <c r="V142" s="81" t="str">
        <f t="shared" si="18"/>
        <v/>
      </c>
      <c r="W142" s="81" t="str">
        <f t="shared" si="18"/>
        <v/>
      </c>
      <c r="X142" s="81" t="str">
        <f t="shared" si="18"/>
        <v/>
      </c>
      <c r="Y142" s="81" t="str">
        <f t="shared" si="18"/>
        <v/>
      </c>
      <c r="Z142" s="81" t="str">
        <f t="shared" si="18"/>
        <v/>
      </c>
      <c r="AE142" s="7" t="str">
        <f t="shared" si="2"/>
        <v/>
      </c>
      <c r="AF142" s="7" t="str">
        <f t="shared" si="19"/>
        <v/>
      </c>
      <c r="AG142" s="7" t="str">
        <f t="shared" si="3"/>
        <v/>
      </c>
      <c r="AH142" s="7" t="str">
        <f t="shared" si="20"/>
        <v/>
      </c>
      <c r="AI142" s="7" t="str" cm="1">
        <f t="array" ref="AI142">IF($K142="", "", AND($L142&lt;&gt;"", OR(EXACT($L142,list_unlocodes_countries))))</f>
        <v/>
      </c>
      <c r="AJ142" s="7" t="str">
        <f t="shared" si="21"/>
        <v/>
      </c>
      <c r="AK142" s="7" t="str">
        <f t="shared" si="4"/>
        <v/>
      </c>
      <c r="AL142" s="7" t="str" cm="1">
        <f t="array" ref="AL142">IF($AE142="", "", ISNUMBER(MATCH(LEFT($AE142,8), LEFT(list_cn_codes,8), 0)))</f>
        <v/>
      </c>
      <c r="AM142" s="7" t="str" cm="1">
        <f t="array" ref="AM142">IFERROR(
 IF(OR(EXACT("",$G142:$I142)), "",
  IF($F142="", 1, INDEX(calc_companies, MATCH($F142, drop_companies, 0))) *
  IF($H142="", 1, INDEX(calc_suppliers, MATCH($H142, drop_suppliers, 0))) *
  INDEX(calc_cn_codes, MATCH(LEFT($AE142,8), LEFT(drop_cn_codes,8), 0)) *
  INDEX(calc_countries, MATCH($L142, drop_countries, 0))
 ), "")</f>
        <v/>
      </c>
    </row>
    <row r="143" spans="1:39" ht="36" customHeight="1" thickTop="1" thickBot="1" x14ac:dyDescent="0.3">
      <c r="A143" s="62"/>
      <c r="C143" s="75"/>
      <c r="D143" s="75"/>
      <c r="E143" s="75"/>
      <c r="F143" s="75"/>
      <c r="G143" s="76"/>
      <c r="H143" s="76"/>
      <c r="I143" s="76"/>
      <c r="J143" s="76"/>
      <c r="K143" s="81" t="str">
        <f>IF($H143="", "", IFERROR(INDEX('Country List'!$E$2:$E$224, MATCH(INDEX(copy_paste_country, MATCH($H143, copy_paste_supplier, 0)), 'Country List'!$G$2:$G$224, 0)), INDEX(copy_paste_country, MATCH($H143, copy_paste_supplier, 0))))</f>
        <v/>
      </c>
      <c r="L143" s="81" t="str">
        <f t="shared" si="0"/>
        <v/>
      </c>
      <c r="M143" s="81" t="str" cm="1">
        <f t="array" ref="M143">IF($K143="", "", IFERROR(INDEX(list_cbam_relevance, MATCH($L143,list_specific_countries,0)), IF(OR(EXACT($L143,list_unlocodes_countries)), "CBAM-relevant", "Ungültiger UNLOCODE")))</f>
        <v/>
      </c>
      <c r="N143" s="81" t="str" cm="1">
        <f t="array" ref="N143">IF($G143="", "", IF($AF143 &lt; 8, "Nicht genügend Ziffern", IF(OR(EXACT($AE143,LEFT(list_cn_codes,8))), "CBAM-relevant", "Von CBAM ausgeschlossen")))</f>
        <v/>
      </c>
      <c r="O143" s="81" t="str" cm="1">
        <f t="array" ref="O143">IF(AND(EXACT("",$G143:$I143)), "", IF(OR(EXACT("",$G143:$I143)), "Bitte Pflichtfelder befüllen", IF($AH143, IF($AI143, IF($AJ143, IF(AND($N143="CBAM-relevant",$M143="CBAM-relevant"), "CBAM-relevant", "von CBAM ausgeschlossen"), "Bitte Nettogewicht überprüfen"), "Bitte Ursprungsland überprüfen"), "Bitte Zolltarifnummer überprüfen")))</f>
        <v/>
      </c>
      <c r="P143" s="81" t="str" cm="1">
        <f t="array" ref="P143">IF(OR(EXACT("",$G143:$I143)), "", MAX(0, IF($AL143, IF($AK143, INDEX(defvals_specific_countries, MATCH(LEFT($AE143,8), LEFT(list_cn_codes,8), 0), MATCH($L143, list_specific_countries, 0)), INDEX(defvals_rest_of_world, MATCH(LEFT($AE143,8), LEFT(list_cn_codes,8), 0))), 0)))</f>
        <v/>
      </c>
      <c r="Q143" s="81" t="str">
        <f t="shared" si="17"/>
        <v/>
      </c>
      <c r="R143" s="81" t="str">
        <f t="shared" si="18"/>
        <v/>
      </c>
      <c r="S143" s="81" t="str">
        <f t="shared" si="18"/>
        <v/>
      </c>
      <c r="T143" s="81" t="str">
        <f t="shared" si="18"/>
        <v/>
      </c>
      <c r="U143" s="81" t="str">
        <f t="shared" si="18"/>
        <v/>
      </c>
      <c r="V143" s="81" t="str">
        <f t="shared" si="18"/>
        <v/>
      </c>
      <c r="W143" s="81" t="str">
        <f t="shared" si="18"/>
        <v/>
      </c>
      <c r="X143" s="81" t="str">
        <f t="shared" si="18"/>
        <v/>
      </c>
      <c r="Y143" s="81" t="str">
        <f t="shared" si="18"/>
        <v/>
      </c>
      <c r="Z143" s="81" t="str">
        <f t="shared" si="18"/>
        <v/>
      </c>
      <c r="AE143" s="7" t="str">
        <f t="shared" si="2"/>
        <v/>
      </c>
      <c r="AF143" s="7" t="str">
        <f t="shared" si="19"/>
        <v/>
      </c>
      <c r="AG143" s="7" t="str">
        <f t="shared" si="3"/>
        <v/>
      </c>
      <c r="AH143" s="7" t="str">
        <f t="shared" si="20"/>
        <v/>
      </c>
      <c r="AI143" s="7" t="str" cm="1">
        <f t="array" ref="AI143">IF($K143="", "", AND($L143&lt;&gt;"", OR(EXACT($L143,list_unlocodes_countries))))</f>
        <v/>
      </c>
      <c r="AJ143" s="7" t="str">
        <f t="shared" si="21"/>
        <v/>
      </c>
      <c r="AK143" s="7" t="str">
        <f t="shared" si="4"/>
        <v/>
      </c>
      <c r="AL143" s="7" t="str" cm="1">
        <f t="array" ref="AL143">IF($AE143="", "", ISNUMBER(MATCH(LEFT($AE143,8), LEFT(list_cn_codes,8), 0)))</f>
        <v/>
      </c>
      <c r="AM143" s="7" t="str" cm="1">
        <f t="array" ref="AM143">IFERROR(
 IF(OR(EXACT("",$G143:$I143)), "",
  IF($F143="", 1, INDEX(calc_companies, MATCH($F143, drop_companies, 0))) *
  IF($H143="", 1, INDEX(calc_suppliers, MATCH($H143, drop_suppliers, 0))) *
  INDEX(calc_cn_codes, MATCH(LEFT($AE143,8), LEFT(drop_cn_codes,8), 0)) *
  INDEX(calc_countries, MATCH($L143, drop_countries, 0))
 ), "")</f>
        <v/>
      </c>
    </row>
    <row r="144" spans="1:39" ht="36" customHeight="1" thickTop="1" thickBot="1" x14ac:dyDescent="0.3">
      <c r="A144" s="62"/>
      <c r="C144" s="75"/>
      <c r="D144" s="75"/>
      <c r="E144" s="75"/>
      <c r="F144" s="75"/>
      <c r="G144" s="76"/>
      <c r="H144" s="76"/>
      <c r="I144" s="76"/>
      <c r="J144" s="76"/>
      <c r="K144" s="81" t="str">
        <f>IF($H144="", "", IFERROR(INDEX('Country List'!$E$2:$E$224, MATCH(INDEX(copy_paste_country, MATCH($H144, copy_paste_supplier, 0)), 'Country List'!$G$2:$G$224, 0)), INDEX(copy_paste_country, MATCH($H144, copy_paste_supplier, 0))))</f>
        <v/>
      </c>
      <c r="L144" s="81" t="str">
        <f t="shared" si="0"/>
        <v/>
      </c>
      <c r="M144" s="81" t="str" cm="1">
        <f t="array" ref="M144">IF($K144="", "", IFERROR(INDEX(list_cbam_relevance, MATCH($L144,list_specific_countries,0)), IF(OR(EXACT($L144,list_unlocodes_countries)), "CBAM-relevant", "Ungültiger UNLOCODE")))</f>
        <v/>
      </c>
      <c r="N144" s="81" t="str" cm="1">
        <f t="array" ref="N144">IF($G144="", "", IF($AF144 &lt; 8, "Nicht genügend Ziffern", IF(OR(EXACT($AE144,LEFT(list_cn_codes,8))), "CBAM-relevant", "Von CBAM ausgeschlossen")))</f>
        <v/>
      </c>
      <c r="O144" s="81" t="str" cm="1">
        <f t="array" ref="O144">IF(AND(EXACT("",$G144:$I144)), "", IF(OR(EXACT("",$G144:$I144)), "Bitte Pflichtfelder befüllen", IF($AH144, IF($AI144, IF($AJ144, IF(AND($N144="CBAM-relevant",$M144="CBAM-relevant"), "CBAM-relevant", "von CBAM ausgeschlossen"), "Bitte Nettogewicht überprüfen"), "Bitte Ursprungsland überprüfen"), "Bitte Zolltarifnummer überprüfen")))</f>
        <v/>
      </c>
      <c r="P144" s="81" t="str" cm="1">
        <f t="array" ref="P144">IF(OR(EXACT("",$G144:$I144)), "", MAX(0, IF($AL144, IF($AK144, INDEX(defvals_specific_countries, MATCH(LEFT($AE144,8), LEFT(list_cn_codes,8), 0), MATCH($L144, list_specific_countries, 0)), INDEX(defvals_rest_of_world, MATCH(LEFT($AE144,8), LEFT(list_cn_codes,8), 0))), 0)))</f>
        <v/>
      </c>
      <c r="Q144" s="81" t="str">
        <f t="shared" si="17"/>
        <v/>
      </c>
      <c r="R144" s="81" t="str">
        <f t="shared" si="18"/>
        <v/>
      </c>
      <c r="S144" s="81" t="str">
        <f t="shared" si="18"/>
        <v/>
      </c>
      <c r="T144" s="81" t="str">
        <f t="shared" si="18"/>
        <v/>
      </c>
      <c r="U144" s="81" t="str">
        <f t="shared" si="18"/>
        <v/>
      </c>
      <c r="V144" s="81" t="str">
        <f t="shared" si="18"/>
        <v/>
      </c>
      <c r="W144" s="81" t="str">
        <f t="shared" si="18"/>
        <v/>
      </c>
      <c r="X144" s="81" t="str">
        <f t="shared" si="18"/>
        <v/>
      </c>
      <c r="Y144" s="81" t="str">
        <f t="shared" si="18"/>
        <v/>
      </c>
      <c r="Z144" s="81" t="str">
        <f t="shared" si="18"/>
        <v/>
      </c>
      <c r="AE144" s="7" t="str">
        <f t="shared" si="2"/>
        <v/>
      </c>
      <c r="AF144" s="7" t="str">
        <f t="shared" si="19"/>
        <v/>
      </c>
      <c r="AG144" s="7" t="str">
        <f t="shared" si="3"/>
        <v/>
      </c>
      <c r="AH144" s="7" t="str">
        <f t="shared" si="20"/>
        <v/>
      </c>
      <c r="AI144" s="7" t="str" cm="1">
        <f t="array" ref="AI144">IF($K144="", "", AND($L144&lt;&gt;"", OR(EXACT($L144,list_unlocodes_countries))))</f>
        <v/>
      </c>
      <c r="AJ144" s="7" t="str">
        <f t="shared" si="21"/>
        <v/>
      </c>
      <c r="AK144" s="7" t="str">
        <f t="shared" si="4"/>
        <v/>
      </c>
      <c r="AL144" s="7" t="str" cm="1">
        <f t="array" ref="AL144">IF($AE144="", "", ISNUMBER(MATCH(LEFT($AE144,8), LEFT(list_cn_codes,8), 0)))</f>
        <v/>
      </c>
      <c r="AM144" s="7" t="str" cm="1">
        <f t="array" ref="AM144">IFERROR(
 IF(OR(EXACT("",$G144:$I144)), "",
  IF($F144="", 1, INDEX(calc_companies, MATCH($F144, drop_companies, 0))) *
  IF($H144="", 1, INDEX(calc_suppliers, MATCH($H144, drop_suppliers, 0))) *
  INDEX(calc_cn_codes, MATCH(LEFT($AE144,8), LEFT(drop_cn_codes,8), 0)) *
  INDEX(calc_countries, MATCH($L144, drop_countries, 0))
 ), "")</f>
        <v/>
      </c>
    </row>
    <row r="145" spans="1:39" ht="36" customHeight="1" thickTop="1" thickBot="1" x14ac:dyDescent="0.3">
      <c r="A145" s="62"/>
      <c r="C145" s="75"/>
      <c r="D145" s="75"/>
      <c r="E145" s="75"/>
      <c r="F145" s="75"/>
      <c r="G145" s="76"/>
      <c r="H145" s="76"/>
      <c r="I145" s="76"/>
      <c r="J145" s="76"/>
      <c r="K145" s="81" t="str">
        <f>IF($H145="", "", IFERROR(INDEX('Country List'!$E$2:$E$224, MATCH(INDEX(copy_paste_country, MATCH($H145, copy_paste_supplier, 0)), 'Country List'!$G$2:$G$224, 0)), INDEX(copy_paste_country, MATCH($H145, copy_paste_supplier, 0))))</f>
        <v/>
      </c>
      <c r="L145" s="81" t="str">
        <f t="shared" si="0"/>
        <v/>
      </c>
      <c r="M145" s="81" t="str" cm="1">
        <f t="array" ref="M145">IF($K145="", "", IFERROR(INDEX(list_cbam_relevance, MATCH($L145,list_specific_countries,0)), IF(OR(EXACT($L145,list_unlocodes_countries)), "CBAM-relevant", "Ungültiger UNLOCODE")))</f>
        <v/>
      </c>
      <c r="N145" s="81" t="str" cm="1">
        <f t="array" ref="N145">IF($G145="", "", IF($AF145 &lt; 8, "Nicht genügend Ziffern", IF(OR(EXACT($AE145,LEFT(list_cn_codes,8))), "CBAM-relevant", "Von CBAM ausgeschlossen")))</f>
        <v/>
      </c>
      <c r="O145" s="81" t="str" cm="1">
        <f t="array" ref="O145">IF(AND(EXACT("",$G145:$I145)), "", IF(OR(EXACT("",$G145:$I145)), "Bitte Pflichtfelder befüllen", IF($AH145, IF($AI145, IF($AJ145, IF(AND($N145="CBAM-relevant",$M145="CBAM-relevant"), "CBAM-relevant", "von CBAM ausgeschlossen"), "Bitte Nettogewicht überprüfen"), "Bitte Ursprungsland überprüfen"), "Bitte Zolltarifnummer überprüfen")))</f>
        <v/>
      </c>
      <c r="P145" s="81" t="str" cm="1">
        <f t="array" ref="P145">IF(OR(EXACT("",$G145:$I145)), "", MAX(0, IF($AL145, IF($AK145, INDEX(defvals_specific_countries, MATCH(LEFT($AE145,8), LEFT(list_cn_codes,8), 0), MATCH($L145, list_specific_countries, 0)), INDEX(defvals_rest_of_world, MATCH(LEFT($AE145,8), LEFT(list_cn_codes,8), 0))), 0)))</f>
        <v/>
      </c>
      <c r="Q145" s="81" t="str">
        <f t="shared" si="17"/>
        <v/>
      </c>
      <c r="R145" s="81" t="str">
        <f t="shared" si="18"/>
        <v/>
      </c>
      <c r="S145" s="81" t="str">
        <f t="shared" si="18"/>
        <v/>
      </c>
      <c r="T145" s="81" t="str">
        <f t="shared" si="18"/>
        <v/>
      </c>
      <c r="U145" s="81" t="str">
        <f t="shared" si="18"/>
        <v/>
      </c>
      <c r="V145" s="81" t="str">
        <f t="shared" si="18"/>
        <v/>
      </c>
      <c r="W145" s="81" t="str">
        <f t="shared" si="18"/>
        <v/>
      </c>
      <c r="X145" s="81" t="str">
        <f t="shared" si="18"/>
        <v/>
      </c>
      <c r="Y145" s="81" t="str">
        <f t="shared" si="18"/>
        <v/>
      </c>
      <c r="Z145" s="81" t="str">
        <f t="shared" si="18"/>
        <v/>
      </c>
      <c r="AE145" s="7" t="str">
        <f t="shared" si="2"/>
        <v/>
      </c>
      <c r="AF145" s="7" t="str">
        <f t="shared" si="19"/>
        <v/>
      </c>
      <c r="AG145" s="7" t="str">
        <f t="shared" si="3"/>
        <v/>
      </c>
      <c r="AH145" s="7" t="str">
        <f t="shared" si="20"/>
        <v/>
      </c>
      <c r="AI145" s="7" t="str" cm="1">
        <f t="array" ref="AI145">IF($K145="", "", AND($L145&lt;&gt;"", OR(EXACT($L145,list_unlocodes_countries))))</f>
        <v/>
      </c>
      <c r="AJ145" s="7" t="str">
        <f t="shared" si="21"/>
        <v/>
      </c>
      <c r="AK145" s="7" t="str">
        <f t="shared" si="4"/>
        <v/>
      </c>
      <c r="AL145" s="7" t="str" cm="1">
        <f t="array" ref="AL145">IF($AE145="", "", ISNUMBER(MATCH(LEFT($AE145,8), LEFT(list_cn_codes,8), 0)))</f>
        <v/>
      </c>
      <c r="AM145" s="7" t="str" cm="1">
        <f t="array" ref="AM145">IFERROR(
 IF(OR(EXACT("",$G145:$I145)), "",
  IF($F145="", 1, INDEX(calc_companies, MATCH($F145, drop_companies, 0))) *
  IF($H145="", 1, INDEX(calc_suppliers, MATCH($H145, drop_suppliers, 0))) *
  INDEX(calc_cn_codes, MATCH(LEFT($AE145,8), LEFT(drop_cn_codes,8), 0)) *
  INDEX(calc_countries, MATCH($L145, drop_countries, 0))
 ), "")</f>
        <v/>
      </c>
    </row>
    <row r="146" spans="1:39" ht="36" customHeight="1" thickTop="1" thickBot="1" x14ac:dyDescent="0.3">
      <c r="A146" s="62"/>
      <c r="C146" s="75"/>
      <c r="D146" s="75"/>
      <c r="E146" s="75"/>
      <c r="F146" s="75"/>
      <c r="G146" s="76"/>
      <c r="H146" s="76"/>
      <c r="I146" s="76"/>
      <c r="J146" s="76"/>
      <c r="K146" s="81" t="str">
        <f>IF($H146="", "", IFERROR(INDEX('Country List'!$E$2:$E$224, MATCH(INDEX(copy_paste_country, MATCH($H146, copy_paste_supplier, 0)), 'Country List'!$G$2:$G$224, 0)), INDEX(copy_paste_country, MATCH($H146, copy_paste_supplier, 0))))</f>
        <v/>
      </c>
      <c r="L146" s="81" t="str">
        <f t="shared" si="0"/>
        <v/>
      </c>
      <c r="M146" s="81" t="str" cm="1">
        <f t="array" ref="M146">IF($K146="", "", IFERROR(INDEX(list_cbam_relevance, MATCH($L146,list_specific_countries,0)), IF(OR(EXACT($L146,list_unlocodes_countries)), "CBAM-relevant", "Ungültiger UNLOCODE")))</f>
        <v/>
      </c>
      <c r="N146" s="81" t="str" cm="1">
        <f t="array" ref="N146">IF($G146="", "", IF($AF146 &lt; 8, "Nicht genügend Ziffern", IF(OR(EXACT($AE146,LEFT(list_cn_codes,8))), "CBAM-relevant", "Von CBAM ausgeschlossen")))</f>
        <v/>
      </c>
      <c r="O146" s="81" t="str" cm="1">
        <f t="array" ref="O146">IF(AND(EXACT("",$G146:$I146)), "", IF(OR(EXACT("",$G146:$I146)), "Bitte Pflichtfelder befüllen", IF($AH146, IF($AI146, IF($AJ146, IF(AND($N146="CBAM-relevant",$M146="CBAM-relevant"), "CBAM-relevant", "von CBAM ausgeschlossen"), "Bitte Nettogewicht überprüfen"), "Bitte Ursprungsland überprüfen"), "Bitte Zolltarifnummer überprüfen")))</f>
        <v/>
      </c>
      <c r="P146" s="81" t="str" cm="1">
        <f t="array" ref="P146">IF(OR(EXACT("",$G146:$I146)), "", MAX(0, IF($AL146, IF($AK146, INDEX(defvals_specific_countries, MATCH(LEFT($AE146,8), LEFT(list_cn_codes,8), 0), MATCH($L146, list_specific_countries, 0)), INDEX(defvals_rest_of_world, MATCH(LEFT($AE146,8), LEFT(list_cn_codes,8), 0))), 0)))</f>
        <v/>
      </c>
      <c r="Q146" s="81" t="str">
        <f t="shared" si="17"/>
        <v/>
      </c>
      <c r="R146" s="81" t="str">
        <f t="shared" si="18"/>
        <v/>
      </c>
      <c r="S146" s="81" t="str">
        <f t="shared" si="18"/>
        <v/>
      </c>
      <c r="T146" s="81" t="str">
        <f t="shared" si="18"/>
        <v/>
      </c>
      <c r="U146" s="81" t="str">
        <f t="shared" si="18"/>
        <v/>
      </c>
      <c r="V146" s="81" t="str">
        <f t="shared" si="18"/>
        <v/>
      </c>
      <c r="W146" s="81" t="str">
        <f t="shared" si="18"/>
        <v/>
      </c>
      <c r="X146" s="81" t="str">
        <f t="shared" si="18"/>
        <v/>
      </c>
      <c r="Y146" s="81" t="str">
        <f t="shared" si="18"/>
        <v/>
      </c>
      <c r="Z146" s="81" t="str">
        <f t="shared" si="18"/>
        <v/>
      </c>
      <c r="AE146" s="7" t="str">
        <f t="shared" si="2"/>
        <v/>
      </c>
      <c r="AF146" s="7" t="str">
        <f t="shared" si="19"/>
        <v/>
      </c>
      <c r="AG146" s="7" t="str">
        <f t="shared" si="3"/>
        <v/>
      </c>
      <c r="AH146" s="7" t="str">
        <f t="shared" si="20"/>
        <v/>
      </c>
      <c r="AI146" s="7" t="str" cm="1">
        <f t="array" ref="AI146">IF($K146="", "", AND($L146&lt;&gt;"", OR(EXACT($L146,list_unlocodes_countries))))</f>
        <v/>
      </c>
      <c r="AJ146" s="7" t="str">
        <f t="shared" si="21"/>
        <v/>
      </c>
      <c r="AK146" s="7" t="str">
        <f t="shared" si="4"/>
        <v/>
      </c>
      <c r="AL146" s="7" t="str" cm="1">
        <f t="array" ref="AL146">IF($AE146="", "", ISNUMBER(MATCH(LEFT($AE146,8), LEFT(list_cn_codes,8), 0)))</f>
        <v/>
      </c>
      <c r="AM146" s="7" t="str" cm="1">
        <f t="array" ref="AM146">IFERROR(
 IF(OR(EXACT("",$G146:$I146)), "",
  IF($F146="", 1, INDEX(calc_companies, MATCH($F146, drop_companies, 0))) *
  IF($H146="", 1, INDEX(calc_suppliers, MATCH($H146, drop_suppliers, 0))) *
  INDEX(calc_cn_codes, MATCH(LEFT($AE146,8), LEFT(drop_cn_codes,8), 0)) *
  INDEX(calc_countries, MATCH($L146, drop_countries, 0))
 ), "")</f>
        <v/>
      </c>
    </row>
    <row r="147" spans="1:39" ht="36" customHeight="1" thickTop="1" thickBot="1" x14ac:dyDescent="0.3">
      <c r="A147" s="62"/>
      <c r="C147" s="75"/>
      <c r="D147" s="75"/>
      <c r="E147" s="75"/>
      <c r="F147" s="75"/>
      <c r="G147" s="76"/>
      <c r="H147" s="76"/>
      <c r="I147" s="76"/>
      <c r="J147" s="76"/>
      <c r="K147" s="81" t="str">
        <f>IF($H147="", "", IFERROR(INDEX('Country List'!$E$2:$E$224, MATCH(INDEX(copy_paste_country, MATCH($H147, copy_paste_supplier, 0)), 'Country List'!$G$2:$G$224, 0)), INDEX(copy_paste_country, MATCH($H147, copy_paste_supplier, 0))))</f>
        <v/>
      </c>
      <c r="L147" s="81" t="str">
        <f t="shared" si="0"/>
        <v/>
      </c>
      <c r="M147" s="81" t="str" cm="1">
        <f t="array" ref="M147">IF($K147="", "", IFERROR(INDEX(list_cbam_relevance, MATCH($L147,list_specific_countries,0)), IF(OR(EXACT($L147,list_unlocodes_countries)), "CBAM-relevant", "Ungültiger UNLOCODE")))</f>
        <v/>
      </c>
      <c r="N147" s="81" t="str" cm="1">
        <f t="array" ref="N147">IF($G147="", "", IF($AF147 &lt; 8, "Nicht genügend Ziffern", IF(OR(EXACT($AE147,LEFT(list_cn_codes,8))), "CBAM-relevant", "Von CBAM ausgeschlossen")))</f>
        <v/>
      </c>
      <c r="O147" s="81" t="str" cm="1">
        <f t="array" ref="O147">IF(AND(EXACT("",$G147:$I147)), "", IF(OR(EXACT("",$G147:$I147)), "Bitte Pflichtfelder befüllen", IF($AH147, IF($AI147, IF($AJ147, IF(AND($N147="CBAM-relevant",$M147="CBAM-relevant"), "CBAM-relevant", "von CBAM ausgeschlossen"), "Bitte Nettogewicht überprüfen"), "Bitte Ursprungsland überprüfen"), "Bitte Zolltarifnummer überprüfen")))</f>
        <v/>
      </c>
      <c r="P147" s="81" t="str" cm="1">
        <f t="array" ref="P147">IF(OR(EXACT("",$G147:$I147)), "", MAX(0, IF($AL147, IF($AK147, INDEX(defvals_specific_countries, MATCH(LEFT($AE147,8), LEFT(list_cn_codes,8), 0), MATCH($L147, list_specific_countries, 0)), INDEX(defvals_rest_of_world, MATCH(LEFT($AE147,8), LEFT(list_cn_codes,8), 0))), 0)))</f>
        <v/>
      </c>
      <c r="Q147" s="81" t="str">
        <f t="shared" si="17"/>
        <v/>
      </c>
      <c r="R147" s="81" t="str">
        <f t="shared" si="18"/>
        <v/>
      </c>
      <c r="S147" s="81" t="str">
        <f t="shared" si="18"/>
        <v/>
      </c>
      <c r="T147" s="81" t="str">
        <f t="shared" si="18"/>
        <v/>
      </c>
      <c r="U147" s="81" t="str">
        <f t="shared" si="18"/>
        <v/>
      </c>
      <c r="V147" s="81" t="str">
        <f t="shared" si="18"/>
        <v/>
      </c>
      <c r="W147" s="81" t="str">
        <f t="shared" si="18"/>
        <v/>
      </c>
      <c r="X147" s="81" t="str">
        <f t="shared" si="18"/>
        <v/>
      </c>
      <c r="Y147" s="81" t="str">
        <f t="shared" si="18"/>
        <v/>
      </c>
      <c r="Z147" s="81" t="str">
        <f t="shared" si="18"/>
        <v/>
      </c>
      <c r="AE147" s="7" t="str">
        <f t="shared" si="2"/>
        <v/>
      </c>
      <c r="AF147" s="7" t="str">
        <f t="shared" si="19"/>
        <v/>
      </c>
      <c r="AG147" s="7" t="str">
        <f t="shared" si="3"/>
        <v/>
      </c>
      <c r="AH147" s="7" t="str">
        <f t="shared" si="20"/>
        <v/>
      </c>
      <c r="AI147" s="7" t="str" cm="1">
        <f t="array" ref="AI147">IF($K147="", "", AND($L147&lt;&gt;"", OR(EXACT($L147,list_unlocodes_countries))))</f>
        <v/>
      </c>
      <c r="AJ147" s="7" t="str">
        <f t="shared" si="21"/>
        <v/>
      </c>
      <c r="AK147" s="7" t="str">
        <f t="shared" si="4"/>
        <v/>
      </c>
      <c r="AL147" s="7" t="str" cm="1">
        <f t="array" ref="AL147">IF($AE147="", "", ISNUMBER(MATCH(LEFT($AE147,8), LEFT(list_cn_codes,8), 0)))</f>
        <v/>
      </c>
      <c r="AM147" s="7" t="str" cm="1">
        <f t="array" ref="AM147">IFERROR(
 IF(OR(EXACT("",$G147:$I147)), "",
  IF($F147="", 1, INDEX(calc_companies, MATCH($F147, drop_companies, 0))) *
  IF($H147="", 1, INDEX(calc_suppliers, MATCH($H147, drop_suppliers, 0))) *
  INDEX(calc_cn_codes, MATCH(LEFT($AE147,8), LEFT(drop_cn_codes,8), 0)) *
  INDEX(calc_countries, MATCH($L147, drop_countries, 0))
 ), "")</f>
        <v/>
      </c>
    </row>
    <row r="148" spans="1:39" ht="36" customHeight="1" thickTop="1" thickBot="1" x14ac:dyDescent="0.3">
      <c r="A148" s="62"/>
      <c r="C148" s="75"/>
      <c r="D148" s="75"/>
      <c r="E148" s="75"/>
      <c r="F148" s="75"/>
      <c r="G148" s="76"/>
      <c r="H148" s="76"/>
      <c r="I148" s="76"/>
      <c r="J148" s="76"/>
      <c r="K148" s="81" t="str">
        <f>IF($H148="", "", IFERROR(INDEX('Country List'!$E$2:$E$224, MATCH(INDEX(copy_paste_country, MATCH($H148, copy_paste_supplier, 0)), 'Country List'!$G$2:$G$224, 0)), INDEX(copy_paste_country, MATCH($H148, copy_paste_supplier, 0))))</f>
        <v/>
      </c>
      <c r="L148" s="81" t="str">
        <f t="shared" si="0"/>
        <v/>
      </c>
      <c r="M148" s="81" t="str" cm="1">
        <f t="array" ref="M148">IF($K148="", "", IFERROR(INDEX(list_cbam_relevance, MATCH($L148,list_specific_countries,0)), IF(OR(EXACT($L148,list_unlocodes_countries)), "CBAM-relevant", "Ungültiger UNLOCODE")))</f>
        <v/>
      </c>
      <c r="N148" s="81" t="str" cm="1">
        <f t="array" ref="N148">IF($G148="", "", IF($AF148 &lt; 8, "Nicht genügend Ziffern", IF(OR(EXACT($AE148,LEFT(list_cn_codes,8))), "CBAM-relevant", "Von CBAM ausgeschlossen")))</f>
        <v/>
      </c>
      <c r="O148" s="81" t="str" cm="1">
        <f t="array" ref="O148">IF(AND(EXACT("",$G148:$I148)), "", IF(OR(EXACT("",$G148:$I148)), "Bitte Pflichtfelder befüllen", IF($AH148, IF($AI148, IF($AJ148, IF(AND($N148="CBAM-relevant",$M148="CBAM-relevant"), "CBAM-relevant", "von CBAM ausgeschlossen"), "Bitte Nettogewicht überprüfen"), "Bitte Ursprungsland überprüfen"), "Bitte Zolltarifnummer überprüfen")))</f>
        <v/>
      </c>
      <c r="P148" s="81" t="str" cm="1">
        <f t="array" ref="P148">IF(OR(EXACT("",$G148:$I148)), "", MAX(0, IF($AL148, IF($AK148, INDEX(defvals_specific_countries, MATCH(LEFT($AE148,8), LEFT(list_cn_codes,8), 0), MATCH($L148, list_specific_countries, 0)), INDEX(defvals_rest_of_world, MATCH(LEFT($AE148,8), LEFT(list_cn_codes,8), 0))), 0)))</f>
        <v/>
      </c>
      <c r="Q148" s="81" t="str">
        <f t="shared" si="17"/>
        <v/>
      </c>
      <c r="R148" s="81" t="str">
        <f t="shared" si="18"/>
        <v/>
      </c>
      <c r="S148" s="81" t="str">
        <f t="shared" si="18"/>
        <v/>
      </c>
      <c r="T148" s="81" t="str">
        <f t="shared" si="18"/>
        <v/>
      </c>
      <c r="U148" s="81" t="str">
        <f t="shared" si="18"/>
        <v/>
      </c>
      <c r="V148" s="81" t="str">
        <f t="shared" si="18"/>
        <v/>
      </c>
      <c r="W148" s="81" t="str">
        <f t="shared" si="18"/>
        <v/>
      </c>
      <c r="X148" s="81" t="str">
        <f t="shared" si="18"/>
        <v/>
      </c>
      <c r="Y148" s="81" t="str">
        <f t="shared" si="18"/>
        <v/>
      </c>
      <c r="Z148" s="81" t="str">
        <f t="shared" si="18"/>
        <v/>
      </c>
      <c r="AE148" s="7" t="str">
        <f t="shared" si="2"/>
        <v/>
      </c>
      <c r="AF148" s="7" t="str">
        <f t="shared" si="19"/>
        <v/>
      </c>
      <c r="AG148" s="7" t="str">
        <f t="shared" si="3"/>
        <v/>
      </c>
      <c r="AH148" s="7" t="str">
        <f t="shared" si="20"/>
        <v/>
      </c>
      <c r="AI148" s="7" t="str" cm="1">
        <f t="array" ref="AI148">IF($K148="", "", AND($L148&lt;&gt;"", OR(EXACT($L148,list_unlocodes_countries))))</f>
        <v/>
      </c>
      <c r="AJ148" s="7" t="str">
        <f t="shared" si="21"/>
        <v/>
      </c>
      <c r="AK148" s="7" t="str">
        <f t="shared" si="4"/>
        <v/>
      </c>
      <c r="AL148" s="7" t="str" cm="1">
        <f t="array" ref="AL148">IF($AE148="", "", ISNUMBER(MATCH(LEFT($AE148,8), LEFT(list_cn_codes,8), 0)))</f>
        <v/>
      </c>
      <c r="AM148" s="7" t="str" cm="1">
        <f t="array" ref="AM148">IFERROR(
 IF(OR(EXACT("",$G148:$I148)), "",
  IF($F148="", 1, INDEX(calc_companies, MATCH($F148, drop_companies, 0))) *
  IF($H148="", 1, INDEX(calc_suppliers, MATCH($H148, drop_suppliers, 0))) *
  INDEX(calc_cn_codes, MATCH(LEFT($AE148,8), LEFT(drop_cn_codes,8), 0)) *
  INDEX(calc_countries, MATCH($L148, drop_countries, 0))
 ), "")</f>
        <v/>
      </c>
    </row>
    <row r="149" spans="1:39" ht="36" customHeight="1" thickTop="1" thickBot="1" x14ac:dyDescent="0.3">
      <c r="A149" s="62"/>
      <c r="C149" s="75"/>
      <c r="D149" s="75"/>
      <c r="E149" s="75"/>
      <c r="F149" s="75"/>
      <c r="G149" s="76"/>
      <c r="H149" s="76"/>
      <c r="I149" s="76"/>
      <c r="J149" s="76"/>
      <c r="K149" s="81" t="str">
        <f>IF($H149="", "", IFERROR(INDEX('Country List'!$E$2:$E$224, MATCH(INDEX(copy_paste_country, MATCH($H149, copy_paste_supplier, 0)), 'Country List'!$G$2:$G$224, 0)), INDEX(copy_paste_country, MATCH($H149, copy_paste_supplier, 0))))</f>
        <v/>
      </c>
      <c r="L149" s="81" t="str">
        <f t="shared" si="0"/>
        <v/>
      </c>
      <c r="M149" s="81" t="str" cm="1">
        <f t="array" ref="M149">IF($K149="", "", IFERROR(INDEX(list_cbam_relevance, MATCH($L149,list_specific_countries,0)), IF(OR(EXACT($L149,list_unlocodes_countries)), "CBAM-relevant", "Ungültiger UNLOCODE")))</f>
        <v/>
      </c>
      <c r="N149" s="81" t="str" cm="1">
        <f t="array" ref="N149">IF($G149="", "", IF($AF149 &lt; 8, "Nicht genügend Ziffern", IF(OR(EXACT($AE149,LEFT(list_cn_codes,8))), "CBAM-relevant", "Von CBAM ausgeschlossen")))</f>
        <v/>
      </c>
      <c r="O149" s="81" t="str" cm="1">
        <f t="array" ref="O149">IF(AND(EXACT("",$G149:$I149)), "", IF(OR(EXACT("",$G149:$I149)), "Bitte Pflichtfelder befüllen", IF($AH149, IF($AI149, IF($AJ149, IF(AND($N149="CBAM-relevant",$M149="CBAM-relevant"), "CBAM-relevant", "von CBAM ausgeschlossen"), "Bitte Nettogewicht überprüfen"), "Bitte Ursprungsland überprüfen"), "Bitte Zolltarifnummer überprüfen")))</f>
        <v/>
      </c>
      <c r="P149" s="81" t="str" cm="1">
        <f t="array" ref="P149">IF(OR(EXACT("",$G149:$I149)), "", MAX(0, IF($AL149, IF($AK149, INDEX(defvals_specific_countries, MATCH(LEFT($AE149,8), LEFT(list_cn_codes,8), 0), MATCH($L149, list_specific_countries, 0)), INDEX(defvals_rest_of_world, MATCH(LEFT($AE149,8), LEFT(list_cn_codes,8), 0))), 0)))</f>
        <v/>
      </c>
      <c r="Q149" s="81" t="str">
        <f t="shared" si="17"/>
        <v/>
      </c>
      <c r="R149" s="81" t="str">
        <f t="shared" si="18"/>
        <v/>
      </c>
      <c r="S149" s="81" t="str">
        <f t="shared" si="18"/>
        <v/>
      </c>
      <c r="T149" s="81" t="str">
        <f t="shared" si="18"/>
        <v/>
      </c>
      <c r="U149" s="81" t="str">
        <f t="shared" si="18"/>
        <v/>
      </c>
      <c r="V149" s="81" t="str">
        <f t="shared" si="18"/>
        <v/>
      </c>
      <c r="W149" s="81" t="str">
        <f t="shared" si="18"/>
        <v/>
      </c>
      <c r="X149" s="81" t="str">
        <f t="shared" si="18"/>
        <v/>
      </c>
      <c r="Y149" s="81" t="str">
        <f t="shared" si="18"/>
        <v/>
      </c>
      <c r="Z149" s="81" t="str">
        <f t="shared" si="18"/>
        <v/>
      </c>
      <c r="AE149" s="7" t="str">
        <f t="shared" si="2"/>
        <v/>
      </c>
      <c r="AF149" s="7" t="str">
        <f t="shared" si="19"/>
        <v/>
      </c>
      <c r="AG149" s="7" t="str">
        <f t="shared" si="3"/>
        <v/>
      </c>
      <c r="AH149" s="7" t="str">
        <f t="shared" si="20"/>
        <v/>
      </c>
      <c r="AI149" s="7" t="str" cm="1">
        <f t="array" ref="AI149">IF($K149="", "", AND($L149&lt;&gt;"", OR(EXACT($L149,list_unlocodes_countries))))</f>
        <v/>
      </c>
      <c r="AJ149" s="7" t="str">
        <f t="shared" si="21"/>
        <v/>
      </c>
      <c r="AK149" s="7" t="str">
        <f t="shared" si="4"/>
        <v/>
      </c>
      <c r="AL149" s="7" t="str" cm="1">
        <f t="array" ref="AL149">IF($AE149="", "", ISNUMBER(MATCH(LEFT($AE149,8), LEFT(list_cn_codes,8), 0)))</f>
        <v/>
      </c>
      <c r="AM149" s="7" t="str" cm="1">
        <f t="array" ref="AM149">IFERROR(
 IF(OR(EXACT("",$G149:$I149)), "",
  IF($F149="", 1, INDEX(calc_companies, MATCH($F149, drop_companies, 0))) *
  IF($H149="", 1, INDEX(calc_suppliers, MATCH($H149, drop_suppliers, 0))) *
  INDEX(calc_cn_codes, MATCH(LEFT($AE149,8), LEFT(drop_cn_codes,8), 0)) *
  INDEX(calc_countries, MATCH($L149, drop_countries, 0))
 ), "")</f>
        <v/>
      </c>
    </row>
    <row r="150" spans="1:39" ht="36" customHeight="1" thickTop="1" thickBot="1" x14ac:dyDescent="0.3">
      <c r="A150" s="62"/>
      <c r="C150" s="75"/>
      <c r="D150" s="75"/>
      <c r="E150" s="75"/>
      <c r="F150" s="75"/>
      <c r="G150" s="76"/>
      <c r="H150" s="76"/>
      <c r="I150" s="76"/>
      <c r="J150" s="76"/>
      <c r="K150" s="81" t="str">
        <f>IF($H150="", "", IFERROR(INDEX('Country List'!$E$2:$E$224, MATCH(INDEX(copy_paste_country, MATCH($H150, copy_paste_supplier, 0)), 'Country List'!$G$2:$G$224, 0)), INDEX(copy_paste_country, MATCH($H150, copy_paste_supplier, 0))))</f>
        <v/>
      </c>
      <c r="L150" s="81" t="str">
        <f t="shared" si="0"/>
        <v/>
      </c>
      <c r="M150" s="81" t="str" cm="1">
        <f t="array" ref="M150">IF($K150="", "", IFERROR(INDEX(list_cbam_relevance, MATCH($L150,list_specific_countries,0)), IF(OR(EXACT($L150,list_unlocodes_countries)), "CBAM-relevant", "Ungültiger UNLOCODE")))</f>
        <v/>
      </c>
      <c r="N150" s="81" t="str" cm="1">
        <f t="array" ref="N150">IF($G150="", "", IF($AF150 &lt; 8, "Nicht genügend Ziffern", IF(OR(EXACT($AE150,LEFT(list_cn_codes,8))), "CBAM-relevant", "Von CBAM ausgeschlossen")))</f>
        <v/>
      </c>
      <c r="O150" s="81" t="str" cm="1">
        <f t="array" ref="O150">IF(AND(EXACT("",$G150:$I150)), "", IF(OR(EXACT("",$G150:$I150)), "Bitte Pflichtfelder befüllen", IF($AH150, IF($AI150, IF($AJ150, IF(AND($N150="CBAM-relevant",$M150="CBAM-relevant"), "CBAM-relevant", "von CBAM ausgeschlossen"), "Bitte Nettogewicht überprüfen"), "Bitte Ursprungsland überprüfen"), "Bitte Zolltarifnummer überprüfen")))</f>
        <v/>
      </c>
      <c r="P150" s="81" t="str" cm="1">
        <f t="array" ref="P150">IF(OR(EXACT("",$G150:$I150)), "", MAX(0, IF($AL150, IF($AK150, INDEX(defvals_specific_countries, MATCH(LEFT($AE150,8), LEFT(list_cn_codes,8), 0), MATCH($L150, list_specific_countries, 0)), INDEX(defvals_rest_of_world, MATCH(LEFT($AE150,8), LEFT(list_cn_codes,8), 0))), 0)))</f>
        <v/>
      </c>
      <c r="Q150" s="81" t="str">
        <f t="shared" si="17"/>
        <v/>
      </c>
      <c r="R150" s="81" t="str">
        <f t="shared" si="18"/>
        <v/>
      </c>
      <c r="S150" s="81" t="str">
        <f t="shared" si="18"/>
        <v/>
      </c>
      <c r="T150" s="81" t="str">
        <f t="shared" si="18"/>
        <v/>
      </c>
      <c r="U150" s="81" t="str">
        <f t="shared" si="18"/>
        <v/>
      </c>
      <c r="V150" s="81" t="str">
        <f t="shared" si="18"/>
        <v/>
      </c>
      <c r="W150" s="81" t="str">
        <f t="shared" si="18"/>
        <v/>
      </c>
      <c r="X150" s="81" t="str">
        <f t="shared" si="18"/>
        <v/>
      </c>
      <c r="Y150" s="81" t="str">
        <f t="shared" si="18"/>
        <v/>
      </c>
      <c r="Z150" s="81" t="str">
        <f t="shared" si="18"/>
        <v/>
      </c>
      <c r="AE150" s="7" t="str">
        <f t="shared" si="2"/>
        <v/>
      </c>
      <c r="AF150" s="7" t="str">
        <f t="shared" si="19"/>
        <v/>
      </c>
      <c r="AG150" s="7" t="str">
        <f t="shared" si="3"/>
        <v/>
      </c>
      <c r="AH150" s="7" t="str">
        <f t="shared" si="20"/>
        <v/>
      </c>
      <c r="AI150" s="7" t="str" cm="1">
        <f t="array" ref="AI150">IF($K150="", "", AND($L150&lt;&gt;"", OR(EXACT($L150,list_unlocodes_countries))))</f>
        <v/>
      </c>
      <c r="AJ150" s="7" t="str">
        <f t="shared" si="21"/>
        <v/>
      </c>
      <c r="AK150" s="7" t="str">
        <f t="shared" si="4"/>
        <v/>
      </c>
      <c r="AL150" s="7" t="str" cm="1">
        <f t="array" ref="AL150">IF($AE150="", "", ISNUMBER(MATCH(LEFT($AE150,8), LEFT(list_cn_codes,8), 0)))</f>
        <v/>
      </c>
      <c r="AM150" s="7" t="str" cm="1">
        <f t="array" ref="AM150">IFERROR(
 IF(OR(EXACT("",$G150:$I150)), "",
  IF($F150="", 1, INDEX(calc_companies, MATCH($F150, drop_companies, 0))) *
  IF($H150="", 1, INDEX(calc_suppliers, MATCH($H150, drop_suppliers, 0))) *
  INDEX(calc_cn_codes, MATCH(LEFT($AE150,8), LEFT(drop_cn_codes,8), 0)) *
  INDEX(calc_countries, MATCH($L150, drop_countries, 0))
 ), "")</f>
        <v/>
      </c>
    </row>
    <row r="151" spans="1:39" ht="36" customHeight="1" thickTop="1" thickBot="1" x14ac:dyDescent="0.3">
      <c r="A151" s="62"/>
      <c r="C151" s="75"/>
      <c r="D151" s="75"/>
      <c r="E151" s="75"/>
      <c r="F151" s="75"/>
      <c r="G151" s="76"/>
      <c r="H151" s="76"/>
      <c r="I151" s="76"/>
      <c r="J151" s="76"/>
      <c r="K151" s="81" t="str">
        <f>IF($H151="", "", IFERROR(INDEX('Country List'!$E$2:$E$224, MATCH(INDEX(copy_paste_country, MATCH($H151, copy_paste_supplier, 0)), 'Country List'!$G$2:$G$224, 0)), INDEX(copy_paste_country, MATCH($H151, copy_paste_supplier, 0))))</f>
        <v/>
      </c>
      <c r="L151" s="81" t="str">
        <f t="shared" si="0"/>
        <v/>
      </c>
      <c r="M151" s="81" t="str" cm="1">
        <f t="array" ref="M151">IF($K151="", "", IFERROR(INDEX(list_cbam_relevance, MATCH($L151,list_specific_countries,0)), IF(OR(EXACT($L151,list_unlocodes_countries)), "CBAM-relevant", "Ungültiger UNLOCODE")))</f>
        <v/>
      </c>
      <c r="N151" s="81" t="str" cm="1">
        <f t="array" ref="N151">IF($G151="", "", IF($AF151 &lt; 8, "Nicht genügend Ziffern", IF(OR(EXACT($AE151,LEFT(list_cn_codes,8))), "CBAM-relevant", "Von CBAM ausgeschlossen")))</f>
        <v/>
      </c>
      <c r="O151" s="81" t="str" cm="1">
        <f t="array" ref="O151">IF(AND(EXACT("",$G151:$I151)), "", IF(OR(EXACT("",$G151:$I151)), "Bitte Pflichtfelder befüllen", IF($AH151, IF($AI151, IF($AJ151, IF(AND($N151="CBAM-relevant",$M151="CBAM-relevant"), "CBAM-relevant", "von CBAM ausgeschlossen"), "Bitte Nettogewicht überprüfen"), "Bitte Ursprungsland überprüfen"), "Bitte Zolltarifnummer überprüfen")))</f>
        <v/>
      </c>
      <c r="P151" s="81" t="str" cm="1">
        <f t="array" ref="P151">IF(OR(EXACT("",$G151:$I151)), "", MAX(0, IF($AL151, IF($AK151, INDEX(defvals_specific_countries, MATCH(LEFT($AE151,8), LEFT(list_cn_codes,8), 0), MATCH($L151, list_specific_countries, 0)), INDEX(defvals_rest_of_world, MATCH(LEFT($AE151,8), LEFT(list_cn_codes,8), 0))), 0)))</f>
        <v/>
      </c>
      <c r="Q151" s="81" t="str">
        <f t="shared" si="17"/>
        <v/>
      </c>
      <c r="R151" s="81" t="str">
        <f t="shared" si="18"/>
        <v/>
      </c>
      <c r="S151" s="81" t="str">
        <f t="shared" si="18"/>
        <v/>
      </c>
      <c r="T151" s="81" t="str">
        <f t="shared" si="18"/>
        <v/>
      </c>
      <c r="U151" s="81" t="str">
        <f t="shared" si="18"/>
        <v/>
      </c>
      <c r="V151" s="81" t="str">
        <f t="shared" si="18"/>
        <v/>
      </c>
      <c r="W151" s="81" t="str">
        <f t="shared" si="18"/>
        <v/>
      </c>
      <c r="X151" s="81" t="str">
        <f t="shared" si="18"/>
        <v/>
      </c>
      <c r="Y151" s="81" t="str">
        <f t="shared" si="18"/>
        <v/>
      </c>
      <c r="Z151" s="81" t="str">
        <f t="shared" si="18"/>
        <v/>
      </c>
      <c r="AE151" s="7" t="str">
        <f t="shared" si="2"/>
        <v/>
      </c>
      <c r="AF151" s="7" t="str">
        <f t="shared" si="19"/>
        <v/>
      </c>
      <c r="AG151" s="7" t="str">
        <f t="shared" si="3"/>
        <v/>
      </c>
      <c r="AH151" s="7" t="str">
        <f t="shared" si="20"/>
        <v/>
      </c>
      <c r="AI151" s="7" t="str" cm="1">
        <f t="array" ref="AI151">IF($K151="", "", AND($L151&lt;&gt;"", OR(EXACT($L151,list_unlocodes_countries))))</f>
        <v/>
      </c>
      <c r="AJ151" s="7" t="str">
        <f t="shared" si="21"/>
        <v/>
      </c>
      <c r="AK151" s="7" t="str">
        <f t="shared" si="4"/>
        <v/>
      </c>
      <c r="AL151" s="7" t="str" cm="1">
        <f t="array" ref="AL151">IF($AE151="", "", ISNUMBER(MATCH(LEFT($AE151,8), LEFT(list_cn_codes,8), 0)))</f>
        <v/>
      </c>
      <c r="AM151" s="7" t="str" cm="1">
        <f t="array" ref="AM151">IFERROR(
 IF(OR(EXACT("",$G151:$I151)), "",
  IF($F151="", 1, INDEX(calc_companies, MATCH($F151, drop_companies, 0))) *
  IF($H151="", 1, INDEX(calc_suppliers, MATCH($H151, drop_suppliers, 0))) *
  INDEX(calc_cn_codes, MATCH(LEFT($AE151,8), LEFT(drop_cn_codes,8), 0)) *
  INDEX(calc_countries, MATCH($L151, drop_countries, 0))
 ), "")</f>
        <v/>
      </c>
    </row>
    <row r="152" spans="1:39" ht="36" customHeight="1" thickTop="1" thickBot="1" x14ac:dyDescent="0.3">
      <c r="A152" s="62"/>
      <c r="C152" s="75"/>
      <c r="D152" s="75"/>
      <c r="E152" s="75"/>
      <c r="F152" s="75"/>
      <c r="G152" s="76"/>
      <c r="H152" s="76"/>
      <c r="I152" s="76"/>
      <c r="J152" s="76"/>
      <c r="K152" s="81" t="str">
        <f>IF($H152="", "", IFERROR(INDEX('Country List'!$E$2:$E$224, MATCH(INDEX(copy_paste_country, MATCH($H152, copy_paste_supplier, 0)), 'Country List'!$G$2:$G$224, 0)), INDEX(copy_paste_country, MATCH($H152, copy_paste_supplier, 0))))</f>
        <v/>
      </c>
      <c r="L152" s="81" t="str">
        <f t="shared" si="0"/>
        <v/>
      </c>
      <c r="M152" s="81" t="str" cm="1">
        <f t="array" ref="M152">IF($K152="", "", IFERROR(INDEX(list_cbam_relevance, MATCH($L152,list_specific_countries,0)), IF(OR(EXACT($L152,list_unlocodes_countries)), "CBAM-relevant", "Ungültiger UNLOCODE")))</f>
        <v/>
      </c>
      <c r="N152" s="81" t="str" cm="1">
        <f t="array" ref="N152">IF($G152="", "", IF($AF152 &lt; 8, "Nicht genügend Ziffern", IF(OR(EXACT($AE152,LEFT(list_cn_codes,8))), "CBAM-relevant", "Von CBAM ausgeschlossen")))</f>
        <v/>
      </c>
      <c r="O152" s="81" t="str" cm="1">
        <f t="array" ref="O152">IF(AND(EXACT("",$G152:$I152)), "", IF(OR(EXACT("",$G152:$I152)), "Bitte Pflichtfelder befüllen", IF($AH152, IF($AI152, IF($AJ152, IF(AND($N152="CBAM-relevant",$M152="CBAM-relevant"), "CBAM-relevant", "von CBAM ausgeschlossen"), "Bitte Nettogewicht überprüfen"), "Bitte Ursprungsland überprüfen"), "Bitte Zolltarifnummer überprüfen")))</f>
        <v/>
      </c>
      <c r="P152" s="81" t="str" cm="1">
        <f t="array" ref="P152">IF(OR(EXACT("",$G152:$I152)), "", MAX(0, IF($AL152, IF($AK152, INDEX(defvals_specific_countries, MATCH(LEFT($AE152,8), LEFT(list_cn_codes,8), 0), MATCH($L152, list_specific_countries, 0)), INDEX(defvals_rest_of_world, MATCH(LEFT($AE152,8), LEFT(list_cn_codes,8), 0))), 0)))</f>
        <v/>
      </c>
      <c r="Q152" s="81" t="str">
        <f t="shared" si="17"/>
        <v/>
      </c>
      <c r="R152" s="81" t="str">
        <f t="shared" si="18"/>
        <v/>
      </c>
      <c r="S152" s="81" t="str">
        <f t="shared" si="18"/>
        <v/>
      </c>
      <c r="T152" s="81" t="str">
        <f t="shared" si="18"/>
        <v/>
      </c>
      <c r="U152" s="81" t="str">
        <f t="shared" si="18"/>
        <v/>
      </c>
      <c r="V152" s="81" t="str">
        <f t="shared" si="18"/>
        <v/>
      </c>
      <c r="W152" s="81" t="str">
        <f t="shared" si="18"/>
        <v/>
      </c>
      <c r="X152" s="81" t="str">
        <f t="shared" si="18"/>
        <v/>
      </c>
      <c r="Y152" s="81" t="str">
        <f t="shared" si="18"/>
        <v/>
      </c>
      <c r="Z152" s="81" t="str">
        <f t="shared" si="18"/>
        <v/>
      </c>
      <c r="AE152" s="7" t="str">
        <f t="shared" si="2"/>
        <v/>
      </c>
      <c r="AF152" s="7" t="str">
        <f t="shared" si="19"/>
        <v/>
      </c>
      <c r="AG152" s="7" t="str">
        <f t="shared" si="3"/>
        <v/>
      </c>
      <c r="AH152" s="7" t="str">
        <f t="shared" si="20"/>
        <v/>
      </c>
      <c r="AI152" s="7" t="str" cm="1">
        <f t="array" ref="AI152">IF($K152="", "", AND($L152&lt;&gt;"", OR(EXACT($L152,list_unlocodes_countries))))</f>
        <v/>
      </c>
      <c r="AJ152" s="7" t="str">
        <f t="shared" si="21"/>
        <v/>
      </c>
      <c r="AK152" s="7" t="str">
        <f t="shared" si="4"/>
        <v/>
      </c>
      <c r="AL152" s="7" t="str" cm="1">
        <f t="array" ref="AL152">IF($AE152="", "", ISNUMBER(MATCH(LEFT($AE152,8), LEFT(list_cn_codes,8), 0)))</f>
        <v/>
      </c>
      <c r="AM152" s="7" t="str" cm="1">
        <f t="array" ref="AM152">IFERROR(
 IF(OR(EXACT("",$G152:$I152)), "",
  IF($F152="", 1, INDEX(calc_companies, MATCH($F152, drop_companies, 0))) *
  IF($H152="", 1, INDEX(calc_suppliers, MATCH($H152, drop_suppliers, 0))) *
  INDEX(calc_cn_codes, MATCH(LEFT($AE152,8), LEFT(drop_cn_codes,8), 0)) *
  INDEX(calc_countries, MATCH($L152, drop_countries, 0))
 ), "")</f>
        <v/>
      </c>
    </row>
    <row r="153" spans="1:39" ht="36" customHeight="1" thickTop="1" thickBot="1" x14ac:dyDescent="0.3">
      <c r="A153" s="62"/>
      <c r="C153" s="75"/>
      <c r="D153" s="75"/>
      <c r="E153" s="75"/>
      <c r="F153" s="75"/>
      <c r="G153" s="76"/>
      <c r="H153" s="76"/>
      <c r="I153" s="76"/>
      <c r="J153" s="76"/>
      <c r="K153" s="81" t="str">
        <f>IF($H153="", "", IFERROR(INDEX('Country List'!$E$2:$E$224, MATCH(INDEX(copy_paste_country, MATCH($H153, copy_paste_supplier, 0)), 'Country List'!$G$2:$G$224, 0)), INDEX(copy_paste_country, MATCH($H153, copy_paste_supplier, 0))))</f>
        <v/>
      </c>
      <c r="L153" s="81" t="str">
        <f t="shared" si="0"/>
        <v/>
      </c>
      <c r="M153" s="81" t="str" cm="1">
        <f t="array" ref="M153">IF($K153="", "", IFERROR(INDEX(list_cbam_relevance, MATCH($L153,list_specific_countries,0)), IF(OR(EXACT($L153,list_unlocodes_countries)), "CBAM-relevant", "Ungültiger UNLOCODE")))</f>
        <v/>
      </c>
      <c r="N153" s="81" t="str" cm="1">
        <f t="array" ref="N153">IF($G153="", "", IF($AF153 &lt; 8, "Nicht genügend Ziffern", IF(OR(EXACT($AE153,LEFT(list_cn_codes,8))), "CBAM-relevant", "Von CBAM ausgeschlossen")))</f>
        <v/>
      </c>
      <c r="O153" s="81" t="str" cm="1">
        <f t="array" ref="O153">IF(AND(EXACT("",$G153:$I153)), "", IF(OR(EXACT("",$G153:$I153)), "Bitte Pflichtfelder befüllen", IF($AH153, IF($AI153, IF($AJ153, IF(AND($N153="CBAM-relevant",$M153="CBAM-relevant"), "CBAM-relevant", "von CBAM ausgeschlossen"), "Bitte Nettogewicht überprüfen"), "Bitte Ursprungsland überprüfen"), "Bitte Zolltarifnummer überprüfen")))</f>
        <v/>
      </c>
      <c r="P153" s="81" t="str" cm="1">
        <f t="array" ref="P153">IF(OR(EXACT("",$G153:$I153)), "", MAX(0, IF($AL153, IF($AK153, INDEX(defvals_specific_countries, MATCH(LEFT($AE153,8), LEFT(list_cn_codes,8), 0), MATCH($L153, list_specific_countries, 0)), INDEX(defvals_rest_of_world, MATCH(LEFT($AE153,8), LEFT(list_cn_codes,8), 0))), 0)))</f>
        <v/>
      </c>
      <c r="Q153" s="81" t="str">
        <f t="shared" si="17"/>
        <v/>
      </c>
      <c r="R153" s="81" t="str">
        <f t="shared" si="18"/>
        <v/>
      </c>
      <c r="S153" s="81" t="str">
        <f t="shared" si="18"/>
        <v/>
      </c>
      <c r="T153" s="81" t="str">
        <f t="shared" si="18"/>
        <v/>
      </c>
      <c r="U153" s="81" t="str">
        <f t="shared" si="18"/>
        <v/>
      </c>
      <c r="V153" s="81" t="str">
        <f t="shared" si="18"/>
        <v/>
      </c>
      <c r="W153" s="81" t="str">
        <f t="shared" si="18"/>
        <v/>
      </c>
      <c r="X153" s="81" t="str">
        <f t="shared" si="18"/>
        <v/>
      </c>
      <c r="Y153" s="81" t="str">
        <f t="shared" si="18"/>
        <v/>
      </c>
      <c r="Z153" s="81" t="str">
        <f t="shared" si="18"/>
        <v/>
      </c>
      <c r="AE153" s="7" t="str">
        <f t="shared" si="2"/>
        <v/>
      </c>
      <c r="AF153" s="7" t="str">
        <f t="shared" si="19"/>
        <v/>
      </c>
      <c r="AG153" s="7" t="str">
        <f t="shared" si="3"/>
        <v/>
      </c>
      <c r="AH153" s="7" t="str">
        <f t="shared" si="20"/>
        <v/>
      </c>
      <c r="AI153" s="7" t="str" cm="1">
        <f t="array" ref="AI153">IF($K153="", "", AND($L153&lt;&gt;"", OR(EXACT($L153,list_unlocodes_countries))))</f>
        <v/>
      </c>
      <c r="AJ153" s="7" t="str">
        <f t="shared" si="21"/>
        <v/>
      </c>
      <c r="AK153" s="7" t="str">
        <f t="shared" si="4"/>
        <v/>
      </c>
      <c r="AL153" s="7" t="str" cm="1">
        <f t="array" ref="AL153">IF($AE153="", "", ISNUMBER(MATCH(LEFT($AE153,8), LEFT(list_cn_codes,8), 0)))</f>
        <v/>
      </c>
      <c r="AM153" s="7" t="str" cm="1">
        <f t="array" ref="AM153">IFERROR(
 IF(OR(EXACT("",$G153:$I153)), "",
  IF($F153="", 1, INDEX(calc_companies, MATCH($F153, drop_companies, 0))) *
  IF($H153="", 1, INDEX(calc_suppliers, MATCH($H153, drop_suppliers, 0))) *
  INDEX(calc_cn_codes, MATCH(LEFT($AE153,8), LEFT(drop_cn_codes,8), 0)) *
  INDEX(calc_countries, MATCH($L153, drop_countries, 0))
 ), "")</f>
        <v/>
      </c>
    </row>
    <row r="154" spans="1:39" ht="36" customHeight="1" thickTop="1" thickBot="1" x14ac:dyDescent="0.3">
      <c r="A154" s="62"/>
      <c r="C154" s="75"/>
      <c r="D154" s="75"/>
      <c r="E154" s="75"/>
      <c r="F154" s="75"/>
      <c r="G154" s="76"/>
      <c r="H154" s="76"/>
      <c r="I154" s="76"/>
      <c r="J154" s="76"/>
      <c r="K154" s="81" t="str">
        <f>IF($H154="", "", IFERROR(INDEX('Country List'!$E$2:$E$224, MATCH(INDEX(copy_paste_country, MATCH($H154, copy_paste_supplier, 0)), 'Country List'!$G$2:$G$224, 0)), INDEX(copy_paste_country, MATCH($H154, copy_paste_supplier, 0))))</f>
        <v/>
      </c>
      <c r="L154" s="81" t="str">
        <f t="shared" si="0"/>
        <v/>
      </c>
      <c r="M154" s="81" t="str" cm="1">
        <f t="array" ref="M154">IF($K154="", "", IFERROR(INDEX(list_cbam_relevance, MATCH($L154,list_specific_countries,0)), IF(OR(EXACT($L154,list_unlocodes_countries)), "CBAM-relevant", "Ungültiger UNLOCODE")))</f>
        <v/>
      </c>
      <c r="N154" s="81" t="str" cm="1">
        <f t="array" ref="N154">IF($G154="", "", IF($AF154 &lt; 8, "Nicht genügend Ziffern", IF(OR(EXACT($AE154,LEFT(list_cn_codes,8))), "CBAM-relevant", "Von CBAM ausgeschlossen")))</f>
        <v/>
      </c>
      <c r="O154" s="81" t="str" cm="1">
        <f t="array" ref="O154">IF(AND(EXACT("",$G154:$I154)), "", IF(OR(EXACT("",$G154:$I154)), "Bitte Pflichtfelder befüllen", IF($AH154, IF($AI154, IF($AJ154, IF(AND($N154="CBAM-relevant",$M154="CBAM-relevant"), "CBAM-relevant", "von CBAM ausgeschlossen"), "Bitte Nettogewicht überprüfen"), "Bitte Ursprungsland überprüfen"), "Bitte Zolltarifnummer überprüfen")))</f>
        <v/>
      </c>
      <c r="P154" s="81" t="str" cm="1">
        <f t="array" ref="P154">IF(OR(EXACT("",$G154:$I154)), "", MAX(0, IF($AL154, IF($AK154, INDEX(defvals_specific_countries, MATCH(LEFT($AE154,8), LEFT(list_cn_codes,8), 0), MATCH($L154, list_specific_countries, 0)), INDEX(defvals_rest_of_world, MATCH(LEFT($AE154,8), LEFT(list_cn_codes,8), 0))), 0)))</f>
        <v/>
      </c>
      <c r="Q154" s="81" t="str">
        <f t="shared" si="17"/>
        <v/>
      </c>
      <c r="R154" s="81" t="str">
        <f t="shared" si="18"/>
        <v/>
      </c>
      <c r="S154" s="81" t="str">
        <f t="shared" si="18"/>
        <v/>
      </c>
      <c r="T154" s="81" t="str">
        <f t="shared" si="18"/>
        <v/>
      </c>
      <c r="U154" s="81" t="str">
        <f t="shared" si="18"/>
        <v/>
      </c>
      <c r="V154" s="81" t="str">
        <f t="shared" si="18"/>
        <v/>
      </c>
      <c r="W154" s="81" t="str">
        <f t="shared" si="18"/>
        <v/>
      </c>
      <c r="X154" s="81" t="str">
        <f t="shared" si="18"/>
        <v/>
      </c>
      <c r="Y154" s="81" t="str">
        <f t="shared" si="18"/>
        <v/>
      </c>
      <c r="Z154" s="81" t="str">
        <f t="shared" si="18"/>
        <v/>
      </c>
      <c r="AE154" s="7" t="str">
        <f t="shared" si="2"/>
        <v/>
      </c>
      <c r="AF154" s="7" t="str">
        <f t="shared" si="19"/>
        <v/>
      </c>
      <c r="AG154" s="7" t="str">
        <f t="shared" si="3"/>
        <v/>
      </c>
      <c r="AH154" s="7" t="str">
        <f t="shared" si="20"/>
        <v/>
      </c>
      <c r="AI154" s="7" t="str" cm="1">
        <f t="array" ref="AI154">IF($K154="", "", AND($L154&lt;&gt;"", OR(EXACT($L154,list_unlocodes_countries))))</f>
        <v/>
      </c>
      <c r="AJ154" s="7" t="str">
        <f t="shared" si="21"/>
        <v/>
      </c>
      <c r="AK154" s="7" t="str">
        <f t="shared" si="4"/>
        <v/>
      </c>
      <c r="AL154" s="7" t="str" cm="1">
        <f t="array" ref="AL154">IF($AE154="", "", ISNUMBER(MATCH(LEFT($AE154,8), LEFT(list_cn_codes,8), 0)))</f>
        <v/>
      </c>
      <c r="AM154" s="7" t="str" cm="1">
        <f t="array" ref="AM154">IFERROR(
 IF(OR(EXACT("",$G154:$I154)), "",
  IF($F154="", 1, INDEX(calc_companies, MATCH($F154, drop_companies, 0))) *
  IF($H154="", 1, INDEX(calc_suppliers, MATCH($H154, drop_suppliers, 0))) *
  INDEX(calc_cn_codes, MATCH(LEFT($AE154,8), LEFT(drop_cn_codes,8), 0)) *
  INDEX(calc_countries, MATCH($L154, drop_countries, 0))
 ), "")</f>
        <v/>
      </c>
    </row>
    <row r="155" spans="1:39" ht="36" customHeight="1" thickTop="1" thickBot="1" x14ac:dyDescent="0.3">
      <c r="A155" s="62"/>
      <c r="C155" s="75"/>
      <c r="D155" s="75"/>
      <c r="E155" s="75"/>
      <c r="F155" s="75"/>
      <c r="G155" s="76"/>
      <c r="H155" s="76"/>
      <c r="I155" s="76"/>
      <c r="J155" s="76"/>
      <c r="K155" s="81" t="str">
        <f>IF($H155="", "", IFERROR(INDEX('Country List'!$E$2:$E$224, MATCH(INDEX(copy_paste_country, MATCH($H155, copy_paste_supplier, 0)), 'Country List'!$G$2:$G$224, 0)), INDEX(copy_paste_country, MATCH($H155, copy_paste_supplier, 0))))</f>
        <v/>
      </c>
      <c r="L155" s="81" t="str">
        <f t="shared" si="0"/>
        <v/>
      </c>
      <c r="M155" s="81" t="str" cm="1">
        <f t="array" ref="M155">IF($K155="", "", IFERROR(INDEX(list_cbam_relevance, MATCH($L155,list_specific_countries,0)), IF(OR(EXACT($L155,list_unlocodes_countries)), "CBAM-relevant", "Ungültiger UNLOCODE")))</f>
        <v/>
      </c>
      <c r="N155" s="81" t="str" cm="1">
        <f t="array" ref="N155">IF($G155="", "", IF($AF155 &lt; 8, "Nicht genügend Ziffern", IF(OR(EXACT($AE155,LEFT(list_cn_codes,8))), "CBAM-relevant", "Von CBAM ausgeschlossen")))</f>
        <v/>
      </c>
      <c r="O155" s="81" t="str" cm="1">
        <f t="array" ref="O155">IF(AND(EXACT("",$G155:$I155)), "", IF(OR(EXACT("",$G155:$I155)), "Bitte Pflichtfelder befüllen", IF($AH155, IF($AI155, IF($AJ155, IF(AND($N155="CBAM-relevant",$M155="CBAM-relevant"), "CBAM-relevant", "von CBAM ausgeschlossen"), "Bitte Nettogewicht überprüfen"), "Bitte Ursprungsland überprüfen"), "Bitte Zolltarifnummer überprüfen")))</f>
        <v/>
      </c>
      <c r="P155" s="81" t="str" cm="1">
        <f t="array" ref="P155">IF(OR(EXACT("",$G155:$I155)), "", MAX(0, IF($AL155, IF($AK155, INDEX(defvals_specific_countries, MATCH(LEFT($AE155,8), LEFT(list_cn_codes,8), 0), MATCH($L155, list_specific_countries, 0)), INDEX(defvals_rest_of_world, MATCH(LEFT($AE155,8), LEFT(list_cn_codes,8), 0))), 0)))</f>
        <v/>
      </c>
      <c r="Q155" s="81" t="str">
        <f t="shared" si="17"/>
        <v/>
      </c>
      <c r="R155" s="81" t="str">
        <f t="shared" si="18"/>
        <v/>
      </c>
      <c r="S155" s="81" t="str">
        <f t="shared" si="18"/>
        <v/>
      </c>
      <c r="T155" s="81" t="str">
        <f t="shared" si="18"/>
        <v/>
      </c>
      <c r="U155" s="81" t="str">
        <f t="shared" si="18"/>
        <v/>
      </c>
      <c r="V155" s="81" t="str">
        <f t="shared" si="18"/>
        <v/>
      </c>
      <c r="W155" s="81" t="str">
        <f t="shared" si="18"/>
        <v/>
      </c>
      <c r="X155" s="81" t="str">
        <f t="shared" si="18"/>
        <v/>
      </c>
      <c r="Y155" s="81" t="str">
        <f t="shared" si="18"/>
        <v/>
      </c>
      <c r="Z155" s="81" t="str">
        <f t="shared" si="18"/>
        <v/>
      </c>
      <c r="AE155" s="7" t="str">
        <f t="shared" si="2"/>
        <v/>
      </c>
      <c r="AF155" s="7" t="str">
        <f t="shared" si="19"/>
        <v/>
      </c>
      <c r="AG155" s="7" t="str">
        <f t="shared" si="3"/>
        <v/>
      </c>
      <c r="AH155" s="7" t="str">
        <f t="shared" si="20"/>
        <v/>
      </c>
      <c r="AI155" s="7" t="str" cm="1">
        <f t="array" ref="AI155">IF($K155="", "", AND($L155&lt;&gt;"", OR(EXACT($L155,list_unlocodes_countries))))</f>
        <v/>
      </c>
      <c r="AJ155" s="7" t="str">
        <f t="shared" si="21"/>
        <v/>
      </c>
      <c r="AK155" s="7" t="str">
        <f t="shared" si="4"/>
        <v/>
      </c>
      <c r="AL155" s="7" t="str" cm="1">
        <f t="array" ref="AL155">IF($AE155="", "", ISNUMBER(MATCH(LEFT($AE155,8), LEFT(list_cn_codes,8), 0)))</f>
        <v/>
      </c>
      <c r="AM155" s="7" t="str" cm="1">
        <f t="array" ref="AM155">IFERROR(
 IF(OR(EXACT("",$G155:$I155)), "",
  IF($F155="", 1, INDEX(calc_companies, MATCH($F155, drop_companies, 0))) *
  IF($H155="", 1, INDEX(calc_suppliers, MATCH($H155, drop_suppliers, 0))) *
  INDEX(calc_cn_codes, MATCH(LEFT($AE155,8), LEFT(drop_cn_codes,8), 0)) *
  INDEX(calc_countries, MATCH($L155, drop_countries, 0))
 ), "")</f>
        <v/>
      </c>
    </row>
    <row r="156" spans="1:39" ht="36" customHeight="1" thickTop="1" thickBot="1" x14ac:dyDescent="0.3">
      <c r="A156" s="62"/>
      <c r="C156" s="75"/>
      <c r="D156" s="75"/>
      <c r="E156" s="75"/>
      <c r="F156" s="75"/>
      <c r="G156" s="76"/>
      <c r="H156" s="76"/>
      <c r="I156" s="76"/>
      <c r="J156" s="76"/>
      <c r="K156" s="81" t="str">
        <f>IF($H156="", "", IFERROR(INDEX('Country List'!$E$2:$E$224, MATCH(INDEX(copy_paste_country, MATCH($H156, copy_paste_supplier, 0)), 'Country List'!$G$2:$G$224, 0)), INDEX(copy_paste_country, MATCH($H156, copy_paste_supplier, 0))))</f>
        <v/>
      </c>
      <c r="L156" s="81" t="str">
        <f t="shared" si="0"/>
        <v/>
      </c>
      <c r="M156" s="81" t="str" cm="1">
        <f t="array" ref="M156">IF($K156="", "", IFERROR(INDEX(list_cbam_relevance, MATCH($L156,list_specific_countries,0)), IF(OR(EXACT($L156,list_unlocodes_countries)), "CBAM-relevant", "Ungültiger UNLOCODE")))</f>
        <v/>
      </c>
      <c r="N156" s="81" t="str" cm="1">
        <f t="array" ref="N156">IF($G156="", "", IF($AF156 &lt; 8, "Nicht genügend Ziffern", IF(OR(EXACT($AE156,LEFT(list_cn_codes,8))), "CBAM-relevant", "Von CBAM ausgeschlossen")))</f>
        <v/>
      </c>
      <c r="O156" s="81" t="str" cm="1">
        <f t="array" ref="O156">IF(AND(EXACT("",$G156:$I156)), "", IF(OR(EXACT("",$G156:$I156)), "Bitte Pflichtfelder befüllen", IF($AH156, IF($AI156, IF($AJ156, IF(AND($N156="CBAM-relevant",$M156="CBAM-relevant"), "CBAM-relevant", "von CBAM ausgeschlossen"), "Bitte Nettogewicht überprüfen"), "Bitte Ursprungsland überprüfen"), "Bitte Zolltarifnummer überprüfen")))</f>
        <v/>
      </c>
      <c r="P156" s="81" t="str" cm="1">
        <f t="array" ref="P156">IF(OR(EXACT("",$G156:$I156)), "", MAX(0, IF($AL156, IF($AK156, INDEX(defvals_specific_countries, MATCH(LEFT($AE156,8), LEFT(list_cn_codes,8), 0), MATCH($L156, list_specific_countries, 0)), INDEX(defvals_rest_of_world, MATCH(LEFT($AE156,8), LEFT(list_cn_codes,8), 0))), 0)))</f>
        <v/>
      </c>
      <c r="Q156" s="81" t="str">
        <f t="shared" si="17"/>
        <v/>
      </c>
      <c r="R156" s="81" t="str">
        <f t="shared" si="18"/>
        <v/>
      </c>
      <c r="S156" s="81" t="str">
        <f t="shared" si="18"/>
        <v/>
      </c>
      <c r="T156" s="81" t="str">
        <f t="shared" si="18"/>
        <v/>
      </c>
      <c r="U156" s="81" t="str">
        <f t="shared" si="18"/>
        <v/>
      </c>
      <c r="V156" s="81" t="str">
        <f t="shared" si="18"/>
        <v/>
      </c>
      <c r="W156" s="81" t="str">
        <f t="shared" si="18"/>
        <v/>
      </c>
      <c r="X156" s="81" t="str">
        <f t="shared" si="18"/>
        <v/>
      </c>
      <c r="Y156" s="81" t="str">
        <f t="shared" si="18"/>
        <v/>
      </c>
      <c r="Z156" s="81" t="str">
        <f t="shared" si="18"/>
        <v/>
      </c>
      <c r="AE156" s="7" t="str">
        <f t="shared" si="2"/>
        <v/>
      </c>
      <c r="AF156" s="7" t="str">
        <f t="shared" si="19"/>
        <v/>
      </c>
      <c r="AG156" s="7" t="str">
        <f t="shared" si="3"/>
        <v/>
      </c>
      <c r="AH156" s="7" t="str">
        <f t="shared" si="20"/>
        <v/>
      </c>
      <c r="AI156" s="7" t="str" cm="1">
        <f t="array" ref="AI156">IF($K156="", "", AND($L156&lt;&gt;"", OR(EXACT($L156,list_unlocodes_countries))))</f>
        <v/>
      </c>
      <c r="AJ156" s="7" t="str">
        <f t="shared" si="21"/>
        <v/>
      </c>
      <c r="AK156" s="7" t="str">
        <f t="shared" si="4"/>
        <v/>
      </c>
      <c r="AL156" s="7" t="str" cm="1">
        <f t="array" ref="AL156">IF($AE156="", "", ISNUMBER(MATCH(LEFT($AE156,8), LEFT(list_cn_codes,8), 0)))</f>
        <v/>
      </c>
      <c r="AM156" s="7" t="str" cm="1">
        <f t="array" ref="AM156">IFERROR(
 IF(OR(EXACT("",$G156:$I156)), "",
  IF($F156="", 1, INDEX(calc_companies, MATCH($F156, drop_companies, 0))) *
  IF($H156="", 1, INDEX(calc_suppliers, MATCH($H156, drop_suppliers, 0))) *
  INDEX(calc_cn_codes, MATCH(LEFT($AE156,8), LEFT(drop_cn_codes,8), 0)) *
  INDEX(calc_countries, MATCH($L156, drop_countries, 0))
 ), "")</f>
        <v/>
      </c>
    </row>
    <row r="157" spans="1:39" ht="36" customHeight="1" thickTop="1" thickBot="1" x14ac:dyDescent="0.3">
      <c r="A157" s="62"/>
      <c r="C157" s="75"/>
      <c r="D157" s="75"/>
      <c r="E157" s="75"/>
      <c r="F157" s="75"/>
      <c r="G157" s="76"/>
      <c r="H157" s="76"/>
      <c r="I157" s="76"/>
      <c r="J157" s="76"/>
      <c r="K157" s="81" t="str">
        <f>IF($H157="", "", IFERROR(INDEX('Country List'!$E$2:$E$224, MATCH(INDEX(copy_paste_country, MATCH($H157, copy_paste_supplier, 0)), 'Country List'!$G$2:$G$224, 0)), INDEX(copy_paste_country, MATCH($H157, copy_paste_supplier, 0))))</f>
        <v/>
      </c>
      <c r="L157" s="81" t="str">
        <f t="shared" si="0"/>
        <v/>
      </c>
      <c r="M157" s="81" t="str" cm="1">
        <f t="array" ref="M157">IF($K157="", "", IFERROR(INDEX(list_cbam_relevance, MATCH($L157,list_specific_countries,0)), IF(OR(EXACT($L157,list_unlocodes_countries)), "CBAM-relevant", "Ungültiger UNLOCODE")))</f>
        <v/>
      </c>
      <c r="N157" s="81" t="str" cm="1">
        <f t="array" ref="N157">IF($G157="", "", IF($AF157 &lt; 8, "Nicht genügend Ziffern", IF(OR(EXACT($AE157,LEFT(list_cn_codes,8))), "CBAM-relevant", "Von CBAM ausgeschlossen")))</f>
        <v/>
      </c>
      <c r="O157" s="81" t="str" cm="1">
        <f t="array" ref="O157">IF(AND(EXACT("",$G157:$I157)), "", IF(OR(EXACT("",$G157:$I157)), "Bitte Pflichtfelder befüllen", IF($AH157, IF($AI157, IF($AJ157, IF(AND($N157="CBAM-relevant",$M157="CBAM-relevant"), "CBAM-relevant", "von CBAM ausgeschlossen"), "Bitte Nettogewicht überprüfen"), "Bitte Ursprungsland überprüfen"), "Bitte Zolltarifnummer überprüfen")))</f>
        <v/>
      </c>
      <c r="P157" s="81" t="str" cm="1">
        <f t="array" ref="P157">IF(OR(EXACT("",$G157:$I157)), "", MAX(0, IF($AL157, IF($AK157, INDEX(defvals_specific_countries, MATCH(LEFT($AE157,8), LEFT(list_cn_codes,8), 0), MATCH($L157, list_specific_countries, 0)), INDEX(defvals_rest_of_world, MATCH(LEFT($AE157,8), LEFT(list_cn_codes,8), 0))), 0)))</f>
        <v/>
      </c>
      <c r="Q157" s="81" t="str">
        <f t="shared" si="17"/>
        <v/>
      </c>
      <c r="R157" s="81" t="str">
        <f t="shared" si="18"/>
        <v/>
      </c>
      <c r="S157" s="81" t="str">
        <f t="shared" si="18"/>
        <v/>
      </c>
      <c r="T157" s="81" t="str">
        <f t="shared" si="18"/>
        <v/>
      </c>
      <c r="U157" s="81" t="str">
        <f t="shared" si="18"/>
        <v/>
      </c>
      <c r="V157" s="81" t="str">
        <f t="shared" si="18"/>
        <v/>
      </c>
      <c r="W157" s="81" t="str">
        <f t="shared" si="18"/>
        <v/>
      </c>
      <c r="X157" s="81" t="str">
        <f t="shared" si="18"/>
        <v/>
      </c>
      <c r="Y157" s="81" t="str">
        <f t="shared" si="18"/>
        <v/>
      </c>
      <c r="Z157" s="81" t="str">
        <f t="shared" si="18"/>
        <v/>
      </c>
      <c r="AE157" s="7" t="str">
        <f t="shared" si="2"/>
        <v/>
      </c>
      <c r="AF157" s="7" t="str">
        <f t="shared" si="19"/>
        <v/>
      </c>
      <c r="AG157" s="7" t="str">
        <f t="shared" si="3"/>
        <v/>
      </c>
      <c r="AH157" s="7" t="str">
        <f t="shared" si="20"/>
        <v/>
      </c>
      <c r="AI157" s="7" t="str" cm="1">
        <f t="array" ref="AI157">IF($K157="", "", AND($L157&lt;&gt;"", OR(EXACT($L157,list_unlocodes_countries))))</f>
        <v/>
      </c>
      <c r="AJ157" s="7" t="str">
        <f t="shared" si="21"/>
        <v/>
      </c>
      <c r="AK157" s="7" t="str">
        <f t="shared" si="4"/>
        <v/>
      </c>
      <c r="AL157" s="7" t="str" cm="1">
        <f t="array" ref="AL157">IF($AE157="", "", ISNUMBER(MATCH(LEFT($AE157,8), LEFT(list_cn_codes,8), 0)))</f>
        <v/>
      </c>
      <c r="AM157" s="7" t="str" cm="1">
        <f t="array" ref="AM157">IFERROR(
 IF(OR(EXACT("",$G157:$I157)), "",
  IF($F157="", 1, INDEX(calc_companies, MATCH($F157, drop_companies, 0))) *
  IF($H157="", 1, INDEX(calc_suppliers, MATCH($H157, drop_suppliers, 0))) *
  INDEX(calc_cn_codes, MATCH(LEFT($AE157,8), LEFT(drop_cn_codes,8), 0)) *
  INDEX(calc_countries, MATCH($L157, drop_countries, 0))
 ), "")</f>
        <v/>
      </c>
    </row>
    <row r="158" spans="1:39" ht="36" customHeight="1" thickTop="1" thickBot="1" x14ac:dyDescent="0.3">
      <c r="A158" s="62"/>
      <c r="C158" s="75"/>
      <c r="D158" s="75"/>
      <c r="E158" s="75"/>
      <c r="F158" s="75"/>
      <c r="G158" s="76"/>
      <c r="H158" s="76"/>
      <c r="I158" s="76"/>
      <c r="J158" s="76"/>
      <c r="K158" s="81" t="str">
        <f>IF($H158="", "", IFERROR(INDEX('Country List'!$E$2:$E$224, MATCH(INDEX(copy_paste_country, MATCH($H158, copy_paste_supplier, 0)), 'Country List'!$G$2:$G$224, 0)), INDEX(copy_paste_country, MATCH($H158, copy_paste_supplier, 0))))</f>
        <v/>
      </c>
      <c r="L158" s="81" t="str">
        <f t="shared" si="0"/>
        <v/>
      </c>
      <c r="M158" s="81" t="str" cm="1">
        <f t="array" ref="M158">IF($K158="", "", IFERROR(INDEX(list_cbam_relevance, MATCH($L158,list_specific_countries,0)), IF(OR(EXACT($L158,list_unlocodes_countries)), "CBAM-relevant", "Ungültiger UNLOCODE")))</f>
        <v/>
      </c>
      <c r="N158" s="81" t="str" cm="1">
        <f t="array" ref="N158">IF($G158="", "", IF($AF158 &lt; 8, "Nicht genügend Ziffern", IF(OR(EXACT($AE158,LEFT(list_cn_codes,8))), "CBAM-relevant", "Von CBAM ausgeschlossen")))</f>
        <v/>
      </c>
      <c r="O158" s="81" t="str" cm="1">
        <f t="array" ref="O158">IF(AND(EXACT("",$G158:$I158)), "", IF(OR(EXACT("",$G158:$I158)), "Bitte Pflichtfelder befüllen", IF($AH158, IF($AI158, IF($AJ158, IF(AND($N158="CBAM-relevant",$M158="CBAM-relevant"), "CBAM-relevant", "von CBAM ausgeschlossen"), "Bitte Nettogewicht überprüfen"), "Bitte Ursprungsland überprüfen"), "Bitte Zolltarifnummer überprüfen")))</f>
        <v/>
      </c>
      <c r="P158" s="81" t="str" cm="1">
        <f t="array" ref="P158">IF(OR(EXACT("",$G158:$I158)), "", MAX(0, IF($AL158, IF($AK158, INDEX(defvals_specific_countries, MATCH(LEFT($AE158,8), LEFT(list_cn_codes,8), 0), MATCH($L158, list_specific_countries, 0)), INDEX(defvals_rest_of_world, MATCH(LEFT($AE158,8), LEFT(list_cn_codes,8), 0))), 0)))</f>
        <v/>
      </c>
      <c r="Q158" s="81" t="str">
        <f t="shared" si="17"/>
        <v/>
      </c>
      <c r="R158" s="81" t="str">
        <f t="shared" si="18"/>
        <v/>
      </c>
      <c r="S158" s="81" t="str">
        <f t="shared" si="18"/>
        <v/>
      </c>
      <c r="T158" s="81" t="str">
        <f t="shared" si="18"/>
        <v/>
      </c>
      <c r="U158" s="81" t="str">
        <f t="shared" si="18"/>
        <v/>
      </c>
      <c r="V158" s="81" t="str">
        <f t="shared" si="18"/>
        <v/>
      </c>
      <c r="W158" s="81" t="str">
        <f t="shared" si="18"/>
        <v/>
      </c>
      <c r="X158" s="81" t="str">
        <f t="shared" si="18"/>
        <v/>
      </c>
      <c r="Y158" s="81" t="str">
        <f t="shared" si="18"/>
        <v/>
      </c>
      <c r="Z158" s="81" t="str">
        <f t="shared" si="18"/>
        <v/>
      </c>
      <c r="AE158" s="7" t="str">
        <f t="shared" si="2"/>
        <v/>
      </c>
      <c r="AF158" s="7" t="str">
        <f t="shared" si="19"/>
        <v/>
      </c>
      <c r="AG158" s="7" t="str">
        <f t="shared" si="3"/>
        <v/>
      </c>
      <c r="AH158" s="7" t="str">
        <f t="shared" si="20"/>
        <v/>
      </c>
      <c r="AI158" s="7" t="str" cm="1">
        <f t="array" ref="AI158">IF($K158="", "", AND($L158&lt;&gt;"", OR(EXACT($L158,list_unlocodes_countries))))</f>
        <v/>
      </c>
      <c r="AJ158" s="7" t="str">
        <f t="shared" si="21"/>
        <v/>
      </c>
      <c r="AK158" s="7" t="str">
        <f t="shared" si="4"/>
        <v/>
      </c>
      <c r="AL158" s="7" t="str" cm="1">
        <f t="array" ref="AL158">IF($AE158="", "", ISNUMBER(MATCH(LEFT($AE158,8), LEFT(list_cn_codes,8), 0)))</f>
        <v/>
      </c>
      <c r="AM158" s="7" t="str" cm="1">
        <f t="array" ref="AM158">IFERROR(
 IF(OR(EXACT("",$G158:$I158)), "",
  IF($F158="", 1, INDEX(calc_companies, MATCH($F158, drop_companies, 0))) *
  IF($H158="", 1, INDEX(calc_suppliers, MATCH($H158, drop_suppliers, 0))) *
  INDEX(calc_cn_codes, MATCH(LEFT($AE158,8), LEFT(drop_cn_codes,8), 0)) *
  INDEX(calc_countries, MATCH($L158, drop_countries, 0))
 ), "")</f>
        <v/>
      </c>
    </row>
    <row r="159" spans="1:39" ht="36" customHeight="1" thickTop="1" thickBot="1" x14ac:dyDescent="0.3">
      <c r="A159" s="62"/>
      <c r="C159" s="75"/>
      <c r="D159" s="75"/>
      <c r="E159" s="75"/>
      <c r="F159" s="75"/>
      <c r="G159" s="76"/>
      <c r="H159" s="76"/>
      <c r="I159" s="76"/>
      <c r="J159" s="76"/>
      <c r="K159" s="81" t="str">
        <f>IF($H159="", "", IFERROR(INDEX('Country List'!$E$2:$E$224, MATCH(INDEX(copy_paste_country, MATCH($H159, copy_paste_supplier, 0)), 'Country List'!$G$2:$G$224, 0)), INDEX(copy_paste_country, MATCH($H159, copy_paste_supplier, 0))))</f>
        <v/>
      </c>
      <c r="L159" s="81" t="str">
        <f t="shared" si="0"/>
        <v/>
      </c>
      <c r="M159" s="81" t="str" cm="1">
        <f t="array" ref="M159">IF($K159="", "", IFERROR(INDEX(list_cbam_relevance, MATCH($L159,list_specific_countries,0)), IF(OR(EXACT($L159,list_unlocodes_countries)), "CBAM-relevant", "Ungültiger UNLOCODE")))</f>
        <v/>
      </c>
      <c r="N159" s="81" t="str" cm="1">
        <f t="array" ref="N159">IF($G159="", "", IF($AF159 &lt; 8, "Nicht genügend Ziffern", IF(OR(EXACT($AE159,LEFT(list_cn_codes,8))), "CBAM-relevant", "Von CBAM ausgeschlossen")))</f>
        <v/>
      </c>
      <c r="O159" s="81" t="str" cm="1">
        <f t="array" ref="O159">IF(AND(EXACT("",$G159:$I159)), "", IF(OR(EXACT("",$G159:$I159)), "Bitte Pflichtfelder befüllen", IF($AH159, IF($AI159, IF($AJ159, IF(AND($N159="CBAM-relevant",$M159="CBAM-relevant"), "CBAM-relevant", "von CBAM ausgeschlossen"), "Bitte Nettogewicht überprüfen"), "Bitte Ursprungsland überprüfen"), "Bitte Zolltarifnummer überprüfen")))</f>
        <v/>
      </c>
      <c r="P159" s="81" t="str" cm="1">
        <f t="array" ref="P159">IF(OR(EXACT("",$G159:$I159)), "", MAX(0, IF($AL159, IF($AK159, INDEX(defvals_specific_countries, MATCH(LEFT($AE159,8), LEFT(list_cn_codes,8), 0), MATCH($L159, list_specific_countries, 0)), INDEX(defvals_rest_of_world, MATCH(LEFT($AE159,8), LEFT(list_cn_codes,8), 0))), 0)))</f>
        <v/>
      </c>
      <c r="Q159" s="81" t="str">
        <f t="shared" si="17"/>
        <v/>
      </c>
      <c r="R159" s="81" t="str">
        <f t="shared" si="18"/>
        <v/>
      </c>
      <c r="S159" s="81" t="str">
        <f t="shared" si="18"/>
        <v/>
      </c>
      <c r="T159" s="81" t="str">
        <f t="shared" si="18"/>
        <v/>
      </c>
      <c r="U159" s="81" t="str">
        <f t="shared" si="18"/>
        <v/>
      </c>
      <c r="V159" s="81" t="str">
        <f t="shared" si="18"/>
        <v/>
      </c>
      <c r="W159" s="81" t="str">
        <f t="shared" si="18"/>
        <v/>
      </c>
      <c r="X159" s="81" t="str">
        <f t="shared" si="18"/>
        <v/>
      </c>
      <c r="Y159" s="81" t="str">
        <f t="shared" si="18"/>
        <v/>
      </c>
      <c r="Z159" s="81" t="str">
        <f t="shared" si="18"/>
        <v/>
      </c>
      <c r="AE159" s="7" t="str">
        <f t="shared" si="2"/>
        <v/>
      </c>
      <c r="AF159" s="7" t="str">
        <f t="shared" si="19"/>
        <v/>
      </c>
      <c r="AG159" s="7" t="str">
        <f t="shared" si="3"/>
        <v/>
      </c>
      <c r="AH159" s="7" t="str">
        <f t="shared" si="20"/>
        <v/>
      </c>
      <c r="AI159" s="7" t="str" cm="1">
        <f t="array" ref="AI159">IF($K159="", "", AND($L159&lt;&gt;"", OR(EXACT($L159,list_unlocodes_countries))))</f>
        <v/>
      </c>
      <c r="AJ159" s="7" t="str">
        <f t="shared" si="21"/>
        <v/>
      </c>
      <c r="AK159" s="7" t="str">
        <f t="shared" si="4"/>
        <v/>
      </c>
      <c r="AL159" s="7" t="str" cm="1">
        <f t="array" ref="AL159">IF($AE159="", "", ISNUMBER(MATCH(LEFT($AE159,8), LEFT(list_cn_codes,8), 0)))</f>
        <v/>
      </c>
      <c r="AM159" s="7" t="str" cm="1">
        <f t="array" ref="AM159">IFERROR(
 IF(OR(EXACT("",$G159:$I159)), "",
  IF($F159="", 1, INDEX(calc_companies, MATCH($F159, drop_companies, 0))) *
  IF($H159="", 1, INDEX(calc_suppliers, MATCH($H159, drop_suppliers, 0))) *
  INDEX(calc_cn_codes, MATCH(LEFT($AE159,8), LEFT(drop_cn_codes,8), 0)) *
  INDEX(calc_countries, MATCH($L159, drop_countries, 0))
 ), "")</f>
        <v/>
      </c>
    </row>
    <row r="160" spans="1:39" ht="36" customHeight="1" thickTop="1" thickBot="1" x14ac:dyDescent="0.3">
      <c r="A160" s="62"/>
      <c r="C160" s="75"/>
      <c r="D160" s="75"/>
      <c r="E160" s="75"/>
      <c r="F160" s="75"/>
      <c r="G160" s="76"/>
      <c r="H160" s="76"/>
      <c r="I160" s="76"/>
      <c r="J160" s="76"/>
      <c r="K160" s="81" t="str">
        <f>IF($H160="", "", IFERROR(INDEX('Country List'!$E$2:$E$224, MATCH(INDEX(copy_paste_country, MATCH($H160, copy_paste_supplier, 0)), 'Country List'!$G$2:$G$224, 0)), INDEX(copy_paste_country, MATCH($H160, copy_paste_supplier, 0))))</f>
        <v/>
      </c>
      <c r="L160" s="81" t="str">
        <f t="shared" si="0"/>
        <v/>
      </c>
      <c r="M160" s="81" t="str" cm="1">
        <f t="array" ref="M160">IF($K160="", "", IFERROR(INDEX(list_cbam_relevance, MATCH($L160,list_specific_countries,0)), IF(OR(EXACT($L160,list_unlocodes_countries)), "CBAM-relevant", "Ungültiger UNLOCODE")))</f>
        <v/>
      </c>
      <c r="N160" s="81" t="str" cm="1">
        <f t="array" ref="N160">IF($G160="", "", IF($AF160 &lt; 8, "Nicht genügend Ziffern", IF(OR(EXACT($AE160,LEFT(list_cn_codes,8))), "CBAM-relevant", "Von CBAM ausgeschlossen")))</f>
        <v/>
      </c>
      <c r="O160" s="81" t="str" cm="1">
        <f t="array" ref="O160">IF(AND(EXACT("",$G160:$I160)), "", IF(OR(EXACT("",$G160:$I160)), "Bitte Pflichtfelder befüllen", IF($AH160, IF($AI160, IF($AJ160, IF(AND($N160="CBAM-relevant",$M160="CBAM-relevant"), "CBAM-relevant", "von CBAM ausgeschlossen"), "Bitte Nettogewicht überprüfen"), "Bitte Ursprungsland überprüfen"), "Bitte Zolltarifnummer überprüfen")))</f>
        <v/>
      </c>
      <c r="P160" s="81" t="str" cm="1">
        <f t="array" ref="P160">IF(OR(EXACT("",$G160:$I160)), "", MAX(0, IF($AL160, IF($AK160, INDEX(defvals_specific_countries, MATCH(LEFT($AE160,8), LEFT(list_cn_codes,8), 0), MATCH($L160, list_specific_countries, 0)), INDEX(defvals_rest_of_world, MATCH(LEFT($AE160,8), LEFT(list_cn_codes,8), 0))), 0)))</f>
        <v/>
      </c>
      <c r="Q160" s="81" t="str">
        <f t="shared" si="17"/>
        <v/>
      </c>
      <c r="R160" s="81" t="str">
        <f t="shared" si="18"/>
        <v/>
      </c>
      <c r="S160" s="81" t="str">
        <f t="shared" si="18"/>
        <v/>
      </c>
      <c r="T160" s="81" t="str">
        <f t="shared" si="18"/>
        <v/>
      </c>
      <c r="U160" s="81" t="str">
        <f t="shared" si="18"/>
        <v/>
      </c>
      <c r="V160" s="81" t="str">
        <f t="shared" si="18"/>
        <v/>
      </c>
      <c r="W160" s="81" t="str">
        <f t="shared" si="18"/>
        <v/>
      </c>
      <c r="X160" s="81" t="str">
        <f t="shared" si="18"/>
        <v/>
      </c>
      <c r="Y160" s="81" t="str">
        <f t="shared" si="18"/>
        <v/>
      </c>
      <c r="Z160" s="81" t="str">
        <f t="shared" si="18"/>
        <v/>
      </c>
      <c r="AE160" s="7" t="str">
        <f t="shared" si="2"/>
        <v/>
      </c>
      <c r="AF160" s="7" t="str">
        <f t="shared" si="19"/>
        <v/>
      </c>
      <c r="AG160" s="7" t="str">
        <f t="shared" si="3"/>
        <v/>
      </c>
      <c r="AH160" s="7" t="str">
        <f t="shared" si="20"/>
        <v/>
      </c>
      <c r="AI160" s="7" t="str" cm="1">
        <f t="array" ref="AI160">IF($K160="", "", AND($L160&lt;&gt;"", OR(EXACT($L160,list_unlocodes_countries))))</f>
        <v/>
      </c>
      <c r="AJ160" s="7" t="str">
        <f t="shared" si="21"/>
        <v/>
      </c>
      <c r="AK160" s="7" t="str">
        <f t="shared" si="4"/>
        <v/>
      </c>
      <c r="AL160" s="7" t="str" cm="1">
        <f t="array" ref="AL160">IF($AE160="", "", ISNUMBER(MATCH(LEFT($AE160,8), LEFT(list_cn_codes,8), 0)))</f>
        <v/>
      </c>
      <c r="AM160" s="7" t="str" cm="1">
        <f t="array" ref="AM160">IFERROR(
 IF(OR(EXACT("",$G160:$I160)), "",
  IF($F160="", 1, INDEX(calc_companies, MATCH($F160, drop_companies, 0))) *
  IF($H160="", 1, INDEX(calc_suppliers, MATCH($H160, drop_suppliers, 0))) *
  INDEX(calc_cn_codes, MATCH(LEFT($AE160,8), LEFT(drop_cn_codes,8), 0)) *
  INDEX(calc_countries, MATCH($L160, drop_countries, 0))
 ), "")</f>
        <v/>
      </c>
    </row>
    <row r="161" spans="1:39" ht="36" customHeight="1" thickTop="1" thickBot="1" x14ac:dyDescent="0.3">
      <c r="A161" s="62"/>
      <c r="C161" s="75"/>
      <c r="D161" s="75"/>
      <c r="E161" s="75"/>
      <c r="F161" s="75"/>
      <c r="G161" s="76"/>
      <c r="H161" s="76"/>
      <c r="I161" s="76"/>
      <c r="J161" s="76"/>
      <c r="K161" s="81" t="str">
        <f>IF($H161="", "", IFERROR(INDEX('Country List'!$E$2:$E$224, MATCH(INDEX(copy_paste_country, MATCH($H161, copy_paste_supplier, 0)), 'Country List'!$G$2:$G$224, 0)), INDEX(copy_paste_country, MATCH($H161, copy_paste_supplier, 0))))</f>
        <v/>
      </c>
      <c r="L161" s="81" t="str">
        <f t="shared" si="0"/>
        <v/>
      </c>
      <c r="M161" s="81" t="str" cm="1">
        <f t="array" ref="M161">IF($K161="", "", IFERROR(INDEX(list_cbam_relevance, MATCH($L161,list_specific_countries,0)), IF(OR(EXACT($L161,list_unlocodes_countries)), "CBAM-relevant", "Ungültiger UNLOCODE")))</f>
        <v/>
      </c>
      <c r="N161" s="81" t="str" cm="1">
        <f t="array" ref="N161">IF($G161="", "", IF($AF161 &lt; 8, "Nicht genügend Ziffern", IF(OR(EXACT($AE161,LEFT(list_cn_codes,8))), "CBAM-relevant", "Von CBAM ausgeschlossen")))</f>
        <v/>
      </c>
      <c r="O161" s="81" t="str" cm="1">
        <f t="array" ref="O161">IF(AND(EXACT("",$G161:$I161)), "", IF(OR(EXACT("",$G161:$I161)), "Bitte Pflichtfelder befüllen", IF($AH161, IF($AI161, IF($AJ161, IF(AND($N161="CBAM-relevant",$M161="CBAM-relevant"), "CBAM-relevant", "von CBAM ausgeschlossen"), "Bitte Nettogewicht überprüfen"), "Bitte Ursprungsland überprüfen"), "Bitte Zolltarifnummer überprüfen")))</f>
        <v/>
      </c>
      <c r="P161" s="81" t="str" cm="1">
        <f t="array" ref="P161">IF(OR(EXACT("",$G161:$I161)), "", MAX(0, IF($AL161, IF($AK161, INDEX(defvals_specific_countries, MATCH(LEFT($AE161,8), LEFT(list_cn_codes,8), 0), MATCH($L161, list_specific_countries, 0)), INDEX(defvals_rest_of_world, MATCH(LEFT($AE161,8), LEFT(list_cn_codes,8), 0))), 0)))</f>
        <v/>
      </c>
      <c r="Q161" s="81" t="str">
        <f t="shared" si="17"/>
        <v/>
      </c>
      <c r="R161" s="81" t="str">
        <f t="shared" si="18"/>
        <v/>
      </c>
      <c r="S161" s="81" t="str">
        <f t="shared" si="18"/>
        <v/>
      </c>
      <c r="T161" s="81" t="str">
        <f t="shared" si="18"/>
        <v/>
      </c>
      <c r="U161" s="81" t="str">
        <f t="shared" si="18"/>
        <v/>
      </c>
      <c r="V161" s="81" t="str">
        <f t="shared" si="18"/>
        <v/>
      </c>
      <c r="W161" s="81" t="str">
        <f t="shared" si="18"/>
        <v/>
      </c>
      <c r="X161" s="81" t="str">
        <f t="shared" si="18"/>
        <v/>
      </c>
      <c r="Y161" s="81" t="str">
        <f t="shared" si="18"/>
        <v/>
      </c>
      <c r="Z161" s="81" t="str">
        <f t="shared" si="18"/>
        <v/>
      </c>
      <c r="AE161" s="7" t="str">
        <f t="shared" si="2"/>
        <v/>
      </c>
      <c r="AF161" s="7" t="str">
        <f t="shared" si="19"/>
        <v/>
      </c>
      <c r="AG161" s="7" t="str">
        <f t="shared" si="3"/>
        <v/>
      </c>
      <c r="AH161" s="7" t="str">
        <f t="shared" si="20"/>
        <v/>
      </c>
      <c r="AI161" s="7" t="str" cm="1">
        <f t="array" ref="AI161">IF($K161="", "", AND($L161&lt;&gt;"", OR(EXACT($L161,list_unlocodes_countries))))</f>
        <v/>
      </c>
      <c r="AJ161" s="7" t="str">
        <f t="shared" si="21"/>
        <v/>
      </c>
      <c r="AK161" s="7" t="str">
        <f t="shared" si="4"/>
        <v/>
      </c>
      <c r="AL161" s="7" t="str" cm="1">
        <f t="array" ref="AL161">IF($AE161="", "", ISNUMBER(MATCH(LEFT($AE161,8), LEFT(list_cn_codes,8), 0)))</f>
        <v/>
      </c>
      <c r="AM161" s="7" t="str" cm="1">
        <f t="array" ref="AM161">IFERROR(
 IF(OR(EXACT("",$G161:$I161)), "",
  IF($F161="", 1, INDEX(calc_companies, MATCH($F161, drop_companies, 0))) *
  IF($H161="", 1, INDEX(calc_suppliers, MATCH($H161, drop_suppliers, 0))) *
  INDEX(calc_cn_codes, MATCH(LEFT($AE161,8), LEFT(drop_cn_codes,8), 0)) *
  INDEX(calc_countries, MATCH($L161, drop_countries, 0))
 ), "")</f>
        <v/>
      </c>
    </row>
    <row r="162" spans="1:39" ht="36" customHeight="1" thickTop="1" thickBot="1" x14ac:dyDescent="0.3">
      <c r="A162" s="62"/>
      <c r="C162" s="75"/>
      <c r="D162" s="75"/>
      <c r="E162" s="75"/>
      <c r="F162" s="75"/>
      <c r="G162" s="76"/>
      <c r="H162" s="76"/>
      <c r="I162" s="76"/>
      <c r="J162" s="76"/>
      <c r="K162" s="81" t="str">
        <f>IF($H162="", "", IFERROR(INDEX('Country List'!$E$2:$E$224, MATCH(INDEX(copy_paste_country, MATCH($H162, copy_paste_supplier, 0)), 'Country List'!$G$2:$G$224, 0)), INDEX(copy_paste_country, MATCH($H162, copy_paste_supplier, 0))))</f>
        <v/>
      </c>
      <c r="L162" s="81" t="str">
        <f t="shared" si="0"/>
        <v/>
      </c>
      <c r="M162" s="81" t="str" cm="1">
        <f t="array" ref="M162">IF($K162="", "", IFERROR(INDEX(list_cbam_relevance, MATCH($L162,list_specific_countries,0)), IF(OR(EXACT($L162,list_unlocodes_countries)), "CBAM-relevant", "Ungültiger UNLOCODE")))</f>
        <v/>
      </c>
      <c r="N162" s="81" t="str" cm="1">
        <f t="array" ref="N162">IF($G162="", "", IF($AF162 &lt; 8, "Nicht genügend Ziffern", IF(OR(EXACT($AE162,LEFT(list_cn_codes,8))), "CBAM-relevant", "Von CBAM ausgeschlossen")))</f>
        <v/>
      </c>
      <c r="O162" s="81" t="str" cm="1">
        <f t="array" ref="O162">IF(AND(EXACT("",$G162:$I162)), "", IF(OR(EXACT("",$G162:$I162)), "Bitte Pflichtfelder befüllen", IF($AH162, IF($AI162, IF($AJ162, IF(AND($N162="CBAM-relevant",$M162="CBAM-relevant"), "CBAM-relevant", "von CBAM ausgeschlossen"), "Bitte Nettogewicht überprüfen"), "Bitte Ursprungsland überprüfen"), "Bitte Zolltarifnummer überprüfen")))</f>
        <v/>
      </c>
      <c r="P162" s="81" t="str" cm="1">
        <f t="array" ref="P162">IF(OR(EXACT("",$G162:$I162)), "", MAX(0, IF($AL162, IF($AK162, INDEX(defvals_specific_countries, MATCH(LEFT($AE162,8), LEFT(list_cn_codes,8), 0), MATCH($L162, list_specific_countries, 0)), INDEX(defvals_rest_of_world, MATCH(LEFT($AE162,8), LEFT(list_cn_codes,8), 0))), 0)))</f>
        <v/>
      </c>
      <c r="Q162" s="81" t="str">
        <f t="shared" si="17"/>
        <v/>
      </c>
      <c r="R162" s="81" t="str">
        <f t="shared" si="18"/>
        <v/>
      </c>
      <c r="S162" s="81" t="str">
        <f t="shared" si="18"/>
        <v/>
      </c>
      <c r="T162" s="81" t="str">
        <f t="shared" si="18"/>
        <v/>
      </c>
      <c r="U162" s="81" t="str">
        <f t="shared" si="18"/>
        <v/>
      </c>
      <c r="V162" s="81" t="str">
        <f t="shared" si="18"/>
        <v/>
      </c>
      <c r="W162" s="81" t="str">
        <f t="shared" si="18"/>
        <v/>
      </c>
      <c r="X162" s="81" t="str">
        <f t="shared" si="18"/>
        <v/>
      </c>
      <c r="Y162" s="81" t="str">
        <f t="shared" si="18"/>
        <v/>
      </c>
      <c r="Z162" s="81" t="str">
        <f t="shared" si="18"/>
        <v/>
      </c>
      <c r="AE162" s="7" t="str">
        <f t="shared" si="2"/>
        <v/>
      </c>
      <c r="AF162" s="7" t="str">
        <f t="shared" si="19"/>
        <v/>
      </c>
      <c r="AG162" s="7" t="str">
        <f t="shared" si="3"/>
        <v/>
      </c>
      <c r="AH162" s="7" t="str">
        <f t="shared" si="20"/>
        <v/>
      </c>
      <c r="AI162" s="7" t="str" cm="1">
        <f t="array" ref="AI162">IF($K162="", "", AND($L162&lt;&gt;"", OR(EXACT($L162,list_unlocodes_countries))))</f>
        <v/>
      </c>
      <c r="AJ162" s="7" t="str">
        <f t="shared" si="21"/>
        <v/>
      </c>
      <c r="AK162" s="7" t="str">
        <f t="shared" si="4"/>
        <v/>
      </c>
      <c r="AL162" s="7" t="str" cm="1">
        <f t="array" ref="AL162">IF($AE162="", "", ISNUMBER(MATCH(LEFT($AE162,8), LEFT(list_cn_codes,8), 0)))</f>
        <v/>
      </c>
      <c r="AM162" s="7" t="str" cm="1">
        <f t="array" ref="AM162">IFERROR(
 IF(OR(EXACT("",$G162:$I162)), "",
  IF($F162="", 1, INDEX(calc_companies, MATCH($F162, drop_companies, 0))) *
  IF($H162="", 1, INDEX(calc_suppliers, MATCH($H162, drop_suppliers, 0))) *
  INDEX(calc_cn_codes, MATCH(LEFT($AE162,8), LEFT(drop_cn_codes,8), 0)) *
  INDEX(calc_countries, MATCH($L162, drop_countries, 0))
 ), "")</f>
        <v/>
      </c>
    </row>
    <row r="163" spans="1:39" ht="36" customHeight="1" thickTop="1" thickBot="1" x14ac:dyDescent="0.3">
      <c r="A163" s="62"/>
      <c r="C163" s="75"/>
      <c r="D163" s="75"/>
      <c r="E163" s="75"/>
      <c r="F163" s="75"/>
      <c r="G163" s="76"/>
      <c r="H163" s="76"/>
      <c r="I163" s="76"/>
      <c r="J163" s="76"/>
      <c r="K163" s="81" t="str">
        <f>IF($H163="", "", IFERROR(INDEX('Country List'!$E$2:$E$224, MATCH(INDEX(copy_paste_country, MATCH($H163, copy_paste_supplier, 0)), 'Country List'!$G$2:$G$224, 0)), INDEX(copy_paste_country, MATCH($H163, copy_paste_supplier, 0))))</f>
        <v/>
      </c>
      <c r="L163" s="81" t="str">
        <f t="shared" si="0"/>
        <v/>
      </c>
      <c r="M163" s="81" t="str" cm="1">
        <f t="array" ref="M163">IF($K163="", "", IFERROR(INDEX(list_cbam_relevance, MATCH($L163,list_specific_countries,0)), IF(OR(EXACT($L163,list_unlocodes_countries)), "CBAM-relevant", "Ungültiger UNLOCODE")))</f>
        <v/>
      </c>
      <c r="N163" s="81" t="str" cm="1">
        <f t="array" ref="N163">IF($G163="", "", IF($AF163 &lt; 8, "Nicht genügend Ziffern", IF(OR(EXACT($AE163,LEFT(list_cn_codes,8))), "CBAM-relevant", "Von CBAM ausgeschlossen")))</f>
        <v/>
      </c>
      <c r="O163" s="81" t="str" cm="1">
        <f t="array" ref="O163">IF(AND(EXACT("",$G163:$I163)), "", IF(OR(EXACT("",$G163:$I163)), "Bitte Pflichtfelder befüllen", IF($AH163, IF($AI163, IF($AJ163, IF(AND($N163="CBAM-relevant",$M163="CBAM-relevant"), "CBAM-relevant", "von CBAM ausgeschlossen"), "Bitte Nettogewicht überprüfen"), "Bitte Ursprungsland überprüfen"), "Bitte Zolltarifnummer überprüfen")))</f>
        <v/>
      </c>
      <c r="P163" s="81" t="str" cm="1">
        <f t="array" ref="P163">IF(OR(EXACT("",$G163:$I163)), "", MAX(0, IF($AL163, IF($AK163, INDEX(defvals_specific_countries, MATCH(LEFT($AE163,8), LEFT(list_cn_codes,8), 0), MATCH($L163, list_specific_countries, 0)), INDEX(defvals_rest_of_world, MATCH(LEFT($AE163,8), LEFT(list_cn_codes,8), 0))), 0)))</f>
        <v/>
      </c>
      <c r="Q163" s="81" t="str">
        <f t="shared" si="17"/>
        <v/>
      </c>
      <c r="R163" s="81" t="str">
        <f t="shared" si="18"/>
        <v/>
      </c>
      <c r="S163" s="81" t="str">
        <f t="shared" si="18"/>
        <v/>
      </c>
      <c r="T163" s="81" t="str">
        <f t="shared" si="18"/>
        <v/>
      </c>
      <c r="U163" s="81" t="str">
        <f t="shared" si="18"/>
        <v/>
      </c>
      <c r="V163" s="81" t="str">
        <f t="shared" si="18"/>
        <v/>
      </c>
      <c r="W163" s="81" t="str">
        <f t="shared" si="18"/>
        <v/>
      </c>
      <c r="X163" s="81" t="str">
        <f t="shared" ref="R163:Z191" si="22">IF($P163="", "", MAX(0, $Q163 - INDEX(defvals_benchmark, MATCH($G163, defvals_cn_codes, 0))*(1-INDEX(defvals_phase_in, MATCH(X$5, defvals_years, 0)))) * $AG163 * 80)</f>
        <v/>
      </c>
      <c r="Y163" s="81" t="str">
        <f t="shared" si="22"/>
        <v/>
      </c>
      <c r="Z163" s="81" t="str">
        <f t="shared" si="22"/>
        <v/>
      </c>
      <c r="AE163" s="7" t="str">
        <f t="shared" si="2"/>
        <v/>
      </c>
      <c r="AF163" s="7" t="str">
        <f t="shared" si="19"/>
        <v/>
      </c>
      <c r="AG163" s="7" t="str">
        <f t="shared" si="3"/>
        <v/>
      </c>
      <c r="AH163" s="7" t="str">
        <f t="shared" si="20"/>
        <v/>
      </c>
      <c r="AI163" s="7" t="str" cm="1">
        <f t="array" ref="AI163">IF($K163="", "", AND($L163&lt;&gt;"", OR(EXACT($L163,list_unlocodes_countries))))</f>
        <v/>
      </c>
      <c r="AJ163" s="7" t="str">
        <f t="shared" si="21"/>
        <v/>
      </c>
      <c r="AK163" s="7" t="str">
        <f t="shared" si="4"/>
        <v/>
      </c>
      <c r="AL163" s="7" t="str" cm="1">
        <f t="array" ref="AL163">IF($AE163="", "", ISNUMBER(MATCH(LEFT($AE163,8), LEFT(list_cn_codes,8), 0)))</f>
        <v/>
      </c>
      <c r="AM163" s="7" t="str" cm="1">
        <f t="array" ref="AM163">IFERROR(
 IF(OR(EXACT("",$G163:$I163)), "",
  IF($F163="", 1, INDEX(calc_companies, MATCH($F163, drop_companies, 0))) *
  IF($H163="", 1, INDEX(calc_suppliers, MATCH($H163, drop_suppliers, 0))) *
  INDEX(calc_cn_codes, MATCH(LEFT($AE163,8), LEFT(drop_cn_codes,8), 0)) *
  INDEX(calc_countries, MATCH($L163, drop_countries, 0))
 ), "")</f>
        <v/>
      </c>
    </row>
    <row r="164" spans="1:39" ht="36" customHeight="1" thickTop="1" thickBot="1" x14ac:dyDescent="0.3">
      <c r="A164" s="62"/>
      <c r="C164" s="75"/>
      <c r="D164" s="75"/>
      <c r="E164" s="75"/>
      <c r="F164" s="75"/>
      <c r="G164" s="76"/>
      <c r="H164" s="76"/>
      <c r="I164" s="76"/>
      <c r="J164" s="76"/>
      <c r="K164" s="81" t="str">
        <f>IF($H164="", "", IFERROR(INDEX('Country List'!$E$2:$E$224, MATCH(INDEX(copy_paste_country, MATCH($H164, copy_paste_supplier, 0)), 'Country List'!$G$2:$G$224, 0)), INDEX(copy_paste_country, MATCH($H164, copy_paste_supplier, 0))))</f>
        <v/>
      </c>
      <c r="L164" s="81" t="str">
        <f t="shared" si="0"/>
        <v/>
      </c>
      <c r="M164" s="81" t="str" cm="1">
        <f t="array" ref="M164">IF($K164="", "", IFERROR(INDEX(list_cbam_relevance, MATCH($L164,list_specific_countries,0)), IF(OR(EXACT($L164,list_unlocodes_countries)), "CBAM-relevant", "Ungültiger UNLOCODE")))</f>
        <v/>
      </c>
      <c r="N164" s="81" t="str" cm="1">
        <f t="array" ref="N164">IF($G164="", "", IF($AF164 &lt; 8, "Nicht genügend Ziffern", IF(OR(EXACT($AE164,LEFT(list_cn_codes,8))), "CBAM-relevant", "Von CBAM ausgeschlossen")))</f>
        <v/>
      </c>
      <c r="O164" s="81" t="str" cm="1">
        <f t="array" ref="O164">IF(AND(EXACT("",$G164:$I164)), "", IF(OR(EXACT("",$G164:$I164)), "Bitte Pflichtfelder befüllen", IF($AH164, IF($AI164, IF($AJ164, IF(AND($N164="CBAM-relevant",$M164="CBAM-relevant"), "CBAM-relevant", "von CBAM ausgeschlossen"), "Bitte Nettogewicht überprüfen"), "Bitte Ursprungsland überprüfen"), "Bitte Zolltarifnummer überprüfen")))</f>
        <v/>
      </c>
      <c r="P164" s="81" t="str" cm="1">
        <f t="array" ref="P164">IF(OR(EXACT("",$G164:$I164)), "", MAX(0, IF($AL164, IF($AK164, INDEX(defvals_specific_countries, MATCH(LEFT($AE164,8), LEFT(list_cn_codes,8), 0), MATCH($L164, list_specific_countries, 0)), INDEX(defvals_rest_of_world, MATCH(LEFT($AE164,8), LEFT(list_cn_codes,8), 0))), 0)))</f>
        <v/>
      </c>
      <c r="Q164" s="81" t="str">
        <f t="shared" si="17"/>
        <v/>
      </c>
      <c r="R164" s="81" t="str">
        <f t="shared" si="22"/>
        <v/>
      </c>
      <c r="S164" s="81" t="str">
        <f t="shared" si="22"/>
        <v/>
      </c>
      <c r="T164" s="81" t="str">
        <f t="shared" si="22"/>
        <v/>
      </c>
      <c r="U164" s="81" t="str">
        <f t="shared" si="22"/>
        <v/>
      </c>
      <c r="V164" s="81" t="str">
        <f t="shared" si="22"/>
        <v/>
      </c>
      <c r="W164" s="81" t="str">
        <f t="shared" si="22"/>
        <v/>
      </c>
      <c r="X164" s="81" t="str">
        <f t="shared" si="22"/>
        <v/>
      </c>
      <c r="Y164" s="81" t="str">
        <f t="shared" si="22"/>
        <v/>
      </c>
      <c r="Z164" s="81" t="str">
        <f t="shared" si="22"/>
        <v/>
      </c>
      <c r="AE164" s="7" t="str">
        <f t="shared" si="2"/>
        <v/>
      </c>
      <c r="AF164" s="7" t="str">
        <f t="shared" si="19"/>
        <v/>
      </c>
      <c r="AG164" s="7" t="str">
        <f t="shared" si="3"/>
        <v/>
      </c>
      <c r="AH164" s="7" t="str">
        <f t="shared" si="20"/>
        <v/>
      </c>
      <c r="AI164" s="7" t="str" cm="1">
        <f t="array" ref="AI164">IF($K164="", "", AND($L164&lt;&gt;"", OR(EXACT($L164,list_unlocodes_countries))))</f>
        <v/>
      </c>
      <c r="AJ164" s="7" t="str">
        <f t="shared" si="21"/>
        <v/>
      </c>
      <c r="AK164" s="7" t="str">
        <f t="shared" si="4"/>
        <v/>
      </c>
      <c r="AL164" s="7" t="str" cm="1">
        <f t="array" ref="AL164">IF($AE164="", "", ISNUMBER(MATCH(LEFT($AE164,8), LEFT(list_cn_codes,8), 0)))</f>
        <v/>
      </c>
      <c r="AM164" s="7" t="str" cm="1">
        <f t="array" ref="AM164">IFERROR(
 IF(OR(EXACT("",$G164:$I164)), "",
  IF($F164="", 1, INDEX(calc_companies, MATCH($F164, drop_companies, 0))) *
  IF($H164="", 1, INDEX(calc_suppliers, MATCH($H164, drop_suppliers, 0))) *
  INDEX(calc_cn_codes, MATCH(LEFT($AE164,8), LEFT(drop_cn_codes,8), 0)) *
  INDEX(calc_countries, MATCH($L164, drop_countries, 0))
 ), "")</f>
        <v/>
      </c>
    </row>
    <row r="165" spans="1:39" ht="36" customHeight="1" thickTop="1" thickBot="1" x14ac:dyDescent="0.3">
      <c r="A165" s="62"/>
      <c r="C165" s="75"/>
      <c r="D165" s="75"/>
      <c r="E165" s="75"/>
      <c r="F165" s="75"/>
      <c r="G165" s="76"/>
      <c r="H165" s="76"/>
      <c r="I165" s="76"/>
      <c r="J165" s="76"/>
      <c r="K165" s="81" t="str">
        <f>IF($H165="", "", IFERROR(INDEX('Country List'!$E$2:$E$224, MATCH(INDEX(copy_paste_country, MATCH($H165, copy_paste_supplier, 0)), 'Country List'!$G$2:$G$224, 0)), INDEX(copy_paste_country, MATCH($H165, copy_paste_supplier, 0))))</f>
        <v/>
      </c>
      <c r="L165" s="81" t="str">
        <f t="shared" si="0"/>
        <v/>
      </c>
      <c r="M165" s="81" t="str" cm="1">
        <f t="array" ref="M165">IF($K165="", "", IFERROR(INDEX(list_cbam_relevance, MATCH($L165,list_specific_countries,0)), IF(OR(EXACT($L165,list_unlocodes_countries)), "CBAM-relevant", "Ungültiger UNLOCODE")))</f>
        <v/>
      </c>
      <c r="N165" s="81" t="str" cm="1">
        <f t="array" ref="N165">IF($G165="", "", IF($AF165 &lt; 8, "Nicht genügend Ziffern", IF(OR(EXACT($AE165,LEFT(list_cn_codes,8))), "CBAM-relevant", "Von CBAM ausgeschlossen")))</f>
        <v/>
      </c>
      <c r="O165" s="81" t="str" cm="1">
        <f t="array" ref="O165">IF(AND(EXACT("",$G165:$I165)), "", IF(OR(EXACT("",$G165:$I165)), "Bitte Pflichtfelder befüllen", IF($AH165, IF($AI165, IF($AJ165, IF(AND($N165="CBAM-relevant",$M165="CBAM-relevant"), "CBAM-relevant", "von CBAM ausgeschlossen"), "Bitte Nettogewicht überprüfen"), "Bitte Ursprungsland überprüfen"), "Bitte Zolltarifnummer überprüfen")))</f>
        <v/>
      </c>
      <c r="P165" s="81" t="str" cm="1">
        <f t="array" ref="P165">IF(OR(EXACT("",$G165:$I165)), "", MAX(0, IF($AL165, IF($AK165, INDEX(defvals_specific_countries, MATCH(LEFT($AE165,8), LEFT(list_cn_codes,8), 0), MATCH($L165, list_specific_countries, 0)), INDEX(defvals_rest_of_world, MATCH(LEFT($AE165,8), LEFT(list_cn_codes,8), 0))), 0)))</f>
        <v/>
      </c>
      <c r="Q165" s="81" t="str">
        <f t="shared" si="17"/>
        <v/>
      </c>
      <c r="R165" s="81" t="str">
        <f t="shared" si="22"/>
        <v/>
      </c>
      <c r="S165" s="81" t="str">
        <f t="shared" si="22"/>
        <v/>
      </c>
      <c r="T165" s="81" t="str">
        <f t="shared" si="22"/>
        <v/>
      </c>
      <c r="U165" s="81" t="str">
        <f t="shared" si="22"/>
        <v/>
      </c>
      <c r="V165" s="81" t="str">
        <f t="shared" si="22"/>
        <v/>
      </c>
      <c r="W165" s="81" t="str">
        <f t="shared" si="22"/>
        <v/>
      </c>
      <c r="X165" s="81" t="str">
        <f t="shared" si="22"/>
        <v/>
      </c>
      <c r="Y165" s="81" t="str">
        <f t="shared" si="22"/>
        <v/>
      </c>
      <c r="Z165" s="81" t="str">
        <f t="shared" si="22"/>
        <v/>
      </c>
      <c r="AE165" s="7" t="str">
        <f t="shared" si="2"/>
        <v/>
      </c>
      <c r="AF165" s="7" t="str">
        <f t="shared" si="19"/>
        <v/>
      </c>
      <c r="AG165" s="7" t="str">
        <f t="shared" si="3"/>
        <v/>
      </c>
      <c r="AH165" s="7" t="str">
        <f t="shared" si="20"/>
        <v/>
      </c>
      <c r="AI165" s="7" t="str" cm="1">
        <f t="array" ref="AI165">IF($K165="", "", AND($L165&lt;&gt;"", OR(EXACT($L165,list_unlocodes_countries))))</f>
        <v/>
      </c>
      <c r="AJ165" s="7" t="str">
        <f t="shared" si="21"/>
        <v/>
      </c>
      <c r="AK165" s="7" t="str">
        <f t="shared" si="4"/>
        <v/>
      </c>
      <c r="AL165" s="7" t="str" cm="1">
        <f t="array" ref="AL165">IF($AE165="", "", ISNUMBER(MATCH(LEFT($AE165,8), LEFT(list_cn_codes,8), 0)))</f>
        <v/>
      </c>
      <c r="AM165" s="7" t="str" cm="1">
        <f t="array" ref="AM165">IFERROR(
 IF(OR(EXACT("",$G165:$I165)), "",
  IF($F165="", 1, INDEX(calc_companies, MATCH($F165, drop_companies, 0))) *
  IF($H165="", 1, INDEX(calc_suppliers, MATCH($H165, drop_suppliers, 0))) *
  INDEX(calc_cn_codes, MATCH(LEFT($AE165,8), LEFT(drop_cn_codes,8), 0)) *
  INDEX(calc_countries, MATCH($L165, drop_countries, 0))
 ), "")</f>
        <v/>
      </c>
    </row>
    <row r="166" spans="1:39" ht="36" customHeight="1" thickTop="1" thickBot="1" x14ac:dyDescent="0.3">
      <c r="A166" s="62"/>
      <c r="C166" s="75"/>
      <c r="D166" s="75"/>
      <c r="E166" s="75"/>
      <c r="F166" s="75"/>
      <c r="G166" s="76"/>
      <c r="H166" s="76"/>
      <c r="I166" s="76"/>
      <c r="J166" s="76"/>
      <c r="K166" s="81" t="str">
        <f>IF($H166="", "", IFERROR(INDEX('Country List'!$E$2:$E$224, MATCH(INDEX(copy_paste_country, MATCH($H166, copy_paste_supplier, 0)), 'Country List'!$G$2:$G$224, 0)), INDEX(copy_paste_country, MATCH($H166, copy_paste_supplier, 0))))</f>
        <v/>
      </c>
      <c r="L166" s="81" t="str">
        <f t="shared" si="0"/>
        <v/>
      </c>
      <c r="M166" s="81" t="str" cm="1">
        <f t="array" ref="M166">IF($K166="", "", IFERROR(INDEX(list_cbam_relevance, MATCH($L166,list_specific_countries,0)), IF(OR(EXACT($L166,list_unlocodes_countries)), "CBAM-relevant", "Ungültiger UNLOCODE")))</f>
        <v/>
      </c>
      <c r="N166" s="81" t="str" cm="1">
        <f t="array" ref="N166">IF($G166="", "", IF($AF166 &lt; 8, "Nicht genügend Ziffern", IF(OR(EXACT($AE166,LEFT(list_cn_codes,8))), "CBAM-relevant", "Von CBAM ausgeschlossen")))</f>
        <v/>
      </c>
      <c r="O166" s="81" t="str" cm="1">
        <f t="array" ref="O166">IF(AND(EXACT("",$G166:$I166)), "", IF(OR(EXACT("",$G166:$I166)), "Bitte Pflichtfelder befüllen", IF($AH166, IF($AI166, IF($AJ166, IF(AND($N166="CBAM-relevant",$M166="CBAM-relevant"), "CBAM-relevant", "von CBAM ausgeschlossen"), "Bitte Nettogewicht überprüfen"), "Bitte Ursprungsland überprüfen"), "Bitte Zolltarifnummer überprüfen")))</f>
        <v/>
      </c>
      <c r="P166" s="81" t="str" cm="1">
        <f t="array" ref="P166">IF(OR(EXACT("",$G166:$I166)), "", MAX(0, IF($AL166, IF($AK166, INDEX(defvals_specific_countries, MATCH(LEFT($AE166,8), LEFT(list_cn_codes,8), 0), MATCH($L166, list_specific_countries, 0)), INDEX(defvals_rest_of_world, MATCH(LEFT($AE166,8), LEFT(list_cn_codes,8), 0))), 0)))</f>
        <v/>
      </c>
      <c r="Q166" s="81" t="str">
        <f t="shared" si="17"/>
        <v/>
      </c>
      <c r="R166" s="81" t="str">
        <f t="shared" si="22"/>
        <v/>
      </c>
      <c r="S166" s="81" t="str">
        <f t="shared" si="22"/>
        <v/>
      </c>
      <c r="T166" s="81" t="str">
        <f t="shared" si="22"/>
        <v/>
      </c>
      <c r="U166" s="81" t="str">
        <f t="shared" si="22"/>
        <v/>
      </c>
      <c r="V166" s="81" t="str">
        <f t="shared" si="22"/>
        <v/>
      </c>
      <c r="W166" s="81" t="str">
        <f t="shared" si="22"/>
        <v/>
      </c>
      <c r="X166" s="81" t="str">
        <f t="shared" si="22"/>
        <v/>
      </c>
      <c r="Y166" s="81" t="str">
        <f t="shared" si="22"/>
        <v/>
      </c>
      <c r="Z166" s="81" t="str">
        <f t="shared" si="22"/>
        <v/>
      </c>
      <c r="AE166" s="7" t="str">
        <f t="shared" si="2"/>
        <v/>
      </c>
      <c r="AF166" s="7" t="str">
        <f t="shared" si="19"/>
        <v/>
      </c>
      <c r="AG166" s="7" t="str">
        <f t="shared" si="3"/>
        <v/>
      </c>
      <c r="AH166" s="7" t="str">
        <f t="shared" si="20"/>
        <v/>
      </c>
      <c r="AI166" s="7" t="str" cm="1">
        <f t="array" ref="AI166">IF($K166="", "", AND($L166&lt;&gt;"", OR(EXACT($L166,list_unlocodes_countries))))</f>
        <v/>
      </c>
      <c r="AJ166" s="7" t="str">
        <f t="shared" si="21"/>
        <v/>
      </c>
      <c r="AK166" s="7" t="str">
        <f t="shared" si="4"/>
        <v/>
      </c>
      <c r="AL166" s="7" t="str" cm="1">
        <f t="array" ref="AL166">IF($AE166="", "", ISNUMBER(MATCH(LEFT($AE166,8), LEFT(list_cn_codes,8), 0)))</f>
        <v/>
      </c>
      <c r="AM166" s="7" t="str" cm="1">
        <f t="array" ref="AM166">IFERROR(
 IF(OR(EXACT("",$G166:$I166)), "",
  IF($F166="", 1, INDEX(calc_companies, MATCH($F166, drop_companies, 0))) *
  IF($H166="", 1, INDEX(calc_suppliers, MATCH($H166, drop_suppliers, 0))) *
  INDEX(calc_cn_codes, MATCH(LEFT($AE166,8), LEFT(drop_cn_codes,8), 0)) *
  INDEX(calc_countries, MATCH($L166, drop_countries, 0))
 ), "")</f>
        <v/>
      </c>
    </row>
    <row r="167" spans="1:39" ht="36" customHeight="1" thickTop="1" thickBot="1" x14ac:dyDescent="0.3">
      <c r="A167" s="62"/>
      <c r="C167" s="75"/>
      <c r="D167" s="75"/>
      <c r="E167" s="75"/>
      <c r="F167" s="75"/>
      <c r="G167" s="76"/>
      <c r="H167" s="76"/>
      <c r="I167" s="76"/>
      <c r="J167" s="76"/>
      <c r="K167" s="81" t="str">
        <f>IF($H167="", "", IFERROR(INDEX('Country List'!$E$2:$E$224, MATCH(INDEX(copy_paste_country, MATCH($H167, copy_paste_supplier, 0)), 'Country List'!$G$2:$G$224, 0)), INDEX(copy_paste_country, MATCH($H167, copy_paste_supplier, 0))))</f>
        <v/>
      </c>
      <c r="L167" s="81" t="str">
        <f t="shared" si="0"/>
        <v/>
      </c>
      <c r="M167" s="81" t="str" cm="1">
        <f t="array" ref="M167">IF($K167="", "", IFERROR(INDEX(list_cbam_relevance, MATCH($L167,list_specific_countries,0)), IF(OR(EXACT($L167,list_unlocodes_countries)), "CBAM-relevant", "Ungültiger UNLOCODE")))</f>
        <v/>
      </c>
      <c r="N167" s="81" t="str" cm="1">
        <f t="array" ref="N167">IF($G167="", "", IF($AF167 &lt; 8, "Nicht genügend Ziffern", IF(OR(EXACT($AE167,LEFT(list_cn_codes,8))), "CBAM-relevant", "Von CBAM ausgeschlossen")))</f>
        <v/>
      </c>
      <c r="O167" s="81" t="str" cm="1">
        <f t="array" ref="O167">IF(AND(EXACT("",$G167:$I167)), "", IF(OR(EXACT("",$G167:$I167)), "Bitte Pflichtfelder befüllen", IF($AH167, IF($AI167, IF($AJ167, IF(AND($N167="CBAM-relevant",$M167="CBAM-relevant"), "CBAM-relevant", "von CBAM ausgeschlossen"), "Bitte Nettogewicht überprüfen"), "Bitte Ursprungsland überprüfen"), "Bitte Zolltarifnummer überprüfen")))</f>
        <v/>
      </c>
      <c r="P167" s="81" t="str" cm="1">
        <f t="array" ref="P167">IF(OR(EXACT("",$G167:$I167)), "", MAX(0, IF($AL167, IF($AK167, INDEX(defvals_specific_countries, MATCH(LEFT($AE167,8), LEFT(list_cn_codes,8), 0), MATCH($L167, list_specific_countries, 0)), INDEX(defvals_rest_of_world, MATCH(LEFT($AE167,8), LEFT(list_cn_codes,8), 0))), 0)))</f>
        <v/>
      </c>
      <c r="Q167" s="81" t="str">
        <f t="shared" si="17"/>
        <v/>
      </c>
      <c r="R167" s="81" t="str">
        <f t="shared" si="22"/>
        <v/>
      </c>
      <c r="S167" s="81" t="str">
        <f t="shared" si="22"/>
        <v/>
      </c>
      <c r="T167" s="81" t="str">
        <f t="shared" si="22"/>
        <v/>
      </c>
      <c r="U167" s="81" t="str">
        <f t="shared" si="22"/>
        <v/>
      </c>
      <c r="V167" s="81" t="str">
        <f t="shared" si="22"/>
        <v/>
      </c>
      <c r="W167" s="81" t="str">
        <f t="shared" si="22"/>
        <v/>
      </c>
      <c r="X167" s="81" t="str">
        <f t="shared" si="22"/>
        <v/>
      </c>
      <c r="Y167" s="81" t="str">
        <f t="shared" si="22"/>
        <v/>
      </c>
      <c r="Z167" s="81" t="str">
        <f t="shared" si="22"/>
        <v/>
      </c>
      <c r="AE167" s="7" t="str">
        <f t="shared" si="2"/>
        <v/>
      </c>
      <c r="AF167" s="7" t="str">
        <f t="shared" si="19"/>
        <v/>
      </c>
      <c r="AG167" s="7" t="str">
        <f t="shared" si="3"/>
        <v/>
      </c>
      <c r="AH167" s="7" t="str">
        <f t="shared" si="20"/>
        <v/>
      </c>
      <c r="AI167" s="7" t="str" cm="1">
        <f t="array" ref="AI167">IF($K167="", "", AND($L167&lt;&gt;"", OR(EXACT($L167,list_unlocodes_countries))))</f>
        <v/>
      </c>
      <c r="AJ167" s="7" t="str">
        <f t="shared" si="21"/>
        <v/>
      </c>
      <c r="AK167" s="7" t="str">
        <f t="shared" si="4"/>
        <v/>
      </c>
      <c r="AL167" s="7" t="str" cm="1">
        <f t="array" ref="AL167">IF($AE167="", "", ISNUMBER(MATCH(LEFT($AE167,8), LEFT(list_cn_codes,8), 0)))</f>
        <v/>
      </c>
      <c r="AM167" s="7" t="str" cm="1">
        <f t="array" ref="AM167">IFERROR(
 IF(OR(EXACT("",$G167:$I167)), "",
  IF($F167="", 1, INDEX(calc_companies, MATCH($F167, drop_companies, 0))) *
  IF($H167="", 1, INDEX(calc_suppliers, MATCH($H167, drop_suppliers, 0))) *
  INDEX(calc_cn_codes, MATCH(LEFT($AE167,8), LEFT(drop_cn_codes,8), 0)) *
  INDEX(calc_countries, MATCH($L167, drop_countries, 0))
 ), "")</f>
        <v/>
      </c>
    </row>
    <row r="168" spans="1:39" ht="36" customHeight="1" thickTop="1" thickBot="1" x14ac:dyDescent="0.3">
      <c r="A168" s="62"/>
      <c r="C168" s="75"/>
      <c r="D168" s="75"/>
      <c r="E168" s="75"/>
      <c r="F168" s="75"/>
      <c r="G168" s="76"/>
      <c r="H168" s="76"/>
      <c r="I168" s="76"/>
      <c r="J168" s="76"/>
      <c r="K168" s="81" t="str">
        <f>IF($H168="", "", IFERROR(INDEX('Country List'!$E$2:$E$224, MATCH(INDEX(copy_paste_country, MATCH($H168, copy_paste_supplier, 0)), 'Country List'!$G$2:$G$224, 0)), INDEX(copy_paste_country, MATCH($H168, copy_paste_supplier, 0))))</f>
        <v/>
      </c>
      <c r="L168" s="81" t="str">
        <f t="shared" si="0"/>
        <v/>
      </c>
      <c r="M168" s="81" t="str" cm="1">
        <f t="array" ref="M168">IF($K168="", "", IFERROR(INDEX(list_cbam_relevance, MATCH($L168,list_specific_countries,0)), IF(OR(EXACT($L168,list_unlocodes_countries)), "CBAM-relevant", "Ungültiger UNLOCODE")))</f>
        <v/>
      </c>
      <c r="N168" s="81" t="str" cm="1">
        <f t="array" ref="N168">IF($G168="", "", IF($AF168 &lt; 8, "Nicht genügend Ziffern", IF(OR(EXACT($AE168,LEFT(list_cn_codes,8))), "CBAM-relevant", "Von CBAM ausgeschlossen")))</f>
        <v/>
      </c>
      <c r="O168" s="81" t="str" cm="1">
        <f t="array" ref="O168">IF(AND(EXACT("",$G168:$I168)), "", IF(OR(EXACT("",$G168:$I168)), "Bitte Pflichtfelder befüllen", IF($AH168, IF($AI168, IF($AJ168, IF(AND($N168="CBAM-relevant",$M168="CBAM-relevant"), "CBAM-relevant", "von CBAM ausgeschlossen"), "Bitte Nettogewicht überprüfen"), "Bitte Ursprungsland überprüfen"), "Bitte Zolltarifnummer überprüfen")))</f>
        <v/>
      </c>
      <c r="P168" s="81" t="str" cm="1">
        <f t="array" ref="P168">IF(OR(EXACT("",$G168:$I168)), "", MAX(0, IF($AL168, IF($AK168, INDEX(defvals_specific_countries, MATCH(LEFT($AE168,8), LEFT(list_cn_codes,8), 0), MATCH($L168, list_specific_countries, 0)), INDEX(defvals_rest_of_world, MATCH(LEFT($AE168,8), LEFT(list_cn_codes,8), 0))), 0)))</f>
        <v/>
      </c>
      <c r="Q168" s="81" t="str">
        <f t="shared" si="17"/>
        <v/>
      </c>
      <c r="R168" s="81" t="str">
        <f t="shared" si="22"/>
        <v/>
      </c>
      <c r="S168" s="81" t="str">
        <f t="shared" si="22"/>
        <v/>
      </c>
      <c r="T168" s="81" t="str">
        <f t="shared" si="22"/>
        <v/>
      </c>
      <c r="U168" s="81" t="str">
        <f t="shared" si="22"/>
        <v/>
      </c>
      <c r="V168" s="81" t="str">
        <f t="shared" si="22"/>
        <v/>
      </c>
      <c r="W168" s="81" t="str">
        <f t="shared" si="22"/>
        <v/>
      </c>
      <c r="X168" s="81" t="str">
        <f t="shared" si="22"/>
        <v/>
      </c>
      <c r="Y168" s="81" t="str">
        <f t="shared" si="22"/>
        <v/>
      </c>
      <c r="Z168" s="81" t="str">
        <f t="shared" si="22"/>
        <v/>
      </c>
      <c r="AE168" s="7" t="str">
        <f t="shared" si="2"/>
        <v/>
      </c>
      <c r="AF168" s="7" t="str">
        <f t="shared" si="19"/>
        <v/>
      </c>
      <c r="AG168" s="7" t="str">
        <f t="shared" si="3"/>
        <v/>
      </c>
      <c r="AH168" s="7" t="str">
        <f t="shared" si="20"/>
        <v/>
      </c>
      <c r="AI168" s="7" t="str" cm="1">
        <f t="array" ref="AI168">IF($K168="", "", AND($L168&lt;&gt;"", OR(EXACT($L168,list_unlocodes_countries))))</f>
        <v/>
      </c>
      <c r="AJ168" s="7" t="str">
        <f t="shared" si="21"/>
        <v/>
      </c>
      <c r="AK168" s="7" t="str">
        <f t="shared" si="4"/>
        <v/>
      </c>
      <c r="AL168" s="7" t="str" cm="1">
        <f t="array" ref="AL168">IF($AE168="", "", ISNUMBER(MATCH(LEFT($AE168,8), LEFT(list_cn_codes,8), 0)))</f>
        <v/>
      </c>
      <c r="AM168" s="7" t="str" cm="1">
        <f t="array" ref="AM168">IFERROR(
 IF(OR(EXACT("",$G168:$I168)), "",
  IF($F168="", 1, INDEX(calc_companies, MATCH($F168, drop_companies, 0))) *
  IF($H168="", 1, INDEX(calc_suppliers, MATCH($H168, drop_suppliers, 0))) *
  INDEX(calc_cn_codes, MATCH(LEFT($AE168,8), LEFT(drop_cn_codes,8), 0)) *
  INDEX(calc_countries, MATCH($L168, drop_countries, 0))
 ), "")</f>
        <v/>
      </c>
    </row>
    <row r="169" spans="1:39" ht="36" customHeight="1" thickTop="1" thickBot="1" x14ac:dyDescent="0.3">
      <c r="A169" s="62"/>
      <c r="C169" s="75"/>
      <c r="D169" s="75"/>
      <c r="E169" s="75"/>
      <c r="F169" s="75"/>
      <c r="G169" s="76"/>
      <c r="H169" s="76"/>
      <c r="I169" s="76"/>
      <c r="J169" s="76"/>
      <c r="K169" s="81" t="str">
        <f>IF($H169="", "", IFERROR(INDEX('Country List'!$E$2:$E$224, MATCH(INDEX(copy_paste_country, MATCH($H169, copy_paste_supplier, 0)), 'Country List'!$G$2:$G$224, 0)), INDEX(copy_paste_country, MATCH($H169, copy_paste_supplier, 0))))</f>
        <v/>
      </c>
      <c r="L169" s="81" t="str">
        <f t="shared" si="0"/>
        <v/>
      </c>
      <c r="M169" s="81" t="str" cm="1">
        <f t="array" ref="M169">IF($K169="", "", IFERROR(INDEX(list_cbam_relevance, MATCH($L169,list_specific_countries,0)), IF(OR(EXACT($L169,list_unlocodes_countries)), "CBAM-relevant", "Ungültiger UNLOCODE")))</f>
        <v/>
      </c>
      <c r="N169" s="81" t="str" cm="1">
        <f t="array" ref="N169">IF($G169="", "", IF($AF169 &lt; 8, "Nicht genügend Ziffern", IF(OR(EXACT($AE169,LEFT(list_cn_codes,8))), "CBAM-relevant", "Von CBAM ausgeschlossen")))</f>
        <v/>
      </c>
      <c r="O169" s="81" t="str" cm="1">
        <f t="array" ref="O169">IF(AND(EXACT("",$G169:$I169)), "", IF(OR(EXACT("",$G169:$I169)), "Bitte Pflichtfelder befüllen", IF($AH169, IF($AI169, IF($AJ169, IF(AND($N169="CBAM-relevant",$M169="CBAM-relevant"), "CBAM-relevant", "von CBAM ausgeschlossen"), "Bitte Nettogewicht überprüfen"), "Bitte Ursprungsland überprüfen"), "Bitte Zolltarifnummer überprüfen")))</f>
        <v/>
      </c>
      <c r="P169" s="81" t="str" cm="1">
        <f t="array" ref="P169">IF(OR(EXACT("",$G169:$I169)), "", MAX(0, IF($AL169, IF($AK169, INDEX(defvals_specific_countries, MATCH(LEFT($AE169,8), LEFT(list_cn_codes,8), 0), MATCH($L169, list_specific_countries, 0)), INDEX(defvals_rest_of_world, MATCH(LEFT($AE169,8), LEFT(list_cn_codes,8), 0))), 0)))</f>
        <v/>
      </c>
      <c r="Q169" s="81" t="str">
        <f t="shared" si="17"/>
        <v/>
      </c>
      <c r="R169" s="81" t="str">
        <f t="shared" si="22"/>
        <v/>
      </c>
      <c r="S169" s="81" t="str">
        <f t="shared" si="22"/>
        <v/>
      </c>
      <c r="T169" s="81" t="str">
        <f t="shared" si="22"/>
        <v/>
      </c>
      <c r="U169" s="81" t="str">
        <f t="shared" si="22"/>
        <v/>
      </c>
      <c r="V169" s="81" t="str">
        <f t="shared" si="22"/>
        <v/>
      </c>
      <c r="W169" s="81" t="str">
        <f t="shared" si="22"/>
        <v/>
      </c>
      <c r="X169" s="81" t="str">
        <f t="shared" si="22"/>
        <v/>
      </c>
      <c r="Y169" s="81" t="str">
        <f t="shared" si="22"/>
        <v/>
      </c>
      <c r="Z169" s="81" t="str">
        <f t="shared" si="22"/>
        <v/>
      </c>
      <c r="AE169" s="7" t="str">
        <f t="shared" si="2"/>
        <v/>
      </c>
      <c r="AF169" s="7" t="str">
        <f t="shared" si="19"/>
        <v/>
      </c>
      <c r="AG169" s="7" t="str">
        <f t="shared" si="3"/>
        <v/>
      </c>
      <c r="AH169" s="7" t="str">
        <f t="shared" si="20"/>
        <v/>
      </c>
      <c r="AI169" s="7" t="str" cm="1">
        <f t="array" ref="AI169">IF($K169="", "", AND($L169&lt;&gt;"", OR(EXACT($L169,list_unlocodes_countries))))</f>
        <v/>
      </c>
      <c r="AJ169" s="7" t="str">
        <f t="shared" si="21"/>
        <v/>
      </c>
      <c r="AK169" s="7" t="str">
        <f t="shared" si="4"/>
        <v/>
      </c>
      <c r="AL169" s="7" t="str" cm="1">
        <f t="array" ref="AL169">IF($AE169="", "", ISNUMBER(MATCH(LEFT($AE169,8), LEFT(list_cn_codes,8), 0)))</f>
        <v/>
      </c>
      <c r="AM169" s="7" t="str" cm="1">
        <f t="array" ref="AM169">IFERROR(
 IF(OR(EXACT("",$G169:$I169)), "",
  IF($F169="", 1, INDEX(calc_companies, MATCH($F169, drop_companies, 0))) *
  IF($H169="", 1, INDEX(calc_suppliers, MATCH($H169, drop_suppliers, 0))) *
  INDEX(calc_cn_codes, MATCH(LEFT($AE169,8), LEFT(drop_cn_codes,8), 0)) *
  INDEX(calc_countries, MATCH($L169, drop_countries, 0))
 ), "")</f>
        <v/>
      </c>
    </row>
    <row r="170" spans="1:39" ht="36" customHeight="1" thickTop="1" thickBot="1" x14ac:dyDescent="0.3">
      <c r="A170" s="62"/>
      <c r="C170" s="75"/>
      <c r="D170" s="75"/>
      <c r="E170" s="75"/>
      <c r="F170" s="75"/>
      <c r="G170" s="76"/>
      <c r="H170" s="76"/>
      <c r="I170" s="76"/>
      <c r="J170" s="76"/>
      <c r="K170" s="81" t="str">
        <f>IF($H170="", "", IFERROR(INDEX('Country List'!$E$2:$E$224, MATCH(INDEX(copy_paste_country, MATCH($H170, copy_paste_supplier, 0)), 'Country List'!$G$2:$G$224, 0)), INDEX(copy_paste_country, MATCH($H170, copy_paste_supplier, 0))))</f>
        <v/>
      </c>
      <c r="L170" s="81" t="str">
        <f t="shared" si="0"/>
        <v/>
      </c>
      <c r="M170" s="81" t="str" cm="1">
        <f t="array" ref="M170">IF($K170="", "", IFERROR(INDEX(list_cbam_relevance, MATCH($L170,list_specific_countries,0)), IF(OR(EXACT($L170,list_unlocodes_countries)), "CBAM-relevant", "Ungültiger UNLOCODE")))</f>
        <v/>
      </c>
      <c r="N170" s="81" t="str" cm="1">
        <f t="array" ref="N170">IF($G170="", "", IF($AF170 &lt; 8, "Nicht genügend Ziffern", IF(OR(EXACT($AE170,LEFT(list_cn_codes,8))), "CBAM-relevant", "Von CBAM ausgeschlossen")))</f>
        <v/>
      </c>
      <c r="O170" s="81" t="str" cm="1">
        <f t="array" ref="O170">IF(AND(EXACT("",$G170:$I170)), "", IF(OR(EXACT("",$G170:$I170)), "Bitte Pflichtfelder befüllen", IF($AH170, IF($AI170, IF($AJ170, IF(AND($N170="CBAM-relevant",$M170="CBAM-relevant"), "CBAM-relevant", "von CBAM ausgeschlossen"), "Bitte Nettogewicht überprüfen"), "Bitte Ursprungsland überprüfen"), "Bitte Zolltarifnummer überprüfen")))</f>
        <v/>
      </c>
      <c r="P170" s="81" t="str" cm="1">
        <f t="array" ref="P170">IF(OR(EXACT("",$G170:$I170)), "", MAX(0, IF($AL170, IF($AK170, INDEX(defvals_specific_countries, MATCH(LEFT($AE170,8), LEFT(list_cn_codes,8), 0), MATCH($L170, list_specific_countries, 0)), INDEX(defvals_rest_of_world, MATCH(LEFT($AE170,8), LEFT(list_cn_codes,8), 0))), 0)))</f>
        <v/>
      </c>
      <c r="Q170" s="81" t="str">
        <f t="shared" si="17"/>
        <v/>
      </c>
      <c r="R170" s="81" t="str">
        <f t="shared" si="22"/>
        <v/>
      </c>
      <c r="S170" s="81" t="str">
        <f t="shared" si="22"/>
        <v/>
      </c>
      <c r="T170" s="81" t="str">
        <f t="shared" si="22"/>
        <v/>
      </c>
      <c r="U170" s="81" t="str">
        <f t="shared" si="22"/>
        <v/>
      </c>
      <c r="V170" s="81" t="str">
        <f t="shared" si="22"/>
        <v/>
      </c>
      <c r="W170" s="81" t="str">
        <f t="shared" si="22"/>
        <v/>
      </c>
      <c r="X170" s="81" t="str">
        <f t="shared" si="22"/>
        <v/>
      </c>
      <c r="Y170" s="81" t="str">
        <f t="shared" si="22"/>
        <v/>
      </c>
      <c r="Z170" s="81" t="str">
        <f t="shared" si="22"/>
        <v/>
      </c>
      <c r="AE170" s="7" t="str">
        <f t="shared" si="2"/>
        <v/>
      </c>
      <c r="AF170" s="7" t="str">
        <f t="shared" si="19"/>
        <v/>
      </c>
      <c r="AG170" s="7" t="str">
        <f t="shared" si="3"/>
        <v/>
      </c>
      <c r="AH170" s="7" t="str">
        <f t="shared" si="20"/>
        <v/>
      </c>
      <c r="AI170" s="7" t="str" cm="1">
        <f t="array" ref="AI170">IF($K170="", "", AND($L170&lt;&gt;"", OR(EXACT($L170,list_unlocodes_countries))))</f>
        <v/>
      </c>
      <c r="AJ170" s="7" t="str">
        <f t="shared" si="21"/>
        <v/>
      </c>
      <c r="AK170" s="7" t="str">
        <f t="shared" si="4"/>
        <v/>
      </c>
      <c r="AL170" s="7" t="str" cm="1">
        <f t="array" ref="AL170">IF($AE170="", "", ISNUMBER(MATCH(LEFT($AE170,8), LEFT(list_cn_codes,8), 0)))</f>
        <v/>
      </c>
      <c r="AM170" s="7" t="str" cm="1">
        <f t="array" ref="AM170">IFERROR(
 IF(OR(EXACT("",$G170:$I170)), "",
  IF($F170="", 1, INDEX(calc_companies, MATCH($F170, drop_companies, 0))) *
  IF($H170="", 1, INDEX(calc_suppliers, MATCH($H170, drop_suppliers, 0))) *
  INDEX(calc_cn_codes, MATCH(LEFT($AE170,8), LEFT(drop_cn_codes,8), 0)) *
  INDEX(calc_countries, MATCH($L170, drop_countries, 0))
 ), "")</f>
        <v/>
      </c>
    </row>
    <row r="171" spans="1:39" ht="36" customHeight="1" thickTop="1" thickBot="1" x14ac:dyDescent="0.3">
      <c r="A171" s="62"/>
      <c r="C171" s="75"/>
      <c r="D171" s="75"/>
      <c r="E171" s="75"/>
      <c r="F171" s="75"/>
      <c r="G171" s="76"/>
      <c r="H171" s="76"/>
      <c r="I171" s="76"/>
      <c r="J171" s="76"/>
      <c r="K171" s="81" t="str">
        <f>IF($H171="", "", IFERROR(INDEX('Country List'!$E$2:$E$224, MATCH(INDEX(copy_paste_country, MATCH($H171, copy_paste_supplier, 0)), 'Country List'!$G$2:$G$224, 0)), INDEX(copy_paste_country, MATCH($H171, copy_paste_supplier, 0))))</f>
        <v/>
      </c>
      <c r="L171" s="81" t="str">
        <f t="shared" si="0"/>
        <v/>
      </c>
      <c r="M171" s="81" t="str" cm="1">
        <f t="array" ref="M171">IF($K171="", "", IFERROR(INDEX(list_cbam_relevance, MATCH($L171,list_specific_countries,0)), IF(OR(EXACT($L171,list_unlocodes_countries)), "CBAM-relevant", "Ungültiger UNLOCODE")))</f>
        <v/>
      </c>
      <c r="N171" s="81" t="str" cm="1">
        <f t="array" ref="N171">IF($G171="", "", IF($AF171 &lt; 8, "Nicht genügend Ziffern", IF(OR(EXACT($AE171,LEFT(list_cn_codes,8))), "CBAM-relevant", "Von CBAM ausgeschlossen")))</f>
        <v/>
      </c>
      <c r="O171" s="81" t="str" cm="1">
        <f t="array" ref="O171">IF(AND(EXACT("",$G171:$I171)), "", IF(OR(EXACT("",$G171:$I171)), "Bitte Pflichtfelder befüllen", IF($AH171, IF($AI171, IF($AJ171, IF(AND($N171="CBAM-relevant",$M171="CBAM-relevant"), "CBAM-relevant", "von CBAM ausgeschlossen"), "Bitte Nettogewicht überprüfen"), "Bitte Ursprungsland überprüfen"), "Bitte Zolltarifnummer überprüfen")))</f>
        <v/>
      </c>
      <c r="P171" s="81" t="str" cm="1">
        <f t="array" ref="P171">IF(OR(EXACT("",$G171:$I171)), "", MAX(0, IF($AL171, IF($AK171, INDEX(defvals_specific_countries, MATCH(LEFT($AE171,8), LEFT(list_cn_codes,8), 0), MATCH($L171, list_specific_countries, 0)), INDEX(defvals_rest_of_world, MATCH(LEFT($AE171,8), LEFT(list_cn_codes,8), 0))), 0)))</f>
        <v/>
      </c>
      <c r="Q171" s="81" t="str">
        <f t="shared" si="17"/>
        <v/>
      </c>
      <c r="R171" s="81" t="str">
        <f t="shared" si="22"/>
        <v/>
      </c>
      <c r="S171" s="81" t="str">
        <f t="shared" si="22"/>
        <v/>
      </c>
      <c r="T171" s="81" t="str">
        <f t="shared" si="22"/>
        <v/>
      </c>
      <c r="U171" s="81" t="str">
        <f t="shared" si="22"/>
        <v/>
      </c>
      <c r="V171" s="81" t="str">
        <f t="shared" si="22"/>
        <v/>
      </c>
      <c r="W171" s="81" t="str">
        <f t="shared" si="22"/>
        <v/>
      </c>
      <c r="X171" s="81" t="str">
        <f t="shared" si="22"/>
        <v/>
      </c>
      <c r="Y171" s="81" t="str">
        <f t="shared" si="22"/>
        <v/>
      </c>
      <c r="Z171" s="81" t="str">
        <f t="shared" si="22"/>
        <v/>
      </c>
      <c r="AE171" s="7" t="str">
        <f t="shared" si="2"/>
        <v/>
      </c>
      <c r="AF171" s="7" t="str">
        <f t="shared" si="19"/>
        <v/>
      </c>
      <c r="AG171" s="7" t="str">
        <f t="shared" si="3"/>
        <v/>
      </c>
      <c r="AH171" s="7" t="str">
        <f t="shared" si="20"/>
        <v/>
      </c>
      <c r="AI171" s="7" t="str" cm="1">
        <f t="array" ref="AI171">IF($K171="", "", AND($L171&lt;&gt;"", OR(EXACT($L171,list_unlocodes_countries))))</f>
        <v/>
      </c>
      <c r="AJ171" s="7" t="str">
        <f t="shared" si="21"/>
        <v/>
      </c>
      <c r="AK171" s="7" t="str">
        <f t="shared" si="4"/>
        <v/>
      </c>
      <c r="AL171" s="7" t="str" cm="1">
        <f t="array" ref="AL171">IF($AE171="", "", ISNUMBER(MATCH(LEFT($AE171,8), LEFT(list_cn_codes,8), 0)))</f>
        <v/>
      </c>
      <c r="AM171" s="7" t="str" cm="1">
        <f t="array" ref="AM171">IFERROR(
 IF(OR(EXACT("",$G171:$I171)), "",
  IF($F171="", 1, INDEX(calc_companies, MATCH($F171, drop_companies, 0))) *
  IF($H171="", 1, INDEX(calc_suppliers, MATCH($H171, drop_suppliers, 0))) *
  INDEX(calc_cn_codes, MATCH(LEFT($AE171,8), LEFT(drop_cn_codes,8), 0)) *
  INDEX(calc_countries, MATCH($L171, drop_countries, 0))
 ), "")</f>
        <v/>
      </c>
    </row>
    <row r="172" spans="1:39" ht="36" customHeight="1" thickTop="1" thickBot="1" x14ac:dyDescent="0.3">
      <c r="A172" s="62"/>
      <c r="C172" s="75"/>
      <c r="D172" s="75"/>
      <c r="E172" s="75"/>
      <c r="F172" s="75"/>
      <c r="G172" s="76"/>
      <c r="H172" s="76"/>
      <c r="I172" s="76"/>
      <c r="J172" s="76"/>
      <c r="K172" s="81" t="str">
        <f>IF($H172="", "", IFERROR(INDEX('Country List'!$E$2:$E$224, MATCH(INDEX(copy_paste_country, MATCH($H172, copy_paste_supplier, 0)), 'Country List'!$G$2:$G$224, 0)), INDEX(copy_paste_country, MATCH($H172, copy_paste_supplier, 0))))</f>
        <v/>
      </c>
      <c r="L172" s="81" t="str">
        <f t="shared" si="0"/>
        <v/>
      </c>
      <c r="M172" s="81" t="str" cm="1">
        <f t="array" ref="M172">IF($K172="", "", IFERROR(INDEX(list_cbam_relevance, MATCH($L172,list_specific_countries,0)), IF(OR(EXACT($L172,list_unlocodes_countries)), "CBAM-relevant", "Ungültiger UNLOCODE")))</f>
        <v/>
      </c>
      <c r="N172" s="81" t="str" cm="1">
        <f t="array" ref="N172">IF($G172="", "", IF($AF172 &lt; 8, "Nicht genügend Ziffern", IF(OR(EXACT($AE172,LEFT(list_cn_codes,8))), "CBAM-relevant", "Von CBAM ausgeschlossen")))</f>
        <v/>
      </c>
      <c r="O172" s="81" t="str" cm="1">
        <f t="array" ref="O172">IF(AND(EXACT("",$G172:$I172)), "", IF(OR(EXACT("",$G172:$I172)), "Bitte Pflichtfelder befüllen", IF($AH172, IF($AI172, IF($AJ172, IF(AND($N172="CBAM-relevant",$M172="CBAM-relevant"), "CBAM-relevant", "von CBAM ausgeschlossen"), "Bitte Nettogewicht überprüfen"), "Bitte Ursprungsland überprüfen"), "Bitte Zolltarifnummer überprüfen")))</f>
        <v/>
      </c>
      <c r="P172" s="81" t="str" cm="1">
        <f t="array" ref="P172">IF(OR(EXACT("",$G172:$I172)), "", MAX(0, IF($AL172, IF($AK172, INDEX(defvals_specific_countries, MATCH(LEFT($AE172,8), LEFT(list_cn_codes,8), 0), MATCH($L172, list_specific_countries, 0)), INDEX(defvals_rest_of_world, MATCH(LEFT($AE172,8), LEFT(list_cn_codes,8), 0))), 0)))</f>
        <v/>
      </c>
      <c r="Q172" s="81" t="str">
        <f t="shared" si="17"/>
        <v/>
      </c>
      <c r="R172" s="81" t="str">
        <f t="shared" si="22"/>
        <v/>
      </c>
      <c r="S172" s="81" t="str">
        <f t="shared" si="22"/>
        <v/>
      </c>
      <c r="T172" s="81" t="str">
        <f t="shared" si="22"/>
        <v/>
      </c>
      <c r="U172" s="81" t="str">
        <f t="shared" si="22"/>
        <v/>
      </c>
      <c r="V172" s="81" t="str">
        <f t="shared" si="22"/>
        <v/>
      </c>
      <c r="W172" s="81" t="str">
        <f t="shared" si="22"/>
        <v/>
      </c>
      <c r="X172" s="81" t="str">
        <f t="shared" si="22"/>
        <v/>
      </c>
      <c r="Y172" s="81" t="str">
        <f t="shared" si="22"/>
        <v/>
      </c>
      <c r="Z172" s="81" t="str">
        <f t="shared" si="22"/>
        <v/>
      </c>
      <c r="AE172" s="7" t="str">
        <f t="shared" si="2"/>
        <v/>
      </c>
      <c r="AF172" s="7" t="str">
        <f t="shared" si="19"/>
        <v/>
      </c>
      <c r="AG172" s="7" t="str">
        <f t="shared" si="3"/>
        <v/>
      </c>
      <c r="AH172" s="7" t="str">
        <f t="shared" si="20"/>
        <v/>
      </c>
      <c r="AI172" s="7" t="str" cm="1">
        <f t="array" ref="AI172">IF($K172="", "", AND($L172&lt;&gt;"", OR(EXACT($L172,list_unlocodes_countries))))</f>
        <v/>
      </c>
      <c r="AJ172" s="7" t="str">
        <f t="shared" si="21"/>
        <v/>
      </c>
      <c r="AK172" s="7" t="str">
        <f t="shared" si="4"/>
        <v/>
      </c>
      <c r="AL172" s="7" t="str" cm="1">
        <f t="array" ref="AL172">IF($AE172="", "", ISNUMBER(MATCH(LEFT($AE172,8), LEFT(list_cn_codes,8), 0)))</f>
        <v/>
      </c>
      <c r="AM172" s="7" t="str" cm="1">
        <f t="array" ref="AM172">IFERROR(
 IF(OR(EXACT("",$G172:$I172)), "",
  IF($F172="", 1, INDEX(calc_companies, MATCH($F172, drop_companies, 0))) *
  IF($H172="", 1, INDEX(calc_suppliers, MATCH($H172, drop_suppliers, 0))) *
  INDEX(calc_cn_codes, MATCH(LEFT($AE172,8), LEFT(drop_cn_codes,8), 0)) *
  INDEX(calc_countries, MATCH($L172, drop_countries, 0))
 ), "")</f>
        <v/>
      </c>
    </row>
    <row r="173" spans="1:39" ht="36" customHeight="1" thickTop="1" thickBot="1" x14ac:dyDescent="0.3">
      <c r="A173" s="62"/>
      <c r="C173" s="75"/>
      <c r="D173" s="75"/>
      <c r="E173" s="75"/>
      <c r="F173" s="75"/>
      <c r="G173" s="76"/>
      <c r="H173" s="76"/>
      <c r="I173" s="76"/>
      <c r="J173" s="76"/>
      <c r="K173" s="81" t="str">
        <f>IF($H173="", "", IFERROR(INDEX('Country List'!$E$2:$E$224, MATCH(INDEX(copy_paste_country, MATCH($H173, copy_paste_supplier, 0)), 'Country List'!$G$2:$G$224, 0)), INDEX(copy_paste_country, MATCH($H173, copy_paste_supplier, 0))))</f>
        <v/>
      </c>
      <c r="L173" s="81" t="str">
        <f t="shared" si="0"/>
        <v/>
      </c>
      <c r="M173" s="81" t="str" cm="1">
        <f t="array" ref="M173">IF($K173="", "", IFERROR(INDEX(list_cbam_relevance, MATCH($L173,list_specific_countries,0)), IF(OR(EXACT($L173,list_unlocodes_countries)), "CBAM-relevant", "Ungültiger UNLOCODE")))</f>
        <v/>
      </c>
      <c r="N173" s="81" t="str" cm="1">
        <f t="array" ref="N173">IF($G173="", "", IF($AF173 &lt; 8, "Nicht genügend Ziffern", IF(OR(EXACT($AE173,LEFT(list_cn_codes,8))), "CBAM-relevant", "Von CBAM ausgeschlossen")))</f>
        <v/>
      </c>
      <c r="O173" s="81" t="str" cm="1">
        <f t="array" ref="O173">IF(AND(EXACT("",$G173:$I173)), "", IF(OR(EXACT("",$G173:$I173)), "Bitte Pflichtfelder befüllen", IF($AH173, IF($AI173, IF($AJ173, IF(AND($N173="CBAM-relevant",$M173="CBAM-relevant"), "CBAM-relevant", "von CBAM ausgeschlossen"), "Bitte Nettogewicht überprüfen"), "Bitte Ursprungsland überprüfen"), "Bitte Zolltarifnummer überprüfen")))</f>
        <v/>
      </c>
      <c r="P173" s="81" t="str" cm="1">
        <f t="array" ref="P173">IF(OR(EXACT("",$G173:$I173)), "", MAX(0, IF($AL173, IF($AK173, INDEX(defvals_specific_countries, MATCH(LEFT($AE173,8), LEFT(list_cn_codes,8), 0), MATCH($L173, list_specific_countries, 0)), INDEX(defvals_rest_of_world, MATCH(LEFT($AE173,8), LEFT(list_cn_codes,8), 0))), 0)))</f>
        <v/>
      </c>
      <c r="Q173" s="81" t="str">
        <f t="shared" si="17"/>
        <v/>
      </c>
      <c r="R173" s="81" t="str">
        <f t="shared" si="22"/>
        <v/>
      </c>
      <c r="S173" s="81" t="str">
        <f t="shared" si="22"/>
        <v/>
      </c>
      <c r="T173" s="81" t="str">
        <f t="shared" si="22"/>
        <v/>
      </c>
      <c r="U173" s="81" t="str">
        <f t="shared" si="22"/>
        <v/>
      </c>
      <c r="V173" s="81" t="str">
        <f t="shared" si="22"/>
        <v/>
      </c>
      <c r="W173" s="81" t="str">
        <f t="shared" si="22"/>
        <v/>
      </c>
      <c r="X173" s="81" t="str">
        <f t="shared" si="22"/>
        <v/>
      </c>
      <c r="Y173" s="81" t="str">
        <f t="shared" si="22"/>
        <v/>
      </c>
      <c r="Z173" s="81" t="str">
        <f t="shared" si="22"/>
        <v/>
      </c>
      <c r="AE173" s="7" t="str">
        <f t="shared" si="2"/>
        <v/>
      </c>
      <c r="AF173" s="7" t="str">
        <f t="shared" si="19"/>
        <v/>
      </c>
      <c r="AG173" s="7" t="str">
        <f t="shared" si="3"/>
        <v/>
      </c>
      <c r="AH173" s="7" t="str">
        <f t="shared" si="20"/>
        <v/>
      </c>
      <c r="AI173" s="7" t="str" cm="1">
        <f t="array" ref="AI173">IF($K173="", "", AND($L173&lt;&gt;"", OR(EXACT($L173,list_unlocodes_countries))))</f>
        <v/>
      </c>
      <c r="AJ173" s="7" t="str">
        <f t="shared" si="21"/>
        <v/>
      </c>
      <c r="AK173" s="7" t="str">
        <f t="shared" si="4"/>
        <v/>
      </c>
      <c r="AL173" s="7" t="str" cm="1">
        <f t="array" ref="AL173">IF($AE173="", "", ISNUMBER(MATCH(LEFT($AE173,8), LEFT(list_cn_codes,8), 0)))</f>
        <v/>
      </c>
      <c r="AM173" s="7" t="str" cm="1">
        <f t="array" ref="AM173">IFERROR(
 IF(OR(EXACT("",$G173:$I173)), "",
  IF($F173="", 1, INDEX(calc_companies, MATCH($F173, drop_companies, 0))) *
  IF($H173="", 1, INDEX(calc_suppliers, MATCH($H173, drop_suppliers, 0))) *
  INDEX(calc_cn_codes, MATCH(LEFT($AE173,8), LEFT(drop_cn_codes,8), 0)) *
  INDEX(calc_countries, MATCH($L173, drop_countries, 0))
 ), "")</f>
        <v/>
      </c>
    </row>
    <row r="174" spans="1:39" ht="36" customHeight="1" thickTop="1" thickBot="1" x14ac:dyDescent="0.3">
      <c r="A174" s="62"/>
      <c r="C174" s="75"/>
      <c r="D174" s="75"/>
      <c r="E174" s="75"/>
      <c r="F174" s="75"/>
      <c r="G174" s="76"/>
      <c r="H174" s="76"/>
      <c r="I174" s="76"/>
      <c r="J174" s="76"/>
      <c r="K174" s="81" t="str">
        <f>IF($H174="", "", IFERROR(INDEX('Country List'!$E$2:$E$224, MATCH(INDEX(copy_paste_country, MATCH($H174, copy_paste_supplier, 0)), 'Country List'!$G$2:$G$224, 0)), INDEX(copy_paste_country, MATCH($H174, copy_paste_supplier, 0))))</f>
        <v/>
      </c>
      <c r="L174" s="81" t="str">
        <f t="shared" si="0"/>
        <v/>
      </c>
      <c r="M174" s="81" t="str" cm="1">
        <f t="array" ref="M174">IF($K174="", "", IFERROR(INDEX(list_cbam_relevance, MATCH($L174,list_specific_countries,0)), IF(OR(EXACT($L174,list_unlocodes_countries)), "CBAM-relevant", "Ungültiger UNLOCODE")))</f>
        <v/>
      </c>
      <c r="N174" s="81" t="str" cm="1">
        <f t="array" ref="N174">IF($G174="", "", IF($AF174 &lt; 8, "Nicht genügend Ziffern", IF(OR(EXACT($AE174,LEFT(list_cn_codes,8))), "CBAM-relevant", "Von CBAM ausgeschlossen")))</f>
        <v/>
      </c>
      <c r="O174" s="81" t="str" cm="1">
        <f t="array" ref="O174">IF(AND(EXACT("",$G174:$I174)), "", IF(OR(EXACT("",$G174:$I174)), "Bitte Pflichtfelder befüllen", IF($AH174, IF($AI174, IF($AJ174, IF(AND($N174="CBAM-relevant",$M174="CBAM-relevant"), "CBAM-relevant", "von CBAM ausgeschlossen"), "Bitte Nettogewicht überprüfen"), "Bitte Ursprungsland überprüfen"), "Bitte Zolltarifnummer überprüfen")))</f>
        <v/>
      </c>
      <c r="P174" s="81" t="str" cm="1">
        <f t="array" ref="P174">IF(OR(EXACT("",$G174:$I174)), "", MAX(0, IF($AL174, IF($AK174, INDEX(defvals_specific_countries, MATCH(LEFT($AE174,8), LEFT(list_cn_codes,8), 0), MATCH($L174, list_specific_countries, 0)), INDEX(defvals_rest_of_world, MATCH(LEFT($AE174,8), LEFT(list_cn_codes,8), 0))), 0)))</f>
        <v/>
      </c>
      <c r="Q174" s="81" t="str">
        <f t="shared" si="17"/>
        <v/>
      </c>
      <c r="R174" s="81" t="str">
        <f t="shared" si="22"/>
        <v/>
      </c>
      <c r="S174" s="81" t="str">
        <f t="shared" si="22"/>
        <v/>
      </c>
      <c r="T174" s="81" t="str">
        <f t="shared" si="22"/>
        <v/>
      </c>
      <c r="U174" s="81" t="str">
        <f t="shared" si="22"/>
        <v/>
      </c>
      <c r="V174" s="81" t="str">
        <f t="shared" si="22"/>
        <v/>
      </c>
      <c r="W174" s="81" t="str">
        <f t="shared" si="22"/>
        <v/>
      </c>
      <c r="X174" s="81" t="str">
        <f t="shared" si="22"/>
        <v/>
      </c>
      <c r="Y174" s="81" t="str">
        <f t="shared" si="22"/>
        <v/>
      </c>
      <c r="Z174" s="81" t="str">
        <f t="shared" si="22"/>
        <v/>
      </c>
      <c r="AE174" s="7" t="str">
        <f t="shared" si="2"/>
        <v/>
      </c>
      <c r="AF174" s="7" t="str">
        <f t="shared" si="19"/>
        <v/>
      </c>
      <c r="AG174" s="7" t="str">
        <f t="shared" si="3"/>
        <v/>
      </c>
      <c r="AH174" s="7" t="str">
        <f t="shared" si="20"/>
        <v/>
      </c>
      <c r="AI174" s="7" t="str" cm="1">
        <f t="array" ref="AI174">IF($K174="", "", AND($L174&lt;&gt;"", OR(EXACT($L174,list_unlocodes_countries))))</f>
        <v/>
      </c>
      <c r="AJ174" s="7" t="str">
        <f t="shared" si="21"/>
        <v/>
      </c>
      <c r="AK174" s="7" t="str">
        <f t="shared" si="4"/>
        <v/>
      </c>
      <c r="AL174" s="7" t="str" cm="1">
        <f t="array" ref="AL174">IF($AE174="", "", ISNUMBER(MATCH(LEFT($AE174,8), LEFT(list_cn_codes,8), 0)))</f>
        <v/>
      </c>
      <c r="AM174" s="7" t="str" cm="1">
        <f t="array" ref="AM174">IFERROR(
 IF(OR(EXACT("",$G174:$I174)), "",
  IF($F174="", 1, INDEX(calc_companies, MATCH($F174, drop_companies, 0))) *
  IF($H174="", 1, INDEX(calc_suppliers, MATCH($H174, drop_suppliers, 0))) *
  INDEX(calc_cn_codes, MATCH(LEFT($AE174,8), LEFT(drop_cn_codes,8), 0)) *
  INDEX(calc_countries, MATCH($L174, drop_countries, 0))
 ), "")</f>
        <v/>
      </c>
    </row>
    <row r="175" spans="1:39" ht="36" customHeight="1" thickTop="1" thickBot="1" x14ac:dyDescent="0.3">
      <c r="A175" s="62"/>
      <c r="C175" s="75"/>
      <c r="D175" s="75"/>
      <c r="E175" s="75"/>
      <c r="F175" s="75"/>
      <c r="G175" s="76"/>
      <c r="H175" s="76"/>
      <c r="I175" s="76"/>
      <c r="J175" s="76"/>
      <c r="K175" s="81" t="str">
        <f>IF($H175="", "", IFERROR(INDEX('Country List'!$E$2:$E$224, MATCH(INDEX(copy_paste_country, MATCH($H175, copy_paste_supplier, 0)), 'Country List'!$G$2:$G$224, 0)), INDEX(copy_paste_country, MATCH($H175, copy_paste_supplier, 0))))</f>
        <v/>
      </c>
      <c r="L175" s="81" t="str">
        <f t="shared" si="0"/>
        <v/>
      </c>
      <c r="M175" s="81" t="str" cm="1">
        <f t="array" ref="M175">IF($K175="", "", IFERROR(INDEX(list_cbam_relevance, MATCH($L175,list_specific_countries,0)), IF(OR(EXACT($L175,list_unlocodes_countries)), "CBAM-relevant", "Ungültiger UNLOCODE")))</f>
        <v/>
      </c>
      <c r="N175" s="81" t="str" cm="1">
        <f t="array" ref="N175">IF($G175="", "", IF($AF175 &lt; 8, "Nicht genügend Ziffern", IF(OR(EXACT($AE175,LEFT(list_cn_codes,8))), "CBAM-relevant", "Von CBAM ausgeschlossen")))</f>
        <v/>
      </c>
      <c r="O175" s="81" t="str" cm="1">
        <f t="array" ref="O175">IF(AND(EXACT("",$G175:$I175)), "", IF(OR(EXACT("",$G175:$I175)), "Bitte Pflichtfelder befüllen", IF($AH175, IF($AI175, IF($AJ175, IF(AND($N175="CBAM-relevant",$M175="CBAM-relevant"), "CBAM-relevant", "von CBAM ausgeschlossen"), "Bitte Nettogewicht überprüfen"), "Bitte Ursprungsland überprüfen"), "Bitte Zolltarifnummer überprüfen")))</f>
        <v/>
      </c>
      <c r="P175" s="81" t="str" cm="1">
        <f t="array" ref="P175">IF(OR(EXACT("",$G175:$I175)), "", MAX(0, IF($AL175, IF($AK175, INDEX(defvals_specific_countries, MATCH(LEFT($AE175,8), LEFT(list_cn_codes,8), 0), MATCH($L175, list_specific_countries, 0)), INDEX(defvals_rest_of_world, MATCH(LEFT($AE175,8), LEFT(list_cn_codes,8), 0))), 0)))</f>
        <v/>
      </c>
      <c r="Q175" s="81" t="str">
        <f t="shared" si="17"/>
        <v/>
      </c>
      <c r="R175" s="81" t="str">
        <f t="shared" si="22"/>
        <v/>
      </c>
      <c r="S175" s="81" t="str">
        <f t="shared" si="22"/>
        <v/>
      </c>
      <c r="T175" s="81" t="str">
        <f t="shared" si="22"/>
        <v/>
      </c>
      <c r="U175" s="81" t="str">
        <f t="shared" si="22"/>
        <v/>
      </c>
      <c r="V175" s="81" t="str">
        <f t="shared" si="22"/>
        <v/>
      </c>
      <c r="W175" s="81" t="str">
        <f t="shared" si="22"/>
        <v/>
      </c>
      <c r="X175" s="81" t="str">
        <f t="shared" si="22"/>
        <v/>
      </c>
      <c r="Y175" s="81" t="str">
        <f t="shared" si="22"/>
        <v/>
      </c>
      <c r="Z175" s="81" t="str">
        <f t="shared" si="22"/>
        <v/>
      </c>
      <c r="AE175" s="7" t="str">
        <f t="shared" si="2"/>
        <v/>
      </c>
      <c r="AF175" s="7" t="str">
        <f t="shared" si="19"/>
        <v/>
      </c>
      <c r="AG175" s="7" t="str">
        <f t="shared" si="3"/>
        <v/>
      </c>
      <c r="AH175" s="7" t="str">
        <f t="shared" si="20"/>
        <v/>
      </c>
      <c r="AI175" s="7" t="str" cm="1">
        <f t="array" ref="AI175">IF($K175="", "", AND($L175&lt;&gt;"", OR(EXACT($L175,list_unlocodes_countries))))</f>
        <v/>
      </c>
      <c r="AJ175" s="7" t="str">
        <f t="shared" si="21"/>
        <v/>
      </c>
      <c r="AK175" s="7" t="str">
        <f t="shared" si="4"/>
        <v/>
      </c>
      <c r="AL175" s="7" t="str" cm="1">
        <f t="array" ref="AL175">IF($AE175="", "", ISNUMBER(MATCH(LEFT($AE175,8), LEFT(list_cn_codes,8), 0)))</f>
        <v/>
      </c>
      <c r="AM175" s="7" t="str" cm="1">
        <f t="array" ref="AM175">IFERROR(
 IF(OR(EXACT("",$G175:$I175)), "",
  IF($F175="", 1, INDEX(calc_companies, MATCH($F175, drop_companies, 0))) *
  IF($H175="", 1, INDEX(calc_suppliers, MATCH($H175, drop_suppliers, 0))) *
  INDEX(calc_cn_codes, MATCH(LEFT($AE175,8), LEFT(drop_cn_codes,8), 0)) *
  INDEX(calc_countries, MATCH($L175, drop_countries, 0))
 ), "")</f>
        <v/>
      </c>
    </row>
    <row r="176" spans="1:39" ht="36" customHeight="1" thickTop="1" thickBot="1" x14ac:dyDescent="0.3">
      <c r="A176" s="62"/>
      <c r="C176" s="75"/>
      <c r="D176" s="75"/>
      <c r="E176" s="75"/>
      <c r="F176" s="75"/>
      <c r="G176" s="76"/>
      <c r="H176" s="76"/>
      <c r="I176" s="76"/>
      <c r="J176" s="76"/>
      <c r="K176" s="81" t="str">
        <f>IF($H176="", "", IFERROR(INDEX('Country List'!$E$2:$E$224, MATCH(INDEX(copy_paste_country, MATCH($H176, copy_paste_supplier, 0)), 'Country List'!$G$2:$G$224, 0)), INDEX(copy_paste_country, MATCH($H176, copy_paste_supplier, 0))))</f>
        <v/>
      </c>
      <c r="L176" s="81" t="str">
        <f t="shared" si="0"/>
        <v/>
      </c>
      <c r="M176" s="81" t="str" cm="1">
        <f t="array" ref="M176">IF($K176="", "", IFERROR(INDEX(list_cbam_relevance, MATCH($L176,list_specific_countries,0)), IF(OR(EXACT($L176,list_unlocodes_countries)), "CBAM-relevant", "Ungültiger UNLOCODE")))</f>
        <v/>
      </c>
      <c r="N176" s="81" t="str" cm="1">
        <f t="array" ref="N176">IF($G176="", "", IF($AF176 &lt; 8, "Nicht genügend Ziffern", IF(OR(EXACT($AE176,LEFT(list_cn_codes,8))), "CBAM-relevant", "Von CBAM ausgeschlossen")))</f>
        <v/>
      </c>
      <c r="O176" s="81" t="str" cm="1">
        <f t="array" ref="O176">IF(AND(EXACT("",$G176:$I176)), "", IF(OR(EXACT("",$G176:$I176)), "Bitte Pflichtfelder befüllen", IF($AH176, IF($AI176, IF($AJ176, IF(AND($N176="CBAM-relevant",$M176="CBAM-relevant"), "CBAM-relevant", "von CBAM ausgeschlossen"), "Bitte Nettogewicht überprüfen"), "Bitte Ursprungsland überprüfen"), "Bitte Zolltarifnummer überprüfen")))</f>
        <v/>
      </c>
      <c r="P176" s="81" t="str" cm="1">
        <f t="array" ref="P176">IF(OR(EXACT("",$G176:$I176)), "", MAX(0, IF($AL176, IF($AK176, INDEX(defvals_specific_countries, MATCH(LEFT($AE176,8), LEFT(list_cn_codes,8), 0), MATCH($L176, list_specific_countries, 0)), INDEX(defvals_rest_of_world, MATCH(LEFT($AE176,8), LEFT(list_cn_codes,8), 0))), 0)))</f>
        <v/>
      </c>
      <c r="Q176" s="81" t="str">
        <f t="shared" si="17"/>
        <v/>
      </c>
      <c r="R176" s="81" t="str">
        <f t="shared" si="22"/>
        <v/>
      </c>
      <c r="S176" s="81" t="str">
        <f t="shared" si="22"/>
        <v/>
      </c>
      <c r="T176" s="81" t="str">
        <f t="shared" si="22"/>
        <v/>
      </c>
      <c r="U176" s="81" t="str">
        <f t="shared" si="22"/>
        <v/>
      </c>
      <c r="V176" s="81" t="str">
        <f t="shared" si="22"/>
        <v/>
      </c>
      <c r="W176" s="81" t="str">
        <f t="shared" si="22"/>
        <v/>
      </c>
      <c r="X176" s="81" t="str">
        <f t="shared" si="22"/>
        <v/>
      </c>
      <c r="Y176" s="81" t="str">
        <f t="shared" si="22"/>
        <v/>
      </c>
      <c r="Z176" s="81" t="str">
        <f t="shared" si="22"/>
        <v/>
      </c>
      <c r="AE176" s="7" t="str">
        <f t="shared" si="2"/>
        <v/>
      </c>
      <c r="AF176" s="7" t="str">
        <f t="shared" si="19"/>
        <v/>
      </c>
      <c r="AG176" s="7" t="str">
        <f t="shared" si="3"/>
        <v/>
      </c>
      <c r="AH176" s="7" t="str">
        <f t="shared" si="20"/>
        <v/>
      </c>
      <c r="AI176" s="7" t="str" cm="1">
        <f t="array" ref="AI176">IF($K176="", "", AND($L176&lt;&gt;"", OR(EXACT($L176,list_unlocodes_countries))))</f>
        <v/>
      </c>
      <c r="AJ176" s="7" t="str">
        <f t="shared" si="21"/>
        <v/>
      </c>
      <c r="AK176" s="7" t="str">
        <f t="shared" si="4"/>
        <v/>
      </c>
      <c r="AL176" s="7" t="str" cm="1">
        <f t="array" ref="AL176">IF($AE176="", "", ISNUMBER(MATCH(LEFT($AE176,8), LEFT(list_cn_codes,8), 0)))</f>
        <v/>
      </c>
      <c r="AM176" s="7" t="str" cm="1">
        <f t="array" ref="AM176">IFERROR(
 IF(OR(EXACT("",$G176:$I176)), "",
  IF($F176="", 1, INDEX(calc_companies, MATCH($F176, drop_companies, 0))) *
  IF($H176="", 1, INDEX(calc_suppliers, MATCH($H176, drop_suppliers, 0))) *
  INDEX(calc_cn_codes, MATCH(LEFT($AE176,8), LEFT(drop_cn_codes,8), 0)) *
  INDEX(calc_countries, MATCH($L176, drop_countries, 0))
 ), "")</f>
        <v/>
      </c>
    </row>
    <row r="177" spans="1:39" ht="36" customHeight="1" thickTop="1" thickBot="1" x14ac:dyDescent="0.3">
      <c r="A177" s="62"/>
      <c r="C177" s="75"/>
      <c r="D177" s="75"/>
      <c r="E177" s="75"/>
      <c r="F177" s="75"/>
      <c r="G177" s="76"/>
      <c r="H177" s="76"/>
      <c r="I177" s="76"/>
      <c r="J177" s="76"/>
      <c r="K177" s="81" t="str">
        <f>IF($H177="", "", IFERROR(INDEX('Country List'!$E$2:$E$224, MATCH(INDEX(copy_paste_country, MATCH($H177, copy_paste_supplier, 0)), 'Country List'!$G$2:$G$224, 0)), INDEX(copy_paste_country, MATCH($H177, copy_paste_supplier, 0))))</f>
        <v/>
      </c>
      <c r="L177" s="81" t="str">
        <f t="shared" si="0"/>
        <v/>
      </c>
      <c r="M177" s="81" t="str" cm="1">
        <f t="array" ref="M177">IF($K177="", "", IFERROR(INDEX(list_cbam_relevance, MATCH($L177,list_specific_countries,0)), IF(OR(EXACT($L177,list_unlocodes_countries)), "CBAM-relevant", "Ungültiger UNLOCODE")))</f>
        <v/>
      </c>
      <c r="N177" s="81" t="str" cm="1">
        <f t="array" ref="N177">IF($G177="", "", IF($AF177 &lt; 8, "Nicht genügend Ziffern", IF(OR(EXACT($AE177,LEFT(list_cn_codes,8))), "CBAM-relevant", "Von CBAM ausgeschlossen")))</f>
        <v/>
      </c>
      <c r="O177" s="81" t="str" cm="1">
        <f t="array" ref="O177">IF(AND(EXACT("",$G177:$I177)), "", IF(OR(EXACT("",$G177:$I177)), "Bitte Pflichtfelder befüllen", IF($AH177, IF($AI177, IF($AJ177, IF(AND($N177="CBAM-relevant",$M177="CBAM-relevant"), "CBAM-relevant", "von CBAM ausgeschlossen"), "Bitte Nettogewicht überprüfen"), "Bitte Ursprungsland überprüfen"), "Bitte Zolltarifnummer überprüfen")))</f>
        <v/>
      </c>
      <c r="P177" s="81" t="str" cm="1">
        <f t="array" ref="P177">IF(OR(EXACT("",$G177:$I177)), "", MAX(0, IF($AL177, IF($AK177, INDEX(defvals_specific_countries, MATCH(LEFT($AE177,8), LEFT(list_cn_codes,8), 0), MATCH($L177, list_specific_countries, 0)), INDEX(defvals_rest_of_world, MATCH(LEFT($AE177,8), LEFT(list_cn_codes,8), 0))), 0)))</f>
        <v/>
      </c>
      <c r="Q177" s="81" t="str">
        <f t="shared" si="17"/>
        <v/>
      </c>
      <c r="R177" s="81" t="str">
        <f t="shared" si="22"/>
        <v/>
      </c>
      <c r="S177" s="81" t="str">
        <f t="shared" si="22"/>
        <v/>
      </c>
      <c r="T177" s="81" t="str">
        <f t="shared" si="22"/>
        <v/>
      </c>
      <c r="U177" s="81" t="str">
        <f t="shared" si="22"/>
        <v/>
      </c>
      <c r="V177" s="81" t="str">
        <f t="shared" si="22"/>
        <v/>
      </c>
      <c r="W177" s="81" t="str">
        <f t="shared" si="22"/>
        <v/>
      </c>
      <c r="X177" s="81" t="str">
        <f t="shared" si="22"/>
        <v/>
      </c>
      <c r="Y177" s="81" t="str">
        <f t="shared" si="22"/>
        <v/>
      </c>
      <c r="Z177" s="81" t="str">
        <f t="shared" si="22"/>
        <v/>
      </c>
      <c r="AE177" s="7" t="str">
        <f t="shared" si="2"/>
        <v/>
      </c>
      <c r="AF177" s="7" t="str">
        <f t="shared" si="19"/>
        <v/>
      </c>
      <c r="AG177" s="7" t="str">
        <f t="shared" si="3"/>
        <v/>
      </c>
      <c r="AH177" s="7" t="str">
        <f t="shared" si="20"/>
        <v/>
      </c>
      <c r="AI177" s="7" t="str" cm="1">
        <f t="array" ref="AI177">IF($K177="", "", AND($L177&lt;&gt;"", OR(EXACT($L177,list_unlocodes_countries))))</f>
        <v/>
      </c>
      <c r="AJ177" s="7" t="str">
        <f t="shared" si="21"/>
        <v/>
      </c>
      <c r="AK177" s="7" t="str">
        <f t="shared" si="4"/>
        <v/>
      </c>
      <c r="AL177" s="7" t="str" cm="1">
        <f t="array" ref="AL177">IF($AE177="", "", ISNUMBER(MATCH(LEFT($AE177,8), LEFT(list_cn_codes,8), 0)))</f>
        <v/>
      </c>
      <c r="AM177" s="7" t="str" cm="1">
        <f t="array" ref="AM177">IFERROR(
 IF(OR(EXACT("",$G177:$I177)), "",
  IF($F177="", 1, INDEX(calc_companies, MATCH($F177, drop_companies, 0))) *
  IF($H177="", 1, INDEX(calc_suppliers, MATCH($H177, drop_suppliers, 0))) *
  INDEX(calc_cn_codes, MATCH(LEFT($AE177,8), LEFT(drop_cn_codes,8), 0)) *
  INDEX(calc_countries, MATCH($L177, drop_countries, 0))
 ), "")</f>
        <v/>
      </c>
    </row>
    <row r="178" spans="1:39" ht="36" customHeight="1" thickTop="1" thickBot="1" x14ac:dyDescent="0.3">
      <c r="A178" s="62"/>
      <c r="C178" s="75"/>
      <c r="D178" s="75"/>
      <c r="E178" s="75"/>
      <c r="F178" s="75"/>
      <c r="G178" s="76"/>
      <c r="H178" s="76"/>
      <c r="I178" s="76"/>
      <c r="J178" s="76"/>
      <c r="K178" s="81" t="str">
        <f>IF($H178="", "", IFERROR(INDEX('Country List'!$E$2:$E$224, MATCH(INDEX(copy_paste_country, MATCH($H178, copy_paste_supplier, 0)), 'Country List'!$G$2:$G$224, 0)), INDEX(copy_paste_country, MATCH($H178, copy_paste_supplier, 0))))</f>
        <v/>
      </c>
      <c r="L178" s="81" t="str">
        <f t="shared" si="0"/>
        <v/>
      </c>
      <c r="M178" s="81" t="str" cm="1">
        <f t="array" ref="M178">IF($K178="", "", IFERROR(INDEX(list_cbam_relevance, MATCH($L178,list_specific_countries,0)), IF(OR(EXACT($L178,list_unlocodes_countries)), "CBAM-relevant", "Ungültiger UNLOCODE")))</f>
        <v/>
      </c>
      <c r="N178" s="81" t="str" cm="1">
        <f t="array" ref="N178">IF($G178="", "", IF($AF178 &lt; 8, "Nicht genügend Ziffern", IF(OR(EXACT($AE178,LEFT(list_cn_codes,8))), "CBAM-relevant", "Von CBAM ausgeschlossen")))</f>
        <v/>
      </c>
      <c r="O178" s="81" t="str" cm="1">
        <f t="array" ref="O178">IF(AND(EXACT("",$G178:$I178)), "", IF(OR(EXACT("",$G178:$I178)), "Bitte Pflichtfelder befüllen", IF($AH178, IF($AI178, IF($AJ178, IF(AND($N178="CBAM-relevant",$M178="CBAM-relevant"), "CBAM-relevant", "von CBAM ausgeschlossen"), "Bitte Nettogewicht überprüfen"), "Bitte Ursprungsland überprüfen"), "Bitte Zolltarifnummer überprüfen")))</f>
        <v/>
      </c>
      <c r="P178" s="81" t="str" cm="1">
        <f t="array" ref="P178">IF(OR(EXACT("",$G178:$I178)), "", MAX(0, IF($AL178, IF($AK178, INDEX(defvals_specific_countries, MATCH(LEFT($AE178,8), LEFT(list_cn_codes,8), 0), MATCH($L178, list_specific_countries, 0)), INDEX(defvals_rest_of_world, MATCH(LEFT($AE178,8), LEFT(list_cn_codes,8), 0))), 0)))</f>
        <v/>
      </c>
      <c r="Q178" s="81" t="str">
        <f t="shared" si="17"/>
        <v/>
      </c>
      <c r="R178" s="81" t="str">
        <f t="shared" si="22"/>
        <v/>
      </c>
      <c r="S178" s="81" t="str">
        <f t="shared" si="22"/>
        <v/>
      </c>
      <c r="T178" s="81" t="str">
        <f t="shared" si="22"/>
        <v/>
      </c>
      <c r="U178" s="81" t="str">
        <f t="shared" si="22"/>
        <v/>
      </c>
      <c r="V178" s="81" t="str">
        <f t="shared" si="22"/>
        <v/>
      </c>
      <c r="W178" s="81" t="str">
        <f t="shared" si="22"/>
        <v/>
      </c>
      <c r="X178" s="81" t="str">
        <f t="shared" si="22"/>
        <v/>
      </c>
      <c r="Y178" s="81" t="str">
        <f t="shared" si="22"/>
        <v/>
      </c>
      <c r="Z178" s="81" t="str">
        <f t="shared" si="22"/>
        <v/>
      </c>
      <c r="AE178" s="7" t="str">
        <f t="shared" si="2"/>
        <v/>
      </c>
      <c r="AF178" s="7" t="str">
        <f t="shared" si="19"/>
        <v/>
      </c>
      <c r="AG178" s="7" t="str">
        <f t="shared" si="3"/>
        <v/>
      </c>
      <c r="AH178" s="7" t="str">
        <f t="shared" si="20"/>
        <v/>
      </c>
      <c r="AI178" s="7" t="str" cm="1">
        <f t="array" ref="AI178">IF($K178="", "", AND($L178&lt;&gt;"", OR(EXACT($L178,list_unlocodes_countries))))</f>
        <v/>
      </c>
      <c r="AJ178" s="7" t="str">
        <f t="shared" si="21"/>
        <v/>
      </c>
      <c r="AK178" s="7" t="str">
        <f t="shared" si="4"/>
        <v/>
      </c>
      <c r="AL178" s="7" t="str" cm="1">
        <f t="array" ref="AL178">IF($AE178="", "", ISNUMBER(MATCH(LEFT($AE178,8), LEFT(list_cn_codes,8), 0)))</f>
        <v/>
      </c>
      <c r="AM178" s="7" t="str" cm="1">
        <f t="array" ref="AM178">IFERROR(
 IF(OR(EXACT("",$G178:$I178)), "",
  IF($F178="", 1, INDEX(calc_companies, MATCH($F178, drop_companies, 0))) *
  IF($H178="", 1, INDEX(calc_suppliers, MATCH($H178, drop_suppliers, 0))) *
  INDEX(calc_cn_codes, MATCH(LEFT($AE178,8), LEFT(drop_cn_codes,8), 0)) *
  INDEX(calc_countries, MATCH($L178, drop_countries, 0))
 ), "")</f>
        <v/>
      </c>
    </row>
    <row r="179" spans="1:39" ht="36" customHeight="1" thickTop="1" thickBot="1" x14ac:dyDescent="0.3">
      <c r="A179" s="62"/>
      <c r="C179" s="75"/>
      <c r="D179" s="75"/>
      <c r="E179" s="75"/>
      <c r="F179" s="75"/>
      <c r="G179" s="76"/>
      <c r="H179" s="76"/>
      <c r="I179" s="76"/>
      <c r="J179" s="76"/>
      <c r="K179" s="81" t="str">
        <f>IF($H179="", "", IFERROR(INDEX('Country List'!$E$2:$E$224, MATCH(INDEX(copy_paste_country, MATCH($H179, copy_paste_supplier, 0)), 'Country List'!$G$2:$G$224, 0)), INDEX(copy_paste_country, MATCH($H179, copy_paste_supplier, 0))))</f>
        <v/>
      </c>
      <c r="L179" s="81" t="str">
        <f t="shared" si="0"/>
        <v/>
      </c>
      <c r="M179" s="81" t="str" cm="1">
        <f t="array" ref="M179">IF($K179="", "", IFERROR(INDEX(list_cbam_relevance, MATCH($L179,list_specific_countries,0)), IF(OR(EXACT($L179,list_unlocodes_countries)), "CBAM-relevant", "Ungültiger UNLOCODE")))</f>
        <v/>
      </c>
      <c r="N179" s="81" t="str" cm="1">
        <f t="array" ref="N179">IF($G179="", "", IF($AF179 &lt; 8, "Nicht genügend Ziffern", IF(OR(EXACT($AE179,LEFT(list_cn_codes,8))), "CBAM-relevant", "Von CBAM ausgeschlossen")))</f>
        <v/>
      </c>
      <c r="O179" s="81" t="str" cm="1">
        <f t="array" ref="O179">IF(AND(EXACT("",$G179:$I179)), "", IF(OR(EXACT("",$G179:$I179)), "Bitte Pflichtfelder befüllen", IF($AH179, IF($AI179, IF($AJ179, IF(AND($N179="CBAM-relevant",$M179="CBAM-relevant"), "CBAM-relevant", "von CBAM ausgeschlossen"), "Bitte Nettogewicht überprüfen"), "Bitte Ursprungsland überprüfen"), "Bitte Zolltarifnummer überprüfen")))</f>
        <v/>
      </c>
      <c r="P179" s="81" t="str" cm="1">
        <f t="array" ref="P179">IF(OR(EXACT("",$G179:$I179)), "", MAX(0, IF($AL179, IF($AK179, INDEX(defvals_specific_countries, MATCH(LEFT($AE179,8), LEFT(list_cn_codes,8), 0), MATCH($L179, list_specific_countries, 0)), INDEX(defvals_rest_of_world, MATCH(LEFT($AE179,8), LEFT(list_cn_codes,8), 0))), 0)))</f>
        <v/>
      </c>
      <c r="Q179" s="81" t="str">
        <f t="shared" si="17"/>
        <v/>
      </c>
      <c r="R179" s="81" t="str">
        <f t="shared" si="22"/>
        <v/>
      </c>
      <c r="S179" s="81" t="str">
        <f t="shared" si="22"/>
        <v/>
      </c>
      <c r="T179" s="81" t="str">
        <f t="shared" si="22"/>
        <v/>
      </c>
      <c r="U179" s="81" t="str">
        <f t="shared" si="22"/>
        <v/>
      </c>
      <c r="V179" s="81" t="str">
        <f t="shared" si="22"/>
        <v/>
      </c>
      <c r="W179" s="81" t="str">
        <f t="shared" si="22"/>
        <v/>
      </c>
      <c r="X179" s="81" t="str">
        <f t="shared" si="22"/>
        <v/>
      </c>
      <c r="Y179" s="81" t="str">
        <f t="shared" si="22"/>
        <v/>
      </c>
      <c r="Z179" s="81" t="str">
        <f t="shared" si="22"/>
        <v/>
      </c>
      <c r="AE179" s="7" t="str">
        <f t="shared" si="2"/>
        <v/>
      </c>
      <c r="AF179" s="7" t="str">
        <f t="shared" si="19"/>
        <v/>
      </c>
      <c r="AG179" s="7" t="str">
        <f t="shared" si="3"/>
        <v/>
      </c>
      <c r="AH179" s="7" t="str">
        <f t="shared" si="20"/>
        <v/>
      </c>
      <c r="AI179" s="7" t="str" cm="1">
        <f t="array" ref="AI179">IF($K179="", "", AND($L179&lt;&gt;"", OR(EXACT($L179,list_unlocodes_countries))))</f>
        <v/>
      </c>
      <c r="AJ179" s="7" t="str">
        <f t="shared" si="21"/>
        <v/>
      </c>
      <c r="AK179" s="7" t="str">
        <f t="shared" si="4"/>
        <v/>
      </c>
      <c r="AL179" s="7" t="str" cm="1">
        <f t="array" ref="AL179">IF($AE179="", "", ISNUMBER(MATCH(LEFT($AE179,8), LEFT(list_cn_codes,8), 0)))</f>
        <v/>
      </c>
      <c r="AM179" s="7" t="str" cm="1">
        <f t="array" ref="AM179">IFERROR(
 IF(OR(EXACT("",$G179:$I179)), "",
  IF($F179="", 1, INDEX(calc_companies, MATCH($F179, drop_companies, 0))) *
  IF($H179="", 1, INDEX(calc_suppliers, MATCH($H179, drop_suppliers, 0))) *
  INDEX(calc_cn_codes, MATCH(LEFT($AE179,8), LEFT(drop_cn_codes,8), 0)) *
  INDEX(calc_countries, MATCH($L179, drop_countries, 0))
 ), "")</f>
        <v/>
      </c>
    </row>
    <row r="180" spans="1:39" ht="36" customHeight="1" thickTop="1" thickBot="1" x14ac:dyDescent="0.3">
      <c r="A180" s="62"/>
      <c r="C180" s="75"/>
      <c r="D180" s="75"/>
      <c r="E180" s="75"/>
      <c r="F180" s="75"/>
      <c r="G180" s="76"/>
      <c r="H180" s="76"/>
      <c r="I180" s="76"/>
      <c r="J180" s="76"/>
      <c r="K180" s="81" t="str">
        <f>IF($H180="", "", IFERROR(INDEX('Country List'!$E$2:$E$224, MATCH(INDEX(copy_paste_country, MATCH($H180, copy_paste_supplier, 0)), 'Country List'!$G$2:$G$224, 0)), INDEX(copy_paste_country, MATCH($H180, copy_paste_supplier, 0))))</f>
        <v/>
      </c>
      <c r="L180" s="81" t="str">
        <f t="shared" si="0"/>
        <v/>
      </c>
      <c r="M180" s="81" t="str" cm="1">
        <f t="array" ref="M180">IF($K180="", "", IFERROR(INDEX(list_cbam_relevance, MATCH($L180,list_specific_countries,0)), IF(OR(EXACT($L180,list_unlocodes_countries)), "CBAM-relevant", "Ungültiger UNLOCODE")))</f>
        <v/>
      </c>
      <c r="N180" s="81" t="str" cm="1">
        <f t="array" ref="N180">IF($G180="", "", IF($AF180 &lt; 8, "Nicht genügend Ziffern", IF(OR(EXACT($AE180,LEFT(list_cn_codes,8))), "CBAM-relevant", "Von CBAM ausgeschlossen")))</f>
        <v/>
      </c>
      <c r="O180" s="81" t="str" cm="1">
        <f t="array" ref="O180">IF(AND(EXACT("",$G180:$I180)), "", IF(OR(EXACT("",$G180:$I180)), "Bitte Pflichtfelder befüllen", IF($AH180, IF($AI180, IF($AJ180, IF(AND($N180="CBAM-relevant",$M180="CBAM-relevant"), "CBAM-relevant", "von CBAM ausgeschlossen"), "Bitte Nettogewicht überprüfen"), "Bitte Ursprungsland überprüfen"), "Bitte Zolltarifnummer überprüfen")))</f>
        <v/>
      </c>
      <c r="P180" s="81" t="str" cm="1">
        <f t="array" ref="P180">IF(OR(EXACT("",$G180:$I180)), "", MAX(0, IF($AL180, IF($AK180, INDEX(defvals_specific_countries, MATCH(LEFT($AE180,8), LEFT(list_cn_codes,8), 0), MATCH($L180, list_specific_countries, 0)), INDEX(defvals_rest_of_world, MATCH(LEFT($AE180,8), LEFT(list_cn_codes,8), 0))), 0)))</f>
        <v/>
      </c>
      <c r="Q180" s="81" t="str">
        <f t="shared" si="17"/>
        <v/>
      </c>
      <c r="R180" s="81" t="str">
        <f t="shared" si="22"/>
        <v/>
      </c>
      <c r="S180" s="81" t="str">
        <f t="shared" si="22"/>
        <v/>
      </c>
      <c r="T180" s="81" t="str">
        <f t="shared" si="22"/>
        <v/>
      </c>
      <c r="U180" s="81" t="str">
        <f t="shared" si="22"/>
        <v/>
      </c>
      <c r="V180" s="81" t="str">
        <f t="shared" si="22"/>
        <v/>
      </c>
      <c r="W180" s="81" t="str">
        <f t="shared" si="22"/>
        <v/>
      </c>
      <c r="X180" s="81" t="str">
        <f t="shared" si="22"/>
        <v/>
      </c>
      <c r="Y180" s="81" t="str">
        <f t="shared" si="22"/>
        <v/>
      </c>
      <c r="Z180" s="81" t="str">
        <f t="shared" si="22"/>
        <v/>
      </c>
      <c r="AE180" s="7" t="str">
        <f t="shared" si="2"/>
        <v/>
      </c>
      <c r="AF180" s="7" t="str">
        <f t="shared" si="19"/>
        <v/>
      </c>
      <c r="AG180" s="7" t="str">
        <f t="shared" si="3"/>
        <v/>
      </c>
      <c r="AH180" s="7" t="str">
        <f t="shared" si="20"/>
        <v/>
      </c>
      <c r="AI180" s="7" t="str" cm="1">
        <f t="array" ref="AI180">IF($K180="", "", AND($L180&lt;&gt;"", OR(EXACT($L180,list_unlocodes_countries))))</f>
        <v/>
      </c>
      <c r="AJ180" s="7" t="str">
        <f t="shared" si="21"/>
        <v/>
      </c>
      <c r="AK180" s="7" t="str">
        <f t="shared" si="4"/>
        <v/>
      </c>
      <c r="AL180" s="7" t="str" cm="1">
        <f t="array" ref="AL180">IF($AE180="", "", ISNUMBER(MATCH(LEFT($AE180,8), LEFT(list_cn_codes,8), 0)))</f>
        <v/>
      </c>
      <c r="AM180" s="7" t="str" cm="1">
        <f t="array" ref="AM180">IFERROR(
 IF(OR(EXACT("",$G180:$I180)), "",
  IF($F180="", 1, INDEX(calc_companies, MATCH($F180, drop_companies, 0))) *
  IF($H180="", 1, INDEX(calc_suppliers, MATCH($H180, drop_suppliers, 0))) *
  INDEX(calc_cn_codes, MATCH(LEFT($AE180,8), LEFT(drop_cn_codes,8), 0)) *
  INDEX(calc_countries, MATCH($L180, drop_countries, 0))
 ), "")</f>
        <v/>
      </c>
    </row>
    <row r="181" spans="1:39" ht="36" customHeight="1" thickTop="1" thickBot="1" x14ac:dyDescent="0.3">
      <c r="A181" s="62"/>
      <c r="C181" s="75"/>
      <c r="D181" s="75"/>
      <c r="E181" s="75"/>
      <c r="F181" s="75"/>
      <c r="G181" s="76"/>
      <c r="H181" s="76"/>
      <c r="I181" s="76"/>
      <c r="J181" s="76"/>
      <c r="K181" s="81" t="str">
        <f>IF($H181="", "", IFERROR(INDEX('Country List'!$E$2:$E$224, MATCH(INDEX(copy_paste_country, MATCH($H181, copy_paste_supplier, 0)), 'Country List'!$G$2:$G$224, 0)), INDEX(copy_paste_country, MATCH($H181, copy_paste_supplier, 0))))</f>
        <v/>
      </c>
      <c r="L181" s="81" t="str">
        <f t="shared" si="0"/>
        <v/>
      </c>
      <c r="M181" s="81" t="str" cm="1">
        <f t="array" ref="M181">IF($K181="", "", IFERROR(INDEX(list_cbam_relevance, MATCH($L181,list_specific_countries,0)), IF(OR(EXACT($L181,list_unlocodes_countries)), "CBAM-relevant", "Ungültiger UNLOCODE")))</f>
        <v/>
      </c>
      <c r="N181" s="81" t="str" cm="1">
        <f t="array" ref="N181">IF($G181="", "", IF($AF181 &lt; 8, "Nicht genügend Ziffern", IF(OR(EXACT($AE181,LEFT(list_cn_codes,8))), "CBAM-relevant", "Von CBAM ausgeschlossen")))</f>
        <v/>
      </c>
      <c r="O181" s="81" t="str" cm="1">
        <f t="array" ref="O181">IF(AND(EXACT("",$G181:$I181)), "", IF(OR(EXACT("",$G181:$I181)), "Bitte Pflichtfelder befüllen", IF($AH181, IF($AI181, IF($AJ181, IF(AND($N181="CBAM-relevant",$M181="CBAM-relevant"), "CBAM-relevant", "von CBAM ausgeschlossen"), "Bitte Nettogewicht überprüfen"), "Bitte Ursprungsland überprüfen"), "Bitte Zolltarifnummer überprüfen")))</f>
        <v/>
      </c>
      <c r="P181" s="81" t="str" cm="1">
        <f t="array" ref="P181">IF(OR(EXACT("",$G181:$I181)), "", MAX(0, IF($AL181, IF($AK181, INDEX(defvals_specific_countries, MATCH(LEFT($AE181,8), LEFT(list_cn_codes,8), 0), MATCH($L181, list_specific_countries, 0)), INDEX(defvals_rest_of_world, MATCH(LEFT($AE181,8), LEFT(list_cn_codes,8), 0))), 0)))</f>
        <v/>
      </c>
      <c r="Q181" s="81" t="str">
        <f t="shared" si="17"/>
        <v/>
      </c>
      <c r="R181" s="81" t="str">
        <f t="shared" si="22"/>
        <v/>
      </c>
      <c r="S181" s="81" t="str">
        <f t="shared" si="22"/>
        <v/>
      </c>
      <c r="T181" s="81" t="str">
        <f t="shared" si="22"/>
        <v/>
      </c>
      <c r="U181" s="81" t="str">
        <f t="shared" si="22"/>
        <v/>
      </c>
      <c r="V181" s="81" t="str">
        <f t="shared" si="22"/>
        <v/>
      </c>
      <c r="W181" s="81" t="str">
        <f t="shared" si="22"/>
        <v/>
      </c>
      <c r="X181" s="81" t="str">
        <f t="shared" si="22"/>
        <v/>
      </c>
      <c r="Y181" s="81" t="str">
        <f t="shared" si="22"/>
        <v/>
      </c>
      <c r="Z181" s="81" t="str">
        <f t="shared" si="22"/>
        <v/>
      </c>
      <c r="AE181" s="7" t="str">
        <f t="shared" si="2"/>
        <v/>
      </c>
      <c r="AF181" s="7" t="str">
        <f t="shared" si="19"/>
        <v/>
      </c>
      <c r="AG181" s="7" t="str">
        <f t="shared" si="3"/>
        <v/>
      </c>
      <c r="AH181" s="7" t="str">
        <f t="shared" si="20"/>
        <v/>
      </c>
      <c r="AI181" s="7" t="str" cm="1">
        <f t="array" ref="AI181">IF($K181="", "", AND($L181&lt;&gt;"", OR(EXACT($L181,list_unlocodes_countries))))</f>
        <v/>
      </c>
      <c r="AJ181" s="7" t="str">
        <f t="shared" si="21"/>
        <v/>
      </c>
      <c r="AK181" s="7" t="str">
        <f t="shared" si="4"/>
        <v/>
      </c>
      <c r="AL181" s="7" t="str" cm="1">
        <f t="array" ref="AL181">IF($AE181="", "", ISNUMBER(MATCH(LEFT($AE181,8), LEFT(list_cn_codes,8), 0)))</f>
        <v/>
      </c>
      <c r="AM181" s="7" t="str" cm="1">
        <f t="array" ref="AM181">IFERROR(
 IF(OR(EXACT("",$G181:$I181)), "",
  IF($F181="", 1, INDEX(calc_companies, MATCH($F181, drop_companies, 0))) *
  IF($H181="", 1, INDEX(calc_suppliers, MATCH($H181, drop_suppliers, 0))) *
  INDEX(calc_cn_codes, MATCH(LEFT($AE181,8), LEFT(drop_cn_codes,8), 0)) *
  INDEX(calc_countries, MATCH($L181, drop_countries, 0))
 ), "")</f>
        <v/>
      </c>
    </row>
    <row r="182" spans="1:39" ht="36" customHeight="1" thickTop="1" thickBot="1" x14ac:dyDescent="0.3">
      <c r="A182" s="62"/>
      <c r="C182" s="75"/>
      <c r="D182" s="75"/>
      <c r="E182" s="75"/>
      <c r="F182" s="75"/>
      <c r="G182" s="76"/>
      <c r="H182" s="76"/>
      <c r="I182" s="76"/>
      <c r="J182" s="76"/>
      <c r="K182" s="81" t="str">
        <f>IF($H182="", "", IFERROR(INDEX('Country List'!$E$2:$E$224, MATCH(INDEX(copy_paste_country, MATCH($H182, copy_paste_supplier, 0)), 'Country List'!$G$2:$G$224, 0)), INDEX(copy_paste_country, MATCH($H182, copy_paste_supplier, 0))))</f>
        <v/>
      </c>
      <c r="L182" s="81" t="str">
        <f t="shared" si="0"/>
        <v/>
      </c>
      <c r="M182" s="81" t="str" cm="1">
        <f t="array" ref="M182">IF($K182="", "", IFERROR(INDEX(list_cbam_relevance, MATCH($L182,list_specific_countries,0)), IF(OR(EXACT($L182,list_unlocodes_countries)), "CBAM-relevant", "Ungültiger UNLOCODE")))</f>
        <v/>
      </c>
      <c r="N182" s="81" t="str" cm="1">
        <f t="array" ref="N182">IF($G182="", "", IF($AF182 &lt; 8, "Nicht genügend Ziffern", IF(OR(EXACT($AE182,LEFT(list_cn_codes,8))), "CBAM-relevant", "Von CBAM ausgeschlossen")))</f>
        <v/>
      </c>
      <c r="O182" s="81" t="str" cm="1">
        <f t="array" ref="O182">IF(AND(EXACT("",$G182:$I182)), "", IF(OR(EXACT("",$G182:$I182)), "Bitte Pflichtfelder befüllen", IF($AH182, IF($AI182, IF($AJ182, IF(AND($N182="CBAM-relevant",$M182="CBAM-relevant"), "CBAM-relevant", "von CBAM ausgeschlossen"), "Bitte Nettogewicht überprüfen"), "Bitte Ursprungsland überprüfen"), "Bitte Zolltarifnummer überprüfen")))</f>
        <v/>
      </c>
      <c r="P182" s="81" t="str" cm="1">
        <f t="array" ref="P182">IF(OR(EXACT("",$G182:$I182)), "", MAX(0, IF($AL182, IF($AK182, INDEX(defvals_specific_countries, MATCH(LEFT($AE182,8), LEFT(list_cn_codes,8), 0), MATCH($L182, list_specific_countries, 0)), INDEX(defvals_rest_of_world, MATCH(LEFT($AE182,8), LEFT(list_cn_codes,8), 0))), 0)))</f>
        <v/>
      </c>
      <c r="Q182" s="81" t="str">
        <f t="shared" si="17"/>
        <v/>
      </c>
      <c r="R182" s="81" t="str">
        <f t="shared" si="22"/>
        <v/>
      </c>
      <c r="S182" s="81" t="str">
        <f t="shared" si="22"/>
        <v/>
      </c>
      <c r="T182" s="81" t="str">
        <f t="shared" si="22"/>
        <v/>
      </c>
      <c r="U182" s="81" t="str">
        <f t="shared" si="22"/>
        <v/>
      </c>
      <c r="V182" s="81" t="str">
        <f t="shared" si="22"/>
        <v/>
      </c>
      <c r="W182" s="81" t="str">
        <f t="shared" si="22"/>
        <v/>
      </c>
      <c r="X182" s="81" t="str">
        <f t="shared" si="22"/>
        <v/>
      </c>
      <c r="Y182" s="81" t="str">
        <f t="shared" si="22"/>
        <v/>
      </c>
      <c r="Z182" s="81" t="str">
        <f t="shared" si="22"/>
        <v/>
      </c>
      <c r="AE182" s="7" t="str">
        <f t="shared" si="2"/>
        <v/>
      </c>
      <c r="AF182" s="7" t="str">
        <f t="shared" si="19"/>
        <v/>
      </c>
      <c r="AG182" s="7" t="str">
        <f t="shared" si="3"/>
        <v/>
      </c>
      <c r="AH182" s="7" t="str">
        <f t="shared" si="20"/>
        <v/>
      </c>
      <c r="AI182" s="7" t="str" cm="1">
        <f t="array" ref="AI182">IF($K182="", "", AND($L182&lt;&gt;"", OR(EXACT($L182,list_unlocodes_countries))))</f>
        <v/>
      </c>
      <c r="AJ182" s="7" t="str">
        <f t="shared" si="21"/>
        <v/>
      </c>
      <c r="AK182" s="7" t="str">
        <f t="shared" si="4"/>
        <v/>
      </c>
      <c r="AL182" s="7" t="str" cm="1">
        <f t="array" ref="AL182">IF($AE182="", "", ISNUMBER(MATCH(LEFT($AE182,8), LEFT(list_cn_codes,8), 0)))</f>
        <v/>
      </c>
      <c r="AM182" s="7" t="str" cm="1">
        <f t="array" ref="AM182">IFERROR(
 IF(OR(EXACT("",$G182:$I182)), "",
  IF($F182="", 1, INDEX(calc_companies, MATCH($F182, drop_companies, 0))) *
  IF($H182="", 1, INDEX(calc_suppliers, MATCH($H182, drop_suppliers, 0))) *
  INDEX(calc_cn_codes, MATCH(LEFT($AE182,8), LEFT(drop_cn_codes,8), 0)) *
  INDEX(calc_countries, MATCH($L182, drop_countries, 0))
 ), "")</f>
        <v/>
      </c>
    </row>
    <row r="183" spans="1:39" ht="36" customHeight="1" thickTop="1" thickBot="1" x14ac:dyDescent="0.3">
      <c r="A183" s="62"/>
      <c r="C183" s="75"/>
      <c r="D183" s="75"/>
      <c r="E183" s="75"/>
      <c r="F183" s="75"/>
      <c r="G183" s="76"/>
      <c r="H183" s="76"/>
      <c r="I183" s="76"/>
      <c r="J183" s="76"/>
      <c r="K183" s="81" t="str">
        <f>IF($H183="", "", IFERROR(INDEX('Country List'!$E$2:$E$224, MATCH(INDEX(copy_paste_country, MATCH($H183, copy_paste_supplier, 0)), 'Country List'!$G$2:$G$224, 0)), INDEX(copy_paste_country, MATCH($H183, copy_paste_supplier, 0))))</f>
        <v/>
      </c>
      <c r="L183" s="81" t="str">
        <f t="shared" si="0"/>
        <v/>
      </c>
      <c r="M183" s="81" t="str" cm="1">
        <f t="array" ref="M183">IF($K183="", "", IFERROR(INDEX(list_cbam_relevance, MATCH($L183,list_specific_countries,0)), IF(OR(EXACT($L183,list_unlocodes_countries)), "CBAM-relevant", "Ungültiger UNLOCODE")))</f>
        <v/>
      </c>
      <c r="N183" s="81" t="str" cm="1">
        <f t="array" ref="N183">IF($G183="", "", IF($AF183 &lt; 8, "Nicht genügend Ziffern", IF(OR(EXACT($AE183,LEFT(list_cn_codes,8))), "CBAM-relevant", "Von CBAM ausgeschlossen")))</f>
        <v/>
      </c>
      <c r="O183" s="81" t="str" cm="1">
        <f t="array" ref="O183">IF(AND(EXACT("",$G183:$I183)), "", IF(OR(EXACT("",$G183:$I183)), "Bitte Pflichtfelder befüllen", IF($AH183, IF($AI183, IF($AJ183, IF(AND($N183="CBAM-relevant",$M183="CBAM-relevant"), "CBAM-relevant", "von CBAM ausgeschlossen"), "Bitte Nettogewicht überprüfen"), "Bitte Ursprungsland überprüfen"), "Bitte Zolltarifnummer überprüfen")))</f>
        <v/>
      </c>
      <c r="P183" s="81" t="str" cm="1">
        <f t="array" ref="P183">IF(OR(EXACT("",$G183:$I183)), "", MAX(0, IF($AL183, IF($AK183, INDEX(defvals_specific_countries, MATCH(LEFT($AE183,8), LEFT(list_cn_codes,8), 0), MATCH($L183, list_specific_countries, 0)), INDEX(defvals_rest_of_world, MATCH(LEFT($AE183,8), LEFT(list_cn_codes,8), 0))), 0)))</f>
        <v/>
      </c>
      <c r="Q183" s="81" t="str">
        <f t="shared" si="17"/>
        <v/>
      </c>
      <c r="R183" s="81" t="str">
        <f t="shared" si="22"/>
        <v/>
      </c>
      <c r="S183" s="81" t="str">
        <f t="shared" si="22"/>
        <v/>
      </c>
      <c r="T183" s="81" t="str">
        <f t="shared" si="22"/>
        <v/>
      </c>
      <c r="U183" s="81" t="str">
        <f t="shared" si="22"/>
        <v/>
      </c>
      <c r="V183" s="81" t="str">
        <f t="shared" si="22"/>
        <v/>
      </c>
      <c r="W183" s="81" t="str">
        <f t="shared" si="22"/>
        <v/>
      </c>
      <c r="X183" s="81" t="str">
        <f t="shared" si="22"/>
        <v/>
      </c>
      <c r="Y183" s="81" t="str">
        <f t="shared" si="22"/>
        <v/>
      </c>
      <c r="Z183" s="81" t="str">
        <f t="shared" si="22"/>
        <v/>
      </c>
      <c r="AE183" s="7" t="str">
        <f t="shared" si="2"/>
        <v/>
      </c>
      <c r="AF183" s="7" t="str">
        <f t="shared" si="19"/>
        <v/>
      </c>
      <c r="AG183" s="7" t="str">
        <f t="shared" si="3"/>
        <v/>
      </c>
      <c r="AH183" s="7" t="str">
        <f t="shared" si="20"/>
        <v/>
      </c>
      <c r="AI183" s="7" t="str" cm="1">
        <f t="array" ref="AI183">IF($K183="", "", AND($L183&lt;&gt;"", OR(EXACT($L183,list_unlocodes_countries))))</f>
        <v/>
      </c>
      <c r="AJ183" s="7" t="str">
        <f t="shared" si="21"/>
        <v/>
      </c>
      <c r="AK183" s="7" t="str">
        <f t="shared" si="4"/>
        <v/>
      </c>
      <c r="AL183" s="7" t="str" cm="1">
        <f t="array" ref="AL183">IF($AE183="", "", ISNUMBER(MATCH(LEFT($AE183,8), LEFT(list_cn_codes,8), 0)))</f>
        <v/>
      </c>
      <c r="AM183" s="7" t="str" cm="1">
        <f t="array" ref="AM183">IFERROR(
 IF(OR(EXACT("",$G183:$I183)), "",
  IF($F183="", 1, INDEX(calc_companies, MATCH($F183, drop_companies, 0))) *
  IF($H183="", 1, INDEX(calc_suppliers, MATCH($H183, drop_suppliers, 0))) *
  INDEX(calc_cn_codes, MATCH(LEFT($AE183,8), LEFT(drop_cn_codes,8), 0)) *
  INDEX(calc_countries, MATCH($L183, drop_countries, 0))
 ), "")</f>
        <v/>
      </c>
    </row>
    <row r="184" spans="1:39" ht="36" customHeight="1" thickTop="1" thickBot="1" x14ac:dyDescent="0.3">
      <c r="A184" s="62"/>
      <c r="C184" s="75"/>
      <c r="D184" s="75"/>
      <c r="E184" s="75"/>
      <c r="F184" s="75"/>
      <c r="G184" s="76"/>
      <c r="H184" s="76"/>
      <c r="I184" s="76"/>
      <c r="J184" s="76"/>
      <c r="K184" s="81" t="str">
        <f>IF($H184="", "", IFERROR(INDEX('Country List'!$E$2:$E$224, MATCH(INDEX(copy_paste_country, MATCH($H184, copy_paste_supplier, 0)), 'Country List'!$G$2:$G$224, 0)), INDEX(copy_paste_country, MATCH($H184, copy_paste_supplier, 0))))</f>
        <v/>
      </c>
      <c r="L184" s="81" t="str">
        <f t="shared" si="0"/>
        <v/>
      </c>
      <c r="M184" s="81" t="str" cm="1">
        <f t="array" ref="M184">IF($K184="", "", IFERROR(INDEX(list_cbam_relevance, MATCH($L184,list_specific_countries,0)), IF(OR(EXACT($L184,list_unlocodes_countries)), "CBAM-relevant", "Ungültiger UNLOCODE")))</f>
        <v/>
      </c>
      <c r="N184" s="81" t="str" cm="1">
        <f t="array" ref="N184">IF($G184="", "", IF($AF184 &lt; 8, "Nicht genügend Ziffern", IF(OR(EXACT($AE184,LEFT(list_cn_codes,8))), "CBAM-relevant", "Von CBAM ausgeschlossen")))</f>
        <v/>
      </c>
      <c r="O184" s="81" t="str" cm="1">
        <f t="array" ref="O184">IF(AND(EXACT("",$G184:$I184)), "", IF(OR(EXACT("",$G184:$I184)), "Bitte Pflichtfelder befüllen", IF($AH184, IF($AI184, IF($AJ184, IF(AND($N184="CBAM-relevant",$M184="CBAM-relevant"), "CBAM-relevant", "von CBAM ausgeschlossen"), "Bitte Nettogewicht überprüfen"), "Bitte Ursprungsland überprüfen"), "Bitte Zolltarifnummer überprüfen")))</f>
        <v/>
      </c>
      <c r="P184" s="81" t="str" cm="1">
        <f t="array" ref="P184">IF(OR(EXACT("",$G184:$I184)), "", MAX(0, IF($AL184, IF($AK184, INDEX(defvals_specific_countries, MATCH(LEFT($AE184,8), LEFT(list_cn_codes,8), 0), MATCH($L184, list_specific_countries, 0)), INDEX(defvals_rest_of_world, MATCH(LEFT($AE184,8), LEFT(list_cn_codes,8), 0))), 0)))</f>
        <v/>
      </c>
      <c r="Q184" s="81" t="str">
        <f t="shared" si="17"/>
        <v/>
      </c>
      <c r="R184" s="81" t="str">
        <f t="shared" si="22"/>
        <v/>
      </c>
      <c r="S184" s="81" t="str">
        <f t="shared" si="22"/>
        <v/>
      </c>
      <c r="T184" s="81" t="str">
        <f t="shared" si="22"/>
        <v/>
      </c>
      <c r="U184" s="81" t="str">
        <f t="shared" si="22"/>
        <v/>
      </c>
      <c r="V184" s="81" t="str">
        <f t="shared" si="22"/>
        <v/>
      </c>
      <c r="W184" s="81" t="str">
        <f t="shared" si="22"/>
        <v/>
      </c>
      <c r="X184" s="81" t="str">
        <f t="shared" si="22"/>
        <v/>
      </c>
      <c r="Y184" s="81" t="str">
        <f t="shared" si="22"/>
        <v/>
      </c>
      <c r="Z184" s="81" t="str">
        <f t="shared" si="22"/>
        <v/>
      </c>
      <c r="AE184" s="7" t="str">
        <f t="shared" si="2"/>
        <v/>
      </c>
      <c r="AF184" s="7" t="str">
        <f t="shared" si="19"/>
        <v/>
      </c>
      <c r="AG184" s="7" t="str">
        <f t="shared" si="3"/>
        <v/>
      </c>
      <c r="AH184" s="7" t="str">
        <f t="shared" si="20"/>
        <v/>
      </c>
      <c r="AI184" s="7" t="str" cm="1">
        <f t="array" ref="AI184">IF($K184="", "", AND($L184&lt;&gt;"", OR(EXACT($L184,list_unlocodes_countries))))</f>
        <v/>
      </c>
      <c r="AJ184" s="7" t="str">
        <f t="shared" si="21"/>
        <v/>
      </c>
      <c r="AK184" s="7" t="str">
        <f t="shared" si="4"/>
        <v/>
      </c>
      <c r="AL184" s="7" t="str" cm="1">
        <f t="array" ref="AL184">IF($AE184="", "", ISNUMBER(MATCH(LEFT($AE184,8), LEFT(list_cn_codes,8), 0)))</f>
        <v/>
      </c>
      <c r="AM184" s="7" t="str" cm="1">
        <f t="array" ref="AM184">IFERROR(
 IF(OR(EXACT("",$G184:$I184)), "",
  IF($F184="", 1, INDEX(calc_companies, MATCH($F184, drop_companies, 0))) *
  IF($H184="", 1, INDEX(calc_suppliers, MATCH($H184, drop_suppliers, 0))) *
  INDEX(calc_cn_codes, MATCH(LEFT($AE184,8), LEFT(drop_cn_codes,8), 0)) *
  INDEX(calc_countries, MATCH($L184, drop_countries, 0))
 ), "")</f>
        <v/>
      </c>
    </row>
    <row r="185" spans="1:39" ht="36" customHeight="1" thickTop="1" thickBot="1" x14ac:dyDescent="0.3">
      <c r="A185" s="62"/>
      <c r="C185" s="75"/>
      <c r="D185" s="75"/>
      <c r="E185" s="75"/>
      <c r="F185" s="75"/>
      <c r="G185" s="76"/>
      <c r="H185" s="76"/>
      <c r="I185" s="76"/>
      <c r="J185" s="76"/>
      <c r="K185" s="81" t="str">
        <f>IF($H185="", "", IFERROR(INDEX('Country List'!$E$2:$E$224, MATCH(INDEX(copy_paste_country, MATCH($H185, copy_paste_supplier, 0)), 'Country List'!$G$2:$G$224, 0)), INDEX(copy_paste_country, MATCH($H185, copy_paste_supplier, 0))))</f>
        <v/>
      </c>
      <c r="L185" s="81" t="str">
        <f t="shared" si="0"/>
        <v/>
      </c>
      <c r="M185" s="81" t="str" cm="1">
        <f t="array" ref="M185">IF($K185="", "", IFERROR(INDEX(list_cbam_relevance, MATCH($L185,list_specific_countries,0)), IF(OR(EXACT($L185,list_unlocodes_countries)), "CBAM-relevant", "Ungültiger UNLOCODE")))</f>
        <v/>
      </c>
      <c r="N185" s="81" t="str" cm="1">
        <f t="array" ref="N185">IF($G185="", "", IF($AF185 &lt; 8, "Nicht genügend Ziffern", IF(OR(EXACT($AE185,LEFT(list_cn_codes,8))), "CBAM-relevant", "Von CBAM ausgeschlossen")))</f>
        <v/>
      </c>
      <c r="O185" s="81" t="str" cm="1">
        <f t="array" ref="O185">IF(AND(EXACT("",$G185:$I185)), "", IF(OR(EXACT("",$G185:$I185)), "Bitte Pflichtfelder befüllen", IF($AH185, IF($AI185, IF($AJ185, IF(AND($N185="CBAM-relevant",$M185="CBAM-relevant"), "CBAM-relevant", "von CBAM ausgeschlossen"), "Bitte Nettogewicht überprüfen"), "Bitte Ursprungsland überprüfen"), "Bitte Zolltarifnummer überprüfen")))</f>
        <v/>
      </c>
      <c r="P185" s="81" t="str" cm="1">
        <f t="array" ref="P185">IF(OR(EXACT("",$G185:$I185)), "", MAX(0, IF($AL185, IF($AK185, INDEX(defvals_specific_countries, MATCH(LEFT($AE185,8), LEFT(list_cn_codes,8), 0), MATCH($L185, list_specific_countries, 0)), INDEX(defvals_rest_of_world, MATCH(LEFT($AE185,8), LEFT(list_cn_codes,8), 0))), 0)))</f>
        <v/>
      </c>
      <c r="Q185" s="81" t="str">
        <f t="shared" si="17"/>
        <v/>
      </c>
      <c r="R185" s="81" t="str">
        <f t="shared" si="22"/>
        <v/>
      </c>
      <c r="S185" s="81" t="str">
        <f t="shared" si="22"/>
        <v/>
      </c>
      <c r="T185" s="81" t="str">
        <f t="shared" si="22"/>
        <v/>
      </c>
      <c r="U185" s="81" t="str">
        <f t="shared" si="22"/>
        <v/>
      </c>
      <c r="V185" s="81" t="str">
        <f t="shared" si="22"/>
        <v/>
      </c>
      <c r="W185" s="81" t="str">
        <f t="shared" si="22"/>
        <v/>
      </c>
      <c r="X185" s="81" t="str">
        <f t="shared" si="22"/>
        <v/>
      </c>
      <c r="Y185" s="81" t="str">
        <f t="shared" si="22"/>
        <v/>
      </c>
      <c r="Z185" s="81" t="str">
        <f t="shared" si="22"/>
        <v/>
      </c>
      <c r="AE185" s="7" t="str">
        <f t="shared" si="2"/>
        <v/>
      </c>
      <c r="AF185" s="7" t="str">
        <f t="shared" si="19"/>
        <v/>
      </c>
      <c r="AG185" s="7" t="str">
        <f t="shared" si="3"/>
        <v/>
      </c>
      <c r="AH185" s="7" t="str">
        <f t="shared" si="20"/>
        <v/>
      </c>
      <c r="AI185" s="7" t="str" cm="1">
        <f t="array" ref="AI185">IF($K185="", "", AND($L185&lt;&gt;"", OR(EXACT($L185,list_unlocodes_countries))))</f>
        <v/>
      </c>
      <c r="AJ185" s="7" t="str">
        <f t="shared" si="21"/>
        <v/>
      </c>
      <c r="AK185" s="7" t="str">
        <f t="shared" si="4"/>
        <v/>
      </c>
      <c r="AL185" s="7" t="str" cm="1">
        <f t="array" ref="AL185">IF($AE185="", "", ISNUMBER(MATCH(LEFT($AE185,8), LEFT(list_cn_codes,8), 0)))</f>
        <v/>
      </c>
      <c r="AM185" s="7" t="str" cm="1">
        <f t="array" ref="AM185">IFERROR(
 IF(OR(EXACT("",$G185:$I185)), "",
  IF($F185="", 1, INDEX(calc_companies, MATCH($F185, drop_companies, 0))) *
  IF($H185="", 1, INDEX(calc_suppliers, MATCH($H185, drop_suppliers, 0))) *
  INDEX(calc_cn_codes, MATCH(LEFT($AE185,8), LEFT(drop_cn_codes,8), 0)) *
  INDEX(calc_countries, MATCH($L185, drop_countries, 0))
 ), "")</f>
        <v/>
      </c>
    </row>
    <row r="186" spans="1:39" ht="36" customHeight="1" thickTop="1" thickBot="1" x14ac:dyDescent="0.3">
      <c r="A186" s="62"/>
      <c r="C186" s="75"/>
      <c r="D186" s="75"/>
      <c r="E186" s="75"/>
      <c r="F186" s="75"/>
      <c r="G186" s="76"/>
      <c r="H186" s="76"/>
      <c r="I186" s="76"/>
      <c r="J186" s="76"/>
      <c r="K186" s="81" t="str">
        <f>IF($H186="", "", IFERROR(INDEX('Country List'!$E$2:$E$224, MATCH(INDEX(copy_paste_country, MATCH($H186, copy_paste_supplier, 0)), 'Country List'!$G$2:$G$224, 0)), INDEX(copy_paste_country, MATCH($H186, copy_paste_supplier, 0))))</f>
        <v/>
      </c>
      <c r="L186" s="81" t="str">
        <f t="shared" si="0"/>
        <v/>
      </c>
      <c r="M186" s="81" t="str" cm="1">
        <f t="array" ref="M186">IF($K186="", "", IFERROR(INDEX(list_cbam_relevance, MATCH($L186,list_specific_countries,0)), IF(OR(EXACT($L186,list_unlocodes_countries)), "CBAM-relevant", "Ungültiger UNLOCODE")))</f>
        <v/>
      </c>
      <c r="N186" s="81" t="str" cm="1">
        <f t="array" ref="N186">IF($G186="", "", IF($AF186 &lt; 8, "Nicht genügend Ziffern", IF(OR(EXACT($AE186,LEFT(list_cn_codes,8))), "CBAM-relevant", "Von CBAM ausgeschlossen")))</f>
        <v/>
      </c>
      <c r="O186" s="81" t="str" cm="1">
        <f t="array" ref="O186">IF(AND(EXACT("",$G186:$I186)), "", IF(OR(EXACT("",$G186:$I186)), "Bitte Pflichtfelder befüllen", IF($AH186, IF($AI186, IF($AJ186, IF(AND($N186="CBAM-relevant",$M186="CBAM-relevant"), "CBAM-relevant", "von CBAM ausgeschlossen"), "Bitte Nettogewicht überprüfen"), "Bitte Ursprungsland überprüfen"), "Bitte Zolltarifnummer überprüfen")))</f>
        <v/>
      </c>
      <c r="P186" s="81" t="str" cm="1">
        <f t="array" ref="P186">IF(OR(EXACT("",$G186:$I186)), "", MAX(0, IF($AL186, IF($AK186, INDEX(defvals_specific_countries, MATCH(LEFT($AE186,8), LEFT(list_cn_codes,8), 0), MATCH($L186, list_specific_countries, 0)), INDEX(defvals_rest_of_world, MATCH(LEFT($AE186,8), LEFT(list_cn_codes,8), 0))), 0)))</f>
        <v/>
      </c>
      <c r="Q186" s="81" t="str">
        <f t="shared" si="17"/>
        <v/>
      </c>
      <c r="R186" s="81" t="str">
        <f t="shared" si="22"/>
        <v/>
      </c>
      <c r="S186" s="81" t="str">
        <f t="shared" si="22"/>
        <v/>
      </c>
      <c r="T186" s="81" t="str">
        <f t="shared" si="22"/>
        <v/>
      </c>
      <c r="U186" s="81" t="str">
        <f t="shared" si="22"/>
        <v/>
      </c>
      <c r="V186" s="81" t="str">
        <f t="shared" si="22"/>
        <v/>
      </c>
      <c r="W186" s="81" t="str">
        <f t="shared" si="22"/>
        <v/>
      </c>
      <c r="X186" s="81" t="str">
        <f t="shared" si="22"/>
        <v/>
      </c>
      <c r="Y186" s="81" t="str">
        <f t="shared" si="22"/>
        <v/>
      </c>
      <c r="Z186" s="81" t="str">
        <f t="shared" si="22"/>
        <v/>
      </c>
      <c r="AE186" s="7" t="str">
        <f t="shared" si="2"/>
        <v/>
      </c>
      <c r="AF186" s="7" t="str">
        <f t="shared" si="19"/>
        <v/>
      </c>
      <c r="AG186" s="7" t="str">
        <f t="shared" si="3"/>
        <v/>
      </c>
      <c r="AH186" s="7" t="str">
        <f t="shared" si="20"/>
        <v/>
      </c>
      <c r="AI186" s="7" t="str" cm="1">
        <f t="array" ref="AI186">IF($K186="", "", AND($L186&lt;&gt;"", OR(EXACT($L186,list_unlocodes_countries))))</f>
        <v/>
      </c>
      <c r="AJ186" s="7" t="str">
        <f t="shared" si="21"/>
        <v/>
      </c>
      <c r="AK186" s="7" t="str">
        <f t="shared" si="4"/>
        <v/>
      </c>
      <c r="AL186" s="7" t="str" cm="1">
        <f t="array" ref="AL186">IF($AE186="", "", ISNUMBER(MATCH(LEFT($AE186,8), LEFT(list_cn_codes,8), 0)))</f>
        <v/>
      </c>
      <c r="AM186" s="7" t="str" cm="1">
        <f t="array" ref="AM186">IFERROR(
 IF(OR(EXACT("",$G186:$I186)), "",
  IF($F186="", 1, INDEX(calc_companies, MATCH($F186, drop_companies, 0))) *
  IF($H186="", 1, INDEX(calc_suppliers, MATCH($H186, drop_suppliers, 0))) *
  INDEX(calc_cn_codes, MATCH(LEFT($AE186,8), LEFT(drop_cn_codes,8), 0)) *
  INDEX(calc_countries, MATCH($L186, drop_countries, 0))
 ), "")</f>
        <v/>
      </c>
    </row>
    <row r="187" spans="1:39" ht="36" customHeight="1" thickTop="1" thickBot="1" x14ac:dyDescent="0.3">
      <c r="A187" s="62"/>
      <c r="C187" s="75"/>
      <c r="D187" s="75"/>
      <c r="E187" s="75"/>
      <c r="F187" s="75"/>
      <c r="G187" s="76"/>
      <c r="H187" s="76"/>
      <c r="I187" s="76"/>
      <c r="J187" s="76"/>
      <c r="K187" s="81" t="str">
        <f>IF($H187="", "", IFERROR(INDEX('Country List'!$E$2:$E$224, MATCH(INDEX(copy_paste_country, MATCH($H187, copy_paste_supplier, 0)), 'Country List'!$G$2:$G$224, 0)), INDEX(copy_paste_country, MATCH($H187, copy_paste_supplier, 0))))</f>
        <v/>
      </c>
      <c r="L187" s="81" t="str">
        <f t="shared" si="0"/>
        <v/>
      </c>
      <c r="M187" s="81" t="str" cm="1">
        <f t="array" ref="M187">IF($K187="", "", IFERROR(INDEX(list_cbam_relevance, MATCH($L187,list_specific_countries,0)), IF(OR(EXACT($L187,list_unlocodes_countries)), "CBAM-relevant", "Ungültiger UNLOCODE")))</f>
        <v/>
      </c>
      <c r="N187" s="81" t="str" cm="1">
        <f t="array" ref="N187">IF($G187="", "", IF($AF187 &lt; 8, "Nicht genügend Ziffern", IF(OR(EXACT($AE187,LEFT(list_cn_codes,8))), "CBAM-relevant", "Von CBAM ausgeschlossen")))</f>
        <v/>
      </c>
      <c r="O187" s="81" t="str" cm="1">
        <f t="array" ref="O187">IF(AND(EXACT("",$G187:$I187)), "", IF(OR(EXACT("",$G187:$I187)), "Bitte Pflichtfelder befüllen", IF($AH187, IF($AI187, IF($AJ187, IF(AND($N187="CBAM-relevant",$M187="CBAM-relevant"), "CBAM-relevant", "von CBAM ausgeschlossen"), "Bitte Nettogewicht überprüfen"), "Bitte Ursprungsland überprüfen"), "Bitte Zolltarifnummer überprüfen")))</f>
        <v/>
      </c>
      <c r="P187" s="81" t="str" cm="1">
        <f t="array" ref="P187">IF(OR(EXACT("",$G187:$I187)), "", MAX(0, IF($AL187, IF($AK187, INDEX(defvals_specific_countries, MATCH(LEFT($AE187,8), LEFT(list_cn_codes,8), 0), MATCH($L187, list_specific_countries, 0)), INDEX(defvals_rest_of_world, MATCH(LEFT($AE187,8), LEFT(list_cn_codes,8), 0))), 0)))</f>
        <v/>
      </c>
      <c r="Q187" s="81" t="str">
        <f t="shared" si="17"/>
        <v/>
      </c>
      <c r="R187" s="81" t="str">
        <f t="shared" si="22"/>
        <v/>
      </c>
      <c r="S187" s="81" t="str">
        <f t="shared" si="22"/>
        <v/>
      </c>
      <c r="T187" s="81" t="str">
        <f t="shared" si="22"/>
        <v/>
      </c>
      <c r="U187" s="81" t="str">
        <f t="shared" si="22"/>
        <v/>
      </c>
      <c r="V187" s="81" t="str">
        <f t="shared" si="22"/>
        <v/>
      </c>
      <c r="W187" s="81" t="str">
        <f t="shared" si="22"/>
        <v/>
      </c>
      <c r="X187" s="81" t="str">
        <f t="shared" si="22"/>
        <v/>
      </c>
      <c r="Y187" s="81" t="str">
        <f t="shared" si="22"/>
        <v/>
      </c>
      <c r="Z187" s="81" t="str">
        <f t="shared" si="22"/>
        <v/>
      </c>
      <c r="AE187" s="7" t="str">
        <f t="shared" si="2"/>
        <v/>
      </c>
      <c r="AF187" s="7" t="str">
        <f t="shared" si="19"/>
        <v/>
      </c>
      <c r="AG187" s="7" t="str">
        <f t="shared" si="3"/>
        <v/>
      </c>
      <c r="AH187" s="7" t="str">
        <f t="shared" si="20"/>
        <v/>
      </c>
      <c r="AI187" s="7" t="str" cm="1">
        <f t="array" ref="AI187">IF($K187="", "", AND($L187&lt;&gt;"", OR(EXACT($L187,list_unlocodes_countries))))</f>
        <v/>
      </c>
      <c r="AJ187" s="7" t="str">
        <f t="shared" si="21"/>
        <v/>
      </c>
      <c r="AK187" s="7" t="str">
        <f t="shared" si="4"/>
        <v/>
      </c>
      <c r="AL187" s="7" t="str" cm="1">
        <f t="array" ref="AL187">IF($AE187="", "", ISNUMBER(MATCH(LEFT($AE187,8), LEFT(list_cn_codes,8), 0)))</f>
        <v/>
      </c>
      <c r="AM187" s="7" t="str" cm="1">
        <f t="array" ref="AM187">IFERROR(
 IF(OR(EXACT("",$G187:$I187)), "",
  IF($F187="", 1, INDEX(calc_companies, MATCH($F187, drop_companies, 0))) *
  IF($H187="", 1, INDEX(calc_suppliers, MATCH($H187, drop_suppliers, 0))) *
  INDEX(calc_cn_codes, MATCH(LEFT($AE187,8), LEFT(drop_cn_codes,8), 0)) *
  INDEX(calc_countries, MATCH($L187, drop_countries, 0))
 ), "")</f>
        <v/>
      </c>
    </row>
    <row r="188" spans="1:39" ht="36" customHeight="1" thickTop="1" thickBot="1" x14ac:dyDescent="0.3">
      <c r="A188" s="62"/>
      <c r="C188" s="75"/>
      <c r="D188" s="75"/>
      <c r="E188" s="75"/>
      <c r="F188" s="75"/>
      <c r="G188" s="76"/>
      <c r="H188" s="76"/>
      <c r="I188" s="76"/>
      <c r="J188" s="76"/>
      <c r="K188" s="81" t="str">
        <f>IF($H188="", "", IFERROR(INDEX('Country List'!$E$2:$E$224, MATCH(INDEX(copy_paste_country, MATCH($H188, copy_paste_supplier, 0)), 'Country List'!$G$2:$G$224, 0)), INDEX(copy_paste_country, MATCH($H188, copy_paste_supplier, 0))))</f>
        <v/>
      </c>
      <c r="L188" s="81" t="str">
        <f t="shared" si="0"/>
        <v/>
      </c>
      <c r="M188" s="81" t="str" cm="1">
        <f t="array" ref="M188">IF($K188="", "", IFERROR(INDEX(list_cbam_relevance, MATCH($L188,list_specific_countries,0)), IF(OR(EXACT($L188,list_unlocodes_countries)), "CBAM-relevant", "Ungültiger UNLOCODE")))</f>
        <v/>
      </c>
      <c r="N188" s="81" t="str" cm="1">
        <f t="array" ref="N188">IF($G188="", "", IF($AF188 &lt; 8, "Nicht genügend Ziffern", IF(OR(EXACT($AE188,LEFT(list_cn_codes,8))), "CBAM-relevant", "Von CBAM ausgeschlossen")))</f>
        <v/>
      </c>
      <c r="O188" s="81" t="str" cm="1">
        <f t="array" ref="O188">IF(AND(EXACT("",$G188:$I188)), "", IF(OR(EXACT("",$G188:$I188)), "Bitte Pflichtfelder befüllen", IF($AH188, IF($AI188, IF($AJ188, IF(AND($N188="CBAM-relevant",$M188="CBAM-relevant"), "CBAM-relevant", "von CBAM ausgeschlossen"), "Bitte Nettogewicht überprüfen"), "Bitte Ursprungsland überprüfen"), "Bitte Zolltarifnummer überprüfen")))</f>
        <v/>
      </c>
      <c r="P188" s="81" t="str" cm="1">
        <f t="array" ref="P188">IF(OR(EXACT("",$G188:$I188)), "", MAX(0, IF($AL188, IF($AK188, INDEX(defvals_specific_countries, MATCH(LEFT($AE188,8), LEFT(list_cn_codes,8), 0), MATCH($L188, list_specific_countries, 0)), INDEX(defvals_rest_of_world, MATCH(LEFT($AE188,8), LEFT(list_cn_codes,8), 0))), 0)))</f>
        <v/>
      </c>
      <c r="Q188" s="81" t="str">
        <f t="shared" si="17"/>
        <v/>
      </c>
      <c r="R188" s="81" t="str">
        <f t="shared" si="22"/>
        <v/>
      </c>
      <c r="S188" s="81" t="str">
        <f t="shared" si="22"/>
        <v/>
      </c>
      <c r="T188" s="81" t="str">
        <f t="shared" si="22"/>
        <v/>
      </c>
      <c r="U188" s="81" t="str">
        <f t="shared" si="22"/>
        <v/>
      </c>
      <c r="V188" s="81" t="str">
        <f t="shared" si="22"/>
        <v/>
      </c>
      <c r="W188" s="81" t="str">
        <f t="shared" si="22"/>
        <v/>
      </c>
      <c r="X188" s="81" t="str">
        <f t="shared" si="22"/>
        <v/>
      </c>
      <c r="Y188" s="81" t="str">
        <f t="shared" si="22"/>
        <v/>
      </c>
      <c r="Z188" s="81" t="str">
        <f t="shared" si="22"/>
        <v/>
      </c>
      <c r="AE188" s="7" t="str">
        <f t="shared" si="2"/>
        <v/>
      </c>
      <c r="AF188" s="7" t="str">
        <f t="shared" si="19"/>
        <v/>
      </c>
      <c r="AG188" s="7" t="str">
        <f t="shared" si="3"/>
        <v/>
      </c>
      <c r="AH188" s="7" t="str">
        <f t="shared" si="20"/>
        <v/>
      </c>
      <c r="AI188" s="7" t="str" cm="1">
        <f t="array" ref="AI188">IF($K188="", "", AND($L188&lt;&gt;"", OR(EXACT($L188,list_unlocodes_countries))))</f>
        <v/>
      </c>
      <c r="AJ188" s="7" t="str">
        <f t="shared" si="21"/>
        <v/>
      </c>
      <c r="AK188" s="7" t="str">
        <f t="shared" si="4"/>
        <v/>
      </c>
      <c r="AL188" s="7" t="str" cm="1">
        <f t="array" ref="AL188">IF($AE188="", "", ISNUMBER(MATCH(LEFT($AE188,8), LEFT(list_cn_codes,8), 0)))</f>
        <v/>
      </c>
      <c r="AM188" s="7" t="str" cm="1">
        <f t="array" ref="AM188">IFERROR(
 IF(OR(EXACT("",$G188:$I188)), "",
  IF($F188="", 1, INDEX(calc_companies, MATCH($F188, drop_companies, 0))) *
  IF($H188="", 1, INDEX(calc_suppliers, MATCH($H188, drop_suppliers, 0))) *
  INDEX(calc_cn_codes, MATCH(LEFT($AE188,8), LEFT(drop_cn_codes,8), 0)) *
  INDEX(calc_countries, MATCH($L188, drop_countries, 0))
 ), "")</f>
        <v/>
      </c>
    </row>
    <row r="189" spans="1:39" ht="36" customHeight="1" thickTop="1" thickBot="1" x14ac:dyDescent="0.3">
      <c r="A189" s="62"/>
      <c r="C189" s="75"/>
      <c r="D189" s="75"/>
      <c r="E189" s="75"/>
      <c r="F189" s="75"/>
      <c r="G189" s="76"/>
      <c r="H189" s="76"/>
      <c r="I189" s="76"/>
      <c r="J189" s="76"/>
      <c r="K189" s="81" t="str">
        <f>IF($H189="", "", IFERROR(INDEX('Country List'!$E$2:$E$224, MATCH(INDEX(copy_paste_country, MATCH($H189, copy_paste_supplier, 0)), 'Country List'!$G$2:$G$224, 0)), INDEX(copy_paste_country, MATCH($H189, copy_paste_supplier, 0))))</f>
        <v/>
      </c>
      <c r="L189" s="81" t="str">
        <f t="shared" si="0"/>
        <v/>
      </c>
      <c r="M189" s="81" t="str" cm="1">
        <f t="array" ref="M189">IF($K189="", "", IFERROR(INDEX(list_cbam_relevance, MATCH($L189,list_specific_countries,0)), IF(OR(EXACT($L189,list_unlocodes_countries)), "CBAM-relevant", "Ungültiger UNLOCODE")))</f>
        <v/>
      </c>
      <c r="N189" s="81" t="str" cm="1">
        <f t="array" ref="N189">IF($G189="", "", IF($AF189 &lt; 8, "Nicht genügend Ziffern", IF(OR(EXACT($AE189,LEFT(list_cn_codes,8))), "CBAM-relevant", "Von CBAM ausgeschlossen")))</f>
        <v/>
      </c>
      <c r="O189" s="81" t="str" cm="1">
        <f t="array" ref="O189">IF(AND(EXACT("",$G189:$I189)), "", IF(OR(EXACT("",$G189:$I189)), "Bitte Pflichtfelder befüllen", IF($AH189, IF($AI189, IF($AJ189, IF(AND($N189="CBAM-relevant",$M189="CBAM-relevant"), "CBAM-relevant", "von CBAM ausgeschlossen"), "Bitte Nettogewicht überprüfen"), "Bitte Ursprungsland überprüfen"), "Bitte Zolltarifnummer überprüfen")))</f>
        <v/>
      </c>
      <c r="P189" s="81" t="str" cm="1">
        <f t="array" ref="P189">IF(OR(EXACT("",$G189:$I189)), "", MAX(0, IF($AL189, IF($AK189, INDEX(defvals_specific_countries, MATCH(LEFT($AE189,8), LEFT(list_cn_codes,8), 0), MATCH($L189, list_specific_countries, 0)), INDEX(defvals_rest_of_world, MATCH(LEFT($AE189,8), LEFT(list_cn_codes,8), 0))), 0)))</f>
        <v/>
      </c>
      <c r="Q189" s="81" t="str">
        <f t="shared" si="17"/>
        <v/>
      </c>
      <c r="R189" s="81" t="str">
        <f t="shared" si="22"/>
        <v/>
      </c>
      <c r="S189" s="81" t="str">
        <f t="shared" si="22"/>
        <v/>
      </c>
      <c r="T189" s="81" t="str">
        <f t="shared" si="22"/>
        <v/>
      </c>
      <c r="U189" s="81" t="str">
        <f t="shared" si="22"/>
        <v/>
      </c>
      <c r="V189" s="81" t="str">
        <f t="shared" si="22"/>
        <v/>
      </c>
      <c r="W189" s="81" t="str">
        <f t="shared" si="22"/>
        <v/>
      </c>
      <c r="X189" s="81" t="str">
        <f t="shared" si="22"/>
        <v/>
      </c>
      <c r="Y189" s="81" t="str">
        <f t="shared" si="22"/>
        <v/>
      </c>
      <c r="Z189" s="81" t="str">
        <f t="shared" si="22"/>
        <v/>
      </c>
      <c r="AE189" s="7" t="str">
        <f t="shared" si="2"/>
        <v/>
      </c>
      <c r="AF189" s="7" t="str">
        <f t="shared" si="19"/>
        <v/>
      </c>
      <c r="AG189" s="7" t="str">
        <f t="shared" si="3"/>
        <v/>
      </c>
      <c r="AH189" s="7" t="str">
        <f t="shared" si="20"/>
        <v/>
      </c>
      <c r="AI189" s="7" t="str" cm="1">
        <f t="array" ref="AI189">IF($K189="", "", AND($L189&lt;&gt;"", OR(EXACT($L189,list_unlocodes_countries))))</f>
        <v/>
      </c>
      <c r="AJ189" s="7" t="str">
        <f t="shared" si="21"/>
        <v/>
      </c>
      <c r="AK189" s="7" t="str">
        <f t="shared" si="4"/>
        <v/>
      </c>
      <c r="AL189" s="7" t="str" cm="1">
        <f t="array" ref="AL189">IF($AE189="", "", ISNUMBER(MATCH(LEFT($AE189,8), LEFT(list_cn_codes,8), 0)))</f>
        <v/>
      </c>
      <c r="AM189" s="7" t="str" cm="1">
        <f t="array" ref="AM189">IFERROR(
 IF(OR(EXACT("",$G189:$I189)), "",
  IF($F189="", 1, INDEX(calc_companies, MATCH($F189, drop_companies, 0))) *
  IF($H189="", 1, INDEX(calc_suppliers, MATCH($H189, drop_suppliers, 0))) *
  INDEX(calc_cn_codes, MATCH(LEFT($AE189,8), LEFT(drop_cn_codes,8), 0)) *
  INDEX(calc_countries, MATCH($L189, drop_countries, 0))
 ), "")</f>
        <v/>
      </c>
    </row>
    <row r="190" spans="1:39" ht="36" customHeight="1" thickTop="1" thickBot="1" x14ac:dyDescent="0.3">
      <c r="A190" s="62"/>
      <c r="C190" s="75"/>
      <c r="D190" s="75"/>
      <c r="E190" s="75"/>
      <c r="F190" s="75"/>
      <c r="G190" s="76"/>
      <c r="H190" s="76"/>
      <c r="I190" s="76"/>
      <c r="J190" s="76"/>
      <c r="K190" s="81" t="str">
        <f>IF($H190="", "", IFERROR(INDEX('Country List'!$E$2:$E$224, MATCH(INDEX(copy_paste_country, MATCH($H190, copy_paste_supplier, 0)), 'Country List'!$G$2:$G$224, 0)), INDEX(copy_paste_country, MATCH($H190, copy_paste_supplier, 0))))</f>
        <v/>
      </c>
      <c r="L190" s="81" t="str">
        <f t="shared" si="0"/>
        <v/>
      </c>
      <c r="M190" s="81" t="str" cm="1">
        <f t="array" ref="M190">IF($K190="", "", IFERROR(INDEX(list_cbam_relevance, MATCH($L190,list_specific_countries,0)), IF(OR(EXACT($L190,list_unlocodes_countries)), "CBAM-relevant", "Ungültiger UNLOCODE")))</f>
        <v/>
      </c>
      <c r="N190" s="81" t="str" cm="1">
        <f t="array" ref="N190">IF($G190="", "", IF($AF190 &lt; 8, "Nicht genügend Ziffern", IF(OR(EXACT($AE190,LEFT(list_cn_codes,8))), "CBAM-relevant", "Von CBAM ausgeschlossen")))</f>
        <v/>
      </c>
      <c r="O190" s="81" t="str" cm="1">
        <f t="array" ref="O190">IF(AND(EXACT("",$G190:$I190)), "", IF(OR(EXACT("",$G190:$I190)), "Bitte Pflichtfelder befüllen", IF($AH190, IF($AI190, IF($AJ190, IF(AND($N190="CBAM-relevant",$M190="CBAM-relevant"), "CBAM-relevant", "von CBAM ausgeschlossen"), "Bitte Nettogewicht überprüfen"), "Bitte Ursprungsland überprüfen"), "Bitte Zolltarifnummer überprüfen")))</f>
        <v/>
      </c>
      <c r="P190" s="81" t="str" cm="1">
        <f t="array" ref="P190">IF(OR(EXACT("",$G190:$I190)), "", MAX(0, IF($AL190, IF($AK190, INDEX(defvals_specific_countries, MATCH(LEFT($AE190,8), LEFT(list_cn_codes,8), 0), MATCH($L190, list_specific_countries, 0)), INDEX(defvals_rest_of_world, MATCH(LEFT($AE190,8), LEFT(list_cn_codes,8), 0))), 0)))</f>
        <v/>
      </c>
      <c r="Q190" s="81" t="str">
        <f t="shared" si="17"/>
        <v/>
      </c>
      <c r="R190" s="81" t="str">
        <f t="shared" si="22"/>
        <v/>
      </c>
      <c r="S190" s="81" t="str">
        <f t="shared" si="22"/>
        <v/>
      </c>
      <c r="T190" s="81" t="str">
        <f t="shared" si="22"/>
        <v/>
      </c>
      <c r="U190" s="81" t="str">
        <f t="shared" si="22"/>
        <v/>
      </c>
      <c r="V190" s="81" t="str">
        <f t="shared" si="22"/>
        <v/>
      </c>
      <c r="W190" s="81" t="str">
        <f t="shared" si="22"/>
        <v/>
      </c>
      <c r="X190" s="81" t="str">
        <f t="shared" si="22"/>
        <v/>
      </c>
      <c r="Y190" s="81" t="str">
        <f t="shared" si="22"/>
        <v/>
      </c>
      <c r="Z190" s="81" t="str">
        <f t="shared" si="22"/>
        <v/>
      </c>
      <c r="AE190" s="7" t="str">
        <f t="shared" si="2"/>
        <v/>
      </c>
      <c r="AF190" s="7" t="str">
        <f t="shared" si="19"/>
        <v/>
      </c>
      <c r="AG190" s="7" t="str">
        <f t="shared" si="3"/>
        <v/>
      </c>
      <c r="AH190" s="7" t="str">
        <f t="shared" si="20"/>
        <v/>
      </c>
      <c r="AI190" s="7" t="str" cm="1">
        <f t="array" ref="AI190">IF($K190="", "", AND($L190&lt;&gt;"", OR(EXACT($L190,list_unlocodes_countries))))</f>
        <v/>
      </c>
      <c r="AJ190" s="7" t="str">
        <f t="shared" si="21"/>
        <v/>
      </c>
      <c r="AK190" s="7" t="str">
        <f t="shared" si="4"/>
        <v/>
      </c>
      <c r="AL190" s="7" t="str" cm="1">
        <f t="array" ref="AL190">IF($AE190="", "", ISNUMBER(MATCH(LEFT($AE190,8), LEFT(list_cn_codes,8), 0)))</f>
        <v/>
      </c>
      <c r="AM190" s="7" t="str" cm="1">
        <f t="array" ref="AM190">IFERROR(
 IF(OR(EXACT("",$G190:$I190)), "",
  IF($F190="", 1, INDEX(calc_companies, MATCH($F190, drop_companies, 0))) *
  IF($H190="", 1, INDEX(calc_suppliers, MATCH($H190, drop_suppliers, 0))) *
  INDEX(calc_cn_codes, MATCH(LEFT($AE190,8), LEFT(drop_cn_codes,8), 0)) *
  INDEX(calc_countries, MATCH($L190, drop_countries, 0))
 ), "")</f>
        <v/>
      </c>
    </row>
    <row r="191" spans="1:39" ht="36" customHeight="1" thickTop="1" thickBot="1" x14ac:dyDescent="0.3">
      <c r="A191" s="62"/>
      <c r="C191" s="75"/>
      <c r="D191" s="75"/>
      <c r="E191" s="75"/>
      <c r="F191" s="75"/>
      <c r="G191" s="76"/>
      <c r="H191" s="76"/>
      <c r="I191" s="76"/>
      <c r="J191" s="76"/>
      <c r="K191" s="81" t="str">
        <f>IF($H191="", "", IFERROR(INDEX('Country List'!$E$2:$E$224, MATCH(INDEX(copy_paste_country, MATCH($H191, copy_paste_supplier, 0)), 'Country List'!$G$2:$G$224, 0)), INDEX(copy_paste_country, MATCH($H191, copy_paste_supplier, 0))))</f>
        <v/>
      </c>
      <c r="L191" s="81" t="str">
        <f t="shared" si="0"/>
        <v/>
      </c>
      <c r="M191" s="81" t="str" cm="1">
        <f t="array" ref="M191">IF($K191="", "", IFERROR(INDEX(list_cbam_relevance, MATCH($L191,list_specific_countries,0)), IF(OR(EXACT($L191,list_unlocodes_countries)), "CBAM-relevant", "Ungültiger UNLOCODE")))</f>
        <v/>
      </c>
      <c r="N191" s="81" t="str" cm="1">
        <f t="array" ref="N191">IF($G191="", "", IF($AF191 &lt; 8, "Nicht genügend Ziffern", IF(OR(EXACT($AE191,LEFT(list_cn_codes,8))), "CBAM-relevant", "Von CBAM ausgeschlossen")))</f>
        <v/>
      </c>
      <c r="O191" s="81" t="str" cm="1">
        <f t="array" ref="O191">IF(AND(EXACT("",$G191:$I191)), "", IF(OR(EXACT("",$G191:$I191)), "Bitte Pflichtfelder befüllen", IF($AH191, IF($AI191, IF($AJ191, IF(AND($N191="CBAM-relevant",$M191="CBAM-relevant"), "CBAM-relevant", "von CBAM ausgeschlossen"), "Bitte Nettogewicht überprüfen"), "Bitte Ursprungsland überprüfen"), "Bitte Zolltarifnummer überprüfen")))</f>
        <v/>
      </c>
      <c r="P191" s="81" t="str" cm="1">
        <f t="array" ref="P191">IF(OR(EXACT("",$G191:$I191)), "", MAX(0, IF($AL191, IF($AK191, INDEX(defvals_specific_countries, MATCH(LEFT($AE191,8), LEFT(list_cn_codes,8), 0), MATCH($L191, list_specific_countries, 0)), INDEX(defvals_rest_of_world, MATCH(LEFT($AE191,8), LEFT(list_cn_codes,8), 0))), 0)))</f>
        <v/>
      </c>
      <c r="Q191" s="81" t="str">
        <f t="shared" si="17"/>
        <v/>
      </c>
      <c r="R191" s="81" t="str">
        <f t="shared" si="22"/>
        <v/>
      </c>
      <c r="S191" s="81" t="str">
        <f t="shared" si="22"/>
        <v/>
      </c>
      <c r="T191" s="81" t="str">
        <f t="shared" si="22"/>
        <v/>
      </c>
      <c r="U191" s="81" t="str">
        <f t="shared" si="22"/>
        <v/>
      </c>
      <c r="V191" s="81" t="str">
        <f t="shared" si="22"/>
        <v/>
      </c>
      <c r="W191" s="81" t="str">
        <f t="shared" si="22"/>
        <v/>
      </c>
      <c r="X191" s="81" t="str">
        <f t="shared" si="22"/>
        <v/>
      </c>
      <c r="Y191" s="81" t="str">
        <f t="shared" si="22"/>
        <v/>
      </c>
      <c r="Z191" s="81" t="str">
        <f t="shared" si="22"/>
        <v/>
      </c>
      <c r="AE191" s="7" t="str">
        <f t="shared" si="2"/>
        <v/>
      </c>
      <c r="AF191" s="7" t="str">
        <f t="shared" si="19"/>
        <v/>
      </c>
      <c r="AG191" s="7" t="str">
        <f t="shared" si="3"/>
        <v/>
      </c>
      <c r="AH191" s="7" t="str">
        <f t="shared" si="20"/>
        <v/>
      </c>
      <c r="AI191" s="7" t="str" cm="1">
        <f t="array" ref="AI191">IF($K191="", "", AND($L191&lt;&gt;"", OR(EXACT($L191,list_unlocodes_countries))))</f>
        <v/>
      </c>
      <c r="AJ191" s="7" t="str">
        <f t="shared" si="21"/>
        <v/>
      </c>
      <c r="AK191" s="7" t="str">
        <f t="shared" si="4"/>
        <v/>
      </c>
      <c r="AL191" s="7" t="str" cm="1">
        <f t="array" ref="AL191">IF($AE191="", "", ISNUMBER(MATCH(LEFT($AE191,8), LEFT(list_cn_codes,8), 0)))</f>
        <v/>
      </c>
      <c r="AM191" s="7" t="str" cm="1">
        <f t="array" ref="AM191">IFERROR(
 IF(OR(EXACT("",$G191:$I191)), "",
  IF($F191="", 1, INDEX(calc_companies, MATCH($F191, drop_companies, 0))) *
  IF($H191="", 1, INDEX(calc_suppliers, MATCH($H191, drop_suppliers, 0))) *
  INDEX(calc_cn_codes, MATCH(LEFT($AE191,8), LEFT(drop_cn_codes,8), 0)) *
  INDEX(calc_countries, MATCH($L191, drop_countries, 0))
 ), "")</f>
        <v/>
      </c>
    </row>
    <row r="192" spans="1:39" ht="36" customHeight="1" thickTop="1" thickBot="1" x14ac:dyDescent="0.3">
      <c r="A192" s="62"/>
      <c r="C192" s="75"/>
      <c r="D192" s="75"/>
      <c r="E192" s="75"/>
      <c r="F192" s="75"/>
      <c r="G192" s="76"/>
      <c r="H192" s="76"/>
      <c r="I192" s="76"/>
      <c r="J192" s="76"/>
      <c r="K192" s="81" t="str">
        <f>IF($H192="", "", IFERROR(INDEX('Country List'!$E$2:$E$224, MATCH(INDEX(copy_paste_country, MATCH($H192, copy_paste_supplier, 0)), 'Country List'!$G$2:$G$224, 0)), INDEX(copy_paste_country, MATCH($H192, copy_paste_supplier, 0))))</f>
        <v/>
      </c>
      <c r="L192" s="81" t="str">
        <f t="shared" si="0"/>
        <v/>
      </c>
      <c r="M192" s="81" t="str" cm="1">
        <f t="array" ref="M192">IF($K192="", "", IFERROR(INDEX(list_cbam_relevance, MATCH($L192,list_specific_countries,0)), IF(OR(EXACT($L192,list_unlocodes_countries)), "CBAM-relevant", "Ungültiger UNLOCODE")))</f>
        <v/>
      </c>
      <c r="N192" s="81" t="str" cm="1">
        <f t="array" ref="N192">IF($G192="", "", IF($AF192 &lt; 8, "Nicht genügend Ziffern", IF(OR(EXACT($AE192,LEFT(list_cn_codes,8))), "CBAM-relevant", "Von CBAM ausgeschlossen")))</f>
        <v/>
      </c>
      <c r="O192" s="81" t="str" cm="1">
        <f t="array" ref="O192">IF(AND(EXACT("",$G192:$I192)), "", IF(OR(EXACT("",$G192:$I192)), "Bitte Pflichtfelder befüllen", IF($AH192, IF($AI192, IF($AJ192, IF(AND($N192="CBAM-relevant",$M192="CBAM-relevant"), "CBAM-relevant", "von CBAM ausgeschlossen"), "Bitte Nettogewicht überprüfen"), "Bitte Ursprungsland überprüfen"), "Bitte Zolltarifnummer überprüfen")))</f>
        <v/>
      </c>
      <c r="P192" s="81" t="str" cm="1">
        <f t="array" ref="P192">IF(OR(EXACT("",$G192:$I192)), "", MAX(0, IF($AL192, IF($AK192, INDEX(defvals_specific_countries, MATCH(LEFT($AE192,8), LEFT(list_cn_codes,8), 0), MATCH($L192, list_specific_countries, 0)), INDEX(defvals_rest_of_world, MATCH(LEFT($AE192,8), LEFT(list_cn_codes,8), 0))), 0)))</f>
        <v/>
      </c>
      <c r="Q192" s="81" t="str">
        <f t="shared" si="17"/>
        <v/>
      </c>
      <c r="R192" s="81" t="str">
        <f t="shared" ref="R192:Z220" si="23">IF($P192="", "", MAX(0, $Q192 - INDEX(defvals_benchmark, MATCH($G192, defvals_cn_codes, 0))*(1-INDEX(defvals_phase_in, MATCH(R$5, defvals_years, 0)))) * $AG192 * 80)</f>
        <v/>
      </c>
      <c r="S192" s="81" t="str">
        <f t="shared" si="23"/>
        <v/>
      </c>
      <c r="T192" s="81" t="str">
        <f t="shared" si="23"/>
        <v/>
      </c>
      <c r="U192" s="81" t="str">
        <f t="shared" si="23"/>
        <v/>
      </c>
      <c r="V192" s="81" t="str">
        <f t="shared" si="23"/>
        <v/>
      </c>
      <c r="W192" s="81" t="str">
        <f t="shared" si="23"/>
        <v/>
      </c>
      <c r="X192" s="81" t="str">
        <f t="shared" si="23"/>
        <v/>
      </c>
      <c r="Y192" s="81" t="str">
        <f t="shared" si="23"/>
        <v/>
      </c>
      <c r="Z192" s="81" t="str">
        <f t="shared" si="23"/>
        <v/>
      </c>
      <c r="AE192" s="7" t="str">
        <f t="shared" si="2"/>
        <v/>
      </c>
      <c r="AF192" s="7" t="str">
        <f t="shared" si="19"/>
        <v/>
      </c>
      <c r="AG192" s="7" t="str">
        <f t="shared" si="3"/>
        <v/>
      </c>
      <c r="AH192" s="7" t="str">
        <f t="shared" si="20"/>
        <v/>
      </c>
      <c r="AI192" s="7" t="str" cm="1">
        <f t="array" ref="AI192">IF($K192="", "", AND($L192&lt;&gt;"", OR(EXACT($L192,list_unlocodes_countries))))</f>
        <v/>
      </c>
      <c r="AJ192" s="7" t="str">
        <f t="shared" si="21"/>
        <v/>
      </c>
      <c r="AK192" s="7" t="str">
        <f t="shared" si="4"/>
        <v/>
      </c>
      <c r="AL192" s="7" t="str" cm="1">
        <f t="array" ref="AL192">IF($AE192="", "", ISNUMBER(MATCH(LEFT($AE192,8), LEFT(list_cn_codes,8), 0)))</f>
        <v/>
      </c>
      <c r="AM192" s="7" t="str" cm="1">
        <f t="array" ref="AM192">IFERROR(
 IF(OR(EXACT("",$G192:$I192)), "",
  IF($F192="", 1, INDEX(calc_companies, MATCH($F192, drop_companies, 0))) *
  IF($H192="", 1, INDEX(calc_suppliers, MATCH($H192, drop_suppliers, 0))) *
  INDEX(calc_cn_codes, MATCH(LEFT($AE192,8), LEFT(drop_cn_codes,8), 0)) *
  INDEX(calc_countries, MATCH($L192, drop_countries, 0))
 ), "")</f>
        <v/>
      </c>
    </row>
    <row r="193" spans="1:39" ht="36" customHeight="1" thickTop="1" thickBot="1" x14ac:dyDescent="0.3">
      <c r="A193" s="62"/>
      <c r="C193" s="75"/>
      <c r="D193" s="75"/>
      <c r="E193" s="75"/>
      <c r="F193" s="75"/>
      <c r="G193" s="76"/>
      <c r="H193" s="76"/>
      <c r="I193" s="76"/>
      <c r="J193" s="76"/>
      <c r="K193" s="81" t="str">
        <f>IF($H193="", "", IFERROR(INDEX('Country List'!$E$2:$E$224, MATCH(INDEX(copy_paste_country, MATCH($H193, copy_paste_supplier, 0)), 'Country List'!$G$2:$G$224, 0)), INDEX(copy_paste_country, MATCH($H193, copy_paste_supplier, 0))))</f>
        <v/>
      </c>
      <c r="L193" s="81" t="str">
        <f t="shared" si="0"/>
        <v/>
      </c>
      <c r="M193" s="81" t="str" cm="1">
        <f t="array" ref="M193">IF($K193="", "", IFERROR(INDEX(list_cbam_relevance, MATCH($L193,list_specific_countries,0)), IF(OR(EXACT($L193,list_unlocodes_countries)), "CBAM-relevant", "Ungültiger UNLOCODE")))</f>
        <v/>
      </c>
      <c r="N193" s="81" t="str" cm="1">
        <f t="array" ref="N193">IF($G193="", "", IF($AF193 &lt; 8, "Nicht genügend Ziffern", IF(OR(EXACT($AE193,LEFT(list_cn_codes,8))), "CBAM-relevant", "Von CBAM ausgeschlossen")))</f>
        <v/>
      </c>
      <c r="O193" s="81" t="str" cm="1">
        <f t="array" ref="O193">IF(AND(EXACT("",$G193:$I193)), "", IF(OR(EXACT("",$G193:$I193)), "Bitte Pflichtfelder befüllen", IF($AH193, IF($AI193, IF($AJ193, IF(AND($N193="CBAM-relevant",$M193="CBAM-relevant"), "CBAM-relevant", "von CBAM ausgeschlossen"), "Bitte Nettogewicht überprüfen"), "Bitte Ursprungsland überprüfen"), "Bitte Zolltarifnummer überprüfen")))</f>
        <v/>
      </c>
      <c r="P193" s="81" t="str" cm="1">
        <f t="array" ref="P193">IF(OR(EXACT("",$G193:$I193)), "", MAX(0, IF($AL193, IF($AK193, INDEX(defvals_specific_countries, MATCH(LEFT($AE193,8), LEFT(list_cn_codes,8), 0), MATCH($L193, list_specific_countries, 0)), INDEX(defvals_rest_of_world, MATCH(LEFT($AE193,8), LEFT(list_cn_codes,8), 0))), 0)))</f>
        <v/>
      </c>
      <c r="Q193" s="81" t="str">
        <f t="shared" si="17"/>
        <v/>
      </c>
      <c r="R193" s="81" t="str">
        <f t="shared" si="23"/>
        <v/>
      </c>
      <c r="S193" s="81" t="str">
        <f t="shared" si="23"/>
        <v/>
      </c>
      <c r="T193" s="81" t="str">
        <f t="shared" si="23"/>
        <v/>
      </c>
      <c r="U193" s="81" t="str">
        <f t="shared" si="23"/>
        <v/>
      </c>
      <c r="V193" s="81" t="str">
        <f t="shared" si="23"/>
        <v/>
      </c>
      <c r="W193" s="81" t="str">
        <f t="shared" si="23"/>
        <v/>
      </c>
      <c r="X193" s="81" t="str">
        <f t="shared" si="23"/>
        <v/>
      </c>
      <c r="Y193" s="81" t="str">
        <f t="shared" si="23"/>
        <v/>
      </c>
      <c r="Z193" s="81" t="str">
        <f t="shared" si="23"/>
        <v/>
      </c>
      <c r="AE193" s="7" t="str">
        <f t="shared" si="2"/>
        <v/>
      </c>
      <c r="AF193" s="7" t="str">
        <f t="shared" si="19"/>
        <v/>
      </c>
      <c r="AG193" s="7" t="str">
        <f t="shared" si="3"/>
        <v/>
      </c>
      <c r="AH193" s="7" t="str">
        <f t="shared" si="20"/>
        <v/>
      </c>
      <c r="AI193" s="7" t="str" cm="1">
        <f t="array" ref="AI193">IF($K193="", "", AND($L193&lt;&gt;"", OR(EXACT($L193,list_unlocodes_countries))))</f>
        <v/>
      </c>
      <c r="AJ193" s="7" t="str">
        <f t="shared" si="21"/>
        <v/>
      </c>
      <c r="AK193" s="7" t="str">
        <f t="shared" si="4"/>
        <v/>
      </c>
      <c r="AL193" s="7" t="str" cm="1">
        <f t="array" ref="AL193">IF($AE193="", "", ISNUMBER(MATCH(LEFT($AE193,8), LEFT(list_cn_codes,8), 0)))</f>
        <v/>
      </c>
      <c r="AM193" s="7" t="str" cm="1">
        <f t="array" ref="AM193">IFERROR(
 IF(OR(EXACT("",$G193:$I193)), "",
  IF($F193="", 1, INDEX(calc_companies, MATCH($F193, drop_companies, 0))) *
  IF($H193="", 1, INDEX(calc_suppliers, MATCH($H193, drop_suppliers, 0))) *
  INDEX(calc_cn_codes, MATCH(LEFT($AE193,8), LEFT(drop_cn_codes,8), 0)) *
  INDEX(calc_countries, MATCH($L193, drop_countries, 0))
 ), "")</f>
        <v/>
      </c>
    </row>
    <row r="194" spans="1:39" ht="36" customHeight="1" thickTop="1" thickBot="1" x14ac:dyDescent="0.3">
      <c r="A194" s="62"/>
      <c r="C194" s="75"/>
      <c r="D194" s="75"/>
      <c r="E194" s="75"/>
      <c r="F194" s="75"/>
      <c r="G194" s="76"/>
      <c r="H194" s="76"/>
      <c r="I194" s="76"/>
      <c r="J194" s="76"/>
      <c r="K194" s="81" t="str">
        <f>IF($H194="", "", IFERROR(INDEX('Country List'!$E$2:$E$224, MATCH(INDEX(copy_paste_country, MATCH($H194, copy_paste_supplier, 0)), 'Country List'!$G$2:$G$224, 0)), INDEX(copy_paste_country, MATCH($H194, copy_paste_supplier, 0))))</f>
        <v/>
      </c>
      <c r="L194" s="81" t="str">
        <f t="shared" si="0"/>
        <v/>
      </c>
      <c r="M194" s="81" t="str" cm="1">
        <f t="array" ref="M194">IF($K194="", "", IFERROR(INDEX(list_cbam_relevance, MATCH($L194,list_specific_countries,0)), IF(OR(EXACT($L194,list_unlocodes_countries)), "CBAM-relevant", "Ungültiger UNLOCODE")))</f>
        <v/>
      </c>
      <c r="N194" s="81" t="str" cm="1">
        <f t="array" ref="N194">IF($G194="", "", IF($AF194 &lt; 8, "Nicht genügend Ziffern", IF(OR(EXACT($AE194,LEFT(list_cn_codes,8))), "CBAM-relevant", "Von CBAM ausgeschlossen")))</f>
        <v/>
      </c>
      <c r="O194" s="81" t="str" cm="1">
        <f t="array" ref="O194">IF(AND(EXACT("",$G194:$I194)), "", IF(OR(EXACT("",$G194:$I194)), "Bitte Pflichtfelder befüllen", IF($AH194, IF($AI194, IF($AJ194, IF(AND($N194="CBAM-relevant",$M194="CBAM-relevant"), "CBAM-relevant", "von CBAM ausgeschlossen"), "Bitte Nettogewicht überprüfen"), "Bitte Ursprungsland überprüfen"), "Bitte Zolltarifnummer überprüfen")))</f>
        <v/>
      </c>
      <c r="P194" s="81" t="str" cm="1">
        <f t="array" ref="P194">IF(OR(EXACT("",$G194:$I194)), "", MAX(0, IF($AL194, IF($AK194, INDEX(defvals_specific_countries, MATCH(LEFT($AE194,8), LEFT(list_cn_codes,8), 0), MATCH($L194, list_specific_countries, 0)), INDEX(defvals_rest_of_world, MATCH(LEFT($AE194,8), LEFT(list_cn_codes,8), 0))), 0)))</f>
        <v/>
      </c>
      <c r="Q194" s="81" t="str">
        <f t="shared" si="17"/>
        <v/>
      </c>
      <c r="R194" s="81" t="str">
        <f t="shared" si="23"/>
        <v/>
      </c>
      <c r="S194" s="81" t="str">
        <f t="shared" si="23"/>
        <v/>
      </c>
      <c r="T194" s="81" t="str">
        <f t="shared" si="23"/>
        <v/>
      </c>
      <c r="U194" s="81" t="str">
        <f t="shared" si="23"/>
        <v/>
      </c>
      <c r="V194" s="81" t="str">
        <f t="shared" si="23"/>
        <v/>
      </c>
      <c r="W194" s="81" t="str">
        <f t="shared" si="23"/>
        <v/>
      </c>
      <c r="X194" s="81" t="str">
        <f t="shared" si="23"/>
        <v/>
      </c>
      <c r="Y194" s="81" t="str">
        <f t="shared" si="23"/>
        <v/>
      </c>
      <c r="Z194" s="81" t="str">
        <f t="shared" si="23"/>
        <v/>
      </c>
      <c r="AE194" s="7" t="str">
        <f t="shared" si="2"/>
        <v/>
      </c>
      <c r="AF194" s="7" t="str">
        <f t="shared" si="19"/>
        <v/>
      </c>
      <c r="AG194" s="7" t="str">
        <f t="shared" si="3"/>
        <v/>
      </c>
      <c r="AH194" s="7" t="str">
        <f t="shared" si="20"/>
        <v/>
      </c>
      <c r="AI194" s="7" t="str" cm="1">
        <f t="array" ref="AI194">IF($K194="", "", AND($L194&lt;&gt;"", OR(EXACT($L194,list_unlocodes_countries))))</f>
        <v/>
      </c>
      <c r="AJ194" s="7" t="str">
        <f t="shared" si="21"/>
        <v/>
      </c>
      <c r="AK194" s="7" t="str">
        <f t="shared" si="4"/>
        <v/>
      </c>
      <c r="AL194" s="7" t="str" cm="1">
        <f t="array" ref="AL194">IF($AE194="", "", ISNUMBER(MATCH(LEFT($AE194,8), LEFT(list_cn_codes,8), 0)))</f>
        <v/>
      </c>
      <c r="AM194" s="7" t="str" cm="1">
        <f t="array" ref="AM194">IFERROR(
 IF(OR(EXACT("",$G194:$I194)), "",
  IF($F194="", 1, INDEX(calc_companies, MATCH($F194, drop_companies, 0))) *
  IF($H194="", 1, INDEX(calc_suppliers, MATCH($H194, drop_suppliers, 0))) *
  INDEX(calc_cn_codes, MATCH(LEFT($AE194,8), LEFT(drop_cn_codes,8), 0)) *
  INDEX(calc_countries, MATCH($L194, drop_countries, 0))
 ), "")</f>
        <v/>
      </c>
    </row>
    <row r="195" spans="1:39" ht="36" customHeight="1" thickTop="1" thickBot="1" x14ac:dyDescent="0.3">
      <c r="A195" s="62"/>
      <c r="C195" s="75"/>
      <c r="D195" s="75"/>
      <c r="E195" s="75"/>
      <c r="F195" s="75"/>
      <c r="G195" s="76"/>
      <c r="H195" s="76"/>
      <c r="I195" s="76"/>
      <c r="J195" s="76"/>
      <c r="K195" s="81" t="str">
        <f>IF($H195="", "", IFERROR(INDEX('Country List'!$E$2:$E$224, MATCH(INDEX(copy_paste_country, MATCH($H195, copy_paste_supplier, 0)), 'Country List'!$G$2:$G$224, 0)), INDEX(copy_paste_country, MATCH($H195, copy_paste_supplier, 0))))</f>
        <v/>
      </c>
      <c r="L195" s="81" t="str">
        <f t="shared" si="0"/>
        <v/>
      </c>
      <c r="M195" s="81" t="str" cm="1">
        <f t="array" ref="M195">IF($K195="", "", IFERROR(INDEX(list_cbam_relevance, MATCH($L195,list_specific_countries,0)), IF(OR(EXACT($L195,list_unlocodes_countries)), "CBAM-relevant", "Ungültiger UNLOCODE")))</f>
        <v/>
      </c>
      <c r="N195" s="81" t="str" cm="1">
        <f t="array" ref="N195">IF($G195="", "", IF($AF195 &lt; 8, "Nicht genügend Ziffern", IF(OR(EXACT($AE195,LEFT(list_cn_codes,8))), "CBAM-relevant", "Von CBAM ausgeschlossen")))</f>
        <v/>
      </c>
      <c r="O195" s="81" t="str" cm="1">
        <f t="array" ref="O195">IF(AND(EXACT("",$G195:$I195)), "", IF(OR(EXACT("",$G195:$I195)), "Bitte Pflichtfelder befüllen", IF($AH195, IF($AI195, IF($AJ195, IF(AND($N195="CBAM-relevant",$M195="CBAM-relevant"), "CBAM-relevant", "von CBAM ausgeschlossen"), "Bitte Nettogewicht überprüfen"), "Bitte Ursprungsland überprüfen"), "Bitte Zolltarifnummer überprüfen")))</f>
        <v/>
      </c>
      <c r="P195" s="81" t="str" cm="1">
        <f t="array" ref="P195">IF(OR(EXACT("",$G195:$I195)), "", MAX(0, IF($AL195, IF($AK195, INDEX(defvals_specific_countries, MATCH(LEFT($AE195,8), LEFT(list_cn_codes,8), 0), MATCH($L195, list_specific_countries, 0)), INDEX(defvals_rest_of_world, MATCH(LEFT($AE195,8), LEFT(list_cn_codes,8), 0))), 0)))</f>
        <v/>
      </c>
      <c r="Q195" s="81" t="str">
        <f t="shared" si="17"/>
        <v/>
      </c>
      <c r="R195" s="81" t="str">
        <f t="shared" si="23"/>
        <v/>
      </c>
      <c r="S195" s="81" t="str">
        <f t="shared" si="23"/>
        <v/>
      </c>
      <c r="T195" s="81" t="str">
        <f t="shared" si="23"/>
        <v/>
      </c>
      <c r="U195" s="81" t="str">
        <f t="shared" si="23"/>
        <v/>
      </c>
      <c r="V195" s="81" t="str">
        <f t="shared" si="23"/>
        <v/>
      </c>
      <c r="W195" s="81" t="str">
        <f t="shared" si="23"/>
        <v/>
      </c>
      <c r="X195" s="81" t="str">
        <f t="shared" si="23"/>
        <v/>
      </c>
      <c r="Y195" s="81" t="str">
        <f t="shared" si="23"/>
        <v/>
      </c>
      <c r="Z195" s="81" t="str">
        <f t="shared" si="23"/>
        <v/>
      </c>
      <c r="AE195" s="7" t="str">
        <f t="shared" si="2"/>
        <v/>
      </c>
      <c r="AF195" s="7" t="str">
        <f t="shared" si="19"/>
        <v/>
      </c>
      <c r="AG195" s="7" t="str">
        <f t="shared" si="3"/>
        <v/>
      </c>
      <c r="AH195" s="7" t="str">
        <f t="shared" si="20"/>
        <v/>
      </c>
      <c r="AI195" s="7" t="str" cm="1">
        <f t="array" ref="AI195">IF($K195="", "", AND($L195&lt;&gt;"", OR(EXACT($L195,list_unlocodes_countries))))</f>
        <v/>
      </c>
      <c r="AJ195" s="7" t="str">
        <f t="shared" si="21"/>
        <v/>
      </c>
      <c r="AK195" s="7" t="str">
        <f t="shared" si="4"/>
        <v/>
      </c>
      <c r="AL195" s="7" t="str" cm="1">
        <f t="array" ref="AL195">IF($AE195="", "", ISNUMBER(MATCH(LEFT($AE195,8), LEFT(list_cn_codes,8), 0)))</f>
        <v/>
      </c>
      <c r="AM195" s="7" t="str" cm="1">
        <f t="array" ref="AM195">IFERROR(
 IF(OR(EXACT("",$G195:$I195)), "",
  IF($F195="", 1, INDEX(calc_companies, MATCH($F195, drop_companies, 0))) *
  IF($H195="", 1, INDEX(calc_suppliers, MATCH($H195, drop_suppliers, 0))) *
  INDEX(calc_cn_codes, MATCH(LEFT($AE195,8), LEFT(drop_cn_codes,8), 0)) *
  INDEX(calc_countries, MATCH($L195, drop_countries, 0))
 ), "")</f>
        <v/>
      </c>
    </row>
    <row r="196" spans="1:39" ht="36" customHeight="1" thickTop="1" thickBot="1" x14ac:dyDescent="0.3">
      <c r="A196" s="62"/>
      <c r="C196" s="75"/>
      <c r="D196" s="75"/>
      <c r="E196" s="75"/>
      <c r="F196" s="75"/>
      <c r="G196" s="76"/>
      <c r="H196" s="76"/>
      <c r="I196" s="76"/>
      <c r="J196" s="76"/>
      <c r="K196" s="81" t="str">
        <f>IF($H196="", "", IFERROR(INDEX('Country List'!$E$2:$E$224, MATCH(INDEX(copy_paste_country, MATCH($H196, copy_paste_supplier, 0)), 'Country List'!$G$2:$G$224, 0)), INDEX(copy_paste_country, MATCH($H196, copy_paste_supplier, 0))))</f>
        <v/>
      </c>
      <c r="L196" s="81" t="str">
        <f t="shared" si="0"/>
        <v/>
      </c>
      <c r="M196" s="81" t="str" cm="1">
        <f t="array" ref="M196">IF($K196="", "", IFERROR(INDEX(list_cbam_relevance, MATCH($L196,list_specific_countries,0)), IF(OR(EXACT($L196,list_unlocodes_countries)), "CBAM-relevant", "Ungültiger UNLOCODE")))</f>
        <v/>
      </c>
      <c r="N196" s="81" t="str" cm="1">
        <f t="array" ref="N196">IF($G196="", "", IF($AF196 &lt; 8, "Nicht genügend Ziffern", IF(OR(EXACT($AE196,LEFT(list_cn_codes,8))), "CBAM-relevant", "Von CBAM ausgeschlossen")))</f>
        <v/>
      </c>
      <c r="O196" s="81" t="str" cm="1">
        <f t="array" ref="O196">IF(AND(EXACT("",$G196:$I196)), "", IF(OR(EXACT("",$G196:$I196)), "Bitte Pflichtfelder befüllen", IF($AH196, IF($AI196, IF($AJ196, IF(AND($N196="CBAM-relevant",$M196="CBAM-relevant"), "CBAM-relevant", "von CBAM ausgeschlossen"), "Bitte Nettogewicht überprüfen"), "Bitte Ursprungsland überprüfen"), "Bitte Zolltarifnummer überprüfen")))</f>
        <v/>
      </c>
      <c r="P196" s="81" t="str" cm="1">
        <f t="array" ref="P196">IF(OR(EXACT("",$G196:$I196)), "", MAX(0, IF($AL196, IF($AK196, INDEX(defvals_specific_countries, MATCH(LEFT($AE196,8), LEFT(list_cn_codes,8), 0), MATCH($L196, list_specific_countries, 0)), INDEX(defvals_rest_of_world, MATCH(LEFT($AE196,8), LEFT(list_cn_codes,8), 0))), 0)))</f>
        <v/>
      </c>
      <c r="Q196" s="81" t="str">
        <f t="shared" si="17"/>
        <v/>
      </c>
      <c r="R196" s="81" t="str">
        <f t="shared" si="23"/>
        <v/>
      </c>
      <c r="S196" s="81" t="str">
        <f t="shared" si="23"/>
        <v/>
      </c>
      <c r="T196" s="81" t="str">
        <f t="shared" si="23"/>
        <v/>
      </c>
      <c r="U196" s="81" t="str">
        <f t="shared" si="23"/>
        <v/>
      </c>
      <c r="V196" s="81" t="str">
        <f t="shared" si="23"/>
        <v/>
      </c>
      <c r="W196" s="81" t="str">
        <f t="shared" si="23"/>
        <v/>
      </c>
      <c r="X196" s="81" t="str">
        <f t="shared" si="23"/>
        <v/>
      </c>
      <c r="Y196" s="81" t="str">
        <f t="shared" si="23"/>
        <v/>
      </c>
      <c r="Z196" s="81" t="str">
        <f t="shared" si="23"/>
        <v/>
      </c>
      <c r="AE196" s="7" t="str">
        <f t="shared" si="2"/>
        <v/>
      </c>
      <c r="AF196" s="7" t="str">
        <f t="shared" si="19"/>
        <v/>
      </c>
      <c r="AG196" s="7" t="str">
        <f t="shared" si="3"/>
        <v/>
      </c>
      <c r="AH196" s="7" t="str">
        <f t="shared" si="20"/>
        <v/>
      </c>
      <c r="AI196" s="7" t="str" cm="1">
        <f t="array" ref="AI196">IF($K196="", "", AND($L196&lt;&gt;"", OR(EXACT($L196,list_unlocodes_countries))))</f>
        <v/>
      </c>
      <c r="AJ196" s="7" t="str">
        <f t="shared" si="21"/>
        <v/>
      </c>
      <c r="AK196" s="7" t="str">
        <f t="shared" si="4"/>
        <v/>
      </c>
      <c r="AL196" s="7" t="str" cm="1">
        <f t="array" ref="AL196">IF($AE196="", "", ISNUMBER(MATCH(LEFT($AE196,8), LEFT(list_cn_codes,8), 0)))</f>
        <v/>
      </c>
      <c r="AM196" s="7" t="str" cm="1">
        <f t="array" ref="AM196">IFERROR(
 IF(OR(EXACT("",$G196:$I196)), "",
  IF($F196="", 1, INDEX(calc_companies, MATCH($F196, drop_companies, 0))) *
  IF($H196="", 1, INDEX(calc_suppliers, MATCH($H196, drop_suppliers, 0))) *
  INDEX(calc_cn_codes, MATCH(LEFT($AE196,8), LEFT(drop_cn_codes,8), 0)) *
  INDEX(calc_countries, MATCH($L196, drop_countries, 0))
 ), "")</f>
        <v/>
      </c>
    </row>
    <row r="197" spans="1:39" ht="36" customHeight="1" thickTop="1" thickBot="1" x14ac:dyDescent="0.3">
      <c r="A197" s="62"/>
      <c r="C197" s="75"/>
      <c r="D197" s="75"/>
      <c r="E197" s="75"/>
      <c r="F197" s="75"/>
      <c r="G197" s="76"/>
      <c r="H197" s="76"/>
      <c r="I197" s="76"/>
      <c r="J197" s="76"/>
      <c r="K197" s="81" t="str">
        <f>IF($H197="", "", IFERROR(INDEX('Country List'!$E$2:$E$224, MATCH(INDEX(copy_paste_country, MATCH($H197, copy_paste_supplier, 0)), 'Country List'!$G$2:$G$224, 0)), INDEX(copy_paste_country, MATCH($H197, copy_paste_supplier, 0))))</f>
        <v/>
      </c>
      <c r="L197" s="81" t="str">
        <f t="shared" si="0"/>
        <v/>
      </c>
      <c r="M197" s="81" t="str" cm="1">
        <f t="array" ref="M197">IF($K197="", "", IFERROR(INDEX(list_cbam_relevance, MATCH($L197,list_specific_countries,0)), IF(OR(EXACT($L197,list_unlocodes_countries)), "CBAM-relevant", "Ungültiger UNLOCODE")))</f>
        <v/>
      </c>
      <c r="N197" s="81" t="str" cm="1">
        <f t="array" ref="N197">IF($G197="", "", IF($AF197 &lt; 8, "Nicht genügend Ziffern", IF(OR(EXACT($AE197,LEFT(list_cn_codes,8))), "CBAM-relevant", "Von CBAM ausgeschlossen")))</f>
        <v/>
      </c>
      <c r="O197" s="81" t="str" cm="1">
        <f t="array" ref="O197">IF(AND(EXACT("",$G197:$I197)), "", IF(OR(EXACT("",$G197:$I197)), "Bitte Pflichtfelder befüllen", IF($AH197, IF($AI197, IF($AJ197, IF(AND($N197="CBAM-relevant",$M197="CBAM-relevant"), "CBAM-relevant", "von CBAM ausgeschlossen"), "Bitte Nettogewicht überprüfen"), "Bitte Ursprungsland überprüfen"), "Bitte Zolltarifnummer überprüfen")))</f>
        <v/>
      </c>
      <c r="P197" s="81" t="str" cm="1">
        <f t="array" ref="P197">IF(OR(EXACT("",$G197:$I197)), "", MAX(0, IF($AL197, IF($AK197, INDEX(defvals_specific_countries, MATCH(LEFT($AE197,8), LEFT(list_cn_codes,8), 0), MATCH($L197, list_specific_countries, 0)), INDEX(defvals_rest_of_world, MATCH(LEFT($AE197,8), LEFT(list_cn_codes,8), 0))), 0)))</f>
        <v/>
      </c>
      <c r="Q197" s="81" t="str">
        <f t="shared" si="17"/>
        <v/>
      </c>
      <c r="R197" s="81" t="str">
        <f t="shared" si="23"/>
        <v/>
      </c>
      <c r="S197" s="81" t="str">
        <f t="shared" si="23"/>
        <v/>
      </c>
      <c r="T197" s="81" t="str">
        <f t="shared" si="23"/>
        <v/>
      </c>
      <c r="U197" s="81" t="str">
        <f t="shared" si="23"/>
        <v/>
      </c>
      <c r="V197" s="81" t="str">
        <f t="shared" si="23"/>
        <v/>
      </c>
      <c r="W197" s="81" t="str">
        <f t="shared" si="23"/>
        <v/>
      </c>
      <c r="X197" s="81" t="str">
        <f t="shared" si="23"/>
        <v/>
      </c>
      <c r="Y197" s="81" t="str">
        <f t="shared" si="23"/>
        <v/>
      </c>
      <c r="Z197" s="81" t="str">
        <f t="shared" si="23"/>
        <v/>
      </c>
      <c r="AE197" s="7" t="str">
        <f t="shared" si="2"/>
        <v/>
      </c>
      <c r="AF197" s="7" t="str">
        <f t="shared" si="19"/>
        <v/>
      </c>
      <c r="AG197" s="7" t="str">
        <f t="shared" si="3"/>
        <v/>
      </c>
      <c r="AH197" s="7" t="str">
        <f t="shared" si="20"/>
        <v/>
      </c>
      <c r="AI197" s="7" t="str" cm="1">
        <f t="array" ref="AI197">IF($K197="", "", AND($L197&lt;&gt;"", OR(EXACT($L197,list_unlocodes_countries))))</f>
        <v/>
      </c>
      <c r="AJ197" s="7" t="str">
        <f t="shared" si="21"/>
        <v/>
      </c>
      <c r="AK197" s="7" t="str">
        <f t="shared" si="4"/>
        <v/>
      </c>
      <c r="AL197" s="7" t="str" cm="1">
        <f t="array" ref="AL197">IF($AE197="", "", ISNUMBER(MATCH(LEFT($AE197,8), LEFT(list_cn_codes,8), 0)))</f>
        <v/>
      </c>
      <c r="AM197" s="7" t="str" cm="1">
        <f t="array" ref="AM197">IFERROR(
 IF(OR(EXACT("",$G197:$I197)), "",
  IF($F197="", 1, INDEX(calc_companies, MATCH($F197, drop_companies, 0))) *
  IF($H197="", 1, INDEX(calc_suppliers, MATCH($H197, drop_suppliers, 0))) *
  INDEX(calc_cn_codes, MATCH(LEFT($AE197,8), LEFT(drop_cn_codes,8), 0)) *
  INDEX(calc_countries, MATCH($L197, drop_countries, 0))
 ), "")</f>
        <v/>
      </c>
    </row>
    <row r="198" spans="1:39" ht="36" customHeight="1" thickTop="1" thickBot="1" x14ac:dyDescent="0.3">
      <c r="A198" s="62"/>
      <c r="C198" s="75"/>
      <c r="D198" s="75"/>
      <c r="E198" s="75"/>
      <c r="F198" s="75"/>
      <c r="G198" s="76"/>
      <c r="H198" s="76"/>
      <c r="I198" s="76"/>
      <c r="J198" s="76"/>
      <c r="K198" s="81" t="str">
        <f>IF($H198="", "", IFERROR(INDEX('Country List'!$E$2:$E$224, MATCH(INDEX(copy_paste_country, MATCH($H198, copy_paste_supplier, 0)), 'Country List'!$G$2:$G$224, 0)), INDEX(copy_paste_country, MATCH($H198, copy_paste_supplier, 0))))</f>
        <v/>
      </c>
      <c r="L198" s="81" t="str">
        <f t="shared" si="0"/>
        <v/>
      </c>
      <c r="M198" s="81" t="str" cm="1">
        <f t="array" ref="M198">IF($K198="", "", IFERROR(INDEX(list_cbam_relevance, MATCH($L198,list_specific_countries,0)), IF(OR(EXACT($L198,list_unlocodes_countries)), "CBAM-relevant", "Ungültiger UNLOCODE")))</f>
        <v/>
      </c>
      <c r="N198" s="81" t="str" cm="1">
        <f t="array" ref="N198">IF($G198="", "", IF($AF198 &lt; 8, "Nicht genügend Ziffern", IF(OR(EXACT($AE198,LEFT(list_cn_codes,8))), "CBAM-relevant", "Von CBAM ausgeschlossen")))</f>
        <v/>
      </c>
      <c r="O198" s="81" t="str" cm="1">
        <f t="array" ref="O198">IF(AND(EXACT("",$G198:$I198)), "", IF(OR(EXACT("",$G198:$I198)), "Bitte Pflichtfelder befüllen", IF($AH198, IF($AI198, IF($AJ198, IF(AND($N198="CBAM-relevant",$M198="CBAM-relevant"), "CBAM-relevant", "von CBAM ausgeschlossen"), "Bitte Nettogewicht überprüfen"), "Bitte Ursprungsland überprüfen"), "Bitte Zolltarifnummer überprüfen")))</f>
        <v/>
      </c>
      <c r="P198" s="81" t="str" cm="1">
        <f t="array" ref="P198">IF(OR(EXACT("",$G198:$I198)), "", MAX(0, IF($AL198, IF($AK198, INDEX(defvals_specific_countries, MATCH(LEFT($AE198,8), LEFT(list_cn_codes,8), 0), MATCH($L198, list_specific_countries, 0)), INDEX(defvals_rest_of_world, MATCH(LEFT($AE198,8), LEFT(list_cn_codes,8), 0))), 0)))</f>
        <v/>
      </c>
      <c r="Q198" s="81" t="str">
        <f t="shared" si="17"/>
        <v/>
      </c>
      <c r="R198" s="81" t="str">
        <f t="shared" si="23"/>
        <v/>
      </c>
      <c r="S198" s="81" t="str">
        <f t="shared" si="23"/>
        <v/>
      </c>
      <c r="T198" s="81" t="str">
        <f t="shared" si="23"/>
        <v/>
      </c>
      <c r="U198" s="81" t="str">
        <f t="shared" si="23"/>
        <v/>
      </c>
      <c r="V198" s="81" t="str">
        <f t="shared" si="23"/>
        <v/>
      </c>
      <c r="W198" s="81" t="str">
        <f t="shared" si="23"/>
        <v/>
      </c>
      <c r="X198" s="81" t="str">
        <f t="shared" si="23"/>
        <v/>
      </c>
      <c r="Y198" s="81" t="str">
        <f t="shared" si="23"/>
        <v/>
      </c>
      <c r="Z198" s="81" t="str">
        <f t="shared" si="23"/>
        <v/>
      </c>
      <c r="AE198" s="7" t="str">
        <f t="shared" si="2"/>
        <v/>
      </c>
      <c r="AF198" s="7" t="str">
        <f t="shared" si="19"/>
        <v/>
      </c>
      <c r="AG198" s="7" t="str">
        <f t="shared" si="3"/>
        <v/>
      </c>
      <c r="AH198" s="7" t="str">
        <f t="shared" si="20"/>
        <v/>
      </c>
      <c r="AI198" s="7" t="str" cm="1">
        <f t="array" ref="AI198">IF($K198="", "", AND($L198&lt;&gt;"", OR(EXACT($L198,list_unlocodes_countries))))</f>
        <v/>
      </c>
      <c r="AJ198" s="7" t="str">
        <f t="shared" si="21"/>
        <v/>
      </c>
      <c r="AK198" s="7" t="str">
        <f t="shared" si="4"/>
        <v/>
      </c>
      <c r="AL198" s="7" t="str" cm="1">
        <f t="array" ref="AL198">IF($AE198="", "", ISNUMBER(MATCH(LEFT($AE198,8), LEFT(list_cn_codes,8), 0)))</f>
        <v/>
      </c>
      <c r="AM198" s="7" t="str" cm="1">
        <f t="array" ref="AM198">IFERROR(
 IF(OR(EXACT("",$G198:$I198)), "",
  IF($F198="", 1, INDEX(calc_companies, MATCH($F198, drop_companies, 0))) *
  IF($H198="", 1, INDEX(calc_suppliers, MATCH($H198, drop_suppliers, 0))) *
  INDEX(calc_cn_codes, MATCH(LEFT($AE198,8), LEFT(drop_cn_codes,8), 0)) *
  INDEX(calc_countries, MATCH($L198, drop_countries, 0))
 ), "")</f>
        <v/>
      </c>
    </row>
    <row r="199" spans="1:39" ht="36" customHeight="1" thickTop="1" thickBot="1" x14ac:dyDescent="0.3">
      <c r="A199" s="62"/>
      <c r="C199" s="75"/>
      <c r="D199" s="75"/>
      <c r="E199" s="75"/>
      <c r="F199" s="75"/>
      <c r="G199" s="76"/>
      <c r="H199" s="76"/>
      <c r="I199" s="76"/>
      <c r="J199" s="76"/>
      <c r="K199" s="81" t="str">
        <f>IF($H199="", "", IFERROR(INDEX('Country List'!$E$2:$E$224, MATCH(INDEX(copy_paste_country, MATCH($H199, copy_paste_supplier, 0)), 'Country List'!$G$2:$G$224, 0)), INDEX(copy_paste_country, MATCH($H199, copy_paste_supplier, 0))))</f>
        <v/>
      </c>
      <c r="L199" s="81" t="str">
        <f t="shared" si="0"/>
        <v/>
      </c>
      <c r="M199" s="81" t="str" cm="1">
        <f t="array" ref="M199">IF($K199="", "", IFERROR(INDEX(list_cbam_relevance, MATCH($L199,list_specific_countries,0)), IF(OR(EXACT($L199,list_unlocodes_countries)), "CBAM-relevant", "Ungültiger UNLOCODE")))</f>
        <v/>
      </c>
      <c r="N199" s="81" t="str" cm="1">
        <f t="array" ref="N199">IF($G199="", "", IF($AF199 &lt; 8, "Nicht genügend Ziffern", IF(OR(EXACT($AE199,LEFT(list_cn_codes,8))), "CBAM-relevant", "Von CBAM ausgeschlossen")))</f>
        <v/>
      </c>
      <c r="O199" s="81" t="str" cm="1">
        <f t="array" ref="O199">IF(AND(EXACT("",$G199:$I199)), "", IF(OR(EXACT("",$G199:$I199)), "Bitte Pflichtfelder befüllen", IF($AH199, IF($AI199, IF($AJ199, IF(AND($N199="CBAM-relevant",$M199="CBAM-relevant"), "CBAM-relevant", "von CBAM ausgeschlossen"), "Bitte Nettogewicht überprüfen"), "Bitte Ursprungsland überprüfen"), "Bitte Zolltarifnummer überprüfen")))</f>
        <v/>
      </c>
      <c r="P199" s="81" t="str" cm="1">
        <f t="array" ref="P199">IF(OR(EXACT("",$G199:$I199)), "", MAX(0, IF($AL199, IF($AK199, INDEX(defvals_specific_countries, MATCH(LEFT($AE199,8), LEFT(list_cn_codes,8), 0), MATCH($L199, list_specific_countries, 0)), INDEX(defvals_rest_of_world, MATCH(LEFT($AE199,8), LEFT(list_cn_codes,8), 0))), 0)))</f>
        <v/>
      </c>
      <c r="Q199" s="81" t="str">
        <f t="shared" ref="Q199:Q262" si="24">IF($J199&lt;&gt;"", $J199, $P199)</f>
        <v/>
      </c>
      <c r="R199" s="81" t="str">
        <f t="shared" si="23"/>
        <v/>
      </c>
      <c r="S199" s="81" t="str">
        <f t="shared" si="23"/>
        <v/>
      </c>
      <c r="T199" s="81" t="str">
        <f t="shared" si="23"/>
        <v/>
      </c>
      <c r="U199" s="81" t="str">
        <f t="shared" si="23"/>
        <v/>
      </c>
      <c r="V199" s="81" t="str">
        <f t="shared" si="23"/>
        <v/>
      </c>
      <c r="W199" s="81" t="str">
        <f t="shared" si="23"/>
        <v/>
      </c>
      <c r="X199" s="81" t="str">
        <f t="shared" si="23"/>
        <v/>
      </c>
      <c r="Y199" s="81" t="str">
        <f t="shared" si="23"/>
        <v/>
      </c>
      <c r="Z199" s="81" t="str">
        <f t="shared" si="23"/>
        <v/>
      </c>
      <c r="AE199" s="7" t="str">
        <f t="shared" si="2"/>
        <v/>
      </c>
      <c r="AF199" s="7" t="str">
        <f t="shared" ref="AF199:AF262" si="25">IF($AE199="", "", LEN($AE199))</f>
        <v/>
      </c>
      <c r="AG199" s="7" t="str">
        <f t="shared" si="3"/>
        <v/>
      </c>
      <c r="AH199" s="7" t="str">
        <f t="shared" ref="AH199:AH262" si="26">IF($AF199="", "", AND($AF199&lt;&gt;"", $AF199=8))</f>
        <v/>
      </c>
      <c r="AI199" s="7" t="str" cm="1">
        <f t="array" ref="AI199">IF($K199="", "", AND($L199&lt;&gt;"", OR(EXACT($L199,list_unlocodes_countries))))</f>
        <v/>
      </c>
      <c r="AJ199" s="7" t="str">
        <f t="shared" ref="AJ199:AJ262" si="27">IF($AG199="", "", AND($AG199&lt;&gt;"", ISNUMBER($AG199), $AG199&gt;=0))</f>
        <v/>
      </c>
      <c r="AK199" s="7" t="str">
        <f t="shared" si="4"/>
        <v/>
      </c>
      <c r="AL199" s="7" t="str" cm="1">
        <f t="array" ref="AL199">IF($AE199="", "", ISNUMBER(MATCH(LEFT($AE199,8), LEFT(list_cn_codes,8), 0)))</f>
        <v/>
      </c>
      <c r="AM199" s="7" t="str" cm="1">
        <f t="array" ref="AM199">IFERROR(
 IF(OR(EXACT("",$G199:$I199)), "",
  IF($F199="", 1, INDEX(calc_companies, MATCH($F199, drop_companies, 0))) *
  IF($H199="", 1, INDEX(calc_suppliers, MATCH($H199, drop_suppliers, 0))) *
  INDEX(calc_cn_codes, MATCH(LEFT($AE199,8), LEFT(drop_cn_codes,8), 0)) *
  INDEX(calc_countries, MATCH($L199, drop_countries, 0))
 ), "")</f>
        <v/>
      </c>
    </row>
    <row r="200" spans="1:39" ht="36" customHeight="1" thickTop="1" thickBot="1" x14ac:dyDescent="0.3">
      <c r="A200" s="62"/>
      <c r="C200" s="75"/>
      <c r="D200" s="75"/>
      <c r="E200" s="75"/>
      <c r="F200" s="75"/>
      <c r="G200" s="76"/>
      <c r="H200" s="76"/>
      <c r="I200" s="76"/>
      <c r="J200" s="76"/>
      <c r="K200" s="81" t="str">
        <f>IF($H200="", "", IFERROR(INDEX('Country List'!$E$2:$E$224, MATCH(INDEX(copy_paste_country, MATCH($H200, copy_paste_supplier, 0)), 'Country List'!$G$2:$G$224, 0)), INDEX(copy_paste_country, MATCH($H200, copy_paste_supplier, 0))))</f>
        <v/>
      </c>
      <c r="L200" s="81" t="str">
        <f t="shared" si="0"/>
        <v/>
      </c>
      <c r="M200" s="81" t="str" cm="1">
        <f t="array" ref="M200">IF($K200="", "", IFERROR(INDEX(list_cbam_relevance, MATCH($L200,list_specific_countries,0)), IF(OR(EXACT($L200,list_unlocodes_countries)), "CBAM-relevant", "Ungültiger UNLOCODE")))</f>
        <v/>
      </c>
      <c r="N200" s="81" t="str" cm="1">
        <f t="array" ref="N200">IF($G200="", "", IF($AF200 &lt; 8, "Nicht genügend Ziffern", IF(OR(EXACT($AE200,LEFT(list_cn_codes,8))), "CBAM-relevant", "Von CBAM ausgeschlossen")))</f>
        <v/>
      </c>
      <c r="O200" s="81" t="str" cm="1">
        <f t="array" ref="O200">IF(AND(EXACT("",$G200:$I200)), "", IF(OR(EXACT("",$G200:$I200)), "Bitte Pflichtfelder befüllen", IF($AH200, IF($AI200, IF($AJ200, IF(AND($N200="CBAM-relevant",$M200="CBAM-relevant"), "CBAM-relevant", "von CBAM ausgeschlossen"), "Bitte Nettogewicht überprüfen"), "Bitte Ursprungsland überprüfen"), "Bitte Zolltarifnummer überprüfen")))</f>
        <v/>
      </c>
      <c r="P200" s="81" t="str" cm="1">
        <f t="array" ref="P200">IF(OR(EXACT("",$G200:$I200)), "", MAX(0, IF($AL200, IF($AK200, INDEX(defvals_specific_countries, MATCH(LEFT($AE200,8), LEFT(list_cn_codes,8), 0), MATCH($L200, list_specific_countries, 0)), INDEX(defvals_rest_of_world, MATCH(LEFT($AE200,8), LEFT(list_cn_codes,8), 0))), 0)))</f>
        <v/>
      </c>
      <c r="Q200" s="81" t="str">
        <f t="shared" si="24"/>
        <v/>
      </c>
      <c r="R200" s="81" t="str">
        <f t="shared" si="23"/>
        <v/>
      </c>
      <c r="S200" s="81" t="str">
        <f t="shared" si="23"/>
        <v/>
      </c>
      <c r="T200" s="81" t="str">
        <f t="shared" si="23"/>
        <v/>
      </c>
      <c r="U200" s="81" t="str">
        <f t="shared" si="23"/>
        <v/>
      </c>
      <c r="V200" s="81" t="str">
        <f t="shared" si="23"/>
        <v/>
      </c>
      <c r="W200" s="81" t="str">
        <f t="shared" si="23"/>
        <v/>
      </c>
      <c r="X200" s="81" t="str">
        <f t="shared" si="23"/>
        <v/>
      </c>
      <c r="Y200" s="81" t="str">
        <f t="shared" si="23"/>
        <v/>
      </c>
      <c r="Z200" s="81" t="str">
        <f t="shared" si="23"/>
        <v/>
      </c>
      <c r="AE200" s="7" t="str">
        <f t="shared" si="2"/>
        <v/>
      </c>
      <c r="AF200" s="7" t="str">
        <f t="shared" si="25"/>
        <v/>
      </c>
      <c r="AG200" s="7" t="str">
        <f t="shared" si="3"/>
        <v/>
      </c>
      <c r="AH200" s="7" t="str">
        <f t="shared" si="26"/>
        <v/>
      </c>
      <c r="AI200" s="7" t="str" cm="1">
        <f t="array" ref="AI200">IF($K200="", "", AND($L200&lt;&gt;"", OR(EXACT($L200,list_unlocodes_countries))))</f>
        <v/>
      </c>
      <c r="AJ200" s="7" t="str">
        <f t="shared" si="27"/>
        <v/>
      </c>
      <c r="AK200" s="7" t="str">
        <f t="shared" si="4"/>
        <v/>
      </c>
      <c r="AL200" s="7" t="str" cm="1">
        <f t="array" ref="AL200">IF($AE200="", "", ISNUMBER(MATCH(LEFT($AE200,8), LEFT(list_cn_codes,8), 0)))</f>
        <v/>
      </c>
      <c r="AM200" s="7" t="str" cm="1">
        <f t="array" ref="AM200">IFERROR(
 IF(OR(EXACT("",$G200:$I200)), "",
  IF($F200="", 1, INDEX(calc_companies, MATCH($F200, drop_companies, 0))) *
  IF($H200="", 1, INDEX(calc_suppliers, MATCH($H200, drop_suppliers, 0))) *
  INDEX(calc_cn_codes, MATCH(LEFT($AE200,8), LEFT(drop_cn_codes,8), 0)) *
  INDEX(calc_countries, MATCH($L200, drop_countries, 0))
 ), "")</f>
        <v/>
      </c>
    </row>
    <row r="201" spans="1:39" ht="36" customHeight="1" thickTop="1" thickBot="1" x14ac:dyDescent="0.3">
      <c r="A201" s="62"/>
      <c r="C201" s="75"/>
      <c r="D201" s="75"/>
      <c r="E201" s="75"/>
      <c r="F201" s="75"/>
      <c r="G201" s="76"/>
      <c r="H201" s="76"/>
      <c r="I201" s="76"/>
      <c r="J201" s="76"/>
      <c r="K201" s="81" t="str">
        <f>IF($H201="", "", IFERROR(INDEX('Country List'!$E$2:$E$224, MATCH(INDEX(copy_paste_country, MATCH($H201, copy_paste_supplier, 0)), 'Country List'!$G$2:$G$224, 0)), INDEX(copy_paste_country, MATCH($H201, copy_paste_supplier, 0))))</f>
        <v/>
      </c>
      <c r="L201" s="81" t="str">
        <f t="shared" si="0"/>
        <v/>
      </c>
      <c r="M201" s="81" t="str" cm="1">
        <f t="array" ref="M201">IF($K201="", "", IFERROR(INDEX(list_cbam_relevance, MATCH($L201,list_specific_countries,0)), IF(OR(EXACT($L201,list_unlocodes_countries)), "CBAM-relevant", "Ungültiger UNLOCODE")))</f>
        <v/>
      </c>
      <c r="N201" s="81" t="str" cm="1">
        <f t="array" ref="N201">IF($G201="", "", IF($AF201 &lt; 8, "Nicht genügend Ziffern", IF(OR(EXACT($AE201,LEFT(list_cn_codes,8))), "CBAM-relevant", "Von CBAM ausgeschlossen")))</f>
        <v/>
      </c>
      <c r="O201" s="81" t="str" cm="1">
        <f t="array" ref="O201">IF(AND(EXACT("",$G201:$I201)), "", IF(OR(EXACT("",$G201:$I201)), "Bitte Pflichtfelder befüllen", IF($AH201, IF($AI201, IF($AJ201, IF(AND($N201="CBAM-relevant",$M201="CBAM-relevant"), "CBAM-relevant", "von CBAM ausgeschlossen"), "Bitte Nettogewicht überprüfen"), "Bitte Ursprungsland überprüfen"), "Bitte Zolltarifnummer überprüfen")))</f>
        <v/>
      </c>
      <c r="P201" s="81" t="str" cm="1">
        <f t="array" ref="P201">IF(OR(EXACT("",$G201:$I201)), "", MAX(0, IF($AL201, IF($AK201, INDEX(defvals_specific_countries, MATCH(LEFT($AE201,8), LEFT(list_cn_codes,8), 0), MATCH($L201, list_specific_countries, 0)), INDEX(defvals_rest_of_world, MATCH(LEFT($AE201,8), LEFT(list_cn_codes,8), 0))), 0)))</f>
        <v/>
      </c>
      <c r="Q201" s="81" t="str">
        <f t="shared" si="24"/>
        <v/>
      </c>
      <c r="R201" s="81" t="str">
        <f t="shared" si="23"/>
        <v/>
      </c>
      <c r="S201" s="81" t="str">
        <f t="shared" si="23"/>
        <v/>
      </c>
      <c r="T201" s="81" t="str">
        <f t="shared" si="23"/>
        <v/>
      </c>
      <c r="U201" s="81" t="str">
        <f t="shared" si="23"/>
        <v/>
      </c>
      <c r="V201" s="81" t="str">
        <f t="shared" si="23"/>
        <v/>
      </c>
      <c r="W201" s="81" t="str">
        <f t="shared" si="23"/>
        <v/>
      </c>
      <c r="X201" s="81" t="str">
        <f t="shared" si="23"/>
        <v/>
      </c>
      <c r="Y201" s="81" t="str">
        <f t="shared" si="23"/>
        <v/>
      </c>
      <c r="Z201" s="81" t="str">
        <f t="shared" si="23"/>
        <v/>
      </c>
      <c r="AE201" s="7" t="str">
        <f t="shared" si="2"/>
        <v/>
      </c>
      <c r="AF201" s="7" t="str">
        <f t="shared" si="25"/>
        <v/>
      </c>
      <c r="AG201" s="7" t="str">
        <f t="shared" si="3"/>
        <v/>
      </c>
      <c r="AH201" s="7" t="str">
        <f t="shared" si="26"/>
        <v/>
      </c>
      <c r="AI201" s="7" t="str" cm="1">
        <f t="array" ref="AI201">IF($K201="", "", AND($L201&lt;&gt;"", OR(EXACT($L201,list_unlocodes_countries))))</f>
        <v/>
      </c>
      <c r="AJ201" s="7" t="str">
        <f t="shared" si="27"/>
        <v/>
      </c>
      <c r="AK201" s="7" t="str">
        <f t="shared" si="4"/>
        <v/>
      </c>
      <c r="AL201" s="7" t="str" cm="1">
        <f t="array" ref="AL201">IF($AE201="", "", ISNUMBER(MATCH(LEFT($AE201,8), LEFT(list_cn_codes,8), 0)))</f>
        <v/>
      </c>
      <c r="AM201" s="7" t="str" cm="1">
        <f t="array" ref="AM201">IFERROR(
 IF(OR(EXACT("",$G201:$I201)), "",
  IF($F201="", 1, INDEX(calc_companies, MATCH($F201, drop_companies, 0))) *
  IF($H201="", 1, INDEX(calc_suppliers, MATCH($H201, drop_suppliers, 0))) *
  INDEX(calc_cn_codes, MATCH(LEFT($AE201,8), LEFT(drop_cn_codes,8), 0)) *
  INDEX(calc_countries, MATCH($L201, drop_countries, 0))
 ), "")</f>
        <v/>
      </c>
    </row>
    <row r="202" spans="1:39" ht="36" customHeight="1" thickTop="1" thickBot="1" x14ac:dyDescent="0.3">
      <c r="A202" s="62"/>
      <c r="C202" s="75"/>
      <c r="D202" s="75"/>
      <c r="E202" s="75"/>
      <c r="F202" s="75"/>
      <c r="G202" s="76"/>
      <c r="H202" s="76"/>
      <c r="I202" s="76"/>
      <c r="J202" s="76"/>
      <c r="K202" s="81" t="str">
        <f>IF($H202="", "", IFERROR(INDEX('Country List'!$E$2:$E$224, MATCH(INDEX(copy_paste_country, MATCH($H202, copy_paste_supplier, 0)), 'Country List'!$G$2:$G$224, 0)), INDEX(copy_paste_country, MATCH($H202, copy_paste_supplier, 0))))</f>
        <v/>
      </c>
      <c r="L202" s="81" t="str">
        <f t="shared" si="0"/>
        <v/>
      </c>
      <c r="M202" s="81" t="str" cm="1">
        <f t="array" ref="M202">IF($K202="", "", IFERROR(INDEX(list_cbam_relevance, MATCH($L202,list_specific_countries,0)), IF(OR(EXACT($L202,list_unlocodes_countries)), "CBAM-relevant", "Ungültiger UNLOCODE")))</f>
        <v/>
      </c>
      <c r="N202" s="81" t="str" cm="1">
        <f t="array" ref="N202">IF($G202="", "", IF($AF202 &lt; 8, "Nicht genügend Ziffern", IF(OR(EXACT($AE202,LEFT(list_cn_codes,8))), "CBAM-relevant", "Von CBAM ausgeschlossen")))</f>
        <v/>
      </c>
      <c r="O202" s="81" t="str" cm="1">
        <f t="array" ref="O202">IF(AND(EXACT("",$G202:$I202)), "", IF(OR(EXACT("",$G202:$I202)), "Bitte Pflichtfelder befüllen", IF($AH202, IF($AI202, IF($AJ202, IF(AND($N202="CBAM-relevant",$M202="CBAM-relevant"), "CBAM-relevant", "von CBAM ausgeschlossen"), "Bitte Nettogewicht überprüfen"), "Bitte Ursprungsland überprüfen"), "Bitte Zolltarifnummer überprüfen")))</f>
        <v/>
      </c>
      <c r="P202" s="81" t="str" cm="1">
        <f t="array" ref="P202">IF(OR(EXACT("",$G202:$I202)), "", MAX(0, IF($AL202, IF($AK202, INDEX(defvals_specific_countries, MATCH(LEFT($AE202,8), LEFT(list_cn_codes,8), 0), MATCH($L202, list_specific_countries, 0)), INDEX(defvals_rest_of_world, MATCH(LEFT($AE202,8), LEFT(list_cn_codes,8), 0))), 0)))</f>
        <v/>
      </c>
      <c r="Q202" s="81" t="str">
        <f t="shared" si="24"/>
        <v/>
      </c>
      <c r="R202" s="81" t="str">
        <f t="shared" si="23"/>
        <v/>
      </c>
      <c r="S202" s="81" t="str">
        <f t="shared" si="23"/>
        <v/>
      </c>
      <c r="T202" s="81" t="str">
        <f t="shared" si="23"/>
        <v/>
      </c>
      <c r="U202" s="81" t="str">
        <f t="shared" si="23"/>
        <v/>
      </c>
      <c r="V202" s="81" t="str">
        <f t="shared" si="23"/>
        <v/>
      </c>
      <c r="W202" s="81" t="str">
        <f t="shared" si="23"/>
        <v/>
      </c>
      <c r="X202" s="81" t="str">
        <f t="shared" si="23"/>
        <v/>
      </c>
      <c r="Y202" s="81" t="str">
        <f t="shared" si="23"/>
        <v/>
      </c>
      <c r="Z202" s="81" t="str">
        <f t="shared" si="23"/>
        <v/>
      </c>
      <c r="AE202" s="7" t="str">
        <f t="shared" si="2"/>
        <v/>
      </c>
      <c r="AF202" s="7" t="str">
        <f t="shared" si="25"/>
        <v/>
      </c>
      <c r="AG202" s="7" t="str">
        <f t="shared" si="3"/>
        <v/>
      </c>
      <c r="AH202" s="7" t="str">
        <f t="shared" si="26"/>
        <v/>
      </c>
      <c r="AI202" s="7" t="str" cm="1">
        <f t="array" ref="AI202">IF($K202="", "", AND($L202&lt;&gt;"", OR(EXACT($L202,list_unlocodes_countries))))</f>
        <v/>
      </c>
      <c r="AJ202" s="7" t="str">
        <f t="shared" si="27"/>
        <v/>
      </c>
      <c r="AK202" s="7" t="str">
        <f t="shared" si="4"/>
        <v/>
      </c>
      <c r="AL202" s="7" t="str" cm="1">
        <f t="array" ref="AL202">IF($AE202="", "", ISNUMBER(MATCH(LEFT($AE202,8), LEFT(list_cn_codes,8), 0)))</f>
        <v/>
      </c>
      <c r="AM202" s="7" t="str" cm="1">
        <f t="array" ref="AM202">IFERROR(
 IF(OR(EXACT("",$G202:$I202)), "",
  IF($F202="", 1, INDEX(calc_companies, MATCH($F202, drop_companies, 0))) *
  IF($H202="", 1, INDEX(calc_suppliers, MATCH($H202, drop_suppliers, 0))) *
  INDEX(calc_cn_codes, MATCH(LEFT($AE202,8), LEFT(drop_cn_codes,8), 0)) *
  INDEX(calc_countries, MATCH($L202, drop_countries, 0))
 ), "")</f>
        <v/>
      </c>
    </row>
    <row r="203" spans="1:39" ht="36" customHeight="1" thickTop="1" thickBot="1" x14ac:dyDescent="0.3">
      <c r="A203" s="62"/>
      <c r="C203" s="75"/>
      <c r="D203" s="75"/>
      <c r="E203" s="75"/>
      <c r="F203" s="75"/>
      <c r="G203" s="76"/>
      <c r="H203" s="76"/>
      <c r="I203" s="76"/>
      <c r="J203" s="76"/>
      <c r="K203" s="81" t="str">
        <f>IF($H203="", "", IFERROR(INDEX('Country List'!$E$2:$E$224, MATCH(INDEX(copy_paste_country, MATCH($H203, copy_paste_supplier, 0)), 'Country List'!$G$2:$G$224, 0)), INDEX(copy_paste_country, MATCH($H203, copy_paste_supplier, 0))))</f>
        <v/>
      </c>
      <c r="L203" s="81" t="str">
        <f t="shared" si="0"/>
        <v/>
      </c>
      <c r="M203" s="81" t="str" cm="1">
        <f t="array" ref="M203">IF($K203="", "", IFERROR(INDEX(list_cbam_relevance, MATCH($L203,list_specific_countries,0)), IF(OR(EXACT($L203,list_unlocodes_countries)), "CBAM-relevant", "Ungültiger UNLOCODE")))</f>
        <v/>
      </c>
      <c r="N203" s="81" t="str" cm="1">
        <f t="array" ref="N203">IF($G203="", "", IF($AF203 &lt; 8, "Nicht genügend Ziffern", IF(OR(EXACT($AE203,LEFT(list_cn_codes,8))), "CBAM-relevant", "Von CBAM ausgeschlossen")))</f>
        <v/>
      </c>
      <c r="O203" s="81" t="str" cm="1">
        <f t="array" ref="O203">IF(AND(EXACT("",$G203:$I203)), "", IF(OR(EXACT("",$G203:$I203)), "Bitte Pflichtfelder befüllen", IF($AH203, IF($AI203, IF($AJ203, IF(AND($N203="CBAM-relevant",$M203="CBAM-relevant"), "CBAM-relevant", "von CBAM ausgeschlossen"), "Bitte Nettogewicht überprüfen"), "Bitte Ursprungsland überprüfen"), "Bitte Zolltarifnummer überprüfen")))</f>
        <v/>
      </c>
      <c r="P203" s="81" t="str" cm="1">
        <f t="array" ref="P203">IF(OR(EXACT("",$G203:$I203)), "", MAX(0, IF($AL203, IF($AK203, INDEX(defvals_specific_countries, MATCH(LEFT($AE203,8), LEFT(list_cn_codes,8), 0), MATCH($L203, list_specific_countries, 0)), INDEX(defvals_rest_of_world, MATCH(LEFT($AE203,8), LEFT(list_cn_codes,8), 0))), 0)))</f>
        <v/>
      </c>
      <c r="Q203" s="81" t="str">
        <f t="shared" si="24"/>
        <v/>
      </c>
      <c r="R203" s="81" t="str">
        <f t="shared" si="23"/>
        <v/>
      </c>
      <c r="S203" s="81" t="str">
        <f t="shared" si="23"/>
        <v/>
      </c>
      <c r="T203" s="81" t="str">
        <f t="shared" si="23"/>
        <v/>
      </c>
      <c r="U203" s="81" t="str">
        <f t="shared" si="23"/>
        <v/>
      </c>
      <c r="V203" s="81" t="str">
        <f t="shared" si="23"/>
        <v/>
      </c>
      <c r="W203" s="81" t="str">
        <f t="shared" si="23"/>
        <v/>
      </c>
      <c r="X203" s="81" t="str">
        <f t="shared" si="23"/>
        <v/>
      </c>
      <c r="Y203" s="81" t="str">
        <f t="shared" si="23"/>
        <v/>
      </c>
      <c r="Z203" s="81" t="str">
        <f t="shared" si="23"/>
        <v/>
      </c>
      <c r="AE203" s="7" t="str">
        <f t="shared" si="2"/>
        <v/>
      </c>
      <c r="AF203" s="7" t="str">
        <f t="shared" si="25"/>
        <v/>
      </c>
      <c r="AG203" s="7" t="str">
        <f t="shared" si="3"/>
        <v/>
      </c>
      <c r="AH203" s="7" t="str">
        <f t="shared" si="26"/>
        <v/>
      </c>
      <c r="AI203" s="7" t="str" cm="1">
        <f t="array" ref="AI203">IF($K203="", "", AND($L203&lt;&gt;"", OR(EXACT($L203,list_unlocodes_countries))))</f>
        <v/>
      </c>
      <c r="AJ203" s="7" t="str">
        <f t="shared" si="27"/>
        <v/>
      </c>
      <c r="AK203" s="7" t="str">
        <f t="shared" si="4"/>
        <v/>
      </c>
      <c r="AL203" s="7" t="str" cm="1">
        <f t="array" ref="AL203">IF($AE203="", "", ISNUMBER(MATCH(LEFT($AE203,8), LEFT(list_cn_codes,8), 0)))</f>
        <v/>
      </c>
      <c r="AM203" s="7" t="str" cm="1">
        <f t="array" ref="AM203">IFERROR(
 IF(OR(EXACT("",$G203:$I203)), "",
  IF($F203="", 1, INDEX(calc_companies, MATCH($F203, drop_companies, 0))) *
  IF($H203="", 1, INDEX(calc_suppliers, MATCH($H203, drop_suppliers, 0))) *
  INDEX(calc_cn_codes, MATCH(LEFT($AE203,8), LEFT(drop_cn_codes,8), 0)) *
  INDEX(calc_countries, MATCH($L203, drop_countries, 0))
 ), "")</f>
        <v/>
      </c>
    </row>
    <row r="204" spans="1:39" ht="36" customHeight="1" thickTop="1" thickBot="1" x14ac:dyDescent="0.3">
      <c r="A204" s="62"/>
      <c r="C204" s="75"/>
      <c r="D204" s="75"/>
      <c r="E204" s="75"/>
      <c r="F204" s="75"/>
      <c r="G204" s="76"/>
      <c r="H204" s="76"/>
      <c r="I204" s="76"/>
      <c r="J204" s="76"/>
      <c r="K204" s="81" t="str">
        <f>IF($H204="", "", IFERROR(INDEX('Country List'!$E$2:$E$224, MATCH(INDEX(copy_paste_country, MATCH($H204, copy_paste_supplier, 0)), 'Country List'!$G$2:$G$224, 0)), INDEX(copy_paste_country, MATCH($H204, copy_paste_supplier, 0))))</f>
        <v/>
      </c>
      <c r="L204" s="81" t="str">
        <f t="shared" si="0"/>
        <v/>
      </c>
      <c r="M204" s="81" t="str" cm="1">
        <f t="array" ref="M204">IF($K204="", "", IFERROR(INDEX(list_cbam_relevance, MATCH($L204,list_specific_countries,0)), IF(OR(EXACT($L204,list_unlocodes_countries)), "CBAM-relevant", "Ungültiger UNLOCODE")))</f>
        <v/>
      </c>
      <c r="N204" s="81" t="str" cm="1">
        <f t="array" ref="N204">IF($G204="", "", IF($AF204 &lt; 8, "Nicht genügend Ziffern", IF(OR(EXACT($AE204,LEFT(list_cn_codes,8))), "CBAM-relevant", "Von CBAM ausgeschlossen")))</f>
        <v/>
      </c>
      <c r="O204" s="81" t="str" cm="1">
        <f t="array" ref="O204">IF(AND(EXACT("",$G204:$I204)), "", IF(OR(EXACT("",$G204:$I204)), "Bitte Pflichtfelder befüllen", IF($AH204, IF($AI204, IF($AJ204, IF(AND($N204="CBAM-relevant",$M204="CBAM-relevant"), "CBAM-relevant", "von CBAM ausgeschlossen"), "Bitte Nettogewicht überprüfen"), "Bitte Ursprungsland überprüfen"), "Bitte Zolltarifnummer überprüfen")))</f>
        <v/>
      </c>
      <c r="P204" s="81" t="str" cm="1">
        <f t="array" ref="P204">IF(OR(EXACT("",$G204:$I204)), "", MAX(0, IF($AL204, IF($AK204, INDEX(defvals_specific_countries, MATCH(LEFT($AE204,8), LEFT(list_cn_codes,8), 0), MATCH($L204, list_specific_countries, 0)), INDEX(defvals_rest_of_world, MATCH(LEFT($AE204,8), LEFT(list_cn_codes,8), 0))), 0)))</f>
        <v/>
      </c>
      <c r="Q204" s="81" t="str">
        <f t="shared" si="24"/>
        <v/>
      </c>
      <c r="R204" s="81" t="str">
        <f t="shared" si="23"/>
        <v/>
      </c>
      <c r="S204" s="81" t="str">
        <f t="shared" si="23"/>
        <v/>
      </c>
      <c r="T204" s="81" t="str">
        <f t="shared" si="23"/>
        <v/>
      </c>
      <c r="U204" s="81" t="str">
        <f t="shared" si="23"/>
        <v/>
      </c>
      <c r="V204" s="81" t="str">
        <f t="shared" si="23"/>
        <v/>
      </c>
      <c r="W204" s="81" t="str">
        <f t="shared" si="23"/>
        <v/>
      </c>
      <c r="X204" s="81" t="str">
        <f t="shared" si="23"/>
        <v/>
      </c>
      <c r="Y204" s="81" t="str">
        <f t="shared" si="23"/>
        <v/>
      </c>
      <c r="Z204" s="81" t="str">
        <f t="shared" si="23"/>
        <v/>
      </c>
      <c r="AE204" s="7" t="str">
        <f t="shared" si="2"/>
        <v/>
      </c>
      <c r="AF204" s="7" t="str">
        <f t="shared" si="25"/>
        <v/>
      </c>
      <c r="AG204" s="7" t="str">
        <f t="shared" si="3"/>
        <v/>
      </c>
      <c r="AH204" s="7" t="str">
        <f t="shared" si="26"/>
        <v/>
      </c>
      <c r="AI204" s="7" t="str" cm="1">
        <f t="array" ref="AI204">IF($K204="", "", AND($L204&lt;&gt;"", OR(EXACT($L204,list_unlocodes_countries))))</f>
        <v/>
      </c>
      <c r="AJ204" s="7" t="str">
        <f t="shared" si="27"/>
        <v/>
      </c>
      <c r="AK204" s="7" t="str">
        <f t="shared" si="4"/>
        <v/>
      </c>
      <c r="AL204" s="7" t="str" cm="1">
        <f t="array" ref="AL204">IF($AE204="", "", ISNUMBER(MATCH(LEFT($AE204,8), LEFT(list_cn_codes,8), 0)))</f>
        <v/>
      </c>
      <c r="AM204" s="7" t="str" cm="1">
        <f t="array" ref="AM204">IFERROR(
 IF(OR(EXACT("",$G204:$I204)), "",
  IF($F204="", 1, INDEX(calc_companies, MATCH($F204, drop_companies, 0))) *
  IF($H204="", 1, INDEX(calc_suppliers, MATCH($H204, drop_suppliers, 0))) *
  INDEX(calc_cn_codes, MATCH(LEFT($AE204,8), LEFT(drop_cn_codes,8), 0)) *
  INDEX(calc_countries, MATCH($L204, drop_countries, 0))
 ), "")</f>
        <v/>
      </c>
    </row>
    <row r="205" spans="1:39" ht="36" customHeight="1" thickTop="1" thickBot="1" x14ac:dyDescent="0.3">
      <c r="A205" s="62"/>
      <c r="C205" s="75"/>
      <c r="D205" s="75"/>
      <c r="E205" s="75"/>
      <c r="F205" s="75"/>
      <c r="G205" s="76"/>
      <c r="H205" s="76"/>
      <c r="I205" s="76"/>
      <c r="J205" s="76"/>
      <c r="K205" s="81" t="str">
        <f>IF($H205="", "", IFERROR(INDEX('Country List'!$E$2:$E$224, MATCH(INDEX(copy_paste_country, MATCH($H205, copy_paste_supplier, 0)), 'Country List'!$G$2:$G$224, 0)), INDEX(copy_paste_country, MATCH($H205, copy_paste_supplier, 0))))</f>
        <v/>
      </c>
      <c r="L205" s="81" t="str">
        <f t="shared" si="0"/>
        <v/>
      </c>
      <c r="M205" s="81" t="str" cm="1">
        <f t="array" ref="M205">IF($K205="", "", IFERROR(INDEX(list_cbam_relevance, MATCH($L205,list_specific_countries,0)), IF(OR(EXACT($L205,list_unlocodes_countries)), "CBAM-relevant", "Ungültiger UNLOCODE")))</f>
        <v/>
      </c>
      <c r="N205" s="81" t="str" cm="1">
        <f t="array" ref="N205">IF($G205="", "", IF($AF205 &lt; 8, "Nicht genügend Ziffern", IF(OR(EXACT($AE205,LEFT(list_cn_codes,8))), "CBAM-relevant", "Von CBAM ausgeschlossen")))</f>
        <v/>
      </c>
      <c r="O205" s="81" t="str" cm="1">
        <f t="array" ref="O205">IF(AND(EXACT("",$G205:$I205)), "", IF(OR(EXACT("",$G205:$I205)), "Bitte Pflichtfelder befüllen", IF($AH205, IF($AI205, IF($AJ205, IF(AND($N205="CBAM-relevant",$M205="CBAM-relevant"), "CBAM-relevant", "von CBAM ausgeschlossen"), "Bitte Nettogewicht überprüfen"), "Bitte Ursprungsland überprüfen"), "Bitte Zolltarifnummer überprüfen")))</f>
        <v/>
      </c>
      <c r="P205" s="81" t="str" cm="1">
        <f t="array" ref="P205">IF(OR(EXACT("",$G205:$I205)), "", MAX(0, IF($AL205, IF($AK205, INDEX(defvals_specific_countries, MATCH(LEFT($AE205,8), LEFT(list_cn_codes,8), 0), MATCH($L205, list_specific_countries, 0)), INDEX(defvals_rest_of_world, MATCH(LEFT($AE205,8), LEFT(list_cn_codes,8), 0))), 0)))</f>
        <v/>
      </c>
      <c r="Q205" s="81" t="str">
        <f t="shared" si="24"/>
        <v/>
      </c>
      <c r="R205" s="81" t="str">
        <f t="shared" si="23"/>
        <v/>
      </c>
      <c r="S205" s="81" t="str">
        <f t="shared" si="23"/>
        <v/>
      </c>
      <c r="T205" s="81" t="str">
        <f t="shared" si="23"/>
        <v/>
      </c>
      <c r="U205" s="81" t="str">
        <f t="shared" si="23"/>
        <v/>
      </c>
      <c r="V205" s="81" t="str">
        <f t="shared" si="23"/>
        <v/>
      </c>
      <c r="W205" s="81" t="str">
        <f t="shared" si="23"/>
        <v/>
      </c>
      <c r="X205" s="81" t="str">
        <f t="shared" si="23"/>
        <v/>
      </c>
      <c r="Y205" s="81" t="str">
        <f t="shared" si="23"/>
        <v/>
      </c>
      <c r="Z205" s="81" t="str">
        <f t="shared" si="23"/>
        <v/>
      </c>
      <c r="AE205" s="7" t="str">
        <f t="shared" si="2"/>
        <v/>
      </c>
      <c r="AF205" s="7" t="str">
        <f t="shared" si="25"/>
        <v/>
      </c>
      <c r="AG205" s="7" t="str">
        <f t="shared" si="3"/>
        <v/>
      </c>
      <c r="AH205" s="7" t="str">
        <f t="shared" si="26"/>
        <v/>
      </c>
      <c r="AI205" s="7" t="str" cm="1">
        <f t="array" ref="AI205">IF($K205="", "", AND($L205&lt;&gt;"", OR(EXACT($L205,list_unlocodes_countries))))</f>
        <v/>
      </c>
      <c r="AJ205" s="7" t="str">
        <f t="shared" si="27"/>
        <v/>
      </c>
      <c r="AK205" s="7" t="str">
        <f t="shared" si="4"/>
        <v/>
      </c>
      <c r="AL205" s="7" t="str" cm="1">
        <f t="array" ref="AL205">IF($AE205="", "", ISNUMBER(MATCH(LEFT($AE205,8), LEFT(list_cn_codes,8), 0)))</f>
        <v/>
      </c>
      <c r="AM205" s="7" t="str" cm="1">
        <f t="array" ref="AM205">IFERROR(
 IF(OR(EXACT("",$G205:$I205)), "",
  IF($F205="", 1, INDEX(calc_companies, MATCH($F205, drop_companies, 0))) *
  IF($H205="", 1, INDEX(calc_suppliers, MATCH($H205, drop_suppliers, 0))) *
  INDEX(calc_cn_codes, MATCH(LEFT($AE205,8), LEFT(drop_cn_codes,8), 0)) *
  INDEX(calc_countries, MATCH($L205, drop_countries, 0))
 ), "")</f>
        <v/>
      </c>
    </row>
    <row r="206" spans="1:39" ht="36" customHeight="1" thickTop="1" thickBot="1" x14ac:dyDescent="0.3">
      <c r="A206" s="62"/>
      <c r="C206" s="75"/>
      <c r="D206" s="75"/>
      <c r="E206" s="75"/>
      <c r="F206" s="75"/>
      <c r="G206" s="76"/>
      <c r="H206" s="76"/>
      <c r="I206" s="76"/>
      <c r="J206" s="76"/>
      <c r="K206" s="81" t="str">
        <f>IF($H206="", "", IFERROR(INDEX('Country List'!$E$2:$E$224, MATCH(INDEX(copy_paste_country, MATCH($H206, copy_paste_supplier, 0)), 'Country List'!$G$2:$G$224, 0)), INDEX(copy_paste_country, MATCH($H206, copy_paste_supplier, 0))))</f>
        <v/>
      </c>
      <c r="L206" s="81" t="str">
        <f t="shared" si="0"/>
        <v/>
      </c>
      <c r="M206" s="81" t="str" cm="1">
        <f t="array" ref="M206">IF($K206="", "", IFERROR(INDEX(list_cbam_relevance, MATCH($L206,list_specific_countries,0)), IF(OR(EXACT($L206,list_unlocodes_countries)), "CBAM-relevant", "Ungültiger UNLOCODE")))</f>
        <v/>
      </c>
      <c r="N206" s="81" t="str" cm="1">
        <f t="array" ref="N206">IF($G206="", "", IF($AF206 &lt; 8, "Nicht genügend Ziffern", IF(OR(EXACT($AE206,LEFT(list_cn_codes,8))), "CBAM-relevant", "Von CBAM ausgeschlossen")))</f>
        <v/>
      </c>
      <c r="O206" s="81" t="str" cm="1">
        <f t="array" ref="O206">IF(AND(EXACT("",$G206:$I206)), "", IF(OR(EXACT("",$G206:$I206)), "Bitte Pflichtfelder befüllen", IF($AH206, IF($AI206, IF($AJ206, IF(AND($N206="CBAM-relevant",$M206="CBAM-relevant"), "CBAM-relevant", "von CBAM ausgeschlossen"), "Bitte Nettogewicht überprüfen"), "Bitte Ursprungsland überprüfen"), "Bitte Zolltarifnummer überprüfen")))</f>
        <v/>
      </c>
      <c r="P206" s="81" t="str" cm="1">
        <f t="array" ref="P206">IF(OR(EXACT("",$G206:$I206)), "", MAX(0, IF($AL206, IF($AK206, INDEX(defvals_specific_countries, MATCH(LEFT($AE206,8), LEFT(list_cn_codes,8), 0), MATCH($L206, list_specific_countries, 0)), INDEX(defvals_rest_of_world, MATCH(LEFT($AE206,8), LEFT(list_cn_codes,8), 0))), 0)))</f>
        <v/>
      </c>
      <c r="Q206" s="81" t="str">
        <f t="shared" si="24"/>
        <v/>
      </c>
      <c r="R206" s="81" t="str">
        <f t="shared" si="23"/>
        <v/>
      </c>
      <c r="S206" s="81" t="str">
        <f t="shared" si="23"/>
        <v/>
      </c>
      <c r="T206" s="81" t="str">
        <f t="shared" si="23"/>
        <v/>
      </c>
      <c r="U206" s="81" t="str">
        <f t="shared" si="23"/>
        <v/>
      </c>
      <c r="V206" s="81" t="str">
        <f t="shared" si="23"/>
        <v/>
      </c>
      <c r="W206" s="81" t="str">
        <f t="shared" si="23"/>
        <v/>
      </c>
      <c r="X206" s="81" t="str">
        <f t="shared" si="23"/>
        <v/>
      </c>
      <c r="Y206" s="81" t="str">
        <f t="shared" si="23"/>
        <v/>
      </c>
      <c r="Z206" s="81" t="str">
        <f t="shared" si="23"/>
        <v/>
      </c>
      <c r="AE206" s="7" t="str">
        <f t="shared" si="2"/>
        <v/>
      </c>
      <c r="AF206" s="7" t="str">
        <f t="shared" si="25"/>
        <v/>
      </c>
      <c r="AG206" s="7" t="str">
        <f t="shared" si="3"/>
        <v/>
      </c>
      <c r="AH206" s="7" t="str">
        <f t="shared" si="26"/>
        <v/>
      </c>
      <c r="AI206" s="7" t="str" cm="1">
        <f t="array" ref="AI206">IF($K206="", "", AND($L206&lt;&gt;"", OR(EXACT($L206,list_unlocodes_countries))))</f>
        <v/>
      </c>
      <c r="AJ206" s="7" t="str">
        <f t="shared" si="27"/>
        <v/>
      </c>
      <c r="AK206" s="7" t="str">
        <f t="shared" si="4"/>
        <v/>
      </c>
      <c r="AL206" s="7" t="str" cm="1">
        <f t="array" ref="AL206">IF($AE206="", "", ISNUMBER(MATCH(LEFT($AE206,8), LEFT(list_cn_codes,8), 0)))</f>
        <v/>
      </c>
      <c r="AM206" s="7" t="str" cm="1">
        <f t="array" ref="AM206">IFERROR(
 IF(OR(EXACT("",$G206:$I206)), "",
  IF($F206="", 1, INDEX(calc_companies, MATCH($F206, drop_companies, 0))) *
  IF($H206="", 1, INDEX(calc_suppliers, MATCH($H206, drop_suppliers, 0))) *
  INDEX(calc_cn_codes, MATCH(LEFT($AE206,8), LEFT(drop_cn_codes,8), 0)) *
  INDEX(calc_countries, MATCH($L206, drop_countries, 0))
 ), "")</f>
        <v/>
      </c>
    </row>
    <row r="207" spans="1:39" ht="36" customHeight="1" thickTop="1" thickBot="1" x14ac:dyDescent="0.3">
      <c r="A207" s="62"/>
      <c r="C207" s="75"/>
      <c r="D207" s="75"/>
      <c r="E207" s="75"/>
      <c r="F207" s="75"/>
      <c r="G207" s="76"/>
      <c r="H207" s="76"/>
      <c r="I207" s="76"/>
      <c r="J207" s="76"/>
      <c r="K207" s="81" t="str">
        <f>IF($H207="", "", IFERROR(INDEX('Country List'!$E$2:$E$224, MATCH(INDEX(copy_paste_country, MATCH($H207, copy_paste_supplier, 0)), 'Country List'!$G$2:$G$224, 0)), INDEX(copy_paste_country, MATCH($H207, copy_paste_supplier, 0))))</f>
        <v/>
      </c>
      <c r="L207" s="81" t="str">
        <f t="shared" si="0"/>
        <v/>
      </c>
      <c r="M207" s="81" t="str" cm="1">
        <f t="array" ref="M207">IF($K207="", "", IFERROR(INDEX(list_cbam_relevance, MATCH($L207,list_specific_countries,0)), IF(OR(EXACT($L207,list_unlocodes_countries)), "CBAM-relevant", "Ungültiger UNLOCODE")))</f>
        <v/>
      </c>
      <c r="N207" s="81" t="str" cm="1">
        <f t="array" ref="N207">IF($G207="", "", IF($AF207 &lt; 8, "Nicht genügend Ziffern", IF(OR(EXACT($AE207,LEFT(list_cn_codes,8))), "CBAM-relevant", "Von CBAM ausgeschlossen")))</f>
        <v/>
      </c>
      <c r="O207" s="81" t="str" cm="1">
        <f t="array" ref="O207">IF(AND(EXACT("",$G207:$I207)), "", IF(OR(EXACT("",$G207:$I207)), "Bitte Pflichtfelder befüllen", IF($AH207, IF($AI207, IF($AJ207, IF(AND($N207="CBAM-relevant",$M207="CBAM-relevant"), "CBAM-relevant", "von CBAM ausgeschlossen"), "Bitte Nettogewicht überprüfen"), "Bitte Ursprungsland überprüfen"), "Bitte Zolltarifnummer überprüfen")))</f>
        <v/>
      </c>
      <c r="P207" s="81" t="str" cm="1">
        <f t="array" ref="P207">IF(OR(EXACT("",$G207:$I207)), "", MAX(0, IF($AL207, IF($AK207, INDEX(defvals_specific_countries, MATCH(LEFT($AE207,8), LEFT(list_cn_codes,8), 0), MATCH($L207, list_specific_countries, 0)), INDEX(defvals_rest_of_world, MATCH(LEFT($AE207,8), LEFT(list_cn_codes,8), 0))), 0)))</f>
        <v/>
      </c>
      <c r="Q207" s="81" t="str">
        <f t="shared" si="24"/>
        <v/>
      </c>
      <c r="R207" s="81" t="str">
        <f t="shared" si="23"/>
        <v/>
      </c>
      <c r="S207" s="81" t="str">
        <f t="shared" si="23"/>
        <v/>
      </c>
      <c r="T207" s="81" t="str">
        <f t="shared" si="23"/>
        <v/>
      </c>
      <c r="U207" s="81" t="str">
        <f t="shared" si="23"/>
        <v/>
      </c>
      <c r="V207" s="81" t="str">
        <f t="shared" si="23"/>
        <v/>
      </c>
      <c r="W207" s="81" t="str">
        <f t="shared" si="23"/>
        <v/>
      </c>
      <c r="X207" s="81" t="str">
        <f t="shared" si="23"/>
        <v/>
      </c>
      <c r="Y207" s="81" t="str">
        <f t="shared" si="23"/>
        <v/>
      </c>
      <c r="Z207" s="81" t="str">
        <f t="shared" si="23"/>
        <v/>
      </c>
      <c r="AE207" s="7" t="str">
        <f t="shared" si="2"/>
        <v/>
      </c>
      <c r="AF207" s="7" t="str">
        <f t="shared" si="25"/>
        <v/>
      </c>
      <c r="AG207" s="7" t="str">
        <f t="shared" si="3"/>
        <v/>
      </c>
      <c r="AH207" s="7" t="str">
        <f t="shared" si="26"/>
        <v/>
      </c>
      <c r="AI207" s="7" t="str" cm="1">
        <f t="array" ref="AI207">IF($K207="", "", AND($L207&lt;&gt;"", OR(EXACT($L207,list_unlocodes_countries))))</f>
        <v/>
      </c>
      <c r="AJ207" s="7" t="str">
        <f t="shared" si="27"/>
        <v/>
      </c>
      <c r="AK207" s="7" t="str">
        <f t="shared" si="4"/>
        <v/>
      </c>
      <c r="AL207" s="7" t="str" cm="1">
        <f t="array" ref="AL207">IF($AE207="", "", ISNUMBER(MATCH(LEFT($AE207,8), LEFT(list_cn_codes,8), 0)))</f>
        <v/>
      </c>
      <c r="AM207" s="7" t="str" cm="1">
        <f t="array" ref="AM207">IFERROR(
 IF(OR(EXACT("",$G207:$I207)), "",
  IF($F207="", 1, INDEX(calc_companies, MATCH($F207, drop_companies, 0))) *
  IF($H207="", 1, INDEX(calc_suppliers, MATCH($H207, drop_suppliers, 0))) *
  INDEX(calc_cn_codes, MATCH(LEFT($AE207,8), LEFT(drop_cn_codes,8), 0)) *
  INDEX(calc_countries, MATCH($L207, drop_countries, 0))
 ), "")</f>
        <v/>
      </c>
    </row>
    <row r="208" spans="1:39" ht="36" customHeight="1" thickTop="1" thickBot="1" x14ac:dyDescent="0.3">
      <c r="A208" s="62"/>
      <c r="C208" s="75"/>
      <c r="D208" s="75"/>
      <c r="E208" s="75"/>
      <c r="F208" s="75"/>
      <c r="G208" s="76"/>
      <c r="H208" s="76"/>
      <c r="I208" s="76"/>
      <c r="J208" s="76"/>
      <c r="K208" s="81" t="str">
        <f>IF($H208="", "", IFERROR(INDEX('Country List'!$E$2:$E$224, MATCH(INDEX(copy_paste_country, MATCH($H208, copy_paste_supplier, 0)), 'Country List'!$G$2:$G$224, 0)), INDEX(copy_paste_country, MATCH($H208, copy_paste_supplier, 0))))</f>
        <v/>
      </c>
      <c r="L208" s="81" t="str">
        <f t="shared" si="0"/>
        <v/>
      </c>
      <c r="M208" s="81" t="str" cm="1">
        <f t="array" ref="M208">IF($K208="", "", IFERROR(INDEX(list_cbam_relevance, MATCH($L208,list_specific_countries,0)), IF(OR(EXACT($L208,list_unlocodes_countries)), "CBAM-relevant", "Ungültiger UNLOCODE")))</f>
        <v/>
      </c>
      <c r="N208" s="81" t="str" cm="1">
        <f t="array" ref="N208">IF($G208="", "", IF($AF208 &lt; 8, "Nicht genügend Ziffern", IF(OR(EXACT($AE208,LEFT(list_cn_codes,8))), "CBAM-relevant", "Von CBAM ausgeschlossen")))</f>
        <v/>
      </c>
      <c r="O208" s="81" t="str" cm="1">
        <f t="array" ref="O208">IF(AND(EXACT("",$G208:$I208)), "", IF(OR(EXACT("",$G208:$I208)), "Bitte Pflichtfelder befüllen", IF($AH208, IF($AI208, IF($AJ208, IF(AND($N208="CBAM-relevant",$M208="CBAM-relevant"), "CBAM-relevant", "von CBAM ausgeschlossen"), "Bitte Nettogewicht überprüfen"), "Bitte Ursprungsland überprüfen"), "Bitte Zolltarifnummer überprüfen")))</f>
        <v/>
      </c>
      <c r="P208" s="81" t="str" cm="1">
        <f t="array" ref="P208">IF(OR(EXACT("",$G208:$I208)), "", MAX(0, IF($AL208, IF($AK208, INDEX(defvals_specific_countries, MATCH(LEFT($AE208,8), LEFT(list_cn_codes,8), 0), MATCH($L208, list_specific_countries, 0)), INDEX(defvals_rest_of_world, MATCH(LEFT($AE208,8), LEFT(list_cn_codes,8), 0))), 0)))</f>
        <v/>
      </c>
      <c r="Q208" s="81" t="str">
        <f t="shared" si="24"/>
        <v/>
      </c>
      <c r="R208" s="81" t="str">
        <f t="shared" si="23"/>
        <v/>
      </c>
      <c r="S208" s="81" t="str">
        <f t="shared" si="23"/>
        <v/>
      </c>
      <c r="T208" s="81" t="str">
        <f t="shared" si="23"/>
        <v/>
      </c>
      <c r="U208" s="81" t="str">
        <f t="shared" si="23"/>
        <v/>
      </c>
      <c r="V208" s="81" t="str">
        <f t="shared" si="23"/>
        <v/>
      </c>
      <c r="W208" s="81" t="str">
        <f t="shared" si="23"/>
        <v/>
      </c>
      <c r="X208" s="81" t="str">
        <f t="shared" si="23"/>
        <v/>
      </c>
      <c r="Y208" s="81" t="str">
        <f t="shared" si="23"/>
        <v/>
      </c>
      <c r="Z208" s="81" t="str">
        <f t="shared" si="23"/>
        <v/>
      </c>
      <c r="AE208" s="7" t="str">
        <f t="shared" si="2"/>
        <v/>
      </c>
      <c r="AF208" s="7" t="str">
        <f t="shared" si="25"/>
        <v/>
      </c>
      <c r="AG208" s="7" t="str">
        <f t="shared" si="3"/>
        <v/>
      </c>
      <c r="AH208" s="7" t="str">
        <f t="shared" si="26"/>
        <v/>
      </c>
      <c r="AI208" s="7" t="str" cm="1">
        <f t="array" ref="AI208">IF($K208="", "", AND($L208&lt;&gt;"", OR(EXACT($L208,list_unlocodes_countries))))</f>
        <v/>
      </c>
      <c r="AJ208" s="7" t="str">
        <f t="shared" si="27"/>
        <v/>
      </c>
      <c r="AK208" s="7" t="str">
        <f t="shared" si="4"/>
        <v/>
      </c>
      <c r="AL208" s="7" t="str" cm="1">
        <f t="array" ref="AL208">IF($AE208="", "", ISNUMBER(MATCH(LEFT($AE208,8), LEFT(list_cn_codes,8), 0)))</f>
        <v/>
      </c>
      <c r="AM208" s="7" t="str" cm="1">
        <f t="array" ref="AM208">IFERROR(
 IF(OR(EXACT("",$G208:$I208)), "",
  IF($F208="", 1, INDEX(calc_companies, MATCH($F208, drop_companies, 0))) *
  IF($H208="", 1, INDEX(calc_suppliers, MATCH($H208, drop_suppliers, 0))) *
  INDEX(calc_cn_codes, MATCH(LEFT($AE208,8), LEFT(drop_cn_codes,8), 0)) *
  INDEX(calc_countries, MATCH($L208, drop_countries, 0))
 ), "")</f>
        <v/>
      </c>
    </row>
    <row r="209" spans="1:39" ht="36" customHeight="1" thickTop="1" thickBot="1" x14ac:dyDescent="0.3">
      <c r="A209" s="62"/>
      <c r="C209" s="75"/>
      <c r="D209" s="75"/>
      <c r="E209" s="75"/>
      <c r="F209" s="75"/>
      <c r="G209" s="76"/>
      <c r="H209" s="76"/>
      <c r="I209" s="76"/>
      <c r="J209" s="76"/>
      <c r="K209" s="81" t="str">
        <f>IF($H209="", "", IFERROR(INDEX('Country List'!$E$2:$E$224, MATCH(INDEX(copy_paste_country, MATCH($H209, copy_paste_supplier, 0)), 'Country List'!$G$2:$G$224, 0)), INDEX(copy_paste_country, MATCH($H209, copy_paste_supplier, 0))))</f>
        <v/>
      </c>
      <c r="L209" s="81" t="str">
        <f t="shared" si="0"/>
        <v/>
      </c>
      <c r="M209" s="81" t="str" cm="1">
        <f t="array" ref="M209">IF($K209="", "", IFERROR(INDEX(list_cbam_relevance, MATCH($L209,list_specific_countries,0)), IF(OR(EXACT($L209,list_unlocodes_countries)), "CBAM-relevant", "Ungültiger UNLOCODE")))</f>
        <v/>
      </c>
      <c r="N209" s="81" t="str" cm="1">
        <f t="array" ref="N209">IF($G209="", "", IF($AF209 &lt; 8, "Nicht genügend Ziffern", IF(OR(EXACT($AE209,LEFT(list_cn_codes,8))), "CBAM-relevant", "Von CBAM ausgeschlossen")))</f>
        <v/>
      </c>
      <c r="O209" s="81" t="str" cm="1">
        <f t="array" ref="O209">IF(AND(EXACT("",$G209:$I209)), "", IF(OR(EXACT("",$G209:$I209)), "Bitte Pflichtfelder befüllen", IF($AH209, IF($AI209, IF($AJ209, IF(AND($N209="CBAM-relevant",$M209="CBAM-relevant"), "CBAM-relevant", "von CBAM ausgeschlossen"), "Bitte Nettogewicht überprüfen"), "Bitte Ursprungsland überprüfen"), "Bitte Zolltarifnummer überprüfen")))</f>
        <v/>
      </c>
      <c r="P209" s="81" t="str" cm="1">
        <f t="array" ref="P209">IF(OR(EXACT("",$G209:$I209)), "", MAX(0, IF($AL209, IF($AK209, INDEX(defvals_specific_countries, MATCH(LEFT($AE209,8), LEFT(list_cn_codes,8), 0), MATCH($L209, list_specific_countries, 0)), INDEX(defvals_rest_of_world, MATCH(LEFT($AE209,8), LEFT(list_cn_codes,8), 0))), 0)))</f>
        <v/>
      </c>
      <c r="Q209" s="81" t="str">
        <f t="shared" si="24"/>
        <v/>
      </c>
      <c r="R209" s="81" t="str">
        <f t="shared" si="23"/>
        <v/>
      </c>
      <c r="S209" s="81" t="str">
        <f t="shared" si="23"/>
        <v/>
      </c>
      <c r="T209" s="81" t="str">
        <f t="shared" si="23"/>
        <v/>
      </c>
      <c r="U209" s="81" t="str">
        <f t="shared" si="23"/>
        <v/>
      </c>
      <c r="V209" s="81" t="str">
        <f t="shared" si="23"/>
        <v/>
      </c>
      <c r="W209" s="81" t="str">
        <f t="shared" si="23"/>
        <v/>
      </c>
      <c r="X209" s="81" t="str">
        <f t="shared" si="23"/>
        <v/>
      </c>
      <c r="Y209" s="81" t="str">
        <f t="shared" si="23"/>
        <v/>
      </c>
      <c r="Z209" s="81" t="str">
        <f t="shared" si="23"/>
        <v/>
      </c>
      <c r="AE209" s="7" t="str">
        <f t="shared" si="2"/>
        <v/>
      </c>
      <c r="AF209" s="7" t="str">
        <f t="shared" si="25"/>
        <v/>
      </c>
      <c r="AG209" s="7" t="str">
        <f t="shared" si="3"/>
        <v/>
      </c>
      <c r="AH209" s="7" t="str">
        <f t="shared" si="26"/>
        <v/>
      </c>
      <c r="AI209" s="7" t="str" cm="1">
        <f t="array" ref="AI209">IF($K209="", "", AND($L209&lt;&gt;"", OR(EXACT($L209,list_unlocodes_countries))))</f>
        <v/>
      </c>
      <c r="AJ209" s="7" t="str">
        <f t="shared" si="27"/>
        <v/>
      </c>
      <c r="AK209" s="7" t="str">
        <f t="shared" si="4"/>
        <v/>
      </c>
      <c r="AL209" s="7" t="str" cm="1">
        <f t="array" ref="AL209">IF($AE209="", "", ISNUMBER(MATCH(LEFT($AE209,8), LEFT(list_cn_codes,8), 0)))</f>
        <v/>
      </c>
      <c r="AM209" s="7" t="str" cm="1">
        <f t="array" ref="AM209">IFERROR(
 IF(OR(EXACT("",$G209:$I209)), "",
  IF($F209="", 1, INDEX(calc_companies, MATCH($F209, drop_companies, 0))) *
  IF($H209="", 1, INDEX(calc_suppliers, MATCH($H209, drop_suppliers, 0))) *
  INDEX(calc_cn_codes, MATCH(LEFT($AE209,8), LEFT(drop_cn_codes,8), 0)) *
  INDEX(calc_countries, MATCH($L209, drop_countries, 0))
 ), "")</f>
        <v/>
      </c>
    </row>
    <row r="210" spans="1:39" ht="36" customHeight="1" thickTop="1" thickBot="1" x14ac:dyDescent="0.3">
      <c r="A210" s="62"/>
      <c r="C210" s="75"/>
      <c r="D210" s="75"/>
      <c r="E210" s="75"/>
      <c r="F210" s="75"/>
      <c r="G210" s="76"/>
      <c r="H210" s="76"/>
      <c r="I210" s="76"/>
      <c r="J210" s="76"/>
      <c r="K210" s="81" t="str">
        <f>IF($H210="", "", IFERROR(INDEX('Country List'!$E$2:$E$224, MATCH(INDEX(copy_paste_country, MATCH($H210, copy_paste_supplier, 0)), 'Country List'!$G$2:$G$224, 0)), INDEX(copy_paste_country, MATCH($H210, copy_paste_supplier, 0))))</f>
        <v/>
      </c>
      <c r="L210" s="81" t="str">
        <f t="shared" si="0"/>
        <v/>
      </c>
      <c r="M210" s="81" t="str" cm="1">
        <f t="array" ref="M210">IF($K210="", "", IFERROR(INDEX(list_cbam_relevance, MATCH($L210,list_specific_countries,0)), IF(OR(EXACT($L210,list_unlocodes_countries)), "CBAM-relevant", "Ungültiger UNLOCODE")))</f>
        <v/>
      </c>
      <c r="N210" s="81" t="str" cm="1">
        <f t="array" ref="N210">IF($G210="", "", IF($AF210 &lt; 8, "Nicht genügend Ziffern", IF(OR(EXACT($AE210,LEFT(list_cn_codes,8))), "CBAM-relevant", "Von CBAM ausgeschlossen")))</f>
        <v/>
      </c>
      <c r="O210" s="81" t="str" cm="1">
        <f t="array" ref="O210">IF(AND(EXACT("",$G210:$I210)), "", IF(OR(EXACT("",$G210:$I210)), "Bitte Pflichtfelder befüllen", IF($AH210, IF($AI210, IF($AJ210, IF(AND($N210="CBAM-relevant",$M210="CBAM-relevant"), "CBAM-relevant", "von CBAM ausgeschlossen"), "Bitte Nettogewicht überprüfen"), "Bitte Ursprungsland überprüfen"), "Bitte Zolltarifnummer überprüfen")))</f>
        <v/>
      </c>
      <c r="P210" s="81" t="str" cm="1">
        <f t="array" ref="P210">IF(OR(EXACT("",$G210:$I210)), "", MAX(0, IF($AL210, IF($AK210, INDEX(defvals_specific_countries, MATCH(LEFT($AE210,8), LEFT(list_cn_codes,8), 0), MATCH($L210, list_specific_countries, 0)), INDEX(defvals_rest_of_world, MATCH(LEFT($AE210,8), LEFT(list_cn_codes,8), 0))), 0)))</f>
        <v/>
      </c>
      <c r="Q210" s="81" t="str">
        <f t="shared" si="24"/>
        <v/>
      </c>
      <c r="R210" s="81" t="str">
        <f t="shared" si="23"/>
        <v/>
      </c>
      <c r="S210" s="81" t="str">
        <f t="shared" si="23"/>
        <v/>
      </c>
      <c r="T210" s="81" t="str">
        <f t="shared" si="23"/>
        <v/>
      </c>
      <c r="U210" s="81" t="str">
        <f t="shared" si="23"/>
        <v/>
      </c>
      <c r="V210" s="81" t="str">
        <f t="shared" si="23"/>
        <v/>
      </c>
      <c r="W210" s="81" t="str">
        <f t="shared" si="23"/>
        <v/>
      </c>
      <c r="X210" s="81" t="str">
        <f t="shared" si="23"/>
        <v/>
      </c>
      <c r="Y210" s="81" t="str">
        <f t="shared" si="23"/>
        <v/>
      </c>
      <c r="Z210" s="81" t="str">
        <f t="shared" si="23"/>
        <v/>
      </c>
      <c r="AE210" s="7" t="str">
        <f t="shared" si="2"/>
        <v/>
      </c>
      <c r="AF210" s="7" t="str">
        <f t="shared" si="25"/>
        <v/>
      </c>
      <c r="AG210" s="7" t="str">
        <f t="shared" si="3"/>
        <v/>
      </c>
      <c r="AH210" s="7" t="str">
        <f t="shared" si="26"/>
        <v/>
      </c>
      <c r="AI210" s="7" t="str" cm="1">
        <f t="array" ref="AI210">IF($K210="", "", AND($L210&lt;&gt;"", OR(EXACT($L210,list_unlocodes_countries))))</f>
        <v/>
      </c>
      <c r="AJ210" s="7" t="str">
        <f t="shared" si="27"/>
        <v/>
      </c>
      <c r="AK210" s="7" t="str">
        <f t="shared" si="4"/>
        <v/>
      </c>
      <c r="AL210" s="7" t="str" cm="1">
        <f t="array" ref="AL210">IF($AE210="", "", ISNUMBER(MATCH(LEFT($AE210,8), LEFT(list_cn_codes,8), 0)))</f>
        <v/>
      </c>
      <c r="AM210" s="7" t="str" cm="1">
        <f t="array" ref="AM210">IFERROR(
 IF(OR(EXACT("",$G210:$I210)), "",
  IF($F210="", 1, INDEX(calc_companies, MATCH($F210, drop_companies, 0))) *
  IF($H210="", 1, INDEX(calc_suppliers, MATCH($H210, drop_suppliers, 0))) *
  INDEX(calc_cn_codes, MATCH(LEFT($AE210,8), LEFT(drop_cn_codes,8), 0)) *
  INDEX(calc_countries, MATCH($L210, drop_countries, 0))
 ), "")</f>
        <v/>
      </c>
    </row>
    <row r="211" spans="1:39" ht="36" customHeight="1" thickTop="1" thickBot="1" x14ac:dyDescent="0.3">
      <c r="A211" s="62"/>
      <c r="C211" s="75"/>
      <c r="D211" s="75"/>
      <c r="E211" s="75"/>
      <c r="F211" s="75"/>
      <c r="G211" s="76"/>
      <c r="H211" s="76"/>
      <c r="I211" s="76"/>
      <c r="J211" s="76"/>
      <c r="K211" s="81" t="str">
        <f>IF($H211="", "", IFERROR(INDEX('Country List'!$E$2:$E$224, MATCH(INDEX(copy_paste_country, MATCH($H211, copy_paste_supplier, 0)), 'Country List'!$G$2:$G$224, 0)), INDEX(copy_paste_country, MATCH($H211, copy_paste_supplier, 0))))</f>
        <v/>
      </c>
      <c r="L211" s="81" t="str">
        <f t="shared" si="0"/>
        <v/>
      </c>
      <c r="M211" s="81" t="str" cm="1">
        <f t="array" ref="M211">IF($K211="", "", IFERROR(INDEX(list_cbam_relevance, MATCH($L211,list_specific_countries,0)), IF(OR(EXACT($L211,list_unlocodes_countries)), "CBAM-relevant", "Ungültiger UNLOCODE")))</f>
        <v/>
      </c>
      <c r="N211" s="81" t="str" cm="1">
        <f t="array" ref="N211">IF($G211="", "", IF($AF211 &lt; 8, "Nicht genügend Ziffern", IF(OR(EXACT($AE211,LEFT(list_cn_codes,8))), "CBAM-relevant", "Von CBAM ausgeschlossen")))</f>
        <v/>
      </c>
      <c r="O211" s="81" t="str" cm="1">
        <f t="array" ref="O211">IF(AND(EXACT("",$G211:$I211)), "", IF(OR(EXACT("",$G211:$I211)), "Bitte Pflichtfelder befüllen", IF($AH211, IF($AI211, IF($AJ211, IF(AND($N211="CBAM-relevant",$M211="CBAM-relevant"), "CBAM-relevant", "von CBAM ausgeschlossen"), "Bitte Nettogewicht überprüfen"), "Bitte Ursprungsland überprüfen"), "Bitte Zolltarifnummer überprüfen")))</f>
        <v/>
      </c>
      <c r="P211" s="81" t="str" cm="1">
        <f t="array" ref="P211">IF(OR(EXACT("",$G211:$I211)), "", MAX(0, IF($AL211, IF($AK211, INDEX(defvals_specific_countries, MATCH(LEFT($AE211,8), LEFT(list_cn_codes,8), 0), MATCH($L211, list_specific_countries, 0)), INDEX(defvals_rest_of_world, MATCH(LEFT($AE211,8), LEFT(list_cn_codes,8), 0))), 0)))</f>
        <v/>
      </c>
      <c r="Q211" s="81" t="str">
        <f t="shared" si="24"/>
        <v/>
      </c>
      <c r="R211" s="81" t="str">
        <f t="shared" si="23"/>
        <v/>
      </c>
      <c r="S211" s="81" t="str">
        <f t="shared" si="23"/>
        <v/>
      </c>
      <c r="T211" s="81" t="str">
        <f t="shared" si="23"/>
        <v/>
      </c>
      <c r="U211" s="81" t="str">
        <f t="shared" si="23"/>
        <v/>
      </c>
      <c r="V211" s="81" t="str">
        <f t="shared" si="23"/>
        <v/>
      </c>
      <c r="W211" s="81" t="str">
        <f t="shared" si="23"/>
        <v/>
      </c>
      <c r="X211" s="81" t="str">
        <f t="shared" si="23"/>
        <v/>
      </c>
      <c r="Y211" s="81" t="str">
        <f t="shared" si="23"/>
        <v/>
      </c>
      <c r="Z211" s="81" t="str">
        <f t="shared" si="23"/>
        <v/>
      </c>
      <c r="AE211" s="7" t="str">
        <f t="shared" si="2"/>
        <v/>
      </c>
      <c r="AF211" s="7" t="str">
        <f t="shared" si="25"/>
        <v/>
      </c>
      <c r="AG211" s="7" t="str">
        <f t="shared" si="3"/>
        <v/>
      </c>
      <c r="AH211" s="7" t="str">
        <f t="shared" si="26"/>
        <v/>
      </c>
      <c r="AI211" s="7" t="str" cm="1">
        <f t="array" ref="AI211">IF($K211="", "", AND($L211&lt;&gt;"", OR(EXACT($L211,list_unlocodes_countries))))</f>
        <v/>
      </c>
      <c r="AJ211" s="7" t="str">
        <f t="shared" si="27"/>
        <v/>
      </c>
      <c r="AK211" s="7" t="str">
        <f t="shared" si="4"/>
        <v/>
      </c>
      <c r="AL211" s="7" t="str" cm="1">
        <f t="array" ref="AL211">IF($AE211="", "", ISNUMBER(MATCH(LEFT($AE211,8), LEFT(list_cn_codes,8), 0)))</f>
        <v/>
      </c>
      <c r="AM211" s="7" t="str" cm="1">
        <f t="array" ref="AM211">IFERROR(
 IF(OR(EXACT("",$G211:$I211)), "",
  IF($F211="", 1, INDEX(calc_companies, MATCH($F211, drop_companies, 0))) *
  IF($H211="", 1, INDEX(calc_suppliers, MATCH($H211, drop_suppliers, 0))) *
  INDEX(calc_cn_codes, MATCH(LEFT($AE211,8), LEFT(drop_cn_codes,8), 0)) *
  INDEX(calc_countries, MATCH($L211, drop_countries, 0))
 ), "")</f>
        <v/>
      </c>
    </row>
    <row r="212" spans="1:39" ht="36" customHeight="1" thickTop="1" thickBot="1" x14ac:dyDescent="0.3">
      <c r="A212" s="62"/>
      <c r="C212" s="75"/>
      <c r="D212" s="75"/>
      <c r="E212" s="75"/>
      <c r="F212" s="75"/>
      <c r="G212" s="76"/>
      <c r="H212" s="76"/>
      <c r="I212" s="76"/>
      <c r="J212" s="76"/>
      <c r="K212" s="81" t="str">
        <f>IF($H212="", "", IFERROR(INDEX('Country List'!$E$2:$E$224, MATCH(INDEX(copy_paste_country, MATCH($H212, copy_paste_supplier, 0)), 'Country List'!$G$2:$G$224, 0)), INDEX(copy_paste_country, MATCH($H212, copy_paste_supplier, 0))))</f>
        <v/>
      </c>
      <c r="L212" s="81" t="str">
        <f t="shared" si="0"/>
        <v/>
      </c>
      <c r="M212" s="81" t="str" cm="1">
        <f t="array" ref="M212">IF($K212="", "", IFERROR(INDEX(list_cbam_relevance, MATCH($L212,list_specific_countries,0)), IF(OR(EXACT($L212,list_unlocodes_countries)), "CBAM-relevant", "Ungültiger UNLOCODE")))</f>
        <v/>
      </c>
      <c r="N212" s="81" t="str" cm="1">
        <f t="array" ref="N212">IF($G212="", "", IF($AF212 &lt; 8, "Nicht genügend Ziffern", IF(OR(EXACT($AE212,LEFT(list_cn_codes,8))), "CBAM-relevant", "Von CBAM ausgeschlossen")))</f>
        <v/>
      </c>
      <c r="O212" s="81" t="str" cm="1">
        <f t="array" ref="O212">IF(AND(EXACT("",$G212:$I212)), "", IF(OR(EXACT("",$G212:$I212)), "Bitte Pflichtfelder befüllen", IF($AH212, IF($AI212, IF($AJ212, IF(AND($N212="CBAM-relevant",$M212="CBAM-relevant"), "CBAM-relevant", "von CBAM ausgeschlossen"), "Bitte Nettogewicht überprüfen"), "Bitte Ursprungsland überprüfen"), "Bitte Zolltarifnummer überprüfen")))</f>
        <v/>
      </c>
      <c r="P212" s="81" t="str" cm="1">
        <f t="array" ref="P212">IF(OR(EXACT("",$G212:$I212)), "", MAX(0, IF($AL212, IF($AK212, INDEX(defvals_specific_countries, MATCH(LEFT($AE212,8), LEFT(list_cn_codes,8), 0), MATCH($L212, list_specific_countries, 0)), INDEX(defvals_rest_of_world, MATCH(LEFT($AE212,8), LEFT(list_cn_codes,8), 0))), 0)))</f>
        <v/>
      </c>
      <c r="Q212" s="81" t="str">
        <f t="shared" si="24"/>
        <v/>
      </c>
      <c r="R212" s="81" t="str">
        <f t="shared" si="23"/>
        <v/>
      </c>
      <c r="S212" s="81" t="str">
        <f t="shared" si="23"/>
        <v/>
      </c>
      <c r="T212" s="81" t="str">
        <f t="shared" si="23"/>
        <v/>
      </c>
      <c r="U212" s="81" t="str">
        <f t="shared" si="23"/>
        <v/>
      </c>
      <c r="V212" s="81" t="str">
        <f t="shared" si="23"/>
        <v/>
      </c>
      <c r="W212" s="81" t="str">
        <f t="shared" si="23"/>
        <v/>
      </c>
      <c r="X212" s="81" t="str">
        <f t="shared" si="23"/>
        <v/>
      </c>
      <c r="Y212" s="81" t="str">
        <f t="shared" si="23"/>
        <v/>
      </c>
      <c r="Z212" s="81" t="str">
        <f t="shared" si="23"/>
        <v/>
      </c>
      <c r="AE212" s="7" t="str">
        <f t="shared" si="2"/>
        <v/>
      </c>
      <c r="AF212" s="7" t="str">
        <f t="shared" si="25"/>
        <v/>
      </c>
      <c r="AG212" s="7" t="str">
        <f t="shared" si="3"/>
        <v/>
      </c>
      <c r="AH212" s="7" t="str">
        <f t="shared" si="26"/>
        <v/>
      </c>
      <c r="AI212" s="7" t="str" cm="1">
        <f t="array" ref="AI212">IF($K212="", "", AND($L212&lt;&gt;"", OR(EXACT($L212,list_unlocodes_countries))))</f>
        <v/>
      </c>
      <c r="AJ212" s="7" t="str">
        <f t="shared" si="27"/>
        <v/>
      </c>
      <c r="AK212" s="7" t="str">
        <f t="shared" si="4"/>
        <v/>
      </c>
      <c r="AL212" s="7" t="str" cm="1">
        <f t="array" ref="AL212">IF($AE212="", "", ISNUMBER(MATCH(LEFT($AE212,8), LEFT(list_cn_codes,8), 0)))</f>
        <v/>
      </c>
      <c r="AM212" s="7" t="str" cm="1">
        <f t="array" ref="AM212">IFERROR(
 IF(OR(EXACT("",$G212:$I212)), "",
  IF($F212="", 1, INDEX(calc_companies, MATCH($F212, drop_companies, 0))) *
  IF($H212="", 1, INDEX(calc_suppliers, MATCH($H212, drop_suppliers, 0))) *
  INDEX(calc_cn_codes, MATCH(LEFT($AE212,8), LEFT(drop_cn_codes,8), 0)) *
  INDEX(calc_countries, MATCH($L212, drop_countries, 0))
 ), "")</f>
        <v/>
      </c>
    </row>
    <row r="213" spans="1:39" ht="36" customHeight="1" thickTop="1" thickBot="1" x14ac:dyDescent="0.3">
      <c r="A213" s="62"/>
      <c r="C213" s="75"/>
      <c r="D213" s="75"/>
      <c r="E213" s="75"/>
      <c r="F213" s="75"/>
      <c r="G213" s="76"/>
      <c r="H213" s="76"/>
      <c r="I213" s="76"/>
      <c r="J213" s="76"/>
      <c r="K213" s="81" t="str">
        <f>IF($H213="", "", IFERROR(INDEX('Country List'!$E$2:$E$224, MATCH(INDEX(copy_paste_country, MATCH($H213, copy_paste_supplier, 0)), 'Country List'!$G$2:$G$224, 0)), INDEX(copy_paste_country, MATCH($H213, copy_paste_supplier, 0))))</f>
        <v/>
      </c>
      <c r="L213" s="81" t="str">
        <f t="shared" si="0"/>
        <v/>
      </c>
      <c r="M213" s="81" t="str" cm="1">
        <f t="array" ref="M213">IF($K213="", "", IFERROR(INDEX(list_cbam_relevance, MATCH($L213,list_specific_countries,0)), IF(OR(EXACT($L213,list_unlocodes_countries)), "CBAM-relevant", "Ungültiger UNLOCODE")))</f>
        <v/>
      </c>
      <c r="N213" s="81" t="str" cm="1">
        <f t="array" ref="N213">IF($G213="", "", IF($AF213 &lt; 8, "Nicht genügend Ziffern", IF(OR(EXACT($AE213,LEFT(list_cn_codes,8))), "CBAM-relevant", "Von CBAM ausgeschlossen")))</f>
        <v/>
      </c>
      <c r="O213" s="81" t="str" cm="1">
        <f t="array" ref="O213">IF(AND(EXACT("",$G213:$I213)), "", IF(OR(EXACT("",$G213:$I213)), "Bitte Pflichtfelder befüllen", IF($AH213, IF($AI213, IF($AJ213, IF(AND($N213="CBAM-relevant",$M213="CBAM-relevant"), "CBAM-relevant", "von CBAM ausgeschlossen"), "Bitte Nettogewicht überprüfen"), "Bitte Ursprungsland überprüfen"), "Bitte Zolltarifnummer überprüfen")))</f>
        <v/>
      </c>
      <c r="P213" s="81" t="str" cm="1">
        <f t="array" ref="P213">IF(OR(EXACT("",$G213:$I213)), "", MAX(0, IF($AL213, IF($AK213, INDEX(defvals_specific_countries, MATCH(LEFT($AE213,8), LEFT(list_cn_codes,8), 0), MATCH($L213, list_specific_countries, 0)), INDEX(defvals_rest_of_world, MATCH(LEFT($AE213,8), LEFT(list_cn_codes,8), 0))), 0)))</f>
        <v/>
      </c>
      <c r="Q213" s="81" t="str">
        <f t="shared" si="24"/>
        <v/>
      </c>
      <c r="R213" s="81" t="str">
        <f t="shared" si="23"/>
        <v/>
      </c>
      <c r="S213" s="81" t="str">
        <f t="shared" si="23"/>
        <v/>
      </c>
      <c r="T213" s="81" t="str">
        <f t="shared" si="23"/>
        <v/>
      </c>
      <c r="U213" s="81" t="str">
        <f t="shared" si="23"/>
        <v/>
      </c>
      <c r="V213" s="81" t="str">
        <f t="shared" si="23"/>
        <v/>
      </c>
      <c r="W213" s="81" t="str">
        <f t="shared" si="23"/>
        <v/>
      </c>
      <c r="X213" s="81" t="str">
        <f t="shared" si="23"/>
        <v/>
      </c>
      <c r="Y213" s="81" t="str">
        <f t="shared" si="23"/>
        <v/>
      </c>
      <c r="Z213" s="81" t="str">
        <f t="shared" si="23"/>
        <v/>
      </c>
      <c r="AE213" s="7" t="str">
        <f t="shared" si="2"/>
        <v/>
      </c>
      <c r="AF213" s="7" t="str">
        <f t="shared" si="25"/>
        <v/>
      </c>
      <c r="AG213" s="7" t="str">
        <f t="shared" si="3"/>
        <v/>
      </c>
      <c r="AH213" s="7" t="str">
        <f t="shared" si="26"/>
        <v/>
      </c>
      <c r="AI213" s="7" t="str" cm="1">
        <f t="array" ref="AI213">IF($K213="", "", AND($L213&lt;&gt;"", OR(EXACT($L213,list_unlocodes_countries))))</f>
        <v/>
      </c>
      <c r="AJ213" s="7" t="str">
        <f t="shared" si="27"/>
        <v/>
      </c>
      <c r="AK213" s="7" t="str">
        <f t="shared" si="4"/>
        <v/>
      </c>
      <c r="AL213" s="7" t="str" cm="1">
        <f t="array" ref="AL213">IF($AE213="", "", ISNUMBER(MATCH(LEFT($AE213,8), LEFT(list_cn_codes,8), 0)))</f>
        <v/>
      </c>
      <c r="AM213" s="7" t="str" cm="1">
        <f t="array" ref="AM213">IFERROR(
 IF(OR(EXACT("",$G213:$I213)), "",
  IF($F213="", 1, INDEX(calc_companies, MATCH($F213, drop_companies, 0))) *
  IF($H213="", 1, INDEX(calc_suppliers, MATCH($H213, drop_suppliers, 0))) *
  INDEX(calc_cn_codes, MATCH(LEFT($AE213,8), LEFT(drop_cn_codes,8), 0)) *
  INDEX(calc_countries, MATCH($L213, drop_countries, 0))
 ), "")</f>
        <v/>
      </c>
    </row>
    <row r="214" spans="1:39" ht="36" customHeight="1" thickTop="1" thickBot="1" x14ac:dyDescent="0.3">
      <c r="A214" s="62"/>
      <c r="C214" s="75"/>
      <c r="D214" s="75"/>
      <c r="E214" s="75"/>
      <c r="F214" s="75"/>
      <c r="G214" s="76"/>
      <c r="H214" s="76"/>
      <c r="I214" s="76"/>
      <c r="J214" s="76"/>
      <c r="K214" s="81" t="str">
        <f>IF($H214="", "", IFERROR(INDEX('Country List'!$E$2:$E$224, MATCH(INDEX(copy_paste_country, MATCH($H214, copy_paste_supplier, 0)), 'Country List'!$G$2:$G$224, 0)), INDEX(copy_paste_country, MATCH($H214, copy_paste_supplier, 0))))</f>
        <v/>
      </c>
      <c r="L214" s="81" t="str">
        <f t="shared" si="0"/>
        <v/>
      </c>
      <c r="M214" s="81" t="str" cm="1">
        <f t="array" ref="M214">IF($K214="", "", IFERROR(INDEX(list_cbam_relevance, MATCH($L214,list_specific_countries,0)), IF(OR(EXACT($L214,list_unlocodes_countries)), "CBAM-relevant", "Ungültiger UNLOCODE")))</f>
        <v/>
      </c>
      <c r="N214" s="81" t="str" cm="1">
        <f t="array" ref="N214">IF($G214="", "", IF($AF214 &lt; 8, "Nicht genügend Ziffern", IF(OR(EXACT($AE214,LEFT(list_cn_codes,8))), "CBAM-relevant", "Von CBAM ausgeschlossen")))</f>
        <v/>
      </c>
      <c r="O214" s="81" t="str" cm="1">
        <f t="array" ref="O214">IF(AND(EXACT("",$G214:$I214)), "", IF(OR(EXACT("",$G214:$I214)), "Bitte Pflichtfelder befüllen", IF($AH214, IF($AI214, IF($AJ214, IF(AND($N214="CBAM-relevant",$M214="CBAM-relevant"), "CBAM-relevant", "von CBAM ausgeschlossen"), "Bitte Nettogewicht überprüfen"), "Bitte Ursprungsland überprüfen"), "Bitte Zolltarifnummer überprüfen")))</f>
        <v/>
      </c>
      <c r="P214" s="81" t="str" cm="1">
        <f t="array" ref="P214">IF(OR(EXACT("",$G214:$I214)), "", MAX(0, IF($AL214, IF($AK214, INDEX(defvals_specific_countries, MATCH(LEFT($AE214,8), LEFT(list_cn_codes,8), 0), MATCH($L214, list_specific_countries, 0)), INDEX(defvals_rest_of_world, MATCH(LEFT($AE214,8), LEFT(list_cn_codes,8), 0))), 0)))</f>
        <v/>
      </c>
      <c r="Q214" s="81" t="str">
        <f t="shared" si="24"/>
        <v/>
      </c>
      <c r="R214" s="81" t="str">
        <f t="shared" si="23"/>
        <v/>
      </c>
      <c r="S214" s="81" t="str">
        <f t="shared" si="23"/>
        <v/>
      </c>
      <c r="T214" s="81" t="str">
        <f t="shared" si="23"/>
        <v/>
      </c>
      <c r="U214" s="81" t="str">
        <f t="shared" si="23"/>
        <v/>
      </c>
      <c r="V214" s="81" t="str">
        <f t="shared" si="23"/>
        <v/>
      </c>
      <c r="W214" s="81" t="str">
        <f t="shared" si="23"/>
        <v/>
      </c>
      <c r="X214" s="81" t="str">
        <f t="shared" si="23"/>
        <v/>
      </c>
      <c r="Y214" s="81" t="str">
        <f t="shared" si="23"/>
        <v/>
      </c>
      <c r="Z214" s="81" t="str">
        <f t="shared" si="23"/>
        <v/>
      </c>
      <c r="AE214" s="7" t="str">
        <f t="shared" si="2"/>
        <v/>
      </c>
      <c r="AF214" s="7" t="str">
        <f t="shared" si="25"/>
        <v/>
      </c>
      <c r="AG214" s="7" t="str">
        <f t="shared" si="3"/>
        <v/>
      </c>
      <c r="AH214" s="7" t="str">
        <f t="shared" si="26"/>
        <v/>
      </c>
      <c r="AI214" s="7" t="str" cm="1">
        <f t="array" ref="AI214">IF($K214="", "", AND($L214&lt;&gt;"", OR(EXACT($L214,list_unlocodes_countries))))</f>
        <v/>
      </c>
      <c r="AJ214" s="7" t="str">
        <f t="shared" si="27"/>
        <v/>
      </c>
      <c r="AK214" s="7" t="str">
        <f t="shared" si="4"/>
        <v/>
      </c>
      <c r="AL214" s="7" t="str" cm="1">
        <f t="array" ref="AL214">IF($AE214="", "", ISNUMBER(MATCH(LEFT($AE214,8), LEFT(list_cn_codes,8), 0)))</f>
        <v/>
      </c>
      <c r="AM214" s="7" t="str" cm="1">
        <f t="array" ref="AM214">IFERROR(
 IF(OR(EXACT("",$G214:$I214)), "",
  IF($F214="", 1, INDEX(calc_companies, MATCH($F214, drop_companies, 0))) *
  IF($H214="", 1, INDEX(calc_suppliers, MATCH($H214, drop_suppliers, 0))) *
  INDEX(calc_cn_codes, MATCH(LEFT($AE214,8), LEFT(drop_cn_codes,8), 0)) *
  INDEX(calc_countries, MATCH($L214, drop_countries, 0))
 ), "")</f>
        <v/>
      </c>
    </row>
    <row r="215" spans="1:39" ht="36" customHeight="1" thickTop="1" thickBot="1" x14ac:dyDescent="0.3">
      <c r="A215" s="62"/>
      <c r="C215" s="75"/>
      <c r="D215" s="75"/>
      <c r="E215" s="75"/>
      <c r="F215" s="75"/>
      <c r="G215" s="76"/>
      <c r="H215" s="76"/>
      <c r="I215" s="76"/>
      <c r="J215" s="76"/>
      <c r="K215" s="81" t="str">
        <f>IF($H215="", "", IFERROR(INDEX('Country List'!$E$2:$E$224, MATCH(INDEX(copy_paste_country, MATCH($H215, copy_paste_supplier, 0)), 'Country List'!$G$2:$G$224, 0)), INDEX(copy_paste_country, MATCH($H215, copy_paste_supplier, 0))))</f>
        <v/>
      </c>
      <c r="L215" s="81" t="str">
        <f t="shared" si="0"/>
        <v/>
      </c>
      <c r="M215" s="81" t="str" cm="1">
        <f t="array" ref="M215">IF($K215="", "", IFERROR(INDEX(list_cbam_relevance, MATCH($L215,list_specific_countries,0)), IF(OR(EXACT($L215,list_unlocodes_countries)), "CBAM-relevant", "Ungültiger UNLOCODE")))</f>
        <v/>
      </c>
      <c r="N215" s="81" t="str" cm="1">
        <f t="array" ref="N215">IF($G215="", "", IF($AF215 &lt; 8, "Nicht genügend Ziffern", IF(OR(EXACT($AE215,LEFT(list_cn_codes,8))), "CBAM-relevant", "Von CBAM ausgeschlossen")))</f>
        <v/>
      </c>
      <c r="O215" s="81" t="str" cm="1">
        <f t="array" ref="O215">IF(AND(EXACT("",$G215:$I215)), "", IF(OR(EXACT("",$G215:$I215)), "Bitte Pflichtfelder befüllen", IF($AH215, IF($AI215, IF($AJ215, IF(AND($N215="CBAM-relevant",$M215="CBAM-relevant"), "CBAM-relevant", "von CBAM ausgeschlossen"), "Bitte Nettogewicht überprüfen"), "Bitte Ursprungsland überprüfen"), "Bitte Zolltarifnummer überprüfen")))</f>
        <v/>
      </c>
      <c r="P215" s="81" t="str" cm="1">
        <f t="array" ref="P215">IF(OR(EXACT("",$G215:$I215)), "", MAX(0, IF($AL215, IF($AK215, INDEX(defvals_specific_countries, MATCH(LEFT($AE215,8), LEFT(list_cn_codes,8), 0), MATCH($L215, list_specific_countries, 0)), INDEX(defvals_rest_of_world, MATCH(LEFT($AE215,8), LEFT(list_cn_codes,8), 0))), 0)))</f>
        <v/>
      </c>
      <c r="Q215" s="81" t="str">
        <f t="shared" si="24"/>
        <v/>
      </c>
      <c r="R215" s="81" t="str">
        <f t="shared" si="23"/>
        <v/>
      </c>
      <c r="S215" s="81" t="str">
        <f t="shared" si="23"/>
        <v/>
      </c>
      <c r="T215" s="81" t="str">
        <f t="shared" si="23"/>
        <v/>
      </c>
      <c r="U215" s="81" t="str">
        <f t="shared" si="23"/>
        <v/>
      </c>
      <c r="V215" s="81" t="str">
        <f t="shared" si="23"/>
        <v/>
      </c>
      <c r="W215" s="81" t="str">
        <f t="shared" si="23"/>
        <v/>
      </c>
      <c r="X215" s="81" t="str">
        <f t="shared" si="23"/>
        <v/>
      </c>
      <c r="Y215" s="81" t="str">
        <f t="shared" si="23"/>
        <v/>
      </c>
      <c r="Z215" s="81" t="str">
        <f t="shared" si="23"/>
        <v/>
      </c>
      <c r="AE215" s="7" t="str">
        <f t="shared" si="2"/>
        <v/>
      </c>
      <c r="AF215" s="7" t="str">
        <f t="shared" si="25"/>
        <v/>
      </c>
      <c r="AG215" s="7" t="str">
        <f t="shared" si="3"/>
        <v/>
      </c>
      <c r="AH215" s="7" t="str">
        <f t="shared" si="26"/>
        <v/>
      </c>
      <c r="AI215" s="7" t="str" cm="1">
        <f t="array" ref="AI215">IF($K215="", "", AND($L215&lt;&gt;"", OR(EXACT($L215,list_unlocodes_countries))))</f>
        <v/>
      </c>
      <c r="AJ215" s="7" t="str">
        <f t="shared" si="27"/>
        <v/>
      </c>
      <c r="AK215" s="7" t="str">
        <f t="shared" si="4"/>
        <v/>
      </c>
      <c r="AL215" s="7" t="str" cm="1">
        <f t="array" ref="AL215">IF($AE215="", "", ISNUMBER(MATCH(LEFT($AE215,8), LEFT(list_cn_codes,8), 0)))</f>
        <v/>
      </c>
      <c r="AM215" s="7" t="str" cm="1">
        <f t="array" ref="AM215">IFERROR(
 IF(OR(EXACT("",$G215:$I215)), "",
  IF($F215="", 1, INDEX(calc_companies, MATCH($F215, drop_companies, 0))) *
  IF($H215="", 1, INDEX(calc_suppliers, MATCH($H215, drop_suppliers, 0))) *
  INDEX(calc_cn_codes, MATCH(LEFT($AE215,8), LEFT(drop_cn_codes,8), 0)) *
  INDEX(calc_countries, MATCH($L215, drop_countries, 0))
 ), "")</f>
        <v/>
      </c>
    </row>
    <row r="216" spans="1:39" ht="36" customHeight="1" thickTop="1" thickBot="1" x14ac:dyDescent="0.3">
      <c r="A216" s="62"/>
      <c r="C216" s="75"/>
      <c r="D216" s="75"/>
      <c r="E216" s="75"/>
      <c r="F216" s="75"/>
      <c r="G216" s="76"/>
      <c r="H216" s="76"/>
      <c r="I216" s="76"/>
      <c r="J216" s="76"/>
      <c r="K216" s="81" t="str">
        <f>IF($H216="", "", IFERROR(INDEX('Country List'!$E$2:$E$224, MATCH(INDEX(copy_paste_country, MATCH($H216, copy_paste_supplier, 0)), 'Country List'!$G$2:$G$224, 0)), INDEX(copy_paste_country, MATCH($H216, copy_paste_supplier, 0))))</f>
        <v/>
      </c>
      <c r="L216" s="81" t="str">
        <f t="shared" si="0"/>
        <v/>
      </c>
      <c r="M216" s="81" t="str" cm="1">
        <f t="array" ref="M216">IF($K216="", "", IFERROR(INDEX(list_cbam_relevance, MATCH($L216,list_specific_countries,0)), IF(OR(EXACT($L216,list_unlocodes_countries)), "CBAM-relevant", "Ungültiger UNLOCODE")))</f>
        <v/>
      </c>
      <c r="N216" s="81" t="str" cm="1">
        <f t="array" ref="N216">IF($G216="", "", IF($AF216 &lt; 8, "Nicht genügend Ziffern", IF(OR(EXACT($AE216,LEFT(list_cn_codes,8))), "CBAM-relevant", "Von CBAM ausgeschlossen")))</f>
        <v/>
      </c>
      <c r="O216" s="81" t="str" cm="1">
        <f t="array" ref="O216">IF(AND(EXACT("",$G216:$I216)), "", IF(OR(EXACT("",$G216:$I216)), "Bitte Pflichtfelder befüllen", IF($AH216, IF($AI216, IF($AJ216, IF(AND($N216="CBAM-relevant",$M216="CBAM-relevant"), "CBAM-relevant", "von CBAM ausgeschlossen"), "Bitte Nettogewicht überprüfen"), "Bitte Ursprungsland überprüfen"), "Bitte Zolltarifnummer überprüfen")))</f>
        <v/>
      </c>
      <c r="P216" s="81" t="str" cm="1">
        <f t="array" ref="P216">IF(OR(EXACT("",$G216:$I216)), "", MAX(0, IF($AL216, IF($AK216, INDEX(defvals_specific_countries, MATCH(LEFT($AE216,8), LEFT(list_cn_codes,8), 0), MATCH($L216, list_specific_countries, 0)), INDEX(defvals_rest_of_world, MATCH(LEFT($AE216,8), LEFT(list_cn_codes,8), 0))), 0)))</f>
        <v/>
      </c>
      <c r="Q216" s="81" t="str">
        <f t="shared" si="24"/>
        <v/>
      </c>
      <c r="R216" s="81" t="str">
        <f t="shared" si="23"/>
        <v/>
      </c>
      <c r="S216" s="81" t="str">
        <f t="shared" si="23"/>
        <v/>
      </c>
      <c r="T216" s="81" t="str">
        <f t="shared" si="23"/>
        <v/>
      </c>
      <c r="U216" s="81" t="str">
        <f t="shared" si="23"/>
        <v/>
      </c>
      <c r="V216" s="81" t="str">
        <f t="shared" si="23"/>
        <v/>
      </c>
      <c r="W216" s="81" t="str">
        <f t="shared" si="23"/>
        <v/>
      </c>
      <c r="X216" s="81" t="str">
        <f t="shared" si="23"/>
        <v/>
      </c>
      <c r="Y216" s="81" t="str">
        <f t="shared" si="23"/>
        <v/>
      </c>
      <c r="Z216" s="81" t="str">
        <f t="shared" si="23"/>
        <v/>
      </c>
      <c r="AE216" s="7" t="str">
        <f t="shared" si="2"/>
        <v/>
      </c>
      <c r="AF216" s="7" t="str">
        <f t="shared" si="25"/>
        <v/>
      </c>
      <c r="AG216" s="7" t="str">
        <f t="shared" si="3"/>
        <v/>
      </c>
      <c r="AH216" s="7" t="str">
        <f t="shared" si="26"/>
        <v/>
      </c>
      <c r="AI216" s="7" t="str" cm="1">
        <f t="array" ref="AI216">IF($K216="", "", AND($L216&lt;&gt;"", OR(EXACT($L216,list_unlocodes_countries))))</f>
        <v/>
      </c>
      <c r="AJ216" s="7" t="str">
        <f t="shared" si="27"/>
        <v/>
      </c>
      <c r="AK216" s="7" t="str">
        <f t="shared" si="4"/>
        <v/>
      </c>
      <c r="AL216" s="7" t="str" cm="1">
        <f t="array" ref="AL216">IF($AE216="", "", ISNUMBER(MATCH(LEFT($AE216,8), LEFT(list_cn_codes,8), 0)))</f>
        <v/>
      </c>
      <c r="AM216" s="7" t="str" cm="1">
        <f t="array" ref="AM216">IFERROR(
 IF(OR(EXACT("",$G216:$I216)), "",
  IF($F216="", 1, INDEX(calc_companies, MATCH($F216, drop_companies, 0))) *
  IF($H216="", 1, INDEX(calc_suppliers, MATCH($H216, drop_suppliers, 0))) *
  INDEX(calc_cn_codes, MATCH(LEFT($AE216,8), LEFT(drop_cn_codes,8), 0)) *
  INDEX(calc_countries, MATCH($L216, drop_countries, 0))
 ), "")</f>
        <v/>
      </c>
    </row>
    <row r="217" spans="1:39" ht="36" customHeight="1" thickTop="1" thickBot="1" x14ac:dyDescent="0.3">
      <c r="A217" s="62"/>
      <c r="C217" s="75"/>
      <c r="D217" s="75"/>
      <c r="E217" s="75"/>
      <c r="F217" s="75"/>
      <c r="G217" s="76"/>
      <c r="H217" s="76"/>
      <c r="I217" s="76"/>
      <c r="J217" s="76"/>
      <c r="K217" s="81" t="str">
        <f>IF($H217="", "", IFERROR(INDEX('Country List'!$E$2:$E$224, MATCH(INDEX(copy_paste_country, MATCH($H217, copy_paste_supplier, 0)), 'Country List'!$G$2:$G$224, 0)), INDEX(copy_paste_country, MATCH($H217, copy_paste_supplier, 0))))</f>
        <v/>
      </c>
      <c r="L217" s="81" t="str">
        <f t="shared" si="0"/>
        <v/>
      </c>
      <c r="M217" s="81" t="str" cm="1">
        <f t="array" ref="M217">IF($K217="", "", IFERROR(INDEX(list_cbam_relevance, MATCH($L217,list_specific_countries,0)), IF(OR(EXACT($L217,list_unlocodes_countries)), "CBAM-relevant", "Ungültiger UNLOCODE")))</f>
        <v/>
      </c>
      <c r="N217" s="81" t="str" cm="1">
        <f t="array" ref="N217">IF($G217="", "", IF($AF217 &lt; 8, "Nicht genügend Ziffern", IF(OR(EXACT($AE217,LEFT(list_cn_codes,8))), "CBAM-relevant", "Von CBAM ausgeschlossen")))</f>
        <v/>
      </c>
      <c r="O217" s="81" t="str" cm="1">
        <f t="array" ref="O217">IF(AND(EXACT("",$G217:$I217)), "", IF(OR(EXACT("",$G217:$I217)), "Bitte Pflichtfelder befüllen", IF($AH217, IF($AI217, IF($AJ217, IF(AND($N217="CBAM-relevant",$M217="CBAM-relevant"), "CBAM-relevant", "von CBAM ausgeschlossen"), "Bitte Nettogewicht überprüfen"), "Bitte Ursprungsland überprüfen"), "Bitte Zolltarifnummer überprüfen")))</f>
        <v/>
      </c>
      <c r="P217" s="81" t="str" cm="1">
        <f t="array" ref="P217">IF(OR(EXACT("",$G217:$I217)), "", MAX(0, IF($AL217, IF($AK217, INDEX(defvals_specific_countries, MATCH(LEFT($AE217,8), LEFT(list_cn_codes,8), 0), MATCH($L217, list_specific_countries, 0)), INDEX(defvals_rest_of_world, MATCH(LEFT($AE217,8), LEFT(list_cn_codes,8), 0))), 0)))</f>
        <v/>
      </c>
      <c r="Q217" s="81" t="str">
        <f t="shared" si="24"/>
        <v/>
      </c>
      <c r="R217" s="81" t="str">
        <f t="shared" si="23"/>
        <v/>
      </c>
      <c r="S217" s="81" t="str">
        <f t="shared" si="23"/>
        <v/>
      </c>
      <c r="T217" s="81" t="str">
        <f t="shared" si="23"/>
        <v/>
      </c>
      <c r="U217" s="81" t="str">
        <f t="shared" si="23"/>
        <v/>
      </c>
      <c r="V217" s="81" t="str">
        <f t="shared" si="23"/>
        <v/>
      </c>
      <c r="W217" s="81" t="str">
        <f t="shared" si="23"/>
        <v/>
      </c>
      <c r="X217" s="81" t="str">
        <f t="shared" si="23"/>
        <v/>
      </c>
      <c r="Y217" s="81" t="str">
        <f t="shared" si="23"/>
        <v/>
      </c>
      <c r="Z217" s="81" t="str">
        <f t="shared" si="23"/>
        <v/>
      </c>
      <c r="AE217" s="7" t="str">
        <f t="shared" si="2"/>
        <v/>
      </c>
      <c r="AF217" s="7" t="str">
        <f t="shared" si="25"/>
        <v/>
      </c>
      <c r="AG217" s="7" t="str">
        <f t="shared" si="3"/>
        <v/>
      </c>
      <c r="AH217" s="7" t="str">
        <f t="shared" si="26"/>
        <v/>
      </c>
      <c r="AI217" s="7" t="str" cm="1">
        <f t="array" ref="AI217">IF($K217="", "", AND($L217&lt;&gt;"", OR(EXACT($L217,list_unlocodes_countries))))</f>
        <v/>
      </c>
      <c r="AJ217" s="7" t="str">
        <f t="shared" si="27"/>
        <v/>
      </c>
      <c r="AK217" s="7" t="str">
        <f t="shared" si="4"/>
        <v/>
      </c>
      <c r="AL217" s="7" t="str" cm="1">
        <f t="array" ref="AL217">IF($AE217="", "", ISNUMBER(MATCH(LEFT($AE217,8), LEFT(list_cn_codes,8), 0)))</f>
        <v/>
      </c>
      <c r="AM217" s="7" t="str" cm="1">
        <f t="array" ref="AM217">IFERROR(
 IF(OR(EXACT("",$G217:$I217)), "",
  IF($F217="", 1, INDEX(calc_companies, MATCH($F217, drop_companies, 0))) *
  IF($H217="", 1, INDEX(calc_suppliers, MATCH($H217, drop_suppliers, 0))) *
  INDEX(calc_cn_codes, MATCH(LEFT($AE217,8), LEFT(drop_cn_codes,8), 0)) *
  INDEX(calc_countries, MATCH($L217, drop_countries, 0))
 ), "")</f>
        <v/>
      </c>
    </row>
    <row r="218" spans="1:39" ht="36" customHeight="1" thickTop="1" thickBot="1" x14ac:dyDescent="0.3">
      <c r="A218" s="62"/>
      <c r="C218" s="75"/>
      <c r="D218" s="75"/>
      <c r="E218" s="75"/>
      <c r="F218" s="75"/>
      <c r="G218" s="76"/>
      <c r="H218" s="76"/>
      <c r="I218" s="76"/>
      <c r="J218" s="76"/>
      <c r="K218" s="81" t="str">
        <f>IF($H218="", "", IFERROR(INDEX('Country List'!$E$2:$E$224, MATCH(INDEX(copy_paste_country, MATCH($H218, copy_paste_supplier, 0)), 'Country List'!$G$2:$G$224, 0)), INDEX(copy_paste_country, MATCH($H218, copy_paste_supplier, 0))))</f>
        <v/>
      </c>
      <c r="L218" s="81" t="str">
        <f t="shared" si="0"/>
        <v/>
      </c>
      <c r="M218" s="81" t="str" cm="1">
        <f t="array" ref="M218">IF($K218="", "", IFERROR(INDEX(list_cbam_relevance, MATCH($L218,list_specific_countries,0)), IF(OR(EXACT($L218,list_unlocodes_countries)), "CBAM-relevant", "Ungültiger UNLOCODE")))</f>
        <v/>
      </c>
      <c r="N218" s="81" t="str" cm="1">
        <f t="array" ref="N218">IF($G218="", "", IF($AF218 &lt; 8, "Nicht genügend Ziffern", IF(OR(EXACT($AE218,LEFT(list_cn_codes,8))), "CBAM-relevant", "Von CBAM ausgeschlossen")))</f>
        <v/>
      </c>
      <c r="O218" s="81" t="str" cm="1">
        <f t="array" ref="O218">IF(AND(EXACT("",$G218:$I218)), "", IF(OR(EXACT("",$G218:$I218)), "Bitte Pflichtfelder befüllen", IF($AH218, IF($AI218, IF($AJ218, IF(AND($N218="CBAM-relevant",$M218="CBAM-relevant"), "CBAM-relevant", "von CBAM ausgeschlossen"), "Bitte Nettogewicht überprüfen"), "Bitte Ursprungsland überprüfen"), "Bitte Zolltarifnummer überprüfen")))</f>
        <v/>
      </c>
      <c r="P218" s="81" t="str" cm="1">
        <f t="array" ref="P218">IF(OR(EXACT("",$G218:$I218)), "", MAX(0, IF($AL218, IF($AK218, INDEX(defvals_specific_countries, MATCH(LEFT($AE218,8), LEFT(list_cn_codes,8), 0), MATCH($L218, list_specific_countries, 0)), INDEX(defvals_rest_of_world, MATCH(LEFT($AE218,8), LEFT(list_cn_codes,8), 0))), 0)))</f>
        <v/>
      </c>
      <c r="Q218" s="81" t="str">
        <f t="shared" si="24"/>
        <v/>
      </c>
      <c r="R218" s="81" t="str">
        <f t="shared" si="23"/>
        <v/>
      </c>
      <c r="S218" s="81" t="str">
        <f t="shared" si="23"/>
        <v/>
      </c>
      <c r="T218" s="81" t="str">
        <f t="shared" si="23"/>
        <v/>
      </c>
      <c r="U218" s="81" t="str">
        <f t="shared" si="23"/>
        <v/>
      </c>
      <c r="V218" s="81" t="str">
        <f t="shared" si="23"/>
        <v/>
      </c>
      <c r="W218" s="81" t="str">
        <f t="shared" si="23"/>
        <v/>
      </c>
      <c r="X218" s="81" t="str">
        <f t="shared" si="23"/>
        <v/>
      </c>
      <c r="Y218" s="81" t="str">
        <f t="shared" si="23"/>
        <v/>
      </c>
      <c r="Z218" s="81" t="str">
        <f t="shared" si="23"/>
        <v/>
      </c>
      <c r="AE218" s="7" t="str">
        <f t="shared" si="2"/>
        <v/>
      </c>
      <c r="AF218" s="7" t="str">
        <f t="shared" si="25"/>
        <v/>
      </c>
      <c r="AG218" s="7" t="str">
        <f t="shared" si="3"/>
        <v/>
      </c>
      <c r="AH218" s="7" t="str">
        <f t="shared" si="26"/>
        <v/>
      </c>
      <c r="AI218" s="7" t="str" cm="1">
        <f t="array" ref="AI218">IF($K218="", "", AND($L218&lt;&gt;"", OR(EXACT($L218,list_unlocodes_countries))))</f>
        <v/>
      </c>
      <c r="AJ218" s="7" t="str">
        <f t="shared" si="27"/>
        <v/>
      </c>
      <c r="AK218" s="7" t="str">
        <f t="shared" si="4"/>
        <v/>
      </c>
      <c r="AL218" s="7" t="str" cm="1">
        <f t="array" ref="AL218">IF($AE218="", "", ISNUMBER(MATCH(LEFT($AE218,8), LEFT(list_cn_codes,8), 0)))</f>
        <v/>
      </c>
      <c r="AM218" s="7" t="str" cm="1">
        <f t="array" ref="AM218">IFERROR(
 IF(OR(EXACT("",$G218:$I218)), "",
  IF($F218="", 1, INDEX(calc_companies, MATCH($F218, drop_companies, 0))) *
  IF($H218="", 1, INDEX(calc_suppliers, MATCH($H218, drop_suppliers, 0))) *
  INDEX(calc_cn_codes, MATCH(LEFT($AE218,8), LEFT(drop_cn_codes,8), 0)) *
  INDEX(calc_countries, MATCH($L218, drop_countries, 0))
 ), "")</f>
        <v/>
      </c>
    </row>
    <row r="219" spans="1:39" ht="36" customHeight="1" thickTop="1" thickBot="1" x14ac:dyDescent="0.3">
      <c r="A219" s="62"/>
      <c r="C219" s="75"/>
      <c r="D219" s="75"/>
      <c r="E219" s="75"/>
      <c r="F219" s="75"/>
      <c r="G219" s="76"/>
      <c r="H219" s="76"/>
      <c r="I219" s="76"/>
      <c r="J219" s="76"/>
      <c r="K219" s="81" t="str">
        <f>IF($H219="", "", IFERROR(INDEX('Country List'!$E$2:$E$224, MATCH(INDEX(copy_paste_country, MATCH($H219, copy_paste_supplier, 0)), 'Country List'!$G$2:$G$224, 0)), INDEX(copy_paste_country, MATCH($H219, copy_paste_supplier, 0))))</f>
        <v/>
      </c>
      <c r="L219" s="81" t="str">
        <f t="shared" si="0"/>
        <v/>
      </c>
      <c r="M219" s="81" t="str" cm="1">
        <f t="array" ref="M219">IF($K219="", "", IFERROR(INDEX(list_cbam_relevance, MATCH($L219,list_specific_countries,0)), IF(OR(EXACT($L219,list_unlocodes_countries)), "CBAM-relevant", "Ungültiger UNLOCODE")))</f>
        <v/>
      </c>
      <c r="N219" s="81" t="str" cm="1">
        <f t="array" ref="N219">IF($G219="", "", IF($AF219 &lt; 8, "Nicht genügend Ziffern", IF(OR(EXACT($AE219,LEFT(list_cn_codes,8))), "CBAM-relevant", "Von CBAM ausgeschlossen")))</f>
        <v/>
      </c>
      <c r="O219" s="81" t="str" cm="1">
        <f t="array" ref="O219">IF(AND(EXACT("",$G219:$I219)), "", IF(OR(EXACT("",$G219:$I219)), "Bitte Pflichtfelder befüllen", IF($AH219, IF($AI219, IF($AJ219, IF(AND($N219="CBAM-relevant",$M219="CBAM-relevant"), "CBAM-relevant", "von CBAM ausgeschlossen"), "Bitte Nettogewicht überprüfen"), "Bitte Ursprungsland überprüfen"), "Bitte Zolltarifnummer überprüfen")))</f>
        <v/>
      </c>
      <c r="P219" s="81" t="str" cm="1">
        <f t="array" ref="P219">IF(OR(EXACT("",$G219:$I219)), "", MAX(0, IF($AL219, IF($AK219, INDEX(defvals_specific_countries, MATCH(LEFT($AE219,8), LEFT(list_cn_codes,8), 0), MATCH($L219, list_specific_countries, 0)), INDEX(defvals_rest_of_world, MATCH(LEFT($AE219,8), LEFT(list_cn_codes,8), 0))), 0)))</f>
        <v/>
      </c>
      <c r="Q219" s="81" t="str">
        <f t="shared" si="24"/>
        <v/>
      </c>
      <c r="R219" s="81" t="str">
        <f t="shared" si="23"/>
        <v/>
      </c>
      <c r="S219" s="81" t="str">
        <f t="shared" si="23"/>
        <v/>
      </c>
      <c r="T219" s="81" t="str">
        <f t="shared" si="23"/>
        <v/>
      </c>
      <c r="U219" s="81" t="str">
        <f t="shared" si="23"/>
        <v/>
      </c>
      <c r="V219" s="81" t="str">
        <f t="shared" si="23"/>
        <v/>
      </c>
      <c r="W219" s="81" t="str">
        <f t="shared" si="23"/>
        <v/>
      </c>
      <c r="X219" s="81" t="str">
        <f t="shared" si="23"/>
        <v/>
      </c>
      <c r="Y219" s="81" t="str">
        <f t="shared" si="23"/>
        <v/>
      </c>
      <c r="Z219" s="81" t="str">
        <f t="shared" si="23"/>
        <v/>
      </c>
      <c r="AE219" s="7" t="str">
        <f t="shared" si="2"/>
        <v/>
      </c>
      <c r="AF219" s="7" t="str">
        <f t="shared" si="25"/>
        <v/>
      </c>
      <c r="AG219" s="7" t="str">
        <f t="shared" si="3"/>
        <v/>
      </c>
      <c r="AH219" s="7" t="str">
        <f t="shared" si="26"/>
        <v/>
      </c>
      <c r="AI219" s="7" t="str" cm="1">
        <f t="array" ref="AI219">IF($K219="", "", AND($L219&lt;&gt;"", OR(EXACT($L219,list_unlocodes_countries))))</f>
        <v/>
      </c>
      <c r="AJ219" s="7" t="str">
        <f t="shared" si="27"/>
        <v/>
      </c>
      <c r="AK219" s="7" t="str">
        <f t="shared" si="4"/>
        <v/>
      </c>
      <c r="AL219" s="7" t="str" cm="1">
        <f t="array" ref="AL219">IF($AE219="", "", ISNUMBER(MATCH(LEFT($AE219,8), LEFT(list_cn_codes,8), 0)))</f>
        <v/>
      </c>
      <c r="AM219" s="7" t="str" cm="1">
        <f t="array" ref="AM219">IFERROR(
 IF(OR(EXACT("",$G219:$I219)), "",
  IF($F219="", 1, INDEX(calc_companies, MATCH($F219, drop_companies, 0))) *
  IF($H219="", 1, INDEX(calc_suppliers, MATCH($H219, drop_suppliers, 0))) *
  INDEX(calc_cn_codes, MATCH(LEFT($AE219,8), LEFT(drop_cn_codes,8), 0)) *
  INDEX(calc_countries, MATCH($L219, drop_countries, 0))
 ), "")</f>
        <v/>
      </c>
    </row>
    <row r="220" spans="1:39" ht="36" customHeight="1" thickTop="1" thickBot="1" x14ac:dyDescent="0.3">
      <c r="A220" s="62"/>
      <c r="C220" s="75"/>
      <c r="D220" s="75"/>
      <c r="E220" s="75"/>
      <c r="F220" s="75"/>
      <c r="G220" s="76"/>
      <c r="H220" s="76"/>
      <c r="I220" s="76"/>
      <c r="J220" s="76"/>
      <c r="K220" s="81" t="str">
        <f>IF($H220="", "", IFERROR(INDEX('Country List'!$E$2:$E$224, MATCH(INDEX(copy_paste_country, MATCH($H220, copy_paste_supplier, 0)), 'Country List'!$G$2:$G$224, 0)), INDEX(copy_paste_country, MATCH($H220, copy_paste_supplier, 0))))</f>
        <v/>
      </c>
      <c r="L220" s="81" t="str">
        <f t="shared" si="0"/>
        <v/>
      </c>
      <c r="M220" s="81" t="str" cm="1">
        <f t="array" ref="M220">IF($K220="", "", IFERROR(INDEX(list_cbam_relevance, MATCH($L220,list_specific_countries,0)), IF(OR(EXACT($L220,list_unlocodes_countries)), "CBAM-relevant", "Ungültiger UNLOCODE")))</f>
        <v/>
      </c>
      <c r="N220" s="81" t="str" cm="1">
        <f t="array" ref="N220">IF($G220="", "", IF($AF220 &lt; 8, "Nicht genügend Ziffern", IF(OR(EXACT($AE220,LEFT(list_cn_codes,8))), "CBAM-relevant", "Von CBAM ausgeschlossen")))</f>
        <v/>
      </c>
      <c r="O220" s="81" t="str" cm="1">
        <f t="array" ref="O220">IF(AND(EXACT("",$G220:$I220)), "", IF(OR(EXACT("",$G220:$I220)), "Bitte Pflichtfelder befüllen", IF($AH220, IF($AI220, IF($AJ220, IF(AND($N220="CBAM-relevant",$M220="CBAM-relevant"), "CBAM-relevant", "von CBAM ausgeschlossen"), "Bitte Nettogewicht überprüfen"), "Bitte Ursprungsland überprüfen"), "Bitte Zolltarifnummer überprüfen")))</f>
        <v/>
      </c>
      <c r="P220" s="81" t="str" cm="1">
        <f t="array" ref="P220">IF(OR(EXACT("",$G220:$I220)), "", MAX(0, IF($AL220, IF($AK220, INDEX(defvals_specific_countries, MATCH(LEFT($AE220,8), LEFT(list_cn_codes,8), 0), MATCH($L220, list_specific_countries, 0)), INDEX(defvals_rest_of_world, MATCH(LEFT($AE220,8), LEFT(list_cn_codes,8), 0))), 0)))</f>
        <v/>
      </c>
      <c r="Q220" s="81" t="str">
        <f t="shared" si="24"/>
        <v/>
      </c>
      <c r="R220" s="81" t="str">
        <f t="shared" si="23"/>
        <v/>
      </c>
      <c r="S220" s="81" t="str">
        <f t="shared" si="23"/>
        <v/>
      </c>
      <c r="T220" s="81" t="str">
        <f t="shared" si="23"/>
        <v/>
      </c>
      <c r="U220" s="81" t="str">
        <f t="shared" ref="R220:Z248" si="28">IF($P220="", "", MAX(0, $Q220 - INDEX(defvals_benchmark, MATCH($G220, defvals_cn_codes, 0))*(1-INDEX(defvals_phase_in, MATCH(U$5, defvals_years, 0)))) * $AG220 * 80)</f>
        <v/>
      </c>
      <c r="V220" s="81" t="str">
        <f t="shared" si="28"/>
        <v/>
      </c>
      <c r="W220" s="81" t="str">
        <f t="shared" si="28"/>
        <v/>
      </c>
      <c r="X220" s="81" t="str">
        <f t="shared" si="28"/>
        <v/>
      </c>
      <c r="Y220" s="81" t="str">
        <f t="shared" si="28"/>
        <v/>
      </c>
      <c r="Z220" s="81" t="str">
        <f t="shared" si="28"/>
        <v/>
      </c>
      <c r="AE220" s="7" t="str">
        <f t="shared" si="2"/>
        <v/>
      </c>
      <c r="AF220" s="7" t="str">
        <f t="shared" si="25"/>
        <v/>
      </c>
      <c r="AG220" s="7" t="str">
        <f t="shared" si="3"/>
        <v/>
      </c>
      <c r="AH220" s="7" t="str">
        <f t="shared" si="26"/>
        <v/>
      </c>
      <c r="AI220" s="7" t="str" cm="1">
        <f t="array" ref="AI220">IF($K220="", "", AND($L220&lt;&gt;"", OR(EXACT($L220,list_unlocodes_countries))))</f>
        <v/>
      </c>
      <c r="AJ220" s="7" t="str">
        <f t="shared" si="27"/>
        <v/>
      </c>
      <c r="AK220" s="7" t="str">
        <f t="shared" si="4"/>
        <v/>
      </c>
      <c r="AL220" s="7" t="str" cm="1">
        <f t="array" ref="AL220">IF($AE220="", "", ISNUMBER(MATCH(LEFT($AE220,8), LEFT(list_cn_codes,8), 0)))</f>
        <v/>
      </c>
      <c r="AM220" s="7" t="str" cm="1">
        <f t="array" ref="AM220">IFERROR(
 IF(OR(EXACT("",$G220:$I220)), "",
  IF($F220="", 1, INDEX(calc_companies, MATCH($F220, drop_companies, 0))) *
  IF($H220="", 1, INDEX(calc_suppliers, MATCH($H220, drop_suppliers, 0))) *
  INDEX(calc_cn_codes, MATCH(LEFT($AE220,8), LEFT(drop_cn_codes,8), 0)) *
  INDEX(calc_countries, MATCH($L220, drop_countries, 0))
 ), "")</f>
        <v/>
      </c>
    </row>
    <row r="221" spans="1:39" ht="36" customHeight="1" thickTop="1" thickBot="1" x14ac:dyDescent="0.3">
      <c r="A221" s="62"/>
      <c r="C221" s="75"/>
      <c r="D221" s="75"/>
      <c r="E221" s="75"/>
      <c r="F221" s="75"/>
      <c r="G221" s="76"/>
      <c r="H221" s="76"/>
      <c r="I221" s="76"/>
      <c r="J221" s="76"/>
      <c r="K221" s="81" t="str">
        <f>IF($H221="", "", IFERROR(INDEX('Country List'!$E$2:$E$224, MATCH(INDEX(copy_paste_country, MATCH($H221, copy_paste_supplier, 0)), 'Country List'!$G$2:$G$224, 0)), INDEX(copy_paste_country, MATCH($H221, copy_paste_supplier, 0))))</f>
        <v/>
      </c>
      <c r="L221" s="81" t="str">
        <f t="shared" si="0"/>
        <v/>
      </c>
      <c r="M221" s="81" t="str" cm="1">
        <f t="array" ref="M221">IF($K221="", "", IFERROR(INDEX(list_cbam_relevance, MATCH($L221,list_specific_countries,0)), IF(OR(EXACT($L221,list_unlocodes_countries)), "CBAM-relevant", "Ungültiger UNLOCODE")))</f>
        <v/>
      </c>
      <c r="N221" s="81" t="str" cm="1">
        <f t="array" ref="N221">IF($G221="", "", IF($AF221 &lt; 8, "Nicht genügend Ziffern", IF(OR(EXACT($AE221,LEFT(list_cn_codes,8))), "CBAM-relevant", "Von CBAM ausgeschlossen")))</f>
        <v/>
      </c>
      <c r="O221" s="81" t="str" cm="1">
        <f t="array" ref="O221">IF(AND(EXACT("",$G221:$I221)), "", IF(OR(EXACT("",$G221:$I221)), "Bitte Pflichtfelder befüllen", IF($AH221, IF($AI221, IF($AJ221, IF(AND($N221="CBAM-relevant",$M221="CBAM-relevant"), "CBAM-relevant", "von CBAM ausgeschlossen"), "Bitte Nettogewicht überprüfen"), "Bitte Ursprungsland überprüfen"), "Bitte Zolltarifnummer überprüfen")))</f>
        <v/>
      </c>
      <c r="P221" s="81" t="str" cm="1">
        <f t="array" ref="P221">IF(OR(EXACT("",$G221:$I221)), "", MAX(0, IF($AL221, IF($AK221, INDEX(defvals_specific_countries, MATCH(LEFT($AE221,8), LEFT(list_cn_codes,8), 0), MATCH($L221, list_specific_countries, 0)), INDEX(defvals_rest_of_world, MATCH(LEFT($AE221,8), LEFT(list_cn_codes,8), 0))), 0)))</f>
        <v/>
      </c>
      <c r="Q221" s="81" t="str">
        <f t="shared" si="24"/>
        <v/>
      </c>
      <c r="R221" s="81" t="str">
        <f t="shared" si="28"/>
        <v/>
      </c>
      <c r="S221" s="81" t="str">
        <f t="shared" si="28"/>
        <v/>
      </c>
      <c r="T221" s="81" t="str">
        <f t="shared" si="28"/>
        <v/>
      </c>
      <c r="U221" s="81" t="str">
        <f t="shared" si="28"/>
        <v/>
      </c>
      <c r="V221" s="81" t="str">
        <f t="shared" si="28"/>
        <v/>
      </c>
      <c r="W221" s="81" t="str">
        <f t="shared" si="28"/>
        <v/>
      </c>
      <c r="X221" s="81" t="str">
        <f t="shared" si="28"/>
        <v/>
      </c>
      <c r="Y221" s="81" t="str">
        <f t="shared" si="28"/>
        <v/>
      </c>
      <c r="Z221" s="81" t="str">
        <f t="shared" si="28"/>
        <v/>
      </c>
      <c r="AE221" s="7" t="str">
        <f t="shared" si="2"/>
        <v/>
      </c>
      <c r="AF221" s="7" t="str">
        <f t="shared" si="25"/>
        <v/>
      </c>
      <c r="AG221" s="7" t="str">
        <f t="shared" si="3"/>
        <v/>
      </c>
      <c r="AH221" s="7" t="str">
        <f t="shared" si="26"/>
        <v/>
      </c>
      <c r="AI221" s="7" t="str" cm="1">
        <f t="array" ref="AI221">IF($K221="", "", AND($L221&lt;&gt;"", OR(EXACT($L221,list_unlocodes_countries))))</f>
        <v/>
      </c>
      <c r="AJ221" s="7" t="str">
        <f t="shared" si="27"/>
        <v/>
      </c>
      <c r="AK221" s="7" t="str">
        <f t="shared" si="4"/>
        <v/>
      </c>
      <c r="AL221" s="7" t="str" cm="1">
        <f t="array" ref="AL221">IF($AE221="", "", ISNUMBER(MATCH(LEFT($AE221,8), LEFT(list_cn_codes,8), 0)))</f>
        <v/>
      </c>
      <c r="AM221" s="7" t="str" cm="1">
        <f t="array" ref="AM221">IFERROR(
 IF(OR(EXACT("",$G221:$I221)), "",
  IF($F221="", 1, INDEX(calc_companies, MATCH($F221, drop_companies, 0))) *
  IF($H221="", 1, INDEX(calc_suppliers, MATCH($H221, drop_suppliers, 0))) *
  INDEX(calc_cn_codes, MATCH(LEFT($AE221,8), LEFT(drop_cn_codes,8), 0)) *
  INDEX(calc_countries, MATCH($L221, drop_countries, 0))
 ), "")</f>
        <v/>
      </c>
    </row>
    <row r="222" spans="1:39" ht="36" customHeight="1" thickTop="1" thickBot="1" x14ac:dyDescent="0.3">
      <c r="A222" s="62"/>
      <c r="C222" s="75"/>
      <c r="D222" s="75"/>
      <c r="E222" s="75"/>
      <c r="F222" s="75"/>
      <c r="G222" s="76"/>
      <c r="H222" s="76"/>
      <c r="I222" s="76"/>
      <c r="J222" s="76"/>
      <c r="K222" s="81" t="str">
        <f>IF($H222="", "", IFERROR(INDEX('Country List'!$E$2:$E$224, MATCH(INDEX(copy_paste_country, MATCH($H222, copy_paste_supplier, 0)), 'Country List'!$G$2:$G$224, 0)), INDEX(copy_paste_country, MATCH($H222, copy_paste_supplier, 0))))</f>
        <v/>
      </c>
      <c r="L222" s="81" t="str">
        <f t="shared" si="0"/>
        <v/>
      </c>
      <c r="M222" s="81" t="str" cm="1">
        <f t="array" ref="M222">IF($K222="", "", IFERROR(INDEX(list_cbam_relevance, MATCH($L222,list_specific_countries,0)), IF(OR(EXACT($L222,list_unlocodes_countries)), "CBAM-relevant", "Ungültiger UNLOCODE")))</f>
        <v/>
      </c>
      <c r="N222" s="81" t="str" cm="1">
        <f t="array" ref="N222">IF($G222="", "", IF($AF222 &lt; 8, "Nicht genügend Ziffern", IF(OR(EXACT($AE222,LEFT(list_cn_codes,8))), "CBAM-relevant", "Von CBAM ausgeschlossen")))</f>
        <v/>
      </c>
      <c r="O222" s="81" t="str" cm="1">
        <f t="array" ref="O222">IF(AND(EXACT("",$G222:$I222)), "", IF(OR(EXACT("",$G222:$I222)), "Bitte Pflichtfelder befüllen", IF($AH222, IF($AI222, IF($AJ222, IF(AND($N222="CBAM-relevant",$M222="CBAM-relevant"), "CBAM-relevant", "von CBAM ausgeschlossen"), "Bitte Nettogewicht überprüfen"), "Bitte Ursprungsland überprüfen"), "Bitte Zolltarifnummer überprüfen")))</f>
        <v/>
      </c>
      <c r="P222" s="81" t="str" cm="1">
        <f t="array" ref="P222">IF(OR(EXACT("",$G222:$I222)), "", MAX(0, IF($AL222, IF($AK222, INDEX(defvals_specific_countries, MATCH(LEFT($AE222,8), LEFT(list_cn_codes,8), 0), MATCH($L222, list_specific_countries, 0)), INDEX(defvals_rest_of_world, MATCH(LEFT($AE222,8), LEFT(list_cn_codes,8), 0))), 0)))</f>
        <v/>
      </c>
      <c r="Q222" s="81" t="str">
        <f t="shared" si="24"/>
        <v/>
      </c>
      <c r="R222" s="81" t="str">
        <f t="shared" si="28"/>
        <v/>
      </c>
      <c r="S222" s="81" t="str">
        <f t="shared" si="28"/>
        <v/>
      </c>
      <c r="T222" s="81" t="str">
        <f t="shared" si="28"/>
        <v/>
      </c>
      <c r="U222" s="81" t="str">
        <f t="shared" si="28"/>
        <v/>
      </c>
      <c r="V222" s="81" t="str">
        <f t="shared" si="28"/>
        <v/>
      </c>
      <c r="W222" s="81" t="str">
        <f t="shared" si="28"/>
        <v/>
      </c>
      <c r="X222" s="81" t="str">
        <f t="shared" si="28"/>
        <v/>
      </c>
      <c r="Y222" s="81" t="str">
        <f t="shared" si="28"/>
        <v/>
      </c>
      <c r="Z222" s="81" t="str">
        <f t="shared" si="28"/>
        <v/>
      </c>
      <c r="AE222" s="7" t="str">
        <f t="shared" si="2"/>
        <v/>
      </c>
      <c r="AF222" s="7" t="str">
        <f t="shared" si="25"/>
        <v/>
      </c>
      <c r="AG222" s="7" t="str">
        <f t="shared" si="3"/>
        <v/>
      </c>
      <c r="AH222" s="7" t="str">
        <f t="shared" si="26"/>
        <v/>
      </c>
      <c r="AI222" s="7" t="str" cm="1">
        <f t="array" ref="AI222">IF($K222="", "", AND($L222&lt;&gt;"", OR(EXACT($L222,list_unlocodes_countries))))</f>
        <v/>
      </c>
      <c r="AJ222" s="7" t="str">
        <f t="shared" si="27"/>
        <v/>
      </c>
      <c r="AK222" s="7" t="str">
        <f t="shared" si="4"/>
        <v/>
      </c>
      <c r="AL222" s="7" t="str" cm="1">
        <f t="array" ref="AL222">IF($AE222="", "", ISNUMBER(MATCH(LEFT($AE222,8), LEFT(list_cn_codes,8), 0)))</f>
        <v/>
      </c>
      <c r="AM222" s="7" t="str" cm="1">
        <f t="array" ref="AM222">IFERROR(
 IF(OR(EXACT("",$G222:$I222)), "",
  IF($F222="", 1, INDEX(calc_companies, MATCH($F222, drop_companies, 0))) *
  IF($H222="", 1, INDEX(calc_suppliers, MATCH($H222, drop_suppliers, 0))) *
  INDEX(calc_cn_codes, MATCH(LEFT($AE222,8), LEFT(drop_cn_codes,8), 0)) *
  INDEX(calc_countries, MATCH($L222, drop_countries, 0))
 ), "")</f>
        <v/>
      </c>
    </row>
    <row r="223" spans="1:39" ht="36" customHeight="1" thickTop="1" thickBot="1" x14ac:dyDescent="0.3">
      <c r="A223" s="62"/>
      <c r="C223" s="75"/>
      <c r="D223" s="75"/>
      <c r="E223" s="75"/>
      <c r="F223" s="75"/>
      <c r="G223" s="76"/>
      <c r="H223" s="76"/>
      <c r="I223" s="76"/>
      <c r="J223" s="76"/>
      <c r="K223" s="81" t="str">
        <f>IF($H223="", "", IFERROR(INDEX('Country List'!$E$2:$E$224, MATCH(INDEX(copy_paste_country, MATCH($H223, copy_paste_supplier, 0)), 'Country List'!$G$2:$G$224, 0)), INDEX(copy_paste_country, MATCH($H223, copy_paste_supplier, 0))))</f>
        <v/>
      </c>
      <c r="L223" s="81" t="str">
        <f t="shared" si="0"/>
        <v/>
      </c>
      <c r="M223" s="81" t="str" cm="1">
        <f t="array" ref="M223">IF($K223="", "", IFERROR(INDEX(list_cbam_relevance, MATCH($L223,list_specific_countries,0)), IF(OR(EXACT($L223,list_unlocodes_countries)), "CBAM-relevant", "Ungültiger UNLOCODE")))</f>
        <v/>
      </c>
      <c r="N223" s="81" t="str" cm="1">
        <f t="array" ref="N223">IF($G223="", "", IF($AF223 &lt; 8, "Nicht genügend Ziffern", IF(OR(EXACT($AE223,LEFT(list_cn_codes,8))), "CBAM-relevant", "Von CBAM ausgeschlossen")))</f>
        <v/>
      </c>
      <c r="O223" s="81" t="str" cm="1">
        <f t="array" ref="O223">IF(AND(EXACT("",$G223:$I223)), "", IF(OR(EXACT("",$G223:$I223)), "Bitte Pflichtfelder befüllen", IF($AH223, IF($AI223, IF($AJ223, IF(AND($N223="CBAM-relevant",$M223="CBAM-relevant"), "CBAM-relevant", "von CBAM ausgeschlossen"), "Bitte Nettogewicht überprüfen"), "Bitte Ursprungsland überprüfen"), "Bitte Zolltarifnummer überprüfen")))</f>
        <v/>
      </c>
      <c r="P223" s="81" t="str" cm="1">
        <f t="array" ref="P223">IF(OR(EXACT("",$G223:$I223)), "", MAX(0, IF($AL223, IF($AK223, INDEX(defvals_specific_countries, MATCH(LEFT($AE223,8), LEFT(list_cn_codes,8), 0), MATCH($L223, list_specific_countries, 0)), INDEX(defvals_rest_of_world, MATCH(LEFT($AE223,8), LEFT(list_cn_codes,8), 0))), 0)))</f>
        <v/>
      </c>
      <c r="Q223" s="81" t="str">
        <f t="shared" si="24"/>
        <v/>
      </c>
      <c r="R223" s="81" t="str">
        <f t="shared" si="28"/>
        <v/>
      </c>
      <c r="S223" s="81" t="str">
        <f t="shared" si="28"/>
        <v/>
      </c>
      <c r="T223" s="81" t="str">
        <f t="shared" si="28"/>
        <v/>
      </c>
      <c r="U223" s="81" t="str">
        <f t="shared" si="28"/>
        <v/>
      </c>
      <c r="V223" s="81" t="str">
        <f t="shared" si="28"/>
        <v/>
      </c>
      <c r="W223" s="81" t="str">
        <f t="shared" si="28"/>
        <v/>
      </c>
      <c r="X223" s="81" t="str">
        <f t="shared" si="28"/>
        <v/>
      </c>
      <c r="Y223" s="81" t="str">
        <f t="shared" si="28"/>
        <v/>
      </c>
      <c r="Z223" s="81" t="str">
        <f t="shared" si="28"/>
        <v/>
      </c>
      <c r="AE223" s="7" t="str">
        <f t="shared" si="2"/>
        <v/>
      </c>
      <c r="AF223" s="7" t="str">
        <f t="shared" si="25"/>
        <v/>
      </c>
      <c r="AG223" s="7" t="str">
        <f t="shared" si="3"/>
        <v/>
      </c>
      <c r="AH223" s="7" t="str">
        <f t="shared" si="26"/>
        <v/>
      </c>
      <c r="AI223" s="7" t="str" cm="1">
        <f t="array" ref="AI223">IF($K223="", "", AND($L223&lt;&gt;"", OR(EXACT($L223,list_unlocodes_countries))))</f>
        <v/>
      </c>
      <c r="AJ223" s="7" t="str">
        <f t="shared" si="27"/>
        <v/>
      </c>
      <c r="AK223" s="7" t="str">
        <f t="shared" si="4"/>
        <v/>
      </c>
      <c r="AL223" s="7" t="str" cm="1">
        <f t="array" ref="AL223">IF($AE223="", "", ISNUMBER(MATCH(LEFT($AE223,8), LEFT(list_cn_codes,8), 0)))</f>
        <v/>
      </c>
      <c r="AM223" s="7" t="str" cm="1">
        <f t="array" ref="AM223">IFERROR(
 IF(OR(EXACT("",$G223:$I223)), "",
  IF($F223="", 1, INDEX(calc_companies, MATCH($F223, drop_companies, 0))) *
  IF($H223="", 1, INDEX(calc_suppliers, MATCH($H223, drop_suppliers, 0))) *
  INDEX(calc_cn_codes, MATCH(LEFT($AE223,8), LEFT(drop_cn_codes,8), 0)) *
  INDEX(calc_countries, MATCH($L223, drop_countries, 0))
 ), "")</f>
        <v/>
      </c>
    </row>
    <row r="224" spans="1:39" ht="36" customHeight="1" thickTop="1" thickBot="1" x14ac:dyDescent="0.3">
      <c r="A224" s="62"/>
      <c r="C224" s="75"/>
      <c r="D224" s="75"/>
      <c r="E224" s="75"/>
      <c r="F224" s="75"/>
      <c r="G224" s="76"/>
      <c r="H224" s="76"/>
      <c r="I224" s="76"/>
      <c r="J224" s="76"/>
      <c r="K224" s="81" t="str">
        <f>IF($H224="", "", IFERROR(INDEX('Country List'!$E$2:$E$224, MATCH(INDEX(copy_paste_country, MATCH($H224, copy_paste_supplier, 0)), 'Country List'!$G$2:$G$224, 0)), INDEX(copy_paste_country, MATCH($H224, copy_paste_supplier, 0))))</f>
        <v/>
      </c>
      <c r="L224" s="81" t="str">
        <f t="shared" si="0"/>
        <v/>
      </c>
      <c r="M224" s="81" t="str" cm="1">
        <f t="array" ref="M224">IF($K224="", "", IFERROR(INDEX(list_cbam_relevance, MATCH($L224,list_specific_countries,0)), IF(OR(EXACT($L224,list_unlocodes_countries)), "CBAM-relevant", "Ungültiger UNLOCODE")))</f>
        <v/>
      </c>
      <c r="N224" s="81" t="str" cm="1">
        <f t="array" ref="N224">IF($G224="", "", IF($AF224 &lt; 8, "Nicht genügend Ziffern", IF(OR(EXACT($AE224,LEFT(list_cn_codes,8))), "CBAM-relevant", "Von CBAM ausgeschlossen")))</f>
        <v/>
      </c>
      <c r="O224" s="81" t="str" cm="1">
        <f t="array" ref="O224">IF(AND(EXACT("",$G224:$I224)), "", IF(OR(EXACT("",$G224:$I224)), "Bitte Pflichtfelder befüllen", IF($AH224, IF($AI224, IF($AJ224, IF(AND($N224="CBAM-relevant",$M224="CBAM-relevant"), "CBAM-relevant", "von CBAM ausgeschlossen"), "Bitte Nettogewicht überprüfen"), "Bitte Ursprungsland überprüfen"), "Bitte Zolltarifnummer überprüfen")))</f>
        <v/>
      </c>
      <c r="P224" s="81" t="str" cm="1">
        <f t="array" ref="P224">IF(OR(EXACT("",$G224:$I224)), "", MAX(0, IF($AL224, IF($AK224, INDEX(defvals_specific_countries, MATCH(LEFT($AE224,8), LEFT(list_cn_codes,8), 0), MATCH($L224, list_specific_countries, 0)), INDEX(defvals_rest_of_world, MATCH(LEFT($AE224,8), LEFT(list_cn_codes,8), 0))), 0)))</f>
        <v/>
      </c>
      <c r="Q224" s="81" t="str">
        <f t="shared" si="24"/>
        <v/>
      </c>
      <c r="R224" s="81" t="str">
        <f t="shared" si="28"/>
        <v/>
      </c>
      <c r="S224" s="81" t="str">
        <f t="shared" si="28"/>
        <v/>
      </c>
      <c r="T224" s="81" t="str">
        <f t="shared" si="28"/>
        <v/>
      </c>
      <c r="U224" s="81" t="str">
        <f t="shared" si="28"/>
        <v/>
      </c>
      <c r="V224" s="81" t="str">
        <f t="shared" si="28"/>
        <v/>
      </c>
      <c r="W224" s="81" t="str">
        <f t="shared" si="28"/>
        <v/>
      </c>
      <c r="X224" s="81" t="str">
        <f t="shared" si="28"/>
        <v/>
      </c>
      <c r="Y224" s="81" t="str">
        <f t="shared" si="28"/>
        <v/>
      </c>
      <c r="Z224" s="81" t="str">
        <f t="shared" si="28"/>
        <v/>
      </c>
      <c r="AE224" s="7" t="str">
        <f t="shared" si="2"/>
        <v/>
      </c>
      <c r="AF224" s="7" t="str">
        <f t="shared" si="25"/>
        <v/>
      </c>
      <c r="AG224" s="7" t="str">
        <f t="shared" si="3"/>
        <v/>
      </c>
      <c r="AH224" s="7" t="str">
        <f t="shared" si="26"/>
        <v/>
      </c>
      <c r="AI224" s="7" t="str" cm="1">
        <f t="array" ref="AI224">IF($K224="", "", AND($L224&lt;&gt;"", OR(EXACT($L224,list_unlocodes_countries))))</f>
        <v/>
      </c>
      <c r="AJ224" s="7" t="str">
        <f t="shared" si="27"/>
        <v/>
      </c>
      <c r="AK224" s="7" t="str">
        <f t="shared" si="4"/>
        <v/>
      </c>
      <c r="AL224" s="7" t="str" cm="1">
        <f t="array" ref="AL224">IF($AE224="", "", ISNUMBER(MATCH(LEFT($AE224,8), LEFT(list_cn_codes,8), 0)))</f>
        <v/>
      </c>
      <c r="AM224" s="7" t="str" cm="1">
        <f t="array" ref="AM224">IFERROR(
 IF(OR(EXACT("",$G224:$I224)), "",
  IF($F224="", 1, INDEX(calc_companies, MATCH($F224, drop_companies, 0))) *
  IF($H224="", 1, INDEX(calc_suppliers, MATCH($H224, drop_suppliers, 0))) *
  INDEX(calc_cn_codes, MATCH(LEFT($AE224,8), LEFT(drop_cn_codes,8), 0)) *
  INDEX(calc_countries, MATCH($L224, drop_countries, 0))
 ), "")</f>
        <v/>
      </c>
    </row>
    <row r="225" spans="1:39" ht="36" customHeight="1" thickTop="1" thickBot="1" x14ac:dyDescent="0.3">
      <c r="A225" s="62"/>
      <c r="C225" s="75"/>
      <c r="D225" s="75"/>
      <c r="E225" s="75"/>
      <c r="F225" s="75"/>
      <c r="G225" s="76"/>
      <c r="H225" s="76"/>
      <c r="I225" s="76"/>
      <c r="J225" s="76"/>
      <c r="K225" s="81" t="str">
        <f>IF($H225="", "", IFERROR(INDEX('Country List'!$E$2:$E$224, MATCH(INDEX(copy_paste_country, MATCH($H225, copy_paste_supplier, 0)), 'Country List'!$G$2:$G$224, 0)), INDEX(copy_paste_country, MATCH($H225, copy_paste_supplier, 0))))</f>
        <v/>
      </c>
      <c r="L225" s="81" t="str">
        <f t="shared" si="0"/>
        <v/>
      </c>
      <c r="M225" s="81" t="str" cm="1">
        <f t="array" ref="M225">IF($K225="", "", IFERROR(INDEX(list_cbam_relevance, MATCH($L225,list_specific_countries,0)), IF(OR(EXACT($L225,list_unlocodes_countries)), "CBAM-relevant", "Ungültiger UNLOCODE")))</f>
        <v/>
      </c>
      <c r="N225" s="81" t="str" cm="1">
        <f t="array" ref="N225">IF($G225="", "", IF($AF225 &lt; 8, "Nicht genügend Ziffern", IF(OR(EXACT($AE225,LEFT(list_cn_codes,8))), "CBAM-relevant", "Von CBAM ausgeschlossen")))</f>
        <v/>
      </c>
      <c r="O225" s="81" t="str" cm="1">
        <f t="array" ref="O225">IF(AND(EXACT("",$G225:$I225)), "", IF(OR(EXACT("",$G225:$I225)), "Bitte Pflichtfelder befüllen", IF($AH225, IF($AI225, IF($AJ225, IF(AND($N225="CBAM-relevant",$M225="CBAM-relevant"), "CBAM-relevant", "von CBAM ausgeschlossen"), "Bitte Nettogewicht überprüfen"), "Bitte Ursprungsland überprüfen"), "Bitte Zolltarifnummer überprüfen")))</f>
        <v/>
      </c>
      <c r="P225" s="81" t="str" cm="1">
        <f t="array" ref="P225">IF(OR(EXACT("",$G225:$I225)), "", MAX(0, IF($AL225, IF($AK225, INDEX(defvals_specific_countries, MATCH(LEFT($AE225,8), LEFT(list_cn_codes,8), 0), MATCH($L225, list_specific_countries, 0)), INDEX(defvals_rest_of_world, MATCH(LEFT($AE225,8), LEFT(list_cn_codes,8), 0))), 0)))</f>
        <v/>
      </c>
      <c r="Q225" s="81" t="str">
        <f t="shared" si="24"/>
        <v/>
      </c>
      <c r="R225" s="81" t="str">
        <f t="shared" si="28"/>
        <v/>
      </c>
      <c r="S225" s="81" t="str">
        <f t="shared" si="28"/>
        <v/>
      </c>
      <c r="T225" s="81" t="str">
        <f t="shared" si="28"/>
        <v/>
      </c>
      <c r="U225" s="81" t="str">
        <f t="shared" si="28"/>
        <v/>
      </c>
      <c r="V225" s="81" t="str">
        <f t="shared" si="28"/>
        <v/>
      </c>
      <c r="W225" s="81" t="str">
        <f t="shared" si="28"/>
        <v/>
      </c>
      <c r="X225" s="81" t="str">
        <f t="shared" si="28"/>
        <v/>
      </c>
      <c r="Y225" s="81" t="str">
        <f t="shared" si="28"/>
        <v/>
      </c>
      <c r="Z225" s="81" t="str">
        <f t="shared" si="28"/>
        <v/>
      </c>
      <c r="AE225" s="7" t="str">
        <f t="shared" si="2"/>
        <v/>
      </c>
      <c r="AF225" s="7" t="str">
        <f t="shared" si="25"/>
        <v/>
      </c>
      <c r="AG225" s="7" t="str">
        <f t="shared" si="3"/>
        <v/>
      </c>
      <c r="AH225" s="7" t="str">
        <f t="shared" si="26"/>
        <v/>
      </c>
      <c r="AI225" s="7" t="str" cm="1">
        <f t="array" ref="AI225">IF($K225="", "", AND($L225&lt;&gt;"", OR(EXACT($L225,list_unlocodes_countries))))</f>
        <v/>
      </c>
      <c r="AJ225" s="7" t="str">
        <f t="shared" si="27"/>
        <v/>
      </c>
      <c r="AK225" s="7" t="str">
        <f t="shared" si="4"/>
        <v/>
      </c>
      <c r="AL225" s="7" t="str" cm="1">
        <f t="array" ref="AL225">IF($AE225="", "", ISNUMBER(MATCH(LEFT($AE225,8), LEFT(list_cn_codes,8), 0)))</f>
        <v/>
      </c>
      <c r="AM225" s="7" t="str" cm="1">
        <f t="array" ref="AM225">IFERROR(
 IF(OR(EXACT("",$G225:$I225)), "",
  IF($F225="", 1, INDEX(calc_companies, MATCH($F225, drop_companies, 0))) *
  IF($H225="", 1, INDEX(calc_suppliers, MATCH($H225, drop_suppliers, 0))) *
  INDEX(calc_cn_codes, MATCH(LEFT($AE225,8), LEFT(drop_cn_codes,8), 0)) *
  INDEX(calc_countries, MATCH($L225, drop_countries, 0))
 ), "")</f>
        <v/>
      </c>
    </row>
    <row r="226" spans="1:39" ht="36" customHeight="1" thickTop="1" thickBot="1" x14ac:dyDescent="0.3">
      <c r="A226" s="62"/>
      <c r="C226" s="75"/>
      <c r="D226" s="75"/>
      <c r="E226" s="75"/>
      <c r="F226" s="75"/>
      <c r="G226" s="76"/>
      <c r="H226" s="76"/>
      <c r="I226" s="76"/>
      <c r="J226" s="76"/>
      <c r="K226" s="81" t="str">
        <f>IF($H226="", "", IFERROR(INDEX('Country List'!$E$2:$E$224, MATCH(INDEX(copy_paste_country, MATCH($H226, copy_paste_supplier, 0)), 'Country List'!$G$2:$G$224, 0)), INDEX(copy_paste_country, MATCH($H226, copy_paste_supplier, 0))))</f>
        <v/>
      </c>
      <c r="L226" s="81" t="str">
        <f t="shared" si="0"/>
        <v/>
      </c>
      <c r="M226" s="81" t="str" cm="1">
        <f t="array" ref="M226">IF($K226="", "", IFERROR(INDEX(list_cbam_relevance, MATCH($L226,list_specific_countries,0)), IF(OR(EXACT($L226,list_unlocodes_countries)), "CBAM-relevant", "Ungültiger UNLOCODE")))</f>
        <v/>
      </c>
      <c r="N226" s="81" t="str" cm="1">
        <f t="array" ref="N226">IF($G226="", "", IF($AF226 &lt; 8, "Nicht genügend Ziffern", IF(OR(EXACT($AE226,LEFT(list_cn_codes,8))), "CBAM-relevant", "Von CBAM ausgeschlossen")))</f>
        <v/>
      </c>
      <c r="O226" s="81" t="str" cm="1">
        <f t="array" ref="O226">IF(AND(EXACT("",$G226:$I226)), "", IF(OR(EXACT("",$G226:$I226)), "Bitte Pflichtfelder befüllen", IF($AH226, IF($AI226, IF($AJ226, IF(AND($N226="CBAM-relevant",$M226="CBAM-relevant"), "CBAM-relevant", "von CBAM ausgeschlossen"), "Bitte Nettogewicht überprüfen"), "Bitte Ursprungsland überprüfen"), "Bitte Zolltarifnummer überprüfen")))</f>
        <v/>
      </c>
      <c r="P226" s="81" t="str" cm="1">
        <f t="array" ref="P226">IF(OR(EXACT("",$G226:$I226)), "", MAX(0, IF($AL226, IF($AK226, INDEX(defvals_specific_countries, MATCH(LEFT($AE226,8), LEFT(list_cn_codes,8), 0), MATCH($L226, list_specific_countries, 0)), INDEX(defvals_rest_of_world, MATCH(LEFT($AE226,8), LEFT(list_cn_codes,8), 0))), 0)))</f>
        <v/>
      </c>
      <c r="Q226" s="81" t="str">
        <f t="shared" si="24"/>
        <v/>
      </c>
      <c r="R226" s="81" t="str">
        <f t="shared" si="28"/>
        <v/>
      </c>
      <c r="S226" s="81" t="str">
        <f t="shared" si="28"/>
        <v/>
      </c>
      <c r="T226" s="81" t="str">
        <f t="shared" si="28"/>
        <v/>
      </c>
      <c r="U226" s="81" t="str">
        <f t="shared" si="28"/>
        <v/>
      </c>
      <c r="V226" s="81" t="str">
        <f t="shared" si="28"/>
        <v/>
      </c>
      <c r="W226" s="81" t="str">
        <f t="shared" si="28"/>
        <v/>
      </c>
      <c r="X226" s="81" t="str">
        <f t="shared" si="28"/>
        <v/>
      </c>
      <c r="Y226" s="81" t="str">
        <f t="shared" si="28"/>
        <v/>
      </c>
      <c r="Z226" s="81" t="str">
        <f t="shared" si="28"/>
        <v/>
      </c>
      <c r="AE226" s="7" t="str">
        <f t="shared" si="2"/>
        <v/>
      </c>
      <c r="AF226" s="7" t="str">
        <f t="shared" si="25"/>
        <v/>
      </c>
      <c r="AG226" s="7" t="str">
        <f t="shared" si="3"/>
        <v/>
      </c>
      <c r="AH226" s="7" t="str">
        <f t="shared" si="26"/>
        <v/>
      </c>
      <c r="AI226" s="7" t="str" cm="1">
        <f t="array" ref="AI226">IF($K226="", "", AND($L226&lt;&gt;"", OR(EXACT($L226,list_unlocodes_countries))))</f>
        <v/>
      </c>
      <c r="AJ226" s="7" t="str">
        <f t="shared" si="27"/>
        <v/>
      </c>
      <c r="AK226" s="7" t="str">
        <f t="shared" si="4"/>
        <v/>
      </c>
      <c r="AL226" s="7" t="str" cm="1">
        <f t="array" ref="AL226">IF($AE226="", "", ISNUMBER(MATCH(LEFT($AE226,8), LEFT(list_cn_codes,8), 0)))</f>
        <v/>
      </c>
      <c r="AM226" s="7" t="str" cm="1">
        <f t="array" ref="AM226">IFERROR(
 IF(OR(EXACT("",$G226:$I226)), "",
  IF($F226="", 1, INDEX(calc_companies, MATCH($F226, drop_companies, 0))) *
  IF($H226="", 1, INDEX(calc_suppliers, MATCH($H226, drop_suppliers, 0))) *
  INDEX(calc_cn_codes, MATCH(LEFT($AE226,8), LEFT(drop_cn_codes,8), 0)) *
  INDEX(calc_countries, MATCH($L226, drop_countries, 0))
 ), "")</f>
        <v/>
      </c>
    </row>
    <row r="227" spans="1:39" ht="36" customHeight="1" thickTop="1" thickBot="1" x14ac:dyDescent="0.3">
      <c r="A227" s="62"/>
      <c r="C227" s="75"/>
      <c r="D227" s="75"/>
      <c r="E227" s="75"/>
      <c r="F227" s="75"/>
      <c r="G227" s="76"/>
      <c r="H227" s="76"/>
      <c r="I227" s="76"/>
      <c r="J227" s="76"/>
      <c r="K227" s="81" t="str">
        <f>IF($H227="", "", IFERROR(INDEX('Country List'!$E$2:$E$224, MATCH(INDEX(copy_paste_country, MATCH($H227, copy_paste_supplier, 0)), 'Country List'!$G$2:$G$224, 0)), INDEX(copy_paste_country, MATCH($H227, copy_paste_supplier, 0))))</f>
        <v/>
      </c>
      <c r="L227" s="81" t="str">
        <f t="shared" si="0"/>
        <v/>
      </c>
      <c r="M227" s="81" t="str" cm="1">
        <f t="array" ref="M227">IF($K227="", "", IFERROR(INDEX(list_cbam_relevance, MATCH($L227,list_specific_countries,0)), IF(OR(EXACT($L227,list_unlocodes_countries)), "CBAM-relevant", "Ungültiger UNLOCODE")))</f>
        <v/>
      </c>
      <c r="N227" s="81" t="str" cm="1">
        <f t="array" ref="N227">IF($G227="", "", IF($AF227 &lt; 8, "Nicht genügend Ziffern", IF(OR(EXACT($AE227,LEFT(list_cn_codes,8))), "CBAM-relevant", "Von CBAM ausgeschlossen")))</f>
        <v/>
      </c>
      <c r="O227" s="81" t="str" cm="1">
        <f t="array" ref="O227">IF(AND(EXACT("",$G227:$I227)), "", IF(OR(EXACT("",$G227:$I227)), "Bitte Pflichtfelder befüllen", IF($AH227, IF($AI227, IF($AJ227, IF(AND($N227="CBAM-relevant",$M227="CBAM-relevant"), "CBAM-relevant", "von CBAM ausgeschlossen"), "Bitte Nettogewicht überprüfen"), "Bitte Ursprungsland überprüfen"), "Bitte Zolltarifnummer überprüfen")))</f>
        <v/>
      </c>
      <c r="P227" s="81" t="str" cm="1">
        <f t="array" ref="P227">IF(OR(EXACT("",$G227:$I227)), "", MAX(0, IF($AL227, IF($AK227, INDEX(defvals_specific_countries, MATCH(LEFT($AE227,8), LEFT(list_cn_codes,8), 0), MATCH($L227, list_specific_countries, 0)), INDEX(defvals_rest_of_world, MATCH(LEFT($AE227,8), LEFT(list_cn_codes,8), 0))), 0)))</f>
        <v/>
      </c>
      <c r="Q227" s="81" t="str">
        <f t="shared" si="24"/>
        <v/>
      </c>
      <c r="R227" s="81" t="str">
        <f t="shared" si="28"/>
        <v/>
      </c>
      <c r="S227" s="81" t="str">
        <f t="shared" si="28"/>
        <v/>
      </c>
      <c r="T227" s="81" t="str">
        <f t="shared" si="28"/>
        <v/>
      </c>
      <c r="U227" s="81" t="str">
        <f t="shared" si="28"/>
        <v/>
      </c>
      <c r="V227" s="81" t="str">
        <f t="shared" si="28"/>
        <v/>
      </c>
      <c r="W227" s="81" t="str">
        <f t="shared" si="28"/>
        <v/>
      </c>
      <c r="X227" s="81" t="str">
        <f t="shared" si="28"/>
        <v/>
      </c>
      <c r="Y227" s="81" t="str">
        <f t="shared" si="28"/>
        <v/>
      </c>
      <c r="Z227" s="81" t="str">
        <f t="shared" si="28"/>
        <v/>
      </c>
      <c r="AE227" s="7" t="str">
        <f t="shared" si="2"/>
        <v/>
      </c>
      <c r="AF227" s="7" t="str">
        <f t="shared" si="25"/>
        <v/>
      </c>
      <c r="AG227" s="7" t="str">
        <f t="shared" si="3"/>
        <v/>
      </c>
      <c r="AH227" s="7" t="str">
        <f t="shared" si="26"/>
        <v/>
      </c>
      <c r="AI227" s="7" t="str" cm="1">
        <f t="array" ref="AI227">IF($K227="", "", AND($L227&lt;&gt;"", OR(EXACT($L227,list_unlocodes_countries))))</f>
        <v/>
      </c>
      <c r="AJ227" s="7" t="str">
        <f t="shared" si="27"/>
        <v/>
      </c>
      <c r="AK227" s="7" t="str">
        <f t="shared" si="4"/>
        <v/>
      </c>
      <c r="AL227" s="7" t="str" cm="1">
        <f t="array" ref="AL227">IF($AE227="", "", ISNUMBER(MATCH(LEFT($AE227,8), LEFT(list_cn_codes,8), 0)))</f>
        <v/>
      </c>
      <c r="AM227" s="7" t="str" cm="1">
        <f t="array" ref="AM227">IFERROR(
 IF(OR(EXACT("",$G227:$I227)), "",
  IF($F227="", 1, INDEX(calc_companies, MATCH($F227, drop_companies, 0))) *
  IF($H227="", 1, INDEX(calc_suppliers, MATCH($H227, drop_suppliers, 0))) *
  INDEX(calc_cn_codes, MATCH(LEFT($AE227,8), LEFT(drop_cn_codes,8), 0)) *
  INDEX(calc_countries, MATCH($L227, drop_countries, 0))
 ), "")</f>
        <v/>
      </c>
    </row>
    <row r="228" spans="1:39" ht="36" customHeight="1" thickTop="1" thickBot="1" x14ac:dyDescent="0.3">
      <c r="A228" s="62"/>
      <c r="C228" s="75"/>
      <c r="D228" s="75"/>
      <c r="E228" s="75"/>
      <c r="F228" s="75"/>
      <c r="G228" s="76"/>
      <c r="H228" s="76"/>
      <c r="I228" s="76"/>
      <c r="J228" s="76"/>
      <c r="K228" s="81" t="str">
        <f>IF($H228="", "", IFERROR(INDEX('Country List'!$E$2:$E$224, MATCH(INDEX(copy_paste_country, MATCH($H228, copy_paste_supplier, 0)), 'Country List'!$G$2:$G$224, 0)), INDEX(copy_paste_country, MATCH($H228, copy_paste_supplier, 0))))</f>
        <v/>
      </c>
      <c r="L228" s="81" t="str">
        <f t="shared" si="0"/>
        <v/>
      </c>
      <c r="M228" s="81" t="str" cm="1">
        <f t="array" ref="M228">IF($K228="", "", IFERROR(INDEX(list_cbam_relevance, MATCH($L228,list_specific_countries,0)), IF(OR(EXACT($L228,list_unlocodes_countries)), "CBAM-relevant", "Ungültiger UNLOCODE")))</f>
        <v/>
      </c>
      <c r="N228" s="81" t="str" cm="1">
        <f t="array" ref="N228">IF($G228="", "", IF($AF228 &lt; 8, "Nicht genügend Ziffern", IF(OR(EXACT($AE228,LEFT(list_cn_codes,8))), "CBAM-relevant", "Von CBAM ausgeschlossen")))</f>
        <v/>
      </c>
      <c r="O228" s="81" t="str" cm="1">
        <f t="array" ref="O228">IF(AND(EXACT("",$G228:$I228)), "", IF(OR(EXACT("",$G228:$I228)), "Bitte Pflichtfelder befüllen", IF($AH228, IF($AI228, IF($AJ228, IF(AND($N228="CBAM-relevant",$M228="CBAM-relevant"), "CBAM-relevant", "von CBAM ausgeschlossen"), "Bitte Nettogewicht überprüfen"), "Bitte Ursprungsland überprüfen"), "Bitte Zolltarifnummer überprüfen")))</f>
        <v/>
      </c>
      <c r="P228" s="81" t="str" cm="1">
        <f t="array" ref="P228">IF(OR(EXACT("",$G228:$I228)), "", MAX(0, IF($AL228, IF($AK228, INDEX(defvals_specific_countries, MATCH(LEFT($AE228,8), LEFT(list_cn_codes,8), 0), MATCH($L228, list_specific_countries, 0)), INDEX(defvals_rest_of_world, MATCH(LEFT($AE228,8), LEFT(list_cn_codes,8), 0))), 0)))</f>
        <v/>
      </c>
      <c r="Q228" s="81" t="str">
        <f t="shared" si="24"/>
        <v/>
      </c>
      <c r="R228" s="81" t="str">
        <f t="shared" si="28"/>
        <v/>
      </c>
      <c r="S228" s="81" t="str">
        <f t="shared" si="28"/>
        <v/>
      </c>
      <c r="T228" s="81" t="str">
        <f t="shared" si="28"/>
        <v/>
      </c>
      <c r="U228" s="81" t="str">
        <f t="shared" si="28"/>
        <v/>
      </c>
      <c r="V228" s="81" t="str">
        <f t="shared" si="28"/>
        <v/>
      </c>
      <c r="W228" s="81" t="str">
        <f t="shared" si="28"/>
        <v/>
      </c>
      <c r="X228" s="81" t="str">
        <f t="shared" si="28"/>
        <v/>
      </c>
      <c r="Y228" s="81" t="str">
        <f t="shared" si="28"/>
        <v/>
      </c>
      <c r="Z228" s="81" t="str">
        <f t="shared" si="28"/>
        <v/>
      </c>
      <c r="AE228" s="7" t="str">
        <f t="shared" si="2"/>
        <v/>
      </c>
      <c r="AF228" s="7" t="str">
        <f t="shared" si="25"/>
        <v/>
      </c>
      <c r="AG228" s="7" t="str">
        <f t="shared" si="3"/>
        <v/>
      </c>
      <c r="AH228" s="7" t="str">
        <f t="shared" si="26"/>
        <v/>
      </c>
      <c r="AI228" s="7" t="str" cm="1">
        <f t="array" ref="AI228">IF($K228="", "", AND($L228&lt;&gt;"", OR(EXACT($L228,list_unlocodes_countries))))</f>
        <v/>
      </c>
      <c r="AJ228" s="7" t="str">
        <f t="shared" si="27"/>
        <v/>
      </c>
      <c r="AK228" s="7" t="str">
        <f t="shared" si="4"/>
        <v/>
      </c>
      <c r="AL228" s="7" t="str" cm="1">
        <f t="array" ref="AL228">IF($AE228="", "", ISNUMBER(MATCH(LEFT($AE228,8), LEFT(list_cn_codes,8), 0)))</f>
        <v/>
      </c>
      <c r="AM228" s="7" t="str" cm="1">
        <f t="array" ref="AM228">IFERROR(
 IF(OR(EXACT("",$G228:$I228)), "",
  IF($F228="", 1, INDEX(calc_companies, MATCH($F228, drop_companies, 0))) *
  IF($H228="", 1, INDEX(calc_suppliers, MATCH($H228, drop_suppliers, 0))) *
  INDEX(calc_cn_codes, MATCH(LEFT($AE228,8), LEFT(drop_cn_codes,8), 0)) *
  INDEX(calc_countries, MATCH($L228, drop_countries, 0))
 ), "")</f>
        <v/>
      </c>
    </row>
    <row r="229" spans="1:39" ht="36" customHeight="1" thickTop="1" thickBot="1" x14ac:dyDescent="0.3">
      <c r="A229" s="62"/>
      <c r="C229" s="75"/>
      <c r="D229" s="75"/>
      <c r="E229" s="75"/>
      <c r="F229" s="75"/>
      <c r="G229" s="76"/>
      <c r="H229" s="76"/>
      <c r="I229" s="76"/>
      <c r="J229" s="76"/>
      <c r="K229" s="81" t="str">
        <f>IF($H229="", "", IFERROR(INDEX('Country List'!$E$2:$E$224, MATCH(INDEX(copy_paste_country, MATCH($H229, copy_paste_supplier, 0)), 'Country List'!$G$2:$G$224, 0)), INDEX(copy_paste_country, MATCH($H229, copy_paste_supplier, 0))))</f>
        <v/>
      </c>
      <c r="L229" s="81" t="str">
        <f t="shared" si="0"/>
        <v/>
      </c>
      <c r="M229" s="81" t="str" cm="1">
        <f t="array" ref="M229">IF($K229="", "", IFERROR(INDEX(list_cbam_relevance, MATCH($L229,list_specific_countries,0)), IF(OR(EXACT($L229,list_unlocodes_countries)), "CBAM-relevant", "Ungültiger UNLOCODE")))</f>
        <v/>
      </c>
      <c r="N229" s="81" t="str" cm="1">
        <f t="array" ref="N229">IF($G229="", "", IF($AF229 &lt; 8, "Nicht genügend Ziffern", IF(OR(EXACT($AE229,LEFT(list_cn_codes,8))), "CBAM-relevant", "Von CBAM ausgeschlossen")))</f>
        <v/>
      </c>
      <c r="O229" s="81" t="str" cm="1">
        <f t="array" ref="O229">IF(AND(EXACT("",$G229:$I229)), "", IF(OR(EXACT("",$G229:$I229)), "Bitte Pflichtfelder befüllen", IF($AH229, IF($AI229, IF($AJ229, IF(AND($N229="CBAM-relevant",$M229="CBAM-relevant"), "CBAM-relevant", "von CBAM ausgeschlossen"), "Bitte Nettogewicht überprüfen"), "Bitte Ursprungsland überprüfen"), "Bitte Zolltarifnummer überprüfen")))</f>
        <v/>
      </c>
      <c r="P229" s="81" t="str" cm="1">
        <f t="array" ref="P229">IF(OR(EXACT("",$G229:$I229)), "", MAX(0, IF($AL229, IF($AK229, INDEX(defvals_specific_countries, MATCH(LEFT($AE229,8), LEFT(list_cn_codes,8), 0), MATCH($L229, list_specific_countries, 0)), INDEX(defvals_rest_of_world, MATCH(LEFT($AE229,8), LEFT(list_cn_codes,8), 0))), 0)))</f>
        <v/>
      </c>
      <c r="Q229" s="81" t="str">
        <f t="shared" si="24"/>
        <v/>
      </c>
      <c r="R229" s="81" t="str">
        <f t="shared" si="28"/>
        <v/>
      </c>
      <c r="S229" s="81" t="str">
        <f t="shared" si="28"/>
        <v/>
      </c>
      <c r="T229" s="81" t="str">
        <f t="shared" si="28"/>
        <v/>
      </c>
      <c r="U229" s="81" t="str">
        <f t="shared" si="28"/>
        <v/>
      </c>
      <c r="V229" s="81" t="str">
        <f t="shared" si="28"/>
        <v/>
      </c>
      <c r="W229" s="81" t="str">
        <f t="shared" si="28"/>
        <v/>
      </c>
      <c r="X229" s="81" t="str">
        <f t="shared" si="28"/>
        <v/>
      </c>
      <c r="Y229" s="81" t="str">
        <f t="shared" si="28"/>
        <v/>
      </c>
      <c r="Z229" s="81" t="str">
        <f t="shared" si="28"/>
        <v/>
      </c>
      <c r="AE229" s="7" t="str">
        <f t="shared" si="2"/>
        <v/>
      </c>
      <c r="AF229" s="7" t="str">
        <f t="shared" si="25"/>
        <v/>
      </c>
      <c r="AG229" s="7" t="str">
        <f t="shared" si="3"/>
        <v/>
      </c>
      <c r="AH229" s="7" t="str">
        <f t="shared" si="26"/>
        <v/>
      </c>
      <c r="AI229" s="7" t="str" cm="1">
        <f t="array" ref="AI229">IF($K229="", "", AND($L229&lt;&gt;"", OR(EXACT($L229,list_unlocodes_countries))))</f>
        <v/>
      </c>
      <c r="AJ229" s="7" t="str">
        <f t="shared" si="27"/>
        <v/>
      </c>
      <c r="AK229" s="7" t="str">
        <f t="shared" si="4"/>
        <v/>
      </c>
      <c r="AL229" s="7" t="str" cm="1">
        <f t="array" ref="AL229">IF($AE229="", "", ISNUMBER(MATCH(LEFT($AE229,8), LEFT(list_cn_codes,8), 0)))</f>
        <v/>
      </c>
      <c r="AM229" s="7" t="str" cm="1">
        <f t="array" ref="AM229">IFERROR(
 IF(OR(EXACT("",$G229:$I229)), "",
  IF($F229="", 1, INDEX(calc_companies, MATCH($F229, drop_companies, 0))) *
  IF($H229="", 1, INDEX(calc_suppliers, MATCH($H229, drop_suppliers, 0))) *
  INDEX(calc_cn_codes, MATCH(LEFT($AE229,8), LEFT(drop_cn_codes,8), 0)) *
  INDEX(calc_countries, MATCH($L229, drop_countries, 0))
 ), "")</f>
        <v/>
      </c>
    </row>
    <row r="230" spans="1:39" ht="36" customHeight="1" thickTop="1" thickBot="1" x14ac:dyDescent="0.3">
      <c r="A230" s="62"/>
      <c r="C230" s="75"/>
      <c r="D230" s="75"/>
      <c r="E230" s="75"/>
      <c r="F230" s="75"/>
      <c r="G230" s="76"/>
      <c r="H230" s="76"/>
      <c r="I230" s="76"/>
      <c r="J230" s="76"/>
      <c r="K230" s="81" t="str">
        <f>IF($H230="", "", IFERROR(INDEX('Country List'!$E$2:$E$224, MATCH(INDEX(copy_paste_country, MATCH($H230, copy_paste_supplier, 0)), 'Country List'!$G$2:$G$224, 0)), INDEX(copy_paste_country, MATCH($H230, copy_paste_supplier, 0))))</f>
        <v/>
      </c>
      <c r="L230" s="81" t="str">
        <f t="shared" si="0"/>
        <v/>
      </c>
      <c r="M230" s="81" t="str" cm="1">
        <f t="array" ref="M230">IF($K230="", "", IFERROR(INDEX(list_cbam_relevance, MATCH($L230,list_specific_countries,0)), IF(OR(EXACT($L230,list_unlocodes_countries)), "CBAM-relevant", "Ungültiger UNLOCODE")))</f>
        <v/>
      </c>
      <c r="N230" s="81" t="str" cm="1">
        <f t="array" ref="N230">IF($G230="", "", IF($AF230 &lt; 8, "Nicht genügend Ziffern", IF(OR(EXACT($AE230,LEFT(list_cn_codes,8))), "CBAM-relevant", "Von CBAM ausgeschlossen")))</f>
        <v/>
      </c>
      <c r="O230" s="81" t="str" cm="1">
        <f t="array" ref="O230">IF(AND(EXACT("",$G230:$I230)), "", IF(OR(EXACT("",$G230:$I230)), "Bitte Pflichtfelder befüllen", IF($AH230, IF($AI230, IF($AJ230, IF(AND($N230="CBAM-relevant",$M230="CBAM-relevant"), "CBAM-relevant", "von CBAM ausgeschlossen"), "Bitte Nettogewicht überprüfen"), "Bitte Ursprungsland überprüfen"), "Bitte Zolltarifnummer überprüfen")))</f>
        <v/>
      </c>
      <c r="P230" s="81" t="str" cm="1">
        <f t="array" ref="P230">IF(OR(EXACT("",$G230:$I230)), "", MAX(0, IF($AL230, IF($AK230, INDEX(defvals_specific_countries, MATCH(LEFT($AE230,8), LEFT(list_cn_codes,8), 0), MATCH($L230, list_specific_countries, 0)), INDEX(defvals_rest_of_world, MATCH(LEFT($AE230,8), LEFT(list_cn_codes,8), 0))), 0)))</f>
        <v/>
      </c>
      <c r="Q230" s="81" t="str">
        <f t="shared" si="24"/>
        <v/>
      </c>
      <c r="R230" s="81" t="str">
        <f t="shared" si="28"/>
        <v/>
      </c>
      <c r="S230" s="81" t="str">
        <f t="shared" si="28"/>
        <v/>
      </c>
      <c r="T230" s="81" t="str">
        <f t="shared" si="28"/>
        <v/>
      </c>
      <c r="U230" s="81" t="str">
        <f t="shared" si="28"/>
        <v/>
      </c>
      <c r="V230" s="81" t="str">
        <f t="shared" si="28"/>
        <v/>
      </c>
      <c r="W230" s="81" t="str">
        <f t="shared" si="28"/>
        <v/>
      </c>
      <c r="X230" s="81" t="str">
        <f t="shared" si="28"/>
        <v/>
      </c>
      <c r="Y230" s="81" t="str">
        <f t="shared" si="28"/>
        <v/>
      </c>
      <c r="Z230" s="81" t="str">
        <f t="shared" si="28"/>
        <v/>
      </c>
      <c r="AE230" s="7" t="str">
        <f t="shared" si="2"/>
        <v/>
      </c>
      <c r="AF230" s="7" t="str">
        <f t="shared" si="25"/>
        <v/>
      </c>
      <c r="AG230" s="7" t="str">
        <f t="shared" si="3"/>
        <v/>
      </c>
      <c r="AH230" s="7" t="str">
        <f t="shared" si="26"/>
        <v/>
      </c>
      <c r="AI230" s="7" t="str" cm="1">
        <f t="array" ref="AI230">IF($K230="", "", AND($L230&lt;&gt;"", OR(EXACT($L230,list_unlocodes_countries))))</f>
        <v/>
      </c>
      <c r="AJ230" s="7" t="str">
        <f t="shared" si="27"/>
        <v/>
      </c>
      <c r="AK230" s="7" t="str">
        <f t="shared" si="4"/>
        <v/>
      </c>
      <c r="AL230" s="7" t="str" cm="1">
        <f t="array" ref="AL230">IF($AE230="", "", ISNUMBER(MATCH(LEFT($AE230,8), LEFT(list_cn_codes,8), 0)))</f>
        <v/>
      </c>
      <c r="AM230" s="7" t="str" cm="1">
        <f t="array" ref="AM230">IFERROR(
 IF(OR(EXACT("",$G230:$I230)), "",
  IF($F230="", 1, INDEX(calc_companies, MATCH($F230, drop_companies, 0))) *
  IF($H230="", 1, INDEX(calc_suppliers, MATCH($H230, drop_suppliers, 0))) *
  INDEX(calc_cn_codes, MATCH(LEFT($AE230,8), LEFT(drop_cn_codes,8), 0)) *
  INDEX(calc_countries, MATCH($L230, drop_countries, 0))
 ), "")</f>
        <v/>
      </c>
    </row>
    <row r="231" spans="1:39" ht="36" customHeight="1" thickTop="1" thickBot="1" x14ac:dyDescent="0.3">
      <c r="A231" s="62"/>
      <c r="C231" s="75"/>
      <c r="D231" s="75"/>
      <c r="E231" s="75"/>
      <c r="F231" s="75"/>
      <c r="G231" s="76"/>
      <c r="H231" s="76"/>
      <c r="I231" s="76"/>
      <c r="J231" s="76"/>
      <c r="K231" s="81" t="str">
        <f>IF($H231="", "", IFERROR(INDEX('Country List'!$E$2:$E$224, MATCH(INDEX(copy_paste_country, MATCH($H231, copy_paste_supplier, 0)), 'Country List'!$G$2:$G$224, 0)), INDEX(copy_paste_country, MATCH($H231, copy_paste_supplier, 0))))</f>
        <v/>
      </c>
      <c r="L231" s="81" t="str">
        <f t="shared" si="0"/>
        <v/>
      </c>
      <c r="M231" s="81" t="str" cm="1">
        <f t="array" ref="M231">IF($K231="", "", IFERROR(INDEX(list_cbam_relevance, MATCH($L231,list_specific_countries,0)), IF(OR(EXACT($L231,list_unlocodes_countries)), "CBAM-relevant", "Ungültiger UNLOCODE")))</f>
        <v/>
      </c>
      <c r="N231" s="81" t="str" cm="1">
        <f t="array" ref="N231">IF($G231="", "", IF($AF231 &lt; 8, "Nicht genügend Ziffern", IF(OR(EXACT($AE231,LEFT(list_cn_codes,8))), "CBAM-relevant", "Von CBAM ausgeschlossen")))</f>
        <v/>
      </c>
      <c r="O231" s="81" t="str" cm="1">
        <f t="array" ref="O231">IF(AND(EXACT("",$G231:$I231)), "", IF(OR(EXACT("",$G231:$I231)), "Bitte Pflichtfelder befüllen", IF($AH231, IF($AI231, IF($AJ231, IF(AND($N231="CBAM-relevant",$M231="CBAM-relevant"), "CBAM-relevant", "von CBAM ausgeschlossen"), "Bitte Nettogewicht überprüfen"), "Bitte Ursprungsland überprüfen"), "Bitte Zolltarifnummer überprüfen")))</f>
        <v/>
      </c>
      <c r="P231" s="81" t="str" cm="1">
        <f t="array" ref="P231">IF(OR(EXACT("",$G231:$I231)), "", MAX(0, IF($AL231, IF($AK231, INDEX(defvals_specific_countries, MATCH(LEFT($AE231,8), LEFT(list_cn_codes,8), 0), MATCH($L231, list_specific_countries, 0)), INDEX(defvals_rest_of_world, MATCH(LEFT($AE231,8), LEFT(list_cn_codes,8), 0))), 0)))</f>
        <v/>
      </c>
      <c r="Q231" s="81" t="str">
        <f t="shared" si="24"/>
        <v/>
      </c>
      <c r="R231" s="81" t="str">
        <f t="shared" si="28"/>
        <v/>
      </c>
      <c r="S231" s="81" t="str">
        <f t="shared" si="28"/>
        <v/>
      </c>
      <c r="T231" s="81" t="str">
        <f t="shared" si="28"/>
        <v/>
      </c>
      <c r="U231" s="81" t="str">
        <f t="shared" si="28"/>
        <v/>
      </c>
      <c r="V231" s="81" t="str">
        <f t="shared" si="28"/>
        <v/>
      </c>
      <c r="W231" s="81" t="str">
        <f t="shared" si="28"/>
        <v/>
      </c>
      <c r="X231" s="81" t="str">
        <f t="shared" si="28"/>
        <v/>
      </c>
      <c r="Y231" s="81" t="str">
        <f t="shared" si="28"/>
        <v/>
      </c>
      <c r="Z231" s="81" t="str">
        <f t="shared" si="28"/>
        <v/>
      </c>
      <c r="AE231" s="7" t="str">
        <f t="shared" si="2"/>
        <v/>
      </c>
      <c r="AF231" s="7" t="str">
        <f t="shared" si="25"/>
        <v/>
      </c>
      <c r="AG231" s="7" t="str">
        <f t="shared" si="3"/>
        <v/>
      </c>
      <c r="AH231" s="7" t="str">
        <f t="shared" si="26"/>
        <v/>
      </c>
      <c r="AI231" s="7" t="str" cm="1">
        <f t="array" ref="AI231">IF($K231="", "", AND($L231&lt;&gt;"", OR(EXACT($L231,list_unlocodes_countries))))</f>
        <v/>
      </c>
      <c r="AJ231" s="7" t="str">
        <f t="shared" si="27"/>
        <v/>
      </c>
      <c r="AK231" s="7" t="str">
        <f t="shared" si="4"/>
        <v/>
      </c>
      <c r="AL231" s="7" t="str" cm="1">
        <f t="array" ref="AL231">IF($AE231="", "", ISNUMBER(MATCH(LEFT($AE231,8), LEFT(list_cn_codes,8), 0)))</f>
        <v/>
      </c>
      <c r="AM231" s="7" t="str" cm="1">
        <f t="array" ref="AM231">IFERROR(
 IF(OR(EXACT("",$G231:$I231)), "",
  IF($F231="", 1, INDEX(calc_companies, MATCH($F231, drop_companies, 0))) *
  IF($H231="", 1, INDEX(calc_suppliers, MATCH($H231, drop_suppliers, 0))) *
  INDEX(calc_cn_codes, MATCH(LEFT($AE231,8), LEFT(drop_cn_codes,8), 0)) *
  INDEX(calc_countries, MATCH($L231, drop_countries, 0))
 ), "")</f>
        <v/>
      </c>
    </row>
    <row r="232" spans="1:39" ht="36" customHeight="1" thickTop="1" thickBot="1" x14ac:dyDescent="0.3">
      <c r="A232" s="62"/>
      <c r="C232" s="75"/>
      <c r="D232" s="75"/>
      <c r="E232" s="75"/>
      <c r="F232" s="75"/>
      <c r="G232" s="76"/>
      <c r="H232" s="76"/>
      <c r="I232" s="76"/>
      <c r="J232" s="76"/>
      <c r="K232" s="81" t="str">
        <f>IF($H232="", "", IFERROR(INDEX('Country List'!$E$2:$E$224, MATCH(INDEX(copy_paste_country, MATCH($H232, copy_paste_supplier, 0)), 'Country List'!$G$2:$G$224, 0)), INDEX(copy_paste_country, MATCH($H232, copy_paste_supplier, 0))))</f>
        <v/>
      </c>
      <c r="L232" s="81" t="str">
        <f t="shared" si="0"/>
        <v/>
      </c>
      <c r="M232" s="81" t="str" cm="1">
        <f t="array" ref="M232">IF($K232="", "", IFERROR(INDEX(list_cbam_relevance, MATCH($L232,list_specific_countries,0)), IF(OR(EXACT($L232,list_unlocodes_countries)), "CBAM-relevant", "Ungültiger UNLOCODE")))</f>
        <v/>
      </c>
      <c r="N232" s="81" t="str" cm="1">
        <f t="array" ref="N232">IF($G232="", "", IF($AF232 &lt; 8, "Nicht genügend Ziffern", IF(OR(EXACT($AE232,LEFT(list_cn_codes,8))), "CBAM-relevant", "Von CBAM ausgeschlossen")))</f>
        <v/>
      </c>
      <c r="O232" s="81" t="str" cm="1">
        <f t="array" ref="O232">IF(AND(EXACT("",$G232:$I232)), "", IF(OR(EXACT("",$G232:$I232)), "Bitte Pflichtfelder befüllen", IF($AH232, IF($AI232, IF($AJ232, IF(AND($N232="CBAM-relevant",$M232="CBAM-relevant"), "CBAM-relevant", "von CBAM ausgeschlossen"), "Bitte Nettogewicht überprüfen"), "Bitte Ursprungsland überprüfen"), "Bitte Zolltarifnummer überprüfen")))</f>
        <v/>
      </c>
      <c r="P232" s="81" t="str" cm="1">
        <f t="array" ref="P232">IF(OR(EXACT("",$G232:$I232)), "", MAX(0, IF($AL232, IF($AK232, INDEX(defvals_specific_countries, MATCH(LEFT($AE232,8), LEFT(list_cn_codes,8), 0), MATCH($L232, list_specific_countries, 0)), INDEX(defvals_rest_of_world, MATCH(LEFT($AE232,8), LEFT(list_cn_codes,8), 0))), 0)))</f>
        <v/>
      </c>
      <c r="Q232" s="81" t="str">
        <f t="shared" si="24"/>
        <v/>
      </c>
      <c r="R232" s="81" t="str">
        <f t="shared" si="28"/>
        <v/>
      </c>
      <c r="S232" s="81" t="str">
        <f t="shared" si="28"/>
        <v/>
      </c>
      <c r="T232" s="81" t="str">
        <f t="shared" si="28"/>
        <v/>
      </c>
      <c r="U232" s="81" t="str">
        <f t="shared" si="28"/>
        <v/>
      </c>
      <c r="V232" s="81" t="str">
        <f t="shared" si="28"/>
        <v/>
      </c>
      <c r="W232" s="81" t="str">
        <f t="shared" si="28"/>
        <v/>
      </c>
      <c r="X232" s="81" t="str">
        <f t="shared" si="28"/>
        <v/>
      </c>
      <c r="Y232" s="81" t="str">
        <f t="shared" si="28"/>
        <v/>
      </c>
      <c r="Z232" s="81" t="str">
        <f t="shared" si="28"/>
        <v/>
      </c>
      <c r="AE232" s="7" t="str">
        <f t="shared" si="2"/>
        <v/>
      </c>
      <c r="AF232" s="7" t="str">
        <f t="shared" si="25"/>
        <v/>
      </c>
      <c r="AG232" s="7" t="str">
        <f t="shared" si="3"/>
        <v/>
      </c>
      <c r="AH232" s="7" t="str">
        <f t="shared" si="26"/>
        <v/>
      </c>
      <c r="AI232" s="7" t="str" cm="1">
        <f t="array" ref="AI232">IF($K232="", "", AND($L232&lt;&gt;"", OR(EXACT($L232,list_unlocodes_countries))))</f>
        <v/>
      </c>
      <c r="AJ232" s="7" t="str">
        <f t="shared" si="27"/>
        <v/>
      </c>
      <c r="AK232" s="7" t="str">
        <f t="shared" si="4"/>
        <v/>
      </c>
      <c r="AL232" s="7" t="str" cm="1">
        <f t="array" ref="AL232">IF($AE232="", "", ISNUMBER(MATCH(LEFT($AE232,8), LEFT(list_cn_codes,8), 0)))</f>
        <v/>
      </c>
      <c r="AM232" s="7" t="str" cm="1">
        <f t="array" ref="AM232">IFERROR(
 IF(OR(EXACT("",$G232:$I232)), "",
  IF($F232="", 1, INDEX(calc_companies, MATCH($F232, drop_companies, 0))) *
  IF($H232="", 1, INDEX(calc_suppliers, MATCH($H232, drop_suppliers, 0))) *
  INDEX(calc_cn_codes, MATCH(LEFT($AE232,8), LEFT(drop_cn_codes,8), 0)) *
  INDEX(calc_countries, MATCH($L232, drop_countries, 0))
 ), "")</f>
        <v/>
      </c>
    </row>
    <row r="233" spans="1:39" ht="36" customHeight="1" thickTop="1" thickBot="1" x14ac:dyDescent="0.3">
      <c r="A233" s="62"/>
      <c r="C233" s="75"/>
      <c r="D233" s="75"/>
      <c r="E233" s="75"/>
      <c r="F233" s="75"/>
      <c r="G233" s="76"/>
      <c r="H233" s="76"/>
      <c r="I233" s="76"/>
      <c r="J233" s="76"/>
      <c r="K233" s="81" t="str">
        <f>IF($H233="", "", IFERROR(INDEX('Country List'!$E$2:$E$224, MATCH(INDEX(copy_paste_country, MATCH($H233, copy_paste_supplier, 0)), 'Country List'!$G$2:$G$224, 0)), INDEX(copy_paste_country, MATCH($H233, copy_paste_supplier, 0))))</f>
        <v/>
      </c>
      <c r="L233" s="81" t="str">
        <f t="shared" si="0"/>
        <v/>
      </c>
      <c r="M233" s="81" t="str" cm="1">
        <f t="array" ref="M233">IF($K233="", "", IFERROR(INDEX(list_cbam_relevance, MATCH($L233,list_specific_countries,0)), IF(OR(EXACT($L233,list_unlocodes_countries)), "CBAM-relevant", "Ungültiger UNLOCODE")))</f>
        <v/>
      </c>
      <c r="N233" s="81" t="str" cm="1">
        <f t="array" ref="N233">IF($G233="", "", IF($AF233 &lt; 8, "Nicht genügend Ziffern", IF(OR(EXACT($AE233,LEFT(list_cn_codes,8))), "CBAM-relevant", "Von CBAM ausgeschlossen")))</f>
        <v/>
      </c>
      <c r="O233" s="81" t="str" cm="1">
        <f t="array" ref="O233">IF(AND(EXACT("",$G233:$I233)), "", IF(OR(EXACT("",$G233:$I233)), "Bitte Pflichtfelder befüllen", IF($AH233, IF($AI233, IF($AJ233, IF(AND($N233="CBAM-relevant",$M233="CBAM-relevant"), "CBAM-relevant", "von CBAM ausgeschlossen"), "Bitte Nettogewicht überprüfen"), "Bitte Ursprungsland überprüfen"), "Bitte Zolltarifnummer überprüfen")))</f>
        <v/>
      </c>
      <c r="P233" s="81" t="str" cm="1">
        <f t="array" ref="P233">IF(OR(EXACT("",$G233:$I233)), "", MAX(0, IF($AL233, IF($AK233, INDEX(defvals_specific_countries, MATCH(LEFT($AE233,8), LEFT(list_cn_codes,8), 0), MATCH($L233, list_specific_countries, 0)), INDEX(defvals_rest_of_world, MATCH(LEFT($AE233,8), LEFT(list_cn_codes,8), 0))), 0)))</f>
        <v/>
      </c>
      <c r="Q233" s="81" t="str">
        <f t="shared" si="24"/>
        <v/>
      </c>
      <c r="R233" s="81" t="str">
        <f t="shared" si="28"/>
        <v/>
      </c>
      <c r="S233" s="81" t="str">
        <f t="shared" si="28"/>
        <v/>
      </c>
      <c r="T233" s="81" t="str">
        <f t="shared" si="28"/>
        <v/>
      </c>
      <c r="U233" s="81" t="str">
        <f t="shared" si="28"/>
        <v/>
      </c>
      <c r="V233" s="81" t="str">
        <f t="shared" si="28"/>
        <v/>
      </c>
      <c r="W233" s="81" t="str">
        <f t="shared" si="28"/>
        <v/>
      </c>
      <c r="X233" s="81" t="str">
        <f t="shared" si="28"/>
        <v/>
      </c>
      <c r="Y233" s="81" t="str">
        <f t="shared" si="28"/>
        <v/>
      </c>
      <c r="Z233" s="81" t="str">
        <f t="shared" si="28"/>
        <v/>
      </c>
      <c r="AE233" s="7" t="str">
        <f t="shared" si="2"/>
        <v/>
      </c>
      <c r="AF233" s="7" t="str">
        <f t="shared" si="25"/>
        <v/>
      </c>
      <c r="AG233" s="7" t="str">
        <f t="shared" si="3"/>
        <v/>
      </c>
      <c r="AH233" s="7" t="str">
        <f t="shared" si="26"/>
        <v/>
      </c>
      <c r="AI233" s="7" t="str" cm="1">
        <f t="array" ref="AI233">IF($K233="", "", AND($L233&lt;&gt;"", OR(EXACT($L233,list_unlocodes_countries))))</f>
        <v/>
      </c>
      <c r="AJ233" s="7" t="str">
        <f t="shared" si="27"/>
        <v/>
      </c>
      <c r="AK233" s="7" t="str">
        <f t="shared" si="4"/>
        <v/>
      </c>
      <c r="AL233" s="7" t="str" cm="1">
        <f t="array" ref="AL233">IF($AE233="", "", ISNUMBER(MATCH(LEFT($AE233,8), LEFT(list_cn_codes,8), 0)))</f>
        <v/>
      </c>
      <c r="AM233" s="7" t="str" cm="1">
        <f t="array" ref="AM233">IFERROR(
 IF(OR(EXACT("",$G233:$I233)), "",
  IF($F233="", 1, INDEX(calc_companies, MATCH($F233, drop_companies, 0))) *
  IF($H233="", 1, INDEX(calc_suppliers, MATCH($H233, drop_suppliers, 0))) *
  INDEX(calc_cn_codes, MATCH(LEFT($AE233,8), LEFT(drop_cn_codes,8), 0)) *
  INDEX(calc_countries, MATCH($L233, drop_countries, 0))
 ), "")</f>
        <v/>
      </c>
    </row>
    <row r="234" spans="1:39" ht="36" customHeight="1" thickTop="1" thickBot="1" x14ac:dyDescent="0.3">
      <c r="A234" s="62"/>
      <c r="C234" s="75"/>
      <c r="D234" s="75"/>
      <c r="E234" s="75"/>
      <c r="F234" s="75"/>
      <c r="G234" s="76"/>
      <c r="H234" s="76"/>
      <c r="I234" s="76"/>
      <c r="J234" s="76"/>
      <c r="K234" s="81" t="str">
        <f>IF($H234="", "", IFERROR(INDEX('Country List'!$E$2:$E$224, MATCH(INDEX(copy_paste_country, MATCH($H234, copy_paste_supplier, 0)), 'Country List'!$G$2:$G$224, 0)), INDEX(copy_paste_country, MATCH($H234, copy_paste_supplier, 0))))</f>
        <v/>
      </c>
      <c r="L234" s="81" t="str">
        <f t="shared" si="0"/>
        <v/>
      </c>
      <c r="M234" s="81" t="str" cm="1">
        <f t="array" ref="M234">IF($K234="", "", IFERROR(INDEX(list_cbam_relevance, MATCH($L234,list_specific_countries,0)), IF(OR(EXACT($L234,list_unlocodes_countries)), "CBAM-relevant", "Ungültiger UNLOCODE")))</f>
        <v/>
      </c>
      <c r="N234" s="81" t="str" cm="1">
        <f t="array" ref="N234">IF($G234="", "", IF($AF234 &lt; 8, "Nicht genügend Ziffern", IF(OR(EXACT($AE234,LEFT(list_cn_codes,8))), "CBAM-relevant", "Von CBAM ausgeschlossen")))</f>
        <v/>
      </c>
      <c r="O234" s="81" t="str" cm="1">
        <f t="array" ref="O234">IF(AND(EXACT("",$G234:$I234)), "", IF(OR(EXACT("",$G234:$I234)), "Bitte Pflichtfelder befüllen", IF($AH234, IF($AI234, IF($AJ234, IF(AND($N234="CBAM-relevant",$M234="CBAM-relevant"), "CBAM-relevant", "von CBAM ausgeschlossen"), "Bitte Nettogewicht überprüfen"), "Bitte Ursprungsland überprüfen"), "Bitte Zolltarifnummer überprüfen")))</f>
        <v/>
      </c>
      <c r="P234" s="81" t="str" cm="1">
        <f t="array" ref="P234">IF(OR(EXACT("",$G234:$I234)), "", MAX(0, IF($AL234, IF($AK234, INDEX(defvals_specific_countries, MATCH(LEFT($AE234,8), LEFT(list_cn_codes,8), 0), MATCH($L234, list_specific_countries, 0)), INDEX(defvals_rest_of_world, MATCH(LEFT($AE234,8), LEFT(list_cn_codes,8), 0))), 0)))</f>
        <v/>
      </c>
      <c r="Q234" s="81" t="str">
        <f t="shared" si="24"/>
        <v/>
      </c>
      <c r="R234" s="81" t="str">
        <f t="shared" si="28"/>
        <v/>
      </c>
      <c r="S234" s="81" t="str">
        <f t="shared" si="28"/>
        <v/>
      </c>
      <c r="T234" s="81" t="str">
        <f t="shared" si="28"/>
        <v/>
      </c>
      <c r="U234" s="81" t="str">
        <f t="shared" si="28"/>
        <v/>
      </c>
      <c r="V234" s="81" t="str">
        <f t="shared" si="28"/>
        <v/>
      </c>
      <c r="W234" s="81" t="str">
        <f t="shared" si="28"/>
        <v/>
      </c>
      <c r="X234" s="81" t="str">
        <f t="shared" si="28"/>
        <v/>
      </c>
      <c r="Y234" s="81" t="str">
        <f t="shared" si="28"/>
        <v/>
      </c>
      <c r="Z234" s="81" t="str">
        <f t="shared" si="28"/>
        <v/>
      </c>
      <c r="AE234" s="7" t="str">
        <f t="shared" si="2"/>
        <v/>
      </c>
      <c r="AF234" s="7" t="str">
        <f t="shared" si="25"/>
        <v/>
      </c>
      <c r="AG234" s="7" t="str">
        <f t="shared" si="3"/>
        <v/>
      </c>
      <c r="AH234" s="7" t="str">
        <f t="shared" si="26"/>
        <v/>
      </c>
      <c r="AI234" s="7" t="str" cm="1">
        <f t="array" ref="AI234">IF($K234="", "", AND($L234&lt;&gt;"", OR(EXACT($L234,list_unlocodes_countries))))</f>
        <v/>
      </c>
      <c r="AJ234" s="7" t="str">
        <f t="shared" si="27"/>
        <v/>
      </c>
      <c r="AK234" s="7" t="str">
        <f t="shared" si="4"/>
        <v/>
      </c>
      <c r="AL234" s="7" t="str" cm="1">
        <f t="array" ref="AL234">IF($AE234="", "", ISNUMBER(MATCH(LEFT($AE234,8), LEFT(list_cn_codes,8), 0)))</f>
        <v/>
      </c>
      <c r="AM234" s="7" t="str" cm="1">
        <f t="array" ref="AM234">IFERROR(
 IF(OR(EXACT("",$G234:$I234)), "",
  IF($F234="", 1, INDEX(calc_companies, MATCH($F234, drop_companies, 0))) *
  IF($H234="", 1, INDEX(calc_suppliers, MATCH($H234, drop_suppliers, 0))) *
  INDEX(calc_cn_codes, MATCH(LEFT($AE234,8), LEFT(drop_cn_codes,8), 0)) *
  INDEX(calc_countries, MATCH($L234, drop_countries, 0))
 ), "")</f>
        <v/>
      </c>
    </row>
    <row r="235" spans="1:39" ht="36" customHeight="1" thickTop="1" thickBot="1" x14ac:dyDescent="0.3">
      <c r="A235" s="62"/>
      <c r="C235" s="75"/>
      <c r="D235" s="75"/>
      <c r="E235" s="75"/>
      <c r="F235" s="75"/>
      <c r="G235" s="76"/>
      <c r="H235" s="76"/>
      <c r="I235" s="76"/>
      <c r="J235" s="76"/>
      <c r="K235" s="81" t="str">
        <f>IF($H235="", "", IFERROR(INDEX('Country List'!$E$2:$E$224, MATCH(INDEX(copy_paste_country, MATCH($H235, copy_paste_supplier, 0)), 'Country List'!$G$2:$G$224, 0)), INDEX(copy_paste_country, MATCH($H235, copy_paste_supplier, 0))))</f>
        <v/>
      </c>
      <c r="L235" s="81" t="str">
        <f t="shared" si="0"/>
        <v/>
      </c>
      <c r="M235" s="81" t="str" cm="1">
        <f t="array" ref="M235">IF($K235="", "", IFERROR(INDEX(list_cbam_relevance, MATCH($L235,list_specific_countries,0)), IF(OR(EXACT($L235,list_unlocodes_countries)), "CBAM-relevant", "Ungültiger UNLOCODE")))</f>
        <v/>
      </c>
      <c r="N235" s="81" t="str" cm="1">
        <f t="array" ref="N235">IF($G235="", "", IF($AF235 &lt; 8, "Nicht genügend Ziffern", IF(OR(EXACT($AE235,LEFT(list_cn_codes,8))), "CBAM-relevant", "Von CBAM ausgeschlossen")))</f>
        <v/>
      </c>
      <c r="O235" s="81" t="str" cm="1">
        <f t="array" ref="O235">IF(AND(EXACT("",$G235:$I235)), "", IF(OR(EXACT("",$G235:$I235)), "Bitte Pflichtfelder befüllen", IF($AH235, IF($AI235, IF($AJ235, IF(AND($N235="CBAM-relevant",$M235="CBAM-relevant"), "CBAM-relevant", "von CBAM ausgeschlossen"), "Bitte Nettogewicht überprüfen"), "Bitte Ursprungsland überprüfen"), "Bitte Zolltarifnummer überprüfen")))</f>
        <v/>
      </c>
      <c r="P235" s="81" t="str" cm="1">
        <f t="array" ref="P235">IF(OR(EXACT("",$G235:$I235)), "", MAX(0, IF($AL235, IF($AK235, INDEX(defvals_specific_countries, MATCH(LEFT($AE235,8), LEFT(list_cn_codes,8), 0), MATCH($L235, list_specific_countries, 0)), INDEX(defvals_rest_of_world, MATCH(LEFT($AE235,8), LEFT(list_cn_codes,8), 0))), 0)))</f>
        <v/>
      </c>
      <c r="Q235" s="81" t="str">
        <f t="shared" si="24"/>
        <v/>
      </c>
      <c r="R235" s="81" t="str">
        <f t="shared" si="28"/>
        <v/>
      </c>
      <c r="S235" s="81" t="str">
        <f t="shared" si="28"/>
        <v/>
      </c>
      <c r="T235" s="81" t="str">
        <f t="shared" si="28"/>
        <v/>
      </c>
      <c r="U235" s="81" t="str">
        <f t="shared" si="28"/>
        <v/>
      </c>
      <c r="V235" s="81" t="str">
        <f t="shared" si="28"/>
        <v/>
      </c>
      <c r="W235" s="81" t="str">
        <f t="shared" si="28"/>
        <v/>
      </c>
      <c r="X235" s="81" t="str">
        <f t="shared" si="28"/>
        <v/>
      </c>
      <c r="Y235" s="81" t="str">
        <f t="shared" si="28"/>
        <v/>
      </c>
      <c r="Z235" s="81" t="str">
        <f t="shared" si="28"/>
        <v/>
      </c>
      <c r="AE235" s="7" t="str">
        <f t="shared" si="2"/>
        <v/>
      </c>
      <c r="AF235" s="7" t="str">
        <f t="shared" si="25"/>
        <v/>
      </c>
      <c r="AG235" s="7" t="str">
        <f t="shared" si="3"/>
        <v/>
      </c>
      <c r="AH235" s="7" t="str">
        <f t="shared" si="26"/>
        <v/>
      </c>
      <c r="AI235" s="7" t="str" cm="1">
        <f t="array" ref="AI235">IF($K235="", "", AND($L235&lt;&gt;"", OR(EXACT($L235,list_unlocodes_countries))))</f>
        <v/>
      </c>
      <c r="AJ235" s="7" t="str">
        <f t="shared" si="27"/>
        <v/>
      </c>
      <c r="AK235" s="7" t="str">
        <f t="shared" si="4"/>
        <v/>
      </c>
      <c r="AL235" s="7" t="str" cm="1">
        <f t="array" ref="AL235">IF($AE235="", "", ISNUMBER(MATCH(LEFT($AE235,8), LEFT(list_cn_codes,8), 0)))</f>
        <v/>
      </c>
      <c r="AM235" s="7" t="str" cm="1">
        <f t="array" ref="AM235">IFERROR(
 IF(OR(EXACT("",$G235:$I235)), "",
  IF($F235="", 1, INDEX(calc_companies, MATCH($F235, drop_companies, 0))) *
  IF($H235="", 1, INDEX(calc_suppliers, MATCH($H235, drop_suppliers, 0))) *
  INDEX(calc_cn_codes, MATCH(LEFT($AE235,8), LEFT(drop_cn_codes,8), 0)) *
  INDEX(calc_countries, MATCH($L235, drop_countries, 0))
 ), "")</f>
        <v/>
      </c>
    </row>
    <row r="236" spans="1:39" ht="36" customHeight="1" thickTop="1" thickBot="1" x14ac:dyDescent="0.3">
      <c r="A236" s="62"/>
      <c r="C236" s="75"/>
      <c r="D236" s="75"/>
      <c r="E236" s="75"/>
      <c r="F236" s="75"/>
      <c r="G236" s="76"/>
      <c r="H236" s="76"/>
      <c r="I236" s="76"/>
      <c r="J236" s="76"/>
      <c r="K236" s="81" t="str">
        <f>IF($H236="", "", IFERROR(INDEX('Country List'!$E$2:$E$224, MATCH(INDEX(copy_paste_country, MATCH($H236, copy_paste_supplier, 0)), 'Country List'!$G$2:$G$224, 0)), INDEX(copy_paste_country, MATCH($H236, copy_paste_supplier, 0))))</f>
        <v/>
      </c>
      <c r="L236" s="81" t="str">
        <f t="shared" si="0"/>
        <v/>
      </c>
      <c r="M236" s="81" t="str" cm="1">
        <f t="array" ref="M236">IF($K236="", "", IFERROR(INDEX(list_cbam_relevance, MATCH($L236,list_specific_countries,0)), IF(OR(EXACT($L236,list_unlocodes_countries)), "CBAM-relevant", "Ungültiger UNLOCODE")))</f>
        <v/>
      </c>
      <c r="N236" s="81" t="str" cm="1">
        <f t="array" ref="N236">IF($G236="", "", IF($AF236 &lt; 8, "Nicht genügend Ziffern", IF(OR(EXACT($AE236,LEFT(list_cn_codes,8))), "CBAM-relevant", "Von CBAM ausgeschlossen")))</f>
        <v/>
      </c>
      <c r="O236" s="81" t="str" cm="1">
        <f t="array" ref="O236">IF(AND(EXACT("",$G236:$I236)), "", IF(OR(EXACT("",$G236:$I236)), "Bitte Pflichtfelder befüllen", IF($AH236, IF($AI236, IF($AJ236, IF(AND($N236="CBAM-relevant",$M236="CBAM-relevant"), "CBAM-relevant", "von CBAM ausgeschlossen"), "Bitte Nettogewicht überprüfen"), "Bitte Ursprungsland überprüfen"), "Bitte Zolltarifnummer überprüfen")))</f>
        <v/>
      </c>
      <c r="P236" s="81" t="str" cm="1">
        <f t="array" ref="P236">IF(OR(EXACT("",$G236:$I236)), "", MAX(0, IF($AL236, IF($AK236, INDEX(defvals_specific_countries, MATCH(LEFT($AE236,8), LEFT(list_cn_codes,8), 0), MATCH($L236, list_specific_countries, 0)), INDEX(defvals_rest_of_world, MATCH(LEFT($AE236,8), LEFT(list_cn_codes,8), 0))), 0)))</f>
        <v/>
      </c>
      <c r="Q236" s="81" t="str">
        <f t="shared" si="24"/>
        <v/>
      </c>
      <c r="R236" s="81" t="str">
        <f t="shared" si="28"/>
        <v/>
      </c>
      <c r="S236" s="81" t="str">
        <f t="shared" si="28"/>
        <v/>
      </c>
      <c r="T236" s="81" t="str">
        <f t="shared" si="28"/>
        <v/>
      </c>
      <c r="U236" s="81" t="str">
        <f t="shared" si="28"/>
        <v/>
      </c>
      <c r="V236" s="81" t="str">
        <f t="shared" si="28"/>
        <v/>
      </c>
      <c r="W236" s="81" t="str">
        <f t="shared" si="28"/>
        <v/>
      </c>
      <c r="X236" s="81" t="str">
        <f t="shared" si="28"/>
        <v/>
      </c>
      <c r="Y236" s="81" t="str">
        <f t="shared" si="28"/>
        <v/>
      </c>
      <c r="Z236" s="81" t="str">
        <f t="shared" si="28"/>
        <v/>
      </c>
      <c r="AE236" s="7" t="str">
        <f t="shared" si="2"/>
        <v/>
      </c>
      <c r="AF236" s="7" t="str">
        <f t="shared" si="25"/>
        <v/>
      </c>
      <c r="AG236" s="7" t="str">
        <f t="shared" si="3"/>
        <v/>
      </c>
      <c r="AH236" s="7" t="str">
        <f t="shared" si="26"/>
        <v/>
      </c>
      <c r="AI236" s="7" t="str" cm="1">
        <f t="array" ref="AI236">IF($K236="", "", AND($L236&lt;&gt;"", OR(EXACT($L236,list_unlocodes_countries))))</f>
        <v/>
      </c>
      <c r="AJ236" s="7" t="str">
        <f t="shared" si="27"/>
        <v/>
      </c>
      <c r="AK236" s="7" t="str">
        <f t="shared" si="4"/>
        <v/>
      </c>
      <c r="AL236" s="7" t="str" cm="1">
        <f t="array" ref="AL236">IF($AE236="", "", ISNUMBER(MATCH(LEFT($AE236,8), LEFT(list_cn_codes,8), 0)))</f>
        <v/>
      </c>
      <c r="AM236" s="7" t="str" cm="1">
        <f t="array" ref="AM236">IFERROR(
 IF(OR(EXACT("",$G236:$I236)), "",
  IF($F236="", 1, INDEX(calc_companies, MATCH($F236, drop_companies, 0))) *
  IF($H236="", 1, INDEX(calc_suppliers, MATCH($H236, drop_suppliers, 0))) *
  INDEX(calc_cn_codes, MATCH(LEFT($AE236,8), LEFT(drop_cn_codes,8), 0)) *
  INDEX(calc_countries, MATCH($L236, drop_countries, 0))
 ), "")</f>
        <v/>
      </c>
    </row>
    <row r="237" spans="1:39" ht="36" customHeight="1" thickTop="1" thickBot="1" x14ac:dyDescent="0.3">
      <c r="A237" s="62"/>
      <c r="C237" s="75"/>
      <c r="D237" s="75"/>
      <c r="E237" s="75"/>
      <c r="F237" s="75"/>
      <c r="G237" s="76"/>
      <c r="H237" s="76"/>
      <c r="I237" s="76"/>
      <c r="J237" s="76"/>
      <c r="K237" s="81" t="str">
        <f>IF($H237="", "", IFERROR(INDEX('Country List'!$E$2:$E$224, MATCH(INDEX(copy_paste_country, MATCH($H237, copy_paste_supplier, 0)), 'Country List'!$G$2:$G$224, 0)), INDEX(copy_paste_country, MATCH($H237, copy_paste_supplier, 0))))</f>
        <v/>
      </c>
      <c r="L237" s="81" t="str">
        <f t="shared" si="0"/>
        <v/>
      </c>
      <c r="M237" s="81" t="str" cm="1">
        <f t="array" ref="M237">IF($K237="", "", IFERROR(INDEX(list_cbam_relevance, MATCH($L237,list_specific_countries,0)), IF(OR(EXACT($L237,list_unlocodes_countries)), "CBAM-relevant", "Ungültiger UNLOCODE")))</f>
        <v/>
      </c>
      <c r="N237" s="81" t="str" cm="1">
        <f t="array" ref="N237">IF($G237="", "", IF($AF237 &lt; 8, "Nicht genügend Ziffern", IF(OR(EXACT($AE237,LEFT(list_cn_codes,8))), "CBAM-relevant", "Von CBAM ausgeschlossen")))</f>
        <v/>
      </c>
      <c r="O237" s="81" t="str" cm="1">
        <f t="array" ref="O237">IF(AND(EXACT("",$G237:$I237)), "", IF(OR(EXACT("",$G237:$I237)), "Bitte Pflichtfelder befüllen", IF($AH237, IF($AI237, IF($AJ237, IF(AND($N237="CBAM-relevant",$M237="CBAM-relevant"), "CBAM-relevant", "von CBAM ausgeschlossen"), "Bitte Nettogewicht überprüfen"), "Bitte Ursprungsland überprüfen"), "Bitte Zolltarifnummer überprüfen")))</f>
        <v/>
      </c>
      <c r="P237" s="81" t="str" cm="1">
        <f t="array" ref="P237">IF(OR(EXACT("",$G237:$I237)), "", MAX(0, IF($AL237, IF($AK237, INDEX(defvals_specific_countries, MATCH(LEFT($AE237,8), LEFT(list_cn_codes,8), 0), MATCH($L237, list_specific_countries, 0)), INDEX(defvals_rest_of_world, MATCH(LEFT($AE237,8), LEFT(list_cn_codes,8), 0))), 0)))</f>
        <v/>
      </c>
      <c r="Q237" s="81" t="str">
        <f t="shared" si="24"/>
        <v/>
      </c>
      <c r="R237" s="81" t="str">
        <f t="shared" si="28"/>
        <v/>
      </c>
      <c r="S237" s="81" t="str">
        <f t="shared" si="28"/>
        <v/>
      </c>
      <c r="T237" s="81" t="str">
        <f t="shared" si="28"/>
        <v/>
      </c>
      <c r="U237" s="81" t="str">
        <f t="shared" si="28"/>
        <v/>
      </c>
      <c r="V237" s="81" t="str">
        <f t="shared" si="28"/>
        <v/>
      </c>
      <c r="W237" s="81" t="str">
        <f t="shared" si="28"/>
        <v/>
      </c>
      <c r="X237" s="81" t="str">
        <f t="shared" si="28"/>
        <v/>
      </c>
      <c r="Y237" s="81" t="str">
        <f t="shared" si="28"/>
        <v/>
      </c>
      <c r="Z237" s="81" t="str">
        <f t="shared" si="28"/>
        <v/>
      </c>
      <c r="AE237" s="7" t="str">
        <f t="shared" si="2"/>
        <v/>
      </c>
      <c r="AF237" s="7" t="str">
        <f t="shared" si="25"/>
        <v/>
      </c>
      <c r="AG237" s="7" t="str">
        <f t="shared" si="3"/>
        <v/>
      </c>
      <c r="AH237" s="7" t="str">
        <f t="shared" si="26"/>
        <v/>
      </c>
      <c r="AI237" s="7" t="str" cm="1">
        <f t="array" ref="AI237">IF($K237="", "", AND($L237&lt;&gt;"", OR(EXACT($L237,list_unlocodes_countries))))</f>
        <v/>
      </c>
      <c r="AJ237" s="7" t="str">
        <f t="shared" si="27"/>
        <v/>
      </c>
      <c r="AK237" s="7" t="str">
        <f t="shared" si="4"/>
        <v/>
      </c>
      <c r="AL237" s="7" t="str" cm="1">
        <f t="array" ref="AL237">IF($AE237="", "", ISNUMBER(MATCH(LEFT($AE237,8), LEFT(list_cn_codes,8), 0)))</f>
        <v/>
      </c>
      <c r="AM237" s="7" t="str" cm="1">
        <f t="array" ref="AM237">IFERROR(
 IF(OR(EXACT("",$G237:$I237)), "",
  IF($F237="", 1, INDEX(calc_companies, MATCH($F237, drop_companies, 0))) *
  IF($H237="", 1, INDEX(calc_suppliers, MATCH($H237, drop_suppliers, 0))) *
  INDEX(calc_cn_codes, MATCH(LEFT($AE237,8), LEFT(drop_cn_codes,8), 0)) *
  INDEX(calc_countries, MATCH($L237, drop_countries, 0))
 ), "")</f>
        <v/>
      </c>
    </row>
    <row r="238" spans="1:39" ht="36" customHeight="1" thickTop="1" thickBot="1" x14ac:dyDescent="0.3">
      <c r="A238" s="62"/>
      <c r="C238" s="75"/>
      <c r="D238" s="75"/>
      <c r="E238" s="75"/>
      <c r="F238" s="75"/>
      <c r="G238" s="76"/>
      <c r="H238" s="76"/>
      <c r="I238" s="76"/>
      <c r="J238" s="76"/>
      <c r="K238" s="81" t="str">
        <f>IF($H238="", "", IFERROR(INDEX('Country List'!$E$2:$E$224, MATCH(INDEX(copy_paste_country, MATCH($H238, copy_paste_supplier, 0)), 'Country List'!$G$2:$G$224, 0)), INDEX(copy_paste_country, MATCH($H238, copy_paste_supplier, 0))))</f>
        <v/>
      </c>
      <c r="L238" s="81" t="str">
        <f t="shared" si="0"/>
        <v/>
      </c>
      <c r="M238" s="81" t="str" cm="1">
        <f t="array" ref="M238">IF($K238="", "", IFERROR(INDEX(list_cbam_relevance, MATCH($L238,list_specific_countries,0)), IF(OR(EXACT($L238,list_unlocodes_countries)), "CBAM-relevant", "Ungültiger UNLOCODE")))</f>
        <v/>
      </c>
      <c r="N238" s="81" t="str" cm="1">
        <f t="array" ref="N238">IF($G238="", "", IF($AF238 &lt; 8, "Nicht genügend Ziffern", IF(OR(EXACT($AE238,LEFT(list_cn_codes,8))), "CBAM-relevant", "Von CBAM ausgeschlossen")))</f>
        <v/>
      </c>
      <c r="O238" s="81" t="str" cm="1">
        <f t="array" ref="O238">IF(AND(EXACT("",$G238:$I238)), "", IF(OR(EXACT("",$G238:$I238)), "Bitte Pflichtfelder befüllen", IF($AH238, IF($AI238, IF($AJ238, IF(AND($N238="CBAM-relevant",$M238="CBAM-relevant"), "CBAM-relevant", "von CBAM ausgeschlossen"), "Bitte Nettogewicht überprüfen"), "Bitte Ursprungsland überprüfen"), "Bitte Zolltarifnummer überprüfen")))</f>
        <v/>
      </c>
      <c r="P238" s="81" t="str" cm="1">
        <f t="array" ref="P238">IF(OR(EXACT("",$G238:$I238)), "", MAX(0, IF($AL238, IF($AK238, INDEX(defvals_specific_countries, MATCH(LEFT($AE238,8), LEFT(list_cn_codes,8), 0), MATCH($L238, list_specific_countries, 0)), INDEX(defvals_rest_of_world, MATCH(LEFT($AE238,8), LEFT(list_cn_codes,8), 0))), 0)))</f>
        <v/>
      </c>
      <c r="Q238" s="81" t="str">
        <f t="shared" si="24"/>
        <v/>
      </c>
      <c r="R238" s="81" t="str">
        <f t="shared" si="28"/>
        <v/>
      </c>
      <c r="S238" s="81" t="str">
        <f t="shared" si="28"/>
        <v/>
      </c>
      <c r="T238" s="81" t="str">
        <f t="shared" si="28"/>
        <v/>
      </c>
      <c r="U238" s="81" t="str">
        <f t="shared" si="28"/>
        <v/>
      </c>
      <c r="V238" s="81" t="str">
        <f t="shared" si="28"/>
        <v/>
      </c>
      <c r="W238" s="81" t="str">
        <f t="shared" si="28"/>
        <v/>
      </c>
      <c r="X238" s="81" t="str">
        <f t="shared" si="28"/>
        <v/>
      </c>
      <c r="Y238" s="81" t="str">
        <f t="shared" si="28"/>
        <v/>
      </c>
      <c r="Z238" s="81" t="str">
        <f t="shared" si="28"/>
        <v/>
      </c>
      <c r="AE238" s="7" t="str">
        <f t="shared" si="2"/>
        <v/>
      </c>
      <c r="AF238" s="7" t="str">
        <f t="shared" si="25"/>
        <v/>
      </c>
      <c r="AG238" s="7" t="str">
        <f t="shared" si="3"/>
        <v/>
      </c>
      <c r="AH238" s="7" t="str">
        <f t="shared" si="26"/>
        <v/>
      </c>
      <c r="AI238" s="7" t="str" cm="1">
        <f t="array" ref="AI238">IF($K238="", "", AND($L238&lt;&gt;"", OR(EXACT($L238,list_unlocodes_countries))))</f>
        <v/>
      </c>
      <c r="AJ238" s="7" t="str">
        <f t="shared" si="27"/>
        <v/>
      </c>
      <c r="AK238" s="7" t="str">
        <f t="shared" si="4"/>
        <v/>
      </c>
      <c r="AL238" s="7" t="str" cm="1">
        <f t="array" ref="AL238">IF($AE238="", "", ISNUMBER(MATCH(LEFT($AE238,8), LEFT(list_cn_codes,8), 0)))</f>
        <v/>
      </c>
      <c r="AM238" s="7" t="str" cm="1">
        <f t="array" ref="AM238">IFERROR(
 IF(OR(EXACT("",$G238:$I238)), "",
  IF($F238="", 1, INDEX(calc_companies, MATCH($F238, drop_companies, 0))) *
  IF($H238="", 1, INDEX(calc_suppliers, MATCH($H238, drop_suppliers, 0))) *
  INDEX(calc_cn_codes, MATCH(LEFT($AE238,8), LEFT(drop_cn_codes,8), 0)) *
  INDEX(calc_countries, MATCH($L238, drop_countries, 0))
 ), "")</f>
        <v/>
      </c>
    </row>
    <row r="239" spans="1:39" ht="36" customHeight="1" thickTop="1" thickBot="1" x14ac:dyDescent="0.3">
      <c r="A239" s="62"/>
      <c r="C239" s="75"/>
      <c r="D239" s="75"/>
      <c r="E239" s="75"/>
      <c r="F239" s="75"/>
      <c r="G239" s="76"/>
      <c r="H239" s="76"/>
      <c r="I239" s="76"/>
      <c r="J239" s="76"/>
      <c r="K239" s="81" t="str">
        <f>IF($H239="", "", IFERROR(INDEX('Country List'!$E$2:$E$224, MATCH(INDEX(copy_paste_country, MATCH($H239, copy_paste_supplier, 0)), 'Country List'!$G$2:$G$224, 0)), INDEX(copy_paste_country, MATCH($H239, copy_paste_supplier, 0))))</f>
        <v/>
      </c>
      <c r="L239" s="81" t="str">
        <f t="shared" si="0"/>
        <v/>
      </c>
      <c r="M239" s="81" t="str" cm="1">
        <f t="array" ref="M239">IF($K239="", "", IFERROR(INDEX(list_cbam_relevance, MATCH($L239,list_specific_countries,0)), IF(OR(EXACT($L239,list_unlocodes_countries)), "CBAM-relevant", "Ungültiger UNLOCODE")))</f>
        <v/>
      </c>
      <c r="N239" s="81" t="str" cm="1">
        <f t="array" ref="N239">IF($G239="", "", IF($AF239 &lt; 8, "Nicht genügend Ziffern", IF(OR(EXACT($AE239,LEFT(list_cn_codes,8))), "CBAM-relevant", "Von CBAM ausgeschlossen")))</f>
        <v/>
      </c>
      <c r="O239" s="81" t="str" cm="1">
        <f t="array" ref="O239">IF(AND(EXACT("",$G239:$I239)), "", IF(OR(EXACT("",$G239:$I239)), "Bitte Pflichtfelder befüllen", IF($AH239, IF($AI239, IF($AJ239, IF(AND($N239="CBAM-relevant",$M239="CBAM-relevant"), "CBAM-relevant", "von CBAM ausgeschlossen"), "Bitte Nettogewicht überprüfen"), "Bitte Ursprungsland überprüfen"), "Bitte Zolltarifnummer überprüfen")))</f>
        <v/>
      </c>
      <c r="P239" s="81" t="str" cm="1">
        <f t="array" ref="P239">IF(OR(EXACT("",$G239:$I239)), "", MAX(0, IF($AL239, IF($AK239, INDEX(defvals_specific_countries, MATCH(LEFT($AE239,8), LEFT(list_cn_codes,8), 0), MATCH($L239, list_specific_countries, 0)), INDEX(defvals_rest_of_world, MATCH(LEFT($AE239,8), LEFT(list_cn_codes,8), 0))), 0)))</f>
        <v/>
      </c>
      <c r="Q239" s="81" t="str">
        <f t="shared" si="24"/>
        <v/>
      </c>
      <c r="R239" s="81" t="str">
        <f t="shared" si="28"/>
        <v/>
      </c>
      <c r="S239" s="81" t="str">
        <f t="shared" si="28"/>
        <v/>
      </c>
      <c r="T239" s="81" t="str">
        <f t="shared" si="28"/>
        <v/>
      </c>
      <c r="U239" s="81" t="str">
        <f t="shared" si="28"/>
        <v/>
      </c>
      <c r="V239" s="81" t="str">
        <f t="shared" si="28"/>
        <v/>
      </c>
      <c r="W239" s="81" t="str">
        <f t="shared" si="28"/>
        <v/>
      </c>
      <c r="X239" s="81" t="str">
        <f t="shared" si="28"/>
        <v/>
      </c>
      <c r="Y239" s="81" t="str">
        <f t="shared" si="28"/>
        <v/>
      </c>
      <c r="Z239" s="81" t="str">
        <f t="shared" si="28"/>
        <v/>
      </c>
      <c r="AE239" s="7" t="str">
        <f t="shared" si="2"/>
        <v/>
      </c>
      <c r="AF239" s="7" t="str">
        <f t="shared" si="25"/>
        <v/>
      </c>
      <c r="AG239" s="7" t="str">
        <f t="shared" si="3"/>
        <v/>
      </c>
      <c r="AH239" s="7" t="str">
        <f t="shared" si="26"/>
        <v/>
      </c>
      <c r="AI239" s="7" t="str" cm="1">
        <f t="array" ref="AI239">IF($K239="", "", AND($L239&lt;&gt;"", OR(EXACT($L239,list_unlocodes_countries))))</f>
        <v/>
      </c>
      <c r="AJ239" s="7" t="str">
        <f t="shared" si="27"/>
        <v/>
      </c>
      <c r="AK239" s="7" t="str">
        <f t="shared" si="4"/>
        <v/>
      </c>
      <c r="AL239" s="7" t="str" cm="1">
        <f t="array" ref="AL239">IF($AE239="", "", ISNUMBER(MATCH(LEFT($AE239,8), LEFT(list_cn_codes,8), 0)))</f>
        <v/>
      </c>
      <c r="AM239" s="7" t="str" cm="1">
        <f t="array" ref="AM239">IFERROR(
 IF(OR(EXACT("",$G239:$I239)), "",
  IF($F239="", 1, INDEX(calc_companies, MATCH($F239, drop_companies, 0))) *
  IF($H239="", 1, INDEX(calc_suppliers, MATCH($H239, drop_suppliers, 0))) *
  INDEX(calc_cn_codes, MATCH(LEFT($AE239,8), LEFT(drop_cn_codes,8), 0)) *
  INDEX(calc_countries, MATCH($L239, drop_countries, 0))
 ), "")</f>
        <v/>
      </c>
    </row>
    <row r="240" spans="1:39" ht="36" customHeight="1" thickTop="1" thickBot="1" x14ac:dyDescent="0.3">
      <c r="A240" s="62"/>
      <c r="C240" s="75"/>
      <c r="D240" s="75"/>
      <c r="E240" s="75"/>
      <c r="F240" s="75"/>
      <c r="G240" s="76"/>
      <c r="H240" s="76"/>
      <c r="I240" s="76"/>
      <c r="J240" s="76"/>
      <c r="K240" s="81" t="str">
        <f>IF($H240="", "", IFERROR(INDEX('Country List'!$E$2:$E$224, MATCH(INDEX(copy_paste_country, MATCH($H240, copy_paste_supplier, 0)), 'Country List'!$G$2:$G$224, 0)), INDEX(copy_paste_country, MATCH($H240, copy_paste_supplier, 0))))</f>
        <v/>
      </c>
      <c r="L240" s="81" t="str">
        <f t="shared" si="0"/>
        <v/>
      </c>
      <c r="M240" s="81" t="str" cm="1">
        <f t="array" ref="M240">IF($K240="", "", IFERROR(INDEX(list_cbam_relevance, MATCH($L240,list_specific_countries,0)), IF(OR(EXACT($L240,list_unlocodes_countries)), "CBAM-relevant", "Ungültiger UNLOCODE")))</f>
        <v/>
      </c>
      <c r="N240" s="81" t="str" cm="1">
        <f t="array" ref="N240">IF($G240="", "", IF($AF240 &lt; 8, "Nicht genügend Ziffern", IF(OR(EXACT($AE240,LEFT(list_cn_codes,8))), "CBAM-relevant", "Von CBAM ausgeschlossen")))</f>
        <v/>
      </c>
      <c r="O240" s="81" t="str" cm="1">
        <f t="array" ref="O240">IF(AND(EXACT("",$G240:$I240)), "", IF(OR(EXACT("",$G240:$I240)), "Bitte Pflichtfelder befüllen", IF($AH240, IF($AI240, IF($AJ240, IF(AND($N240="CBAM-relevant",$M240="CBAM-relevant"), "CBAM-relevant", "von CBAM ausgeschlossen"), "Bitte Nettogewicht überprüfen"), "Bitte Ursprungsland überprüfen"), "Bitte Zolltarifnummer überprüfen")))</f>
        <v/>
      </c>
      <c r="P240" s="81" t="str" cm="1">
        <f t="array" ref="P240">IF(OR(EXACT("",$G240:$I240)), "", MAX(0, IF($AL240, IF($AK240, INDEX(defvals_specific_countries, MATCH(LEFT($AE240,8), LEFT(list_cn_codes,8), 0), MATCH($L240, list_specific_countries, 0)), INDEX(defvals_rest_of_world, MATCH(LEFT($AE240,8), LEFT(list_cn_codes,8), 0))), 0)))</f>
        <v/>
      </c>
      <c r="Q240" s="81" t="str">
        <f t="shared" si="24"/>
        <v/>
      </c>
      <c r="R240" s="81" t="str">
        <f t="shared" si="28"/>
        <v/>
      </c>
      <c r="S240" s="81" t="str">
        <f t="shared" si="28"/>
        <v/>
      </c>
      <c r="T240" s="81" t="str">
        <f t="shared" si="28"/>
        <v/>
      </c>
      <c r="U240" s="81" t="str">
        <f t="shared" si="28"/>
        <v/>
      </c>
      <c r="V240" s="81" t="str">
        <f t="shared" si="28"/>
        <v/>
      </c>
      <c r="W240" s="81" t="str">
        <f t="shared" si="28"/>
        <v/>
      </c>
      <c r="X240" s="81" t="str">
        <f t="shared" si="28"/>
        <v/>
      </c>
      <c r="Y240" s="81" t="str">
        <f t="shared" si="28"/>
        <v/>
      </c>
      <c r="Z240" s="81" t="str">
        <f t="shared" si="28"/>
        <v/>
      </c>
      <c r="AE240" s="7" t="str">
        <f t="shared" si="2"/>
        <v/>
      </c>
      <c r="AF240" s="7" t="str">
        <f t="shared" si="25"/>
        <v/>
      </c>
      <c r="AG240" s="7" t="str">
        <f t="shared" si="3"/>
        <v/>
      </c>
      <c r="AH240" s="7" t="str">
        <f t="shared" si="26"/>
        <v/>
      </c>
      <c r="AI240" s="7" t="str" cm="1">
        <f t="array" ref="AI240">IF($K240="", "", AND($L240&lt;&gt;"", OR(EXACT($L240,list_unlocodes_countries))))</f>
        <v/>
      </c>
      <c r="AJ240" s="7" t="str">
        <f t="shared" si="27"/>
        <v/>
      </c>
      <c r="AK240" s="7" t="str">
        <f t="shared" si="4"/>
        <v/>
      </c>
      <c r="AL240" s="7" t="str" cm="1">
        <f t="array" ref="AL240">IF($AE240="", "", ISNUMBER(MATCH(LEFT($AE240,8), LEFT(list_cn_codes,8), 0)))</f>
        <v/>
      </c>
      <c r="AM240" s="7" t="str" cm="1">
        <f t="array" ref="AM240">IFERROR(
 IF(OR(EXACT("",$G240:$I240)), "",
  IF($F240="", 1, INDEX(calc_companies, MATCH($F240, drop_companies, 0))) *
  IF($H240="", 1, INDEX(calc_suppliers, MATCH($H240, drop_suppliers, 0))) *
  INDEX(calc_cn_codes, MATCH(LEFT($AE240,8), LEFT(drop_cn_codes,8), 0)) *
  INDEX(calc_countries, MATCH($L240, drop_countries, 0))
 ), "")</f>
        <v/>
      </c>
    </row>
    <row r="241" spans="1:39" ht="36" customHeight="1" thickTop="1" thickBot="1" x14ac:dyDescent="0.3">
      <c r="A241" s="62"/>
      <c r="C241" s="75"/>
      <c r="D241" s="75"/>
      <c r="E241" s="75"/>
      <c r="F241" s="75"/>
      <c r="G241" s="76"/>
      <c r="H241" s="76"/>
      <c r="I241" s="76"/>
      <c r="J241" s="76"/>
      <c r="K241" s="81" t="str">
        <f>IF($H241="", "", IFERROR(INDEX('Country List'!$E$2:$E$224, MATCH(INDEX(copy_paste_country, MATCH($H241, copy_paste_supplier, 0)), 'Country List'!$G$2:$G$224, 0)), INDEX(copy_paste_country, MATCH($H241, copy_paste_supplier, 0))))</f>
        <v/>
      </c>
      <c r="L241" s="81" t="str">
        <f t="shared" si="0"/>
        <v/>
      </c>
      <c r="M241" s="81" t="str" cm="1">
        <f t="array" ref="M241">IF($K241="", "", IFERROR(INDEX(list_cbam_relevance, MATCH($L241,list_specific_countries,0)), IF(OR(EXACT($L241,list_unlocodes_countries)), "CBAM-relevant", "Ungültiger UNLOCODE")))</f>
        <v/>
      </c>
      <c r="N241" s="81" t="str" cm="1">
        <f t="array" ref="N241">IF($G241="", "", IF($AF241 &lt; 8, "Nicht genügend Ziffern", IF(OR(EXACT($AE241,LEFT(list_cn_codes,8))), "CBAM-relevant", "Von CBAM ausgeschlossen")))</f>
        <v/>
      </c>
      <c r="O241" s="81" t="str" cm="1">
        <f t="array" ref="O241">IF(AND(EXACT("",$G241:$I241)), "", IF(OR(EXACT("",$G241:$I241)), "Bitte Pflichtfelder befüllen", IF($AH241, IF($AI241, IF($AJ241, IF(AND($N241="CBAM-relevant",$M241="CBAM-relevant"), "CBAM-relevant", "von CBAM ausgeschlossen"), "Bitte Nettogewicht überprüfen"), "Bitte Ursprungsland überprüfen"), "Bitte Zolltarifnummer überprüfen")))</f>
        <v/>
      </c>
      <c r="P241" s="81" t="str" cm="1">
        <f t="array" ref="P241">IF(OR(EXACT("",$G241:$I241)), "", MAX(0, IF($AL241, IF($AK241, INDEX(defvals_specific_countries, MATCH(LEFT($AE241,8), LEFT(list_cn_codes,8), 0), MATCH($L241, list_specific_countries, 0)), INDEX(defvals_rest_of_world, MATCH(LEFT($AE241,8), LEFT(list_cn_codes,8), 0))), 0)))</f>
        <v/>
      </c>
      <c r="Q241" s="81" t="str">
        <f t="shared" si="24"/>
        <v/>
      </c>
      <c r="R241" s="81" t="str">
        <f t="shared" si="28"/>
        <v/>
      </c>
      <c r="S241" s="81" t="str">
        <f t="shared" si="28"/>
        <v/>
      </c>
      <c r="T241" s="81" t="str">
        <f t="shared" si="28"/>
        <v/>
      </c>
      <c r="U241" s="81" t="str">
        <f t="shared" si="28"/>
        <v/>
      </c>
      <c r="V241" s="81" t="str">
        <f t="shared" si="28"/>
        <v/>
      </c>
      <c r="W241" s="81" t="str">
        <f t="shared" si="28"/>
        <v/>
      </c>
      <c r="X241" s="81" t="str">
        <f t="shared" si="28"/>
        <v/>
      </c>
      <c r="Y241" s="81" t="str">
        <f t="shared" si="28"/>
        <v/>
      </c>
      <c r="Z241" s="81" t="str">
        <f t="shared" si="28"/>
        <v/>
      </c>
      <c r="AE241" s="7" t="str">
        <f t="shared" si="2"/>
        <v/>
      </c>
      <c r="AF241" s="7" t="str">
        <f t="shared" si="25"/>
        <v/>
      </c>
      <c r="AG241" s="7" t="str">
        <f t="shared" si="3"/>
        <v/>
      </c>
      <c r="AH241" s="7" t="str">
        <f t="shared" si="26"/>
        <v/>
      </c>
      <c r="AI241" s="7" t="str" cm="1">
        <f t="array" ref="AI241">IF($K241="", "", AND($L241&lt;&gt;"", OR(EXACT($L241,list_unlocodes_countries))))</f>
        <v/>
      </c>
      <c r="AJ241" s="7" t="str">
        <f t="shared" si="27"/>
        <v/>
      </c>
      <c r="AK241" s="7" t="str">
        <f t="shared" si="4"/>
        <v/>
      </c>
      <c r="AL241" s="7" t="str" cm="1">
        <f t="array" ref="AL241">IF($AE241="", "", ISNUMBER(MATCH(LEFT($AE241,8), LEFT(list_cn_codes,8), 0)))</f>
        <v/>
      </c>
      <c r="AM241" s="7" t="str" cm="1">
        <f t="array" ref="AM241">IFERROR(
 IF(OR(EXACT("",$G241:$I241)), "",
  IF($F241="", 1, INDEX(calc_companies, MATCH($F241, drop_companies, 0))) *
  IF($H241="", 1, INDEX(calc_suppliers, MATCH($H241, drop_suppliers, 0))) *
  INDEX(calc_cn_codes, MATCH(LEFT($AE241,8), LEFT(drop_cn_codes,8), 0)) *
  INDEX(calc_countries, MATCH($L241, drop_countries, 0))
 ), "")</f>
        <v/>
      </c>
    </row>
    <row r="242" spans="1:39" ht="36" customHeight="1" thickTop="1" thickBot="1" x14ac:dyDescent="0.3">
      <c r="A242" s="62"/>
      <c r="C242" s="75"/>
      <c r="D242" s="75"/>
      <c r="E242" s="75"/>
      <c r="F242" s="75"/>
      <c r="G242" s="76"/>
      <c r="H242" s="76"/>
      <c r="I242" s="76"/>
      <c r="J242" s="76"/>
      <c r="K242" s="81" t="str">
        <f>IF($H242="", "", IFERROR(INDEX('Country List'!$E$2:$E$224, MATCH(INDEX(copy_paste_country, MATCH($H242, copy_paste_supplier, 0)), 'Country List'!$G$2:$G$224, 0)), INDEX(copy_paste_country, MATCH($H242, copy_paste_supplier, 0))))</f>
        <v/>
      </c>
      <c r="L242" s="81" t="str">
        <f t="shared" si="0"/>
        <v/>
      </c>
      <c r="M242" s="81" t="str" cm="1">
        <f t="array" ref="M242">IF($K242="", "", IFERROR(INDEX(list_cbam_relevance, MATCH($L242,list_specific_countries,0)), IF(OR(EXACT($L242,list_unlocodes_countries)), "CBAM-relevant", "Ungültiger UNLOCODE")))</f>
        <v/>
      </c>
      <c r="N242" s="81" t="str" cm="1">
        <f t="array" ref="N242">IF($G242="", "", IF($AF242 &lt; 8, "Nicht genügend Ziffern", IF(OR(EXACT($AE242,LEFT(list_cn_codes,8))), "CBAM-relevant", "Von CBAM ausgeschlossen")))</f>
        <v/>
      </c>
      <c r="O242" s="81" t="str" cm="1">
        <f t="array" ref="O242">IF(AND(EXACT("",$G242:$I242)), "", IF(OR(EXACT("",$G242:$I242)), "Bitte Pflichtfelder befüllen", IF($AH242, IF($AI242, IF($AJ242, IF(AND($N242="CBAM-relevant",$M242="CBAM-relevant"), "CBAM-relevant", "von CBAM ausgeschlossen"), "Bitte Nettogewicht überprüfen"), "Bitte Ursprungsland überprüfen"), "Bitte Zolltarifnummer überprüfen")))</f>
        <v/>
      </c>
      <c r="P242" s="81" t="str" cm="1">
        <f t="array" ref="P242">IF(OR(EXACT("",$G242:$I242)), "", MAX(0, IF($AL242, IF($AK242, INDEX(defvals_specific_countries, MATCH(LEFT($AE242,8), LEFT(list_cn_codes,8), 0), MATCH($L242, list_specific_countries, 0)), INDEX(defvals_rest_of_world, MATCH(LEFT($AE242,8), LEFT(list_cn_codes,8), 0))), 0)))</f>
        <v/>
      </c>
      <c r="Q242" s="81" t="str">
        <f t="shared" si="24"/>
        <v/>
      </c>
      <c r="R242" s="81" t="str">
        <f t="shared" si="28"/>
        <v/>
      </c>
      <c r="S242" s="81" t="str">
        <f t="shared" si="28"/>
        <v/>
      </c>
      <c r="T242" s="81" t="str">
        <f t="shared" si="28"/>
        <v/>
      </c>
      <c r="U242" s="81" t="str">
        <f t="shared" si="28"/>
        <v/>
      </c>
      <c r="V242" s="81" t="str">
        <f t="shared" si="28"/>
        <v/>
      </c>
      <c r="W242" s="81" t="str">
        <f t="shared" si="28"/>
        <v/>
      </c>
      <c r="X242" s="81" t="str">
        <f t="shared" si="28"/>
        <v/>
      </c>
      <c r="Y242" s="81" t="str">
        <f t="shared" si="28"/>
        <v/>
      </c>
      <c r="Z242" s="81" t="str">
        <f t="shared" si="28"/>
        <v/>
      </c>
      <c r="AE242" s="7" t="str">
        <f t="shared" si="2"/>
        <v/>
      </c>
      <c r="AF242" s="7" t="str">
        <f t="shared" si="25"/>
        <v/>
      </c>
      <c r="AG242" s="7" t="str">
        <f t="shared" si="3"/>
        <v/>
      </c>
      <c r="AH242" s="7" t="str">
        <f t="shared" si="26"/>
        <v/>
      </c>
      <c r="AI242" s="7" t="str" cm="1">
        <f t="array" ref="AI242">IF($K242="", "", AND($L242&lt;&gt;"", OR(EXACT($L242,list_unlocodes_countries))))</f>
        <v/>
      </c>
      <c r="AJ242" s="7" t="str">
        <f t="shared" si="27"/>
        <v/>
      </c>
      <c r="AK242" s="7" t="str">
        <f t="shared" si="4"/>
        <v/>
      </c>
      <c r="AL242" s="7" t="str" cm="1">
        <f t="array" ref="AL242">IF($AE242="", "", ISNUMBER(MATCH(LEFT($AE242,8), LEFT(list_cn_codes,8), 0)))</f>
        <v/>
      </c>
      <c r="AM242" s="7" t="str" cm="1">
        <f t="array" ref="AM242">IFERROR(
 IF(OR(EXACT("",$G242:$I242)), "",
  IF($F242="", 1, INDEX(calc_companies, MATCH($F242, drop_companies, 0))) *
  IF($H242="", 1, INDEX(calc_suppliers, MATCH($H242, drop_suppliers, 0))) *
  INDEX(calc_cn_codes, MATCH(LEFT($AE242,8), LEFT(drop_cn_codes,8), 0)) *
  INDEX(calc_countries, MATCH($L242, drop_countries, 0))
 ), "")</f>
        <v/>
      </c>
    </row>
    <row r="243" spans="1:39" ht="36" customHeight="1" thickTop="1" thickBot="1" x14ac:dyDescent="0.3">
      <c r="A243" s="62"/>
      <c r="C243" s="75"/>
      <c r="D243" s="75"/>
      <c r="E243" s="75"/>
      <c r="F243" s="75"/>
      <c r="G243" s="76"/>
      <c r="H243" s="76"/>
      <c r="I243" s="76"/>
      <c r="J243" s="76"/>
      <c r="K243" s="81" t="str">
        <f>IF($H243="", "", IFERROR(INDEX('Country List'!$E$2:$E$224, MATCH(INDEX(copy_paste_country, MATCH($H243, copy_paste_supplier, 0)), 'Country List'!$G$2:$G$224, 0)), INDEX(copy_paste_country, MATCH($H243, copy_paste_supplier, 0))))</f>
        <v/>
      </c>
      <c r="L243" s="81" t="str">
        <f t="shared" si="0"/>
        <v/>
      </c>
      <c r="M243" s="81" t="str" cm="1">
        <f t="array" ref="M243">IF($K243="", "", IFERROR(INDEX(list_cbam_relevance, MATCH($L243,list_specific_countries,0)), IF(OR(EXACT($L243,list_unlocodes_countries)), "CBAM-relevant", "Ungültiger UNLOCODE")))</f>
        <v/>
      </c>
      <c r="N243" s="81" t="str" cm="1">
        <f t="array" ref="N243">IF($G243="", "", IF($AF243 &lt; 8, "Nicht genügend Ziffern", IF(OR(EXACT($AE243,LEFT(list_cn_codes,8))), "CBAM-relevant", "Von CBAM ausgeschlossen")))</f>
        <v/>
      </c>
      <c r="O243" s="81" t="str" cm="1">
        <f t="array" ref="O243">IF(AND(EXACT("",$G243:$I243)), "", IF(OR(EXACT("",$G243:$I243)), "Bitte Pflichtfelder befüllen", IF($AH243, IF($AI243, IF($AJ243, IF(AND($N243="CBAM-relevant",$M243="CBAM-relevant"), "CBAM-relevant", "von CBAM ausgeschlossen"), "Bitte Nettogewicht überprüfen"), "Bitte Ursprungsland überprüfen"), "Bitte Zolltarifnummer überprüfen")))</f>
        <v/>
      </c>
      <c r="P243" s="81" t="str" cm="1">
        <f t="array" ref="P243">IF(OR(EXACT("",$G243:$I243)), "", MAX(0, IF($AL243, IF($AK243, INDEX(defvals_specific_countries, MATCH(LEFT($AE243,8), LEFT(list_cn_codes,8), 0), MATCH($L243, list_specific_countries, 0)), INDEX(defvals_rest_of_world, MATCH(LEFT($AE243,8), LEFT(list_cn_codes,8), 0))), 0)))</f>
        <v/>
      </c>
      <c r="Q243" s="81" t="str">
        <f t="shared" si="24"/>
        <v/>
      </c>
      <c r="R243" s="81" t="str">
        <f t="shared" si="28"/>
        <v/>
      </c>
      <c r="S243" s="81" t="str">
        <f t="shared" si="28"/>
        <v/>
      </c>
      <c r="T243" s="81" t="str">
        <f t="shared" si="28"/>
        <v/>
      </c>
      <c r="U243" s="81" t="str">
        <f t="shared" si="28"/>
        <v/>
      </c>
      <c r="V243" s="81" t="str">
        <f t="shared" si="28"/>
        <v/>
      </c>
      <c r="W243" s="81" t="str">
        <f t="shared" si="28"/>
        <v/>
      </c>
      <c r="X243" s="81" t="str">
        <f t="shared" si="28"/>
        <v/>
      </c>
      <c r="Y243" s="81" t="str">
        <f t="shared" si="28"/>
        <v/>
      </c>
      <c r="Z243" s="81" t="str">
        <f t="shared" si="28"/>
        <v/>
      </c>
      <c r="AE243" s="7" t="str">
        <f t="shared" si="2"/>
        <v/>
      </c>
      <c r="AF243" s="7" t="str">
        <f t="shared" si="25"/>
        <v/>
      </c>
      <c r="AG243" s="7" t="str">
        <f t="shared" si="3"/>
        <v/>
      </c>
      <c r="AH243" s="7" t="str">
        <f t="shared" si="26"/>
        <v/>
      </c>
      <c r="AI243" s="7" t="str" cm="1">
        <f t="array" ref="AI243">IF($K243="", "", AND($L243&lt;&gt;"", OR(EXACT($L243,list_unlocodes_countries))))</f>
        <v/>
      </c>
      <c r="AJ243" s="7" t="str">
        <f t="shared" si="27"/>
        <v/>
      </c>
      <c r="AK243" s="7" t="str">
        <f t="shared" si="4"/>
        <v/>
      </c>
      <c r="AL243" s="7" t="str" cm="1">
        <f t="array" ref="AL243">IF($AE243="", "", ISNUMBER(MATCH(LEFT($AE243,8), LEFT(list_cn_codes,8), 0)))</f>
        <v/>
      </c>
      <c r="AM243" s="7" t="str" cm="1">
        <f t="array" ref="AM243">IFERROR(
 IF(OR(EXACT("",$G243:$I243)), "",
  IF($F243="", 1, INDEX(calc_companies, MATCH($F243, drop_companies, 0))) *
  IF($H243="", 1, INDEX(calc_suppliers, MATCH($H243, drop_suppliers, 0))) *
  INDEX(calc_cn_codes, MATCH(LEFT($AE243,8), LEFT(drop_cn_codes,8), 0)) *
  INDEX(calc_countries, MATCH($L243, drop_countries, 0))
 ), "")</f>
        <v/>
      </c>
    </row>
    <row r="244" spans="1:39" ht="36" customHeight="1" thickTop="1" thickBot="1" x14ac:dyDescent="0.3">
      <c r="A244" s="62"/>
      <c r="C244" s="75"/>
      <c r="D244" s="75"/>
      <c r="E244" s="75"/>
      <c r="F244" s="75"/>
      <c r="G244" s="76"/>
      <c r="H244" s="76"/>
      <c r="I244" s="76"/>
      <c r="J244" s="76"/>
      <c r="K244" s="81" t="str">
        <f>IF($H244="", "", IFERROR(INDEX('Country List'!$E$2:$E$224, MATCH(INDEX(copy_paste_country, MATCH($H244, copy_paste_supplier, 0)), 'Country List'!$G$2:$G$224, 0)), INDEX(copy_paste_country, MATCH($H244, copy_paste_supplier, 0))))</f>
        <v/>
      </c>
      <c r="L244" s="81" t="str">
        <f t="shared" si="0"/>
        <v/>
      </c>
      <c r="M244" s="81" t="str" cm="1">
        <f t="array" ref="M244">IF($K244="", "", IFERROR(INDEX(list_cbam_relevance, MATCH($L244,list_specific_countries,0)), IF(OR(EXACT($L244,list_unlocodes_countries)), "CBAM-relevant", "Ungültiger UNLOCODE")))</f>
        <v/>
      </c>
      <c r="N244" s="81" t="str" cm="1">
        <f t="array" ref="N244">IF($G244="", "", IF($AF244 &lt; 8, "Nicht genügend Ziffern", IF(OR(EXACT($AE244,LEFT(list_cn_codes,8))), "CBAM-relevant", "Von CBAM ausgeschlossen")))</f>
        <v/>
      </c>
      <c r="O244" s="81" t="str" cm="1">
        <f t="array" ref="O244">IF(AND(EXACT("",$G244:$I244)), "", IF(OR(EXACT("",$G244:$I244)), "Bitte Pflichtfelder befüllen", IF($AH244, IF($AI244, IF($AJ244, IF(AND($N244="CBAM-relevant",$M244="CBAM-relevant"), "CBAM-relevant", "von CBAM ausgeschlossen"), "Bitte Nettogewicht überprüfen"), "Bitte Ursprungsland überprüfen"), "Bitte Zolltarifnummer überprüfen")))</f>
        <v/>
      </c>
      <c r="P244" s="81" t="str" cm="1">
        <f t="array" ref="P244">IF(OR(EXACT("",$G244:$I244)), "", MAX(0, IF($AL244, IF($AK244, INDEX(defvals_specific_countries, MATCH(LEFT($AE244,8), LEFT(list_cn_codes,8), 0), MATCH($L244, list_specific_countries, 0)), INDEX(defvals_rest_of_world, MATCH(LEFT($AE244,8), LEFT(list_cn_codes,8), 0))), 0)))</f>
        <v/>
      </c>
      <c r="Q244" s="81" t="str">
        <f t="shared" si="24"/>
        <v/>
      </c>
      <c r="R244" s="81" t="str">
        <f t="shared" si="28"/>
        <v/>
      </c>
      <c r="S244" s="81" t="str">
        <f t="shared" si="28"/>
        <v/>
      </c>
      <c r="T244" s="81" t="str">
        <f t="shared" si="28"/>
        <v/>
      </c>
      <c r="U244" s="81" t="str">
        <f t="shared" si="28"/>
        <v/>
      </c>
      <c r="V244" s="81" t="str">
        <f t="shared" si="28"/>
        <v/>
      </c>
      <c r="W244" s="81" t="str">
        <f t="shared" si="28"/>
        <v/>
      </c>
      <c r="X244" s="81" t="str">
        <f t="shared" si="28"/>
        <v/>
      </c>
      <c r="Y244" s="81" t="str">
        <f t="shared" si="28"/>
        <v/>
      </c>
      <c r="Z244" s="81" t="str">
        <f t="shared" si="28"/>
        <v/>
      </c>
      <c r="AE244" s="7" t="str">
        <f t="shared" si="2"/>
        <v/>
      </c>
      <c r="AF244" s="7" t="str">
        <f t="shared" si="25"/>
        <v/>
      </c>
      <c r="AG244" s="7" t="str">
        <f t="shared" si="3"/>
        <v/>
      </c>
      <c r="AH244" s="7" t="str">
        <f t="shared" si="26"/>
        <v/>
      </c>
      <c r="AI244" s="7" t="str" cm="1">
        <f t="array" ref="AI244">IF($K244="", "", AND($L244&lt;&gt;"", OR(EXACT($L244,list_unlocodes_countries))))</f>
        <v/>
      </c>
      <c r="AJ244" s="7" t="str">
        <f t="shared" si="27"/>
        <v/>
      </c>
      <c r="AK244" s="7" t="str">
        <f t="shared" si="4"/>
        <v/>
      </c>
      <c r="AL244" s="7" t="str" cm="1">
        <f t="array" ref="AL244">IF($AE244="", "", ISNUMBER(MATCH(LEFT($AE244,8), LEFT(list_cn_codes,8), 0)))</f>
        <v/>
      </c>
      <c r="AM244" s="7" t="str" cm="1">
        <f t="array" ref="AM244">IFERROR(
 IF(OR(EXACT("",$G244:$I244)), "",
  IF($F244="", 1, INDEX(calc_companies, MATCH($F244, drop_companies, 0))) *
  IF($H244="", 1, INDEX(calc_suppliers, MATCH($H244, drop_suppliers, 0))) *
  INDEX(calc_cn_codes, MATCH(LEFT($AE244,8), LEFT(drop_cn_codes,8), 0)) *
  INDEX(calc_countries, MATCH($L244, drop_countries, 0))
 ), "")</f>
        <v/>
      </c>
    </row>
    <row r="245" spans="1:39" ht="36" customHeight="1" thickTop="1" thickBot="1" x14ac:dyDescent="0.3">
      <c r="A245" s="62"/>
      <c r="C245" s="75"/>
      <c r="D245" s="75"/>
      <c r="E245" s="75"/>
      <c r="F245" s="75"/>
      <c r="G245" s="76"/>
      <c r="H245" s="76"/>
      <c r="I245" s="76"/>
      <c r="J245" s="76"/>
      <c r="K245" s="81" t="str">
        <f>IF($H245="", "", IFERROR(INDEX('Country List'!$E$2:$E$224, MATCH(INDEX(copy_paste_country, MATCH($H245, copy_paste_supplier, 0)), 'Country List'!$G$2:$G$224, 0)), INDEX(copy_paste_country, MATCH($H245, copy_paste_supplier, 0))))</f>
        <v/>
      </c>
      <c r="L245" s="81" t="str">
        <f t="shared" si="0"/>
        <v/>
      </c>
      <c r="M245" s="81" t="str" cm="1">
        <f t="array" ref="M245">IF($K245="", "", IFERROR(INDEX(list_cbam_relevance, MATCH($L245,list_specific_countries,0)), IF(OR(EXACT($L245,list_unlocodes_countries)), "CBAM-relevant", "Ungültiger UNLOCODE")))</f>
        <v/>
      </c>
      <c r="N245" s="81" t="str" cm="1">
        <f t="array" ref="N245">IF($G245="", "", IF($AF245 &lt; 8, "Nicht genügend Ziffern", IF(OR(EXACT($AE245,LEFT(list_cn_codes,8))), "CBAM-relevant", "Von CBAM ausgeschlossen")))</f>
        <v/>
      </c>
      <c r="O245" s="81" t="str" cm="1">
        <f t="array" ref="O245">IF(AND(EXACT("",$G245:$I245)), "", IF(OR(EXACT("",$G245:$I245)), "Bitte Pflichtfelder befüllen", IF($AH245, IF($AI245, IF($AJ245, IF(AND($N245="CBAM-relevant",$M245="CBAM-relevant"), "CBAM-relevant", "von CBAM ausgeschlossen"), "Bitte Nettogewicht überprüfen"), "Bitte Ursprungsland überprüfen"), "Bitte Zolltarifnummer überprüfen")))</f>
        <v/>
      </c>
      <c r="P245" s="81" t="str" cm="1">
        <f t="array" ref="P245">IF(OR(EXACT("",$G245:$I245)), "", MAX(0, IF($AL245, IF($AK245, INDEX(defvals_specific_countries, MATCH(LEFT($AE245,8), LEFT(list_cn_codes,8), 0), MATCH($L245, list_specific_countries, 0)), INDEX(defvals_rest_of_world, MATCH(LEFT($AE245,8), LEFT(list_cn_codes,8), 0))), 0)))</f>
        <v/>
      </c>
      <c r="Q245" s="81" t="str">
        <f t="shared" si="24"/>
        <v/>
      </c>
      <c r="R245" s="81" t="str">
        <f t="shared" si="28"/>
        <v/>
      </c>
      <c r="S245" s="81" t="str">
        <f t="shared" si="28"/>
        <v/>
      </c>
      <c r="T245" s="81" t="str">
        <f t="shared" si="28"/>
        <v/>
      </c>
      <c r="U245" s="81" t="str">
        <f t="shared" si="28"/>
        <v/>
      </c>
      <c r="V245" s="81" t="str">
        <f t="shared" si="28"/>
        <v/>
      </c>
      <c r="W245" s="81" t="str">
        <f t="shared" si="28"/>
        <v/>
      </c>
      <c r="X245" s="81" t="str">
        <f t="shared" si="28"/>
        <v/>
      </c>
      <c r="Y245" s="81" t="str">
        <f t="shared" si="28"/>
        <v/>
      </c>
      <c r="Z245" s="81" t="str">
        <f t="shared" si="28"/>
        <v/>
      </c>
      <c r="AE245" s="7" t="str">
        <f t="shared" si="2"/>
        <v/>
      </c>
      <c r="AF245" s="7" t="str">
        <f t="shared" si="25"/>
        <v/>
      </c>
      <c r="AG245" s="7" t="str">
        <f t="shared" si="3"/>
        <v/>
      </c>
      <c r="AH245" s="7" t="str">
        <f t="shared" si="26"/>
        <v/>
      </c>
      <c r="AI245" s="7" t="str" cm="1">
        <f t="array" ref="AI245">IF($K245="", "", AND($L245&lt;&gt;"", OR(EXACT($L245,list_unlocodes_countries))))</f>
        <v/>
      </c>
      <c r="AJ245" s="7" t="str">
        <f t="shared" si="27"/>
        <v/>
      </c>
      <c r="AK245" s="7" t="str">
        <f t="shared" si="4"/>
        <v/>
      </c>
      <c r="AL245" s="7" t="str" cm="1">
        <f t="array" ref="AL245">IF($AE245="", "", ISNUMBER(MATCH(LEFT($AE245,8), LEFT(list_cn_codes,8), 0)))</f>
        <v/>
      </c>
      <c r="AM245" s="7" t="str" cm="1">
        <f t="array" ref="AM245">IFERROR(
 IF(OR(EXACT("",$G245:$I245)), "",
  IF($F245="", 1, INDEX(calc_companies, MATCH($F245, drop_companies, 0))) *
  IF($H245="", 1, INDEX(calc_suppliers, MATCH($H245, drop_suppliers, 0))) *
  INDEX(calc_cn_codes, MATCH(LEFT($AE245,8), LEFT(drop_cn_codes,8), 0)) *
  INDEX(calc_countries, MATCH($L245, drop_countries, 0))
 ), "")</f>
        <v/>
      </c>
    </row>
    <row r="246" spans="1:39" ht="36" customHeight="1" thickTop="1" thickBot="1" x14ac:dyDescent="0.3">
      <c r="A246" s="62"/>
      <c r="C246" s="75"/>
      <c r="D246" s="75"/>
      <c r="E246" s="75"/>
      <c r="F246" s="75"/>
      <c r="G246" s="76"/>
      <c r="H246" s="76"/>
      <c r="I246" s="76"/>
      <c r="J246" s="76"/>
      <c r="K246" s="81" t="str">
        <f>IF($H246="", "", IFERROR(INDEX('Country List'!$E$2:$E$224, MATCH(INDEX(copy_paste_country, MATCH($H246, copy_paste_supplier, 0)), 'Country List'!$G$2:$G$224, 0)), INDEX(copy_paste_country, MATCH($H246, copy_paste_supplier, 0))))</f>
        <v/>
      </c>
      <c r="L246" s="81" t="str">
        <f t="shared" si="0"/>
        <v/>
      </c>
      <c r="M246" s="81" t="str" cm="1">
        <f t="array" ref="M246">IF($K246="", "", IFERROR(INDEX(list_cbam_relevance, MATCH($L246,list_specific_countries,0)), IF(OR(EXACT($L246,list_unlocodes_countries)), "CBAM-relevant", "Ungültiger UNLOCODE")))</f>
        <v/>
      </c>
      <c r="N246" s="81" t="str" cm="1">
        <f t="array" ref="N246">IF($G246="", "", IF($AF246 &lt; 8, "Nicht genügend Ziffern", IF(OR(EXACT($AE246,LEFT(list_cn_codes,8))), "CBAM-relevant", "Von CBAM ausgeschlossen")))</f>
        <v/>
      </c>
      <c r="O246" s="81" t="str" cm="1">
        <f t="array" ref="O246">IF(AND(EXACT("",$G246:$I246)), "", IF(OR(EXACT("",$G246:$I246)), "Bitte Pflichtfelder befüllen", IF($AH246, IF($AI246, IF($AJ246, IF(AND($N246="CBAM-relevant",$M246="CBAM-relevant"), "CBAM-relevant", "von CBAM ausgeschlossen"), "Bitte Nettogewicht überprüfen"), "Bitte Ursprungsland überprüfen"), "Bitte Zolltarifnummer überprüfen")))</f>
        <v/>
      </c>
      <c r="P246" s="81" t="str" cm="1">
        <f t="array" ref="P246">IF(OR(EXACT("",$G246:$I246)), "", MAX(0, IF($AL246, IF($AK246, INDEX(defvals_specific_countries, MATCH(LEFT($AE246,8), LEFT(list_cn_codes,8), 0), MATCH($L246, list_specific_countries, 0)), INDEX(defvals_rest_of_world, MATCH(LEFT($AE246,8), LEFT(list_cn_codes,8), 0))), 0)))</f>
        <v/>
      </c>
      <c r="Q246" s="81" t="str">
        <f t="shared" si="24"/>
        <v/>
      </c>
      <c r="R246" s="81" t="str">
        <f t="shared" si="28"/>
        <v/>
      </c>
      <c r="S246" s="81" t="str">
        <f t="shared" si="28"/>
        <v/>
      </c>
      <c r="T246" s="81" t="str">
        <f t="shared" si="28"/>
        <v/>
      </c>
      <c r="U246" s="81" t="str">
        <f t="shared" si="28"/>
        <v/>
      </c>
      <c r="V246" s="81" t="str">
        <f t="shared" si="28"/>
        <v/>
      </c>
      <c r="W246" s="81" t="str">
        <f t="shared" si="28"/>
        <v/>
      </c>
      <c r="X246" s="81" t="str">
        <f t="shared" si="28"/>
        <v/>
      </c>
      <c r="Y246" s="81" t="str">
        <f t="shared" si="28"/>
        <v/>
      </c>
      <c r="Z246" s="81" t="str">
        <f t="shared" si="28"/>
        <v/>
      </c>
      <c r="AE246" s="7" t="str">
        <f t="shared" si="2"/>
        <v/>
      </c>
      <c r="AF246" s="7" t="str">
        <f t="shared" si="25"/>
        <v/>
      </c>
      <c r="AG246" s="7" t="str">
        <f t="shared" si="3"/>
        <v/>
      </c>
      <c r="AH246" s="7" t="str">
        <f t="shared" si="26"/>
        <v/>
      </c>
      <c r="AI246" s="7" t="str" cm="1">
        <f t="array" ref="AI246">IF($K246="", "", AND($L246&lt;&gt;"", OR(EXACT($L246,list_unlocodes_countries))))</f>
        <v/>
      </c>
      <c r="AJ246" s="7" t="str">
        <f t="shared" si="27"/>
        <v/>
      </c>
      <c r="AK246" s="7" t="str">
        <f t="shared" si="4"/>
        <v/>
      </c>
      <c r="AL246" s="7" t="str" cm="1">
        <f t="array" ref="AL246">IF($AE246="", "", ISNUMBER(MATCH(LEFT($AE246,8), LEFT(list_cn_codes,8), 0)))</f>
        <v/>
      </c>
      <c r="AM246" s="7" t="str" cm="1">
        <f t="array" ref="AM246">IFERROR(
 IF(OR(EXACT("",$G246:$I246)), "",
  IF($F246="", 1, INDEX(calc_companies, MATCH($F246, drop_companies, 0))) *
  IF($H246="", 1, INDEX(calc_suppliers, MATCH($H246, drop_suppliers, 0))) *
  INDEX(calc_cn_codes, MATCH(LEFT($AE246,8), LEFT(drop_cn_codes,8), 0)) *
  INDEX(calc_countries, MATCH($L246, drop_countries, 0))
 ), "")</f>
        <v/>
      </c>
    </row>
    <row r="247" spans="1:39" ht="36" customHeight="1" thickTop="1" thickBot="1" x14ac:dyDescent="0.3">
      <c r="A247" s="62"/>
      <c r="C247" s="75"/>
      <c r="D247" s="75"/>
      <c r="E247" s="75"/>
      <c r="F247" s="75"/>
      <c r="G247" s="76"/>
      <c r="H247" s="76"/>
      <c r="I247" s="76"/>
      <c r="J247" s="76"/>
      <c r="K247" s="81" t="str">
        <f>IF($H247="", "", IFERROR(INDEX('Country List'!$E$2:$E$224, MATCH(INDEX(copy_paste_country, MATCH($H247, copy_paste_supplier, 0)), 'Country List'!$G$2:$G$224, 0)), INDEX(copy_paste_country, MATCH($H247, copy_paste_supplier, 0))))</f>
        <v/>
      </c>
      <c r="L247" s="81" t="str">
        <f t="shared" si="0"/>
        <v/>
      </c>
      <c r="M247" s="81" t="str" cm="1">
        <f t="array" ref="M247">IF($K247="", "", IFERROR(INDEX(list_cbam_relevance, MATCH($L247,list_specific_countries,0)), IF(OR(EXACT($L247,list_unlocodes_countries)), "CBAM-relevant", "Ungültiger UNLOCODE")))</f>
        <v/>
      </c>
      <c r="N247" s="81" t="str" cm="1">
        <f t="array" ref="N247">IF($G247="", "", IF($AF247 &lt; 8, "Nicht genügend Ziffern", IF(OR(EXACT($AE247,LEFT(list_cn_codes,8))), "CBAM-relevant", "Von CBAM ausgeschlossen")))</f>
        <v/>
      </c>
      <c r="O247" s="81" t="str" cm="1">
        <f t="array" ref="O247">IF(AND(EXACT("",$G247:$I247)), "", IF(OR(EXACT("",$G247:$I247)), "Bitte Pflichtfelder befüllen", IF($AH247, IF($AI247, IF($AJ247, IF(AND($N247="CBAM-relevant",$M247="CBAM-relevant"), "CBAM-relevant", "von CBAM ausgeschlossen"), "Bitte Nettogewicht überprüfen"), "Bitte Ursprungsland überprüfen"), "Bitte Zolltarifnummer überprüfen")))</f>
        <v/>
      </c>
      <c r="P247" s="81" t="str" cm="1">
        <f t="array" ref="P247">IF(OR(EXACT("",$G247:$I247)), "", MAX(0, IF($AL247, IF($AK247, INDEX(defvals_specific_countries, MATCH(LEFT($AE247,8), LEFT(list_cn_codes,8), 0), MATCH($L247, list_specific_countries, 0)), INDEX(defvals_rest_of_world, MATCH(LEFT($AE247,8), LEFT(list_cn_codes,8), 0))), 0)))</f>
        <v/>
      </c>
      <c r="Q247" s="81" t="str">
        <f t="shared" si="24"/>
        <v/>
      </c>
      <c r="R247" s="81" t="str">
        <f t="shared" si="28"/>
        <v/>
      </c>
      <c r="S247" s="81" t="str">
        <f t="shared" si="28"/>
        <v/>
      </c>
      <c r="T247" s="81" t="str">
        <f t="shared" si="28"/>
        <v/>
      </c>
      <c r="U247" s="81" t="str">
        <f t="shared" si="28"/>
        <v/>
      </c>
      <c r="V247" s="81" t="str">
        <f t="shared" si="28"/>
        <v/>
      </c>
      <c r="W247" s="81" t="str">
        <f t="shared" si="28"/>
        <v/>
      </c>
      <c r="X247" s="81" t="str">
        <f t="shared" si="28"/>
        <v/>
      </c>
      <c r="Y247" s="81" t="str">
        <f t="shared" si="28"/>
        <v/>
      </c>
      <c r="Z247" s="81" t="str">
        <f t="shared" si="28"/>
        <v/>
      </c>
      <c r="AE247" s="7" t="str">
        <f t="shared" si="2"/>
        <v/>
      </c>
      <c r="AF247" s="7" t="str">
        <f t="shared" si="25"/>
        <v/>
      </c>
      <c r="AG247" s="7" t="str">
        <f t="shared" si="3"/>
        <v/>
      </c>
      <c r="AH247" s="7" t="str">
        <f t="shared" si="26"/>
        <v/>
      </c>
      <c r="AI247" s="7" t="str" cm="1">
        <f t="array" ref="AI247">IF($K247="", "", AND($L247&lt;&gt;"", OR(EXACT($L247,list_unlocodes_countries))))</f>
        <v/>
      </c>
      <c r="AJ247" s="7" t="str">
        <f t="shared" si="27"/>
        <v/>
      </c>
      <c r="AK247" s="7" t="str">
        <f t="shared" si="4"/>
        <v/>
      </c>
      <c r="AL247" s="7" t="str" cm="1">
        <f t="array" ref="AL247">IF($AE247="", "", ISNUMBER(MATCH(LEFT($AE247,8), LEFT(list_cn_codes,8), 0)))</f>
        <v/>
      </c>
      <c r="AM247" s="7" t="str" cm="1">
        <f t="array" ref="AM247">IFERROR(
 IF(OR(EXACT("",$G247:$I247)), "",
  IF($F247="", 1, INDEX(calc_companies, MATCH($F247, drop_companies, 0))) *
  IF($H247="", 1, INDEX(calc_suppliers, MATCH($H247, drop_suppliers, 0))) *
  INDEX(calc_cn_codes, MATCH(LEFT($AE247,8), LEFT(drop_cn_codes,8), 0)) *
  INDEX(calc_countries, MATCH($L247, drop_countries, 0))
 ), "")</f>
        <v/>
      </c>
    </row>
    <row r="248" spans="1:39" ht="36" customHeight="1" thickTop="1" thickBot="1" x14ac:dyDescent="0.3">
      <c r="A248" s="62"/>
      <c r="C248" s="75"/>
      <c r="D248" s="75"/>
      <c r="E248" s="75"/>
      <c r="F248" s="75"/>
      <c r="G248" s="76"/>
      <c r="H248" s="76"/>
      <c r="I248" s="76"/>
      <c r="J248" s="76"/>
      <c r="K248" s="81" t="str">
        <f>IF($H248="", "", IFERROR(INDEX('Country List'!$E$2:$E$224, MATCH(INDEX(copy_paste_country, MATCH($H248, copy_paste_supplier, 0)), 'Country List'!$G$2:$G$224, 0)), INDEX(copy_paste_country, MATCH($H248, copy_paste_supplier, 0))))</f>
        <v/>
      </c>
      <c r="L248" s="81" t="str">
        <f t="shared" si="0"/>
        <v/>
      </c>
      <c r="M248" s="81" t="str" cm="1">
        <f t="array" ref="M248">IF($K248="", "", IFERROR(INDEX(list_cbam_relevance, MATCH($L248,list_specific_countries,0)), IF(OR(EXACT($L248,list_unlocodes_countries)), "CBAM-relevant", "Ungültiger UNLOCODE")))</f>
        <v/>
      </c>
      <c r="N248" s="81" t="str" cm="1">
        <f t="array" ref="N248">IF($G248="", "", IF($AF248 &lt; 8, "Nicht genügend Ziffern", IF(OR(EXACT($AE248,LEFT(list_cn_codes,8))), "CBAM-relevant", "Von CBAM ausgeschlossen")))</f>
        <v/>
      </c>
      <c r="O248" s="81" t="str" cm="1">
        <f t="array" ref="O248">IF(AND(EXACT("",$G248:$I248)), "", IF(OR(EXACT("",$G248:$I248)), "Bitte Pflichtfelder befüllen", IF($AH248, IF($AI248, IF($AJ248, IF(AND($N248="CBAM-relevant",$M248="CBAM-relevant"), "CBAM-relevant", "von CBAM ausgeschlossen"), "Bitte Nettogewicht überprüfen"), "Bitte Ursprungsland überprüfen"), "Bitte Zolltarifnummer überprüfen")))</f>
        <v/>
      </c>
      <c r="P248" s="81" t="str" cm="1">
        <f t="array" ref="P248">IF(OR(EXACT("",$G248:$I248)), "", MAX(0, IF($AL248, IF($AK248, INDEX(defvals_specific_countries, MATCH(LEFT($AE248,8), LEFT(list_cn_codes,8), 0), MATCH($L248, list_specific_countries, 0)), INDEX(defvals_rest_of_world, MATCH(LEFT($AE248,8), LEFT(list_cn_codes,8), 0))), 0)))</f>
        <v/>
      </c>
      <c r="Q248" s="81" t="str">
        <f t="shared" si="24"/>
        <v/>
      </c>
      <c r="R248" s="81" t="str">
        <f t="shared" si="28"/>
        <v/>
      </c>
      <c r="S248" s="81" t="str">
        <f t="shared" si="28"/>
        <v/>
      </c>
      <c r="T248" s="81" t="str">
        <f t="shared" si="28"/>
        <v/>
      </c>
      <c r="U248" s="81" t="str">
        <f t="shared" si="28"/>
        <v/>
      </c>
      <c r="V248" s="81" t="str">
        <f t="shared" si="28"/>
        <v/>
      </c>
      <c r="W248" s="81" t="str">
        <f t="shared" si="28"/>
        <v/>
      </c>
      <c r="X248" s="81" t="str">
        <f t="shared" ref="R248:Z276" si="29">IF($P248="", "", MAX(0, $Q248 - INDEX(defvals_benchmark, MATCH($G248, defvals_cn_codes, 0))*(1-INDEX(defvals_phase_in, MATCH(X$5, defvals_years, 0)))) * $AG248 * 80)</f>
        <v/>
      </c>
      <c r="Y248" s="81" t="str">
        <f t="shared" si="29"/>
        <v/>
      </c>
      <c r="Z248" s="81" t="str">
        <f t="shared" si="29"/>
        <v/>
      </c>
      <c r="AE248" s="7" t="str">
        <f t="shared" si="2"/>
        <v/>
      </c>
      <c r="AF248" s="7" t="str">
        <f t="shared" si="25"/>
        <v/>
      </c>
      <c r="AG248" s="7" t="str">
        <f t="shared" si="3"/>
        <v/>
      </c>
      <c r="AH248" s="7" t="str">
        <f t="shared" si="26"/>
        <v/>
      </c>
      <c r="AI248" s="7" t="str" cm="1">
        <f t="array" ref="AI248">IF($K248="", "", AND($L248&lt;&gt;"", OR(EXACT($L248,list_unlocodes_countries))))</f>
        <v/>
      </c>
      <c r="AJ248" s="7" t="str">
        <f t="shared" si="27"/>
        <v/>
      </c>
      <c r="AK248" s="7" t="str">
        <f t="shared" si="4"/>
        <v/>
      </c>
      <c r="AL248" s="7" t="str" cm="1">
        <f t="array" ref="AL248">IF($AE248="", "", ISNUMBER(MATCH(LEFT($AE248,8), LEFT(list_cn_codes,8), 0)))</f>
        <v/>
      </c>
      <c r="AM248" s="7" t="str" cm="1">
        <f t="array" ref="AM248">IFERROR(
 IF(OR(EXACT("",$G248:$I248)), "",
  IF($F248="", 1, INDEX(calc_companies, MATCH($F248, drop_companies, 0))) *
  IF($H248="", 1, INDEX(calc_suppliers, MATCH($H248, drop_suppliers, 0))) *
  INDEX(calc_cn_codes, MATCH(LEFT($AE248,8), LEFT(drop_cn_codes,8), 0)) *
  INDEX(calc_countries, MATCH($L248, drop_countries, 0))
 ), "")</f>
        <v/>
      </c>
    </row>
    <row r="249" spans="1:39" ht="36" customHeight="1" thickTop="1" thickBot="1" x14ac:dyDescent="0.3">
      <c r="A249" s="62"/>
      <c r="C249" s="75"/>
      <c r="D249" s="75"/>
      <c r="E249" s="75"/>
      <c r="F249" s="75"/>
      <c r="G249" s="76"/>
      <c r="H249" s="76"/>
      <c r="I249" s="76"/>
      <c r="J249" s="76"/>
      <c r="K249" s="81" t="str">
        <f>IF($H249="", "", IFERROR(INDEX('Country List'!$E$2:$E$224, MATCH(INDEX(copy_paste_country, MATCH($H249, copy_paste_supplier, 0)), 'Country List'!$G$2:$G$224, 0)), INDEX(copy_paste_country, MATCH($H249, copy_paste_supplier, 0))))</f>
        <v/>
      </c>
      <c r="L249" s="81" t="str">
        <f t="shared" ref="L249:L305" si="30">IF($K249="", "", IFERROR(INDEX(list_unlocodes_countries, MATCH($K249, list_unlocodes, 0)), ""))</f>
        <v/>
      </c>
      <c r="M249" s="81" t="str" cm="1">
        <f t="array" ref="M249">IF($K249="", "", IFERROR(INDEX(list_cbam_relevance, MATCH($L249,list_specific_countries,0)), IF(OR(EXACT($L249,list_unlocodes_countries)), "CBAM-relevant", "Ungültiger UNLOCODE")))</f>
        <v/>
      </c>
      <c r="N249" s="81" t="str" cm="1">
        <f t="array" ref="N249">IF($G249="", "", IF($AF249 &lt; 8, "Nicht genügend Ziffern", IF(OR(EXACT($AE249,LEFT(list_cn_codes,8))), "CBAM-relevant", "Von CBAM ausgeschlossen")))</f>
        <v/>
      </c>
      <c r="O249" s="81" t="str" cm="1">
        <f t="array" ref="O249">IF(AND(EXACT("",$G249:$I249)), "", IF(OR(EXACT("",$G249:$I249)), "Bitte Pflichtfelder befüllen", IF($AH249, IF($AI249, IF($AJ249, IF(AND($N249="CBAM-relevant",$M249="CBAM-relevant"), "CBAM-relevant", "von CBAM ausgeschlossen"), "Bitte Nettogewicht überprüfen"), "Bitte Ursprungsland überprüfen"), "Bitte Zolltarifnummer überprüfen")))</f>
        <v/>
      </c>
      <c r="P249" s="81" t="str" cm="1">
        <f t="array" ref="P249">IF(OR(EXACT("",$G249:$I249)), "", MAX(0, IF($AL249, IF($AK249, INDEX(defvals_specific_countries, MATCH(LEFT($AE249,8), LEFT(list_cn_codes,8), 0), MATCH($L249, list_specific_countries, 0)), INDEX(defvals_rest_of_world, MATCH(LEFT($AE249,8), LEFT(list_cn_codes,8), 0))), 0)))</f>
        <v/>
      </c>
      <c r="Q249" s="81" t="str">
        <f t="shared" si="24"/>
        <v/>
      </c>
      <c r="R249" s="81" t="str">
        <f t="shared" si="29"/>
        <v/>
      </c>
      <c r="S249" s="81" t="str">
        <f t="shared" si="29"/>
        <v/>
      </c>
      <c r="T249" s="81" t="str">
        <f t="shared" si="29"/>
        <v/>
      </c>
      <c r="U249" s="81" t="str">
        <f t="shared" si="29"/>
        <v/>
      </c>
      <c r="V249" s="81" t="str">
        <f t="shared" si="29"/>
        <v/>
      </c>
      <c r="W249" s="81" t="str">
        <f t="shared" si="29"/>
        <v/>
      </c>
      <c r="X249" s="81" t="str">
        <f t="shared" si="29"/>
        <v/>
      </c>
      <c r="Y249" s="81" t="str">
        <f t="shared" si="29"/>
        <v/>
      </c>
      <c r="Z249" s="81" t="str">
        <f t="shared" si="29"/>
        <v/>
      </c>
      <c r="AE249" s="7" t="str">
        <f t="shared" ref="AE249:AE305" si="31">IF($G249="", "", LEFT(SUBSTITUTE($G249, " ", ""),8))</f>
        <v/>
      </c>
      <c r="AF249" s="7" t="str">
        <f t="shared" si="25"/>
        <v/>
      </c>
      <c r="AG249" s="7" t="str">
        <f t="shared" ref="AG249:AG305" si="32">IF($I249="", "", $I249/1000)</f>
        <v/>
      </c>
      <c r="AH249" s="7" t="str">
        <f t="shared" si="26"/>
        <v/>
      </c>
      <c r="AI249" s="7" t="str" cm="1">
        <f t="array" ref="AI249">IF($K249="", "", AND($L249&lt;&gt;"", OR(EXACT($L249,list_unlocodes_countries))))</f>
        <v/>
      </c>
      <c r="AJ249" s="7" t="str">
        <f t="shared" si="27"/>
        <v/>
      </c>
      <c r="AK249" s="7" t="str">
        <f t="shared" ref="AK249:AK305" si="33">IF($L249="", "", ISNUMBER(MATCH($L249,list_specific_countries,0)))</f>
        <v/>
      </c>
      <c r="AL249" s="7" t="str" cm="1">
        <f t="array" ref="AL249">IF($AE249="", "", ISNUMBER(MATCH(LEFT($AE249,8), LEFT(list_cn_codes,8), 0)))</f>
        <v/>
      </c>
      <c r="AM249" s="7" t="str" cm="1">
        <f t="array" ref="AM249">IFERROR(
 IF(OR(EXACT("",$G249:$I249)), "",
  IF($F249="", 1, INDEX(calc_companies, MATCH($F249, drop_companies, 0))) *
  IF($H249="", 1, INDEX(calc_suppliers, MATCH($H249, drop_suppliers, 0))) *
  INDEX(calc_cn_codes, MATCH(LEFT($AE249,8), LEFT(drop_cn_codes,8), 0)) *
  INDEX(calc_countries, MATCH($L249, drop_countries, 0))
 ), "")</f>
        <v/>
      </c>
    </row>
    <row r="250" spans="1:39" ht="36" customHeight="1" thickTop="1" thickBot="1" x14ac:dyDescent="0.3">
      <c r="A250" s="62"/>
      <c r="C250" s="75"/>
      <c r="D250" s="75"/>
      <c r="E250" s="75"/>
      <c r="F250" s="75"/>
      <c r="G250" s="76"/>
      <c r="H250" s="76"/>
      <c r="I250" s="76"/>
      <c r="J250" s="76"/>
      <c r="K250" s="81" t="str">
        <f>IF($H250="", "", IFERROR(INDEX('Country List'!$E$2:$E$224, MATCH(INDEX(copy_paste_country, MATCH($H250, copy_paste_supplier, 0)), 'Country List'!$G$2:$G$224, 0)), INDEX(copy_paste_country, MATCH($H250, copy_paste_supplier, 0))))</f>
        <v/>
      </c>
      <c r="L250" s="81" t="str">
        <f t="shared" si="30"/>
        <v/>
      </c>
      <c r="M250" s="81" t="str" cm="1">
        <f t="array" ref="M250">IF($K250="", "", IFERROR(INDEX(list_cbam_relevance, MATCH($L250,list_specific_countries,0)), IF(OR(EXACT($L250,list_unlocodes_countries)), "CBAM-relevant", "Ungültiger UNLOCODE")))</f>
        <v/>
      </c>
      <c r="N250" s="81" t="str" cm="1">
        <f t="array" ref="N250">IF($G250="", "", IF($AF250 &lt; 8, "Nicht genügend Ziffern", IF(OR(EXACT($AE250,LEFT(list_cn_codes,8))), "CBAM-relevant", "Von CBAM ausgeschlossen")))</f>
        <v/>
      </c>
      <c r="O250" s="81" t="str" cm="1">
        <f t="array" ref="O250">IF(AND(EXACT("",$G250:$I250)), "", IF(OR(EXACT("",$G250:$I250)), "Bitte Pflichtfelder befüllen", IF($AH250, IF($AI250, IF($AJ250, IF(AND($N250="CBAM-relevant",$M250="CBAM-relevant"), "CBAM-relevant", "von CBAM ausgeschlossen"), "Bitte Nettogewicht überprüfen"), "Bitte Ursprungsland überprüfen"), "Bitte Zolltarifnummer überprüfen")))</f>
        <v/>
      </c>
      <c r="P250" s="81" t="str" cm="1">
        <f t="array" ref="P250">IF(OR(EXACT("",$G250:$I250)), "", MAX(0, IF($AL250, IF($AK250, INDEX(defvals_specific_countries, MATCH(LEFT($AE250,8), LEFT(list_cn_codes,8), 0), MATCH($L250, list_specific_countries, 0)), INDEX(defvals_rest_of_world, MATCH(LEFT($AE250,8), LEFT(list_cn_codes,8), 0))), 0)))</f>
        <v/>
      </c>
      <c r="Q250" s="81" t="str">
        <f t="shared" si="24"/>
        <v/>
      </c>
      <c r="R250" s="81" t="str">
        <f t="shared" si="29"/>
        <v/>
      </c>
      <c r="S250" s="81" t="str">
        <f t="shared" si="29"/>
        <v/>
      </c>
      <c r="T250" s="81" t="str">
        <f t="shared" si="29"/>
        <v/>
      </c>
      <c r="U250" s="81" t="str">
        <f t="shared" si="29"/>
        <v/>
      </c>
      <c r="V250" s="81" t="str">
        <f t="shared" si="29"/>
        <v/>
      </c>
      <c r="W250" s="81" t="str">
        <f t="shared" si="29"/>
        <v/>
      </c>
      <c r="X250" s="81" t="str">
        <f t="shared" si="29"/>
        <v/>
      </c>
      <c r="Y250" s="81" t="str">
        <f t="shared" si="29"/>
        <v/>
      </c>
      <c r="Z250" s="81" t="str">
        <f t="shared" si="29"/>
        <v/>
      </c>
      <c r="AE250" s="7" t="str">
        <f t="shared" si="31"/>
        <v/>
      </c>
      <c r="AF250" s="7" t="str">
        <f t="shared" si="25"/>
        <v/>
      </c>
      <c r="AG250" s="7" t="str">
        <f t="shared" si="32"/>
        <v/>
      </c>
      <c r="AH250" s="7" t="str">
        <f t="shared" si="26"/>
        <v/>
      </c>
      <c r="AI250" s="7" t="str" cm="1">
        <f t="array" ref="AI250">IF($K250="", "", AND($L250&lt;&gt;"", OR(EXACT($L250,list_unlocodes_countries))))</f>
        <v/>
      </c>
      <c r="AJ250" s="7" t="str">
        <f t="shared" si="27"/>
        <v/>
      </c>
      <c r="AK250" s="7" t="str">
        <f t="shared" si="33"/>
        <v/>
      </c>
      <c r="AL250" s="7" t="str" cm="1">
        <f t="array" ref="AL250">IF($AE250="", "", ISNUMBER(MATCH(LEFT($AE250,8), LEFT(list_cn_codes,8), 0)))</f>
        <v/>
      </c>
      <c r="AM250" s="7" t="str" cm="1">
        <f t="array" ref="AM250">IFERROR(
 IF(OR(EXACT("",$G250:$I250)), "",
  IF($F250="", 1, INDEX(calc_companies, MATCH($F250, drop_companies, 0))) *
  IF($H250="", 1, INDEX(calc_suppliers, MATCH($H250, drop_suppliers, 0))) *
  INDEX(calc_cn_codes, MATCH(LEFT($AE250,8), LEFT(drop_cn_codes,8), 0)) *
  INDEX(calc_countries, MATCH($L250, drop_countries, 0))
 ), "")</f>
        <v/>
      </c>
    </row>
    <row r="251" spans="1:39" ht="36" customHeight="1" thickTop="1" thickBot="1" x14ac:dyDescent="0.3">
      <c r="A251" s="62"/>
      <c r="C251" s="75"/>
      <c r="D251" s="75"/>
      <c r="E251" s="75"/>
      <c r="F251" s="75"/>
      <c r="G251" s="76"/>
      <c r="H251" s="76"/>
      <c r="I251" s="76"/>
      <c r="J251" s="76"/>
      <c r="K251" s="81" t="str">
        <f>IF($H251="", "", IFERROR(INDEX('Country List'!$E$2:$E$224, MATCH(INDEX(copy_paste_country, MATCH($H251, copy_paste_supplier, 0)), 'Country List'!$G$2:$G$224, 0)), INDEX(copy_paste_country, MATCH($H251, copy_paste_supplier, 0))))</f>
        <v/>
      </c>
      <c r="L251" s="81" t="str">
        <f t="shared" si="30"/>
        <v/>
      </c>
      <c r="M251" s="81" t="str" cm="1">
        <f t="array" ref="M251">IF($K251="", "", IFERROR(INDEX(list_cbam_relevance, MATCH($L251,list_specific_countries,0)), IF(OR(EXACT($L251,list_unlocodes_countries)), "CBAM-relevant", "Ungültiger UNLOCODE")))</f>
        <v/>
      </c>
      <c r="N251" s="81" t="str" cm="1">
        <f t="array" ref="N251">IF($G251="", "", IF($AF251 &lt; 8, "Nicht genügend Ziffern", IF(OR(EXACT($AE251,LEFT(list_cn_codes,8))), "CBAM-relevant", "Von CBAM ausgeschlossen")))</f>
        <v/>
      </c>
      <c r="O251" s="81" t="str" cm="1">
        <f t="array" ref="O251">IF(AND(EXACT("",$G251:$I251)), "", IF(OR(EXACT("",$G251:$I251)), "Bitte Pflichtfelder befüllen", IF($AH251, IF($AI251, IF($AJ251, IF(AND($N251="CBAM-relevant",$M251="CBAM-relevant"), "CBAM-relevant", "von CBAM ausgeschlossen"), "Bitte Nettogewicht überprüfen"), "Bitte Ursprungsland überprüfen"), "Bitte Zolltarifnummer überprüfen")))</f>
        <v/>
      </c>
      <c r="P251" s="81" t="str" cm="1">
        <f t="array" ref="P251">IF(OR(EXACT("",$G251:$I251)), "", MAX(0, IF($AL251, IF($AK251, INDEX(defvals_specific_countries, MATCH(LEFT($AE251,8), LEFT(list_cn_codes,8), 0), MATCH($L251, list_specific_countries, 0)), INDEX(defvals_rest_of_world, MATCH(LEFT($AE251,8), LEFT(list_cn_codes,8), 0))), 0)))</f>
        <v/>
      </c>
      <c r="Q251" s="81" t="str">
        <f t="shared" si="24"/>
        <v/>
      </c>
      <c r="R251" s="81" t="str">
        <f t="shared" si="29"/>
        <v/>
      </c>
      <c r="S251" s="81" t="str">
        <f t="shared" si="29"/>
        <v/>
      </c>
      <c r="T251" s="81" t="str">
        <f t="shared" si="29"/>
        <v/>
      </c>
      <c r="U251" s="81" t="str">
        <f t="shared" si="29"/>
        <v/>
      </c>
      <c r="V251" s="81" t="str">
        <f t="shared" si="29"/>
        <v/>
      </c>
      <c r="W251" s="81" t="str">
        <f t="shared" si="29"/>
        <v/>
      </c>
      <c r="X251" s="81" t="str">
        <f t="shared" si="29"/>
        <v/>
      </c>
      <c r="Y251" s="81" t="str">
        <f t="shared" si="29"/>
        <v/>
      </c>
      <c r="Z251" s="81" t="str">
        <f t="shared" si="29"/>
        <v/>
      </c>
      <c r="AE251" s="7" t="str">
        <f t="shared" si="31"/>
        <v/>
      </c>
      <c r="AF251" s="7" t="str">
        <f t="shared" si="25"/>
        <v/>
      </c>
      <c r="AG251" s="7" t="str">
        <f t="shared" si="32"/>
        <v/>
      </c>
      <c r="AH251" s="7" t="str">
        <f t="shared" si="26"/>
        <v/>
      </c>
      <c r="AI251" s="7" t="str" cm="1">
        <f t="array" ref="AI251">IF($K251="", "", AND($L251&lt;&gt;"", OR(EXACT($L251,list_unlocodes_countries))))</f>
        <v/>
      </c>
      <c r="AJ251" s="7" t="str">
        <f t="shared" si="27"/>
        <v/>
      </c>
      <c r="AK251" s="7" t="str">
        <f t="shared" si="33"/>
        <v/>
      </c>
      <c r="AL251" s="7" t="str" cm="1">
        <f t="array" ref="AL251">IF($AE251="", "", ISNUMBER(MATCH(LEFT($AE251,8), LEFT(list_cn_codes,8), 0)))</f>
        <v/>
      </c>
      <c r="AM251" s="7" t="str" cm="1">
        <f t="array" ref="AM251">IFERROR(
 IF(OR(EXACT("",$G251:$I251)), "",
  IF($F251="", 1, INDEX(calc_companies, MATCH($F251, drop_companies, 0))) *
  IF($H251="", 1, INDEX(calc_suppliers, MATCH($H251, drop_suppliers, 0))) *
  INDEX(calc_cn_codes, MATCH(LEFT($AE251,8), LEFT(drop_cn_codes,8), 0)) *
  INDEX(calc_countries, MATCH($L251, drop_countries, 0))
 ), "")</f>
        <v/>
      </c>
    </row>
    <row r="252" spans="1:39" ht="36" customHeight="1" thickTop="1" thickBot="1" x14ac:dyDescent="0.3">
      <c r="A252" s="62"/>
      <c r="C252" s="75"/>
      <c r="D252" s="75"/>
      <c r="E252" s="75"/>
      <c r="F252" s="75"/>
      <c r="G252" s="76"/>
      <c r="H252" s="76"/>
      <c r="I252" s="76"/>
      <c r="J252" s="76"/>
      <c r="K252" s="81" t="str">
        <f>IF($H252="", "", IFERROR(INDEX('Country List'!$E$2:$E$224, MATCH(INDEX(copy_paste_country, MATCH($H252, copy_paste_supplier, 0)), 'Country List'!$G$2:$G$224, 0)), INDEX(copy_paste_country, MATCH($H252, copy_paste_supplier, 0))))</f>
        <v/>
      </c>
      <c r="L252" s="81" t="str">
        <f t="shared" si="30"/>
        <v/>
      </c>
      <c r="M252" s="81" t="str" cm="1">
        <f t="array" ref="M252">IF($K252="", "", IFERROR(INDEX(list_cbam_relevance, MATCH($L252,list_specific_countries,0)), IF(OR(EXACT($L252,list_unlocodes_countries)), "CBAM-relevant", "Ungültiger UNLOCODE")))</f>
        <v/>
      </c>
      <c r="N252" s="81" t="str" cm="1">
        <f t="array" ref="N252">IF($G252="", "", IF($AF252 &lt; 8, "Nicht genügend Ziffern", IF(OR(EXACT($AE252,LEFT(list_cn_codes,8))), "CBAM-relevant", "Von CBAM ausgeschlossen")))</f>
        <v/>
      </c>
      <c r="O252" s="81" t="str" cm="1">
        <f t="array" ref="O252">IF(AND(EXACT("",$G252:$I252)), "", IF(OR(EXACT("",$G252:$I252)), "Bitte Pflichtfelder befüllen", IF($AH252, IF($AI252, IF($AJ252, IF(AND($N252="CBAM-relevant",$M252="CBAM-relevant"), "CBAM-relevant", "von CBAM ausgeschlossen"), "Bitte Nettogewicht überprüfen"), "Bitte Ursprungsland überprüfen"), "Bitte Zolltarifnummer überprüfen")))</f>
        <v/>
      </c>
      <c r="P252" s="81" t="str" cm="1">
        <f t="array" ref="P252">IF(OR(EXACT("",$G252:$I252)), "", MAX(0, IF($AL252, IF($AK252, INDEX(defvals_specific_countries, MATCH(LEFT($AE252,8), LEFT(list_cn_codes,8), 0), MATCH($L252, list_specific_countries, 0)), INDEX(defvals_rest_of_world, MATCH(LEFT($AE252,8), LEFT(list_cn_codes,8), 0))), 0)))</f>
        <v/>
      </c>
      <c r="Q252" s="81" t="str">
        <f t="shared" si="24"/>
        <v/>
      </c>
      <c r="R252" s="81" t="str">
        <f t="shared" si="29"/>
        <v/>
      </c>
      <c r="S252" s="81" t="str">
        <f t="shared" si="29"/>
        <v/>
      </c>
      <c r="T252" s="81" t="str">
        <f t="shared" si="29"/>
        <v/>
      </c>
      <c r="U252" s="81" t="str">
        <f t="shared" si="29"/>
        <v/>
      </c>
      <c r="V252" s="81" t="str">
        <f t="shared" si="29"/>
        <v/>
      </c>
      <c r="W252" s="81" t="str">
        <f t="shared" si="29"/>
        <v/>
      </c>
      <c r="X252" s="81" t="str">
        <f t="shared" si="29"/>
        <v/>
      </c>
      <c r="Y252" s="81" t="str">
        <f t="shared" si="29"/>
        <v/>
      </c>
      <c r="Z252" s="81" t="str">
        <f t="shared" si="29"/>
        <v/>
      </c>
      <c r="AE252" s="7" t="str">
        <f t="shared" si="31"/>
        <v/>
      </c>
      <c r="AF252" s="7" t="str">
        <f t="shared" si="25"/>
        <v/>
      </c>
      <c r="AG252" s="7" t="str">
        <f t="shared" si="32"/>
        <v/>
      </c>
      <c r="AH252" s="7" t="str">
        <f t="shared" si="26"/>
        <v/>
      </c>
      <c r="AI252" s="7" t="str" cm="1">
        <f t="array" ref="AI252">IF($K252="", "", AND($L252&lt;&gt;"", OR(EXACT($L252,list_unlocodes_countries))))</f>
        <v/>
      </c>
      <c r="AJ252" s="7" t="str">
        <f t="shared" si="27"/>
        <v/>
      </c>
      <c r="AK252" s="7" t="str">
        <f t="shared" si="33"/>
        <v/>
      </c>
      <c r="AL252" s="7" t="str" cm="1">
        <f t="array" ref="AL252">IF($AE252="", "", ISNUMBER(MATCH(LEFT($AE252,8), LEFT(list_cn_codes,8), 0)))</f>
        <v/>
      </c>
      <c r="AM252" s="7" t="str" cm="1">
        <f t="array" ref="AM252">IFERROR(
 IF(OR(EXACT("",$G252:$I252)), "",
  IF($F252="", 1, INDEX(calc_companies, MATCH($F252, drop_companies, 0))) *
  IF($H252="", 1, INDEX(calc_suppliers, MATCH($H252, drop_suppliers, 0))) *
  INDEX(calc_cn_codes, MATCH(LEFT($AE252,8), LEFT(drop_cn_codes,8), 0)) *
  INDEX(calc_countries, MATCH($L252, drop_countries, 0))
 ), "")</f>
        <v/>
      </c>
    </row>
    <row r="253" spans="1:39" ht="36" customHeight="1" thickTop="1" thickBot="1" x14ac:dyDescent="0.3">
      <c r="A253" s="62"/>
      <c r="C253" s="75"/>
      <c r="D253" s="75"/>
      <c r="E253" s="75"/>
      <c r="F253" s="75"/>
      <c r="G253" s="76"/>
      <c r="H253" s="76"/>
      <c r="I253" s="76"/>
      <c r="J253" s="76"/>
      <c r="K253" s="81" t="str">
        <f>IF($H253="", "", IFERROR(INDEX('Country List'!$E$2:$E$224, MATCH(INDEX(copy_paste_country, MATCH($H253, copy_paste_supplier, 0)), 'Country List'!$G$2:$G$224, 0)), INDEX(copy_paste_country, MATCH($H253, copy_paste_supplier, 0))))</f>
        <v/>
      </c>
      <c r="L253" s="81" t="str">
        <f t="shared" si="30"/>
        <v/>
      </c>
      <c r="M253" s="81" t="str" cm="1">
        <f t="array" ref="M253">IF($K253="", "", IFERROR(INDEX(list_cbam_relevance, MATCH($L253,list_specific_countries,0)), IF(OR(EXACT($L253,list_unlocodes_countries)), "CBAM-relevant", "Ungültiger UNLOCODE")))</f>
        <v/>
      </c>
      <c r="N253" s="81" t="str" cm="1">
        <f t="array" ref="N253">IF($G253="", "", IF($AF253 &lt; 8, "Nicht genügend Ziffern", IF(OR(EXACT($AE253,LEFT(list_cn_codes,8))), "CBAM-relevant", "Von CBAM ausgeschlossen")))</f>
        <v/>
      </c>
      <c r="O253" s="81" t="str" cm="1">
        <f t="array" ref="O253">IF(AND(EXACT("",$G253:$I253)), "", IF(OR(EXACT("",$G253:$I253)), "Bitte Pflichtfelder befüllen", IF($AH253, IF($AI253, IF($AJ253, IF(AND($N253="CBAM-relevant",$M253="CBAM-relevant"), "CBAM-relevant", "von CBAM ausgeschlossen"), "Bitte Nettogewicht überprüfen"), "Bitte Ursprungsland überprüfen"), "Bitte Zolltarifnummer überprüfen")))</f>
        <v/>
      </c>
      <c r="P253" s="81" t="str" cm="1">
        <f t="array" ref="P253">IF(OR(EXACT("",$G253:$I253)), "", MAX(0, IF($AL253, IF($AK253, INDEX(defvals_specific_countries, MATCH(LEFT($AE253,8), LEFT(list_cn_codes,8), 0), MATCH($L253, list_specific_countries, 0)), INDEX(defvals_rest_of_world, MATCH(LEFT($AE253,8), LEFT(list_cn_codes,8), 0))), 0)))</f>
        <v/>
      </c>
      <c r="Q253" s="81" t="str">
        <f t="shared" si="24"/>
        <v/>
      </c>
      <c r="R253" s="81" t="str">
        <f t="shared" si="29"/>
        <v/>
      </c>
      <c r="S253" s="81" t="str">
        <f t="shared" si="29"/>
        <v/>
      </c>
      <c r="T253" s="81" t="str">
        <f t="shared" si="29"/>
        <v/>
      </c>
      <c r="U253" s="81" t="str">
        <f t="shared" si="29"/>
        <v/>
      </c>
      <c r="V253" s="81" t="str">
        <f t="shared" si="29"/>
        <v/>
      </c>
      <c r="W253" s="81" t="str">
        <f t="shared" si="29"/>
        <v/>
      </c>
      <c r="X253" s="81" t="str">
        <f t="shared" si="29"/>
        <v/>
      </c>
      <c r="Y253" s="81" t="str">
        <f t="shared" si="29"/>
        <v/>
      </c>
      <c r="Z253" s="81" t="str">
        <f t="shared" si="29"/>
        <v/>
      </c>
      <c r="AE253" s="7" t="str">
        <f t="shared" si="31"/>
        <v/>
      </c>
      <c r="AF253" s="7" t="str">
        <f t="shared" si="25"/>
        <v/>
      </c>
      <c r="AG253" s="7" t="str">
        <f t="shared" si="32"/>
        <v/>
      </c>
      <c r="AH253" s="7" t="str">
        <f t="shared" si="26"/>
        <v/>
      </c>
      <c r="AI253" s="7" t="str" cm="1">
        <f t="array" ref="AI253">IF($K253="", "", AND($L253&lt;&gt;"", OR(EXACT($L253,list_unlocodes_countries))))</f>
        <v/>
      </c>
      <c r="AJ253" s="7" t="str">
        <f t="shared" si="27"/>
        <v/>
      </c>
      <c r="AK253" s="7" t="str">
        <f t="shared" si="33"/>
        <v/>
      </c>
      <c r="AL253" s="7" t="str" cm="1">
        <f t="array" ref="AL253">IF($AE253="", "", ISNUMBER(MATCH(LEFT($AE253,8), LEFT(list_cn_codes,8), 0)))</f>
        <v/>
      </c>
      <c r="AM253" s="7" t="str" cm="1">
        <f t="array" ref="AM253">IFERROR(
 IF(OR(EXACT("",$G253:$I253)), "",
  IF($F253="", 1, INDEX(calc_companies, MATCH($F253, drop_companies, 0))) *
  IF($H253="", 1, INDEX(calc_suppliers, MATCH($H253, drop_suppliers, 0))) *
  INDEX(calc_cn_codes, MATCH(LEFT($AE253,8), LEFT(drop_cn_codes,8), 0)) *
  INDEX(calc_countries, MATCH($L253, drop_countries, 0))
 ), "")</f>
        <v/>
      </c>
    </row>
    <row r="254" spans="1:39" ht="36" customHeight="1" thickTop="1" thickBot="1" x14ac:dyDescent="0.3">
      <c r="A254" s="62"/>
      <c r="C254" s="75"/>
      <c r="D254" s="75"/>
      <c r="E254" s="75"/>
      <c r="F254" s="75"/>
      <c r="G254" s="76"/>
      <c r="H254" s="76"/>
      <c r="I254" s="76"/>
      <c r="J254" s="76"/>
      <c r="K254" s="81" t="str">
        <f>IF($H254="", "", IFERROR(INDEX('Country List'!$E$2:$E$224, MATCH(INDEX(copy_paste_country, MATCH($H254, copy_paste_supplier, 0)), 'Country List'!$G$2:$G$224, 0)), INDEX(copy_paste_country, MATCH($H254, copy_paste_supplier, 0))))</f>
        <v/>
      </c>
      <c r="L254" s="81" t="str">
        <f t="shared" si="30"/>
        <v/>
      </c>
      <c r="M254" s="81" t="str" cm="1">
        <f t="array" ref="M254">IF($K254="", "", IFERROR(INDEX(list_cbam_relevance, MATCH($L254,list_specific_countries,0)), IF(OR(EXACT($L254,list_unlocodes_countries)), "CBAM-relevant", "Ungültiger UNLOCODE")))</f>
        <v/>
      </c>
      <c r="N254" s="81" t="str" cm="1">
        <f t="array" ref="N254">IF($G254="", "", IF($AF254 &lt; 8, "Nicht genügend Ziffern", IF(OR(EXACT($AE254,LEFT(list_cn_codes,8))), "CBAM-relevant", "Von CBAM ausgeschlossen")))</f>
        <v/>
      </c>
      <c r="O254" s="81" t="str" cm="1">
        <f t="array" ref="O254">IF(AND(EXACT("",$G254:$I254)), "", IF(OR(EXACT("",$G254:$I254)), "Bitte Pflichtfelder befüllen", IF($AH254, IF($AI254, IF($AJ254, IF(AND($N254="CBAM-relevant",$M254="CBAM-relevant"), "CBAM-relevant", "von CBAM ausgeschlossen"), "Bitte Nettogewicht überprüfen"), "Bitte Ursprungsland überprüfen"), "Bitte Zolltarifnummer überprüfen")))</f>
        <v/>
      </c>
      <c r="P254" s="81" t="str" cm="1">
        <f t="array" ref="P254">IF(OR(EXACT("",$G254:$I254)), "", MAX(0, IF($AL254, IF($AK254, INDEX(defvals_specific_countries, MATCH(LEFT($AE254,8), LEFT(list_cn_codes,8), 0), MATCH($L254, list_specific_countries, 0)), INDEX(defvals_rest_of_world, MATCH(LEFT($AE254,8), LEFT(list_cn_codes,8), 0))), 0)))</f>
        <v/>
      </c>
      <c r="Q254" s="81" t="str">
        <f t="shared" si="24"/>
        <v/>
      </c>
      <c r="R254" s="81" t="str">
        <f t="shared" si="29"/>
        <v/>
      </c>
      <c r="S254" s="81" t="str">
        <f t="shared" si="29"/>
        <v/>
      </c>
      <c r="T254" s="81" t="str">
        <f t="shared" si="29"/>
        <v/>
      </c>
      <c r="U254" s="81" t="str">
        <f t="shared" si="29"/>
        <v/>
      </c>
      <c r="V254" s="81" t="str">
        <f t="shared" si="29"/>
        <v/>
      </c>
      <c r="W254" s="81" t="str">
        <f t="shared" si="29"/>
        <v/>
      </c>
      <c r="X254" s="81" t="str">
        <f t="shared" si="29"/>
        <v/>
      </c>
      <c r="Y254" s="81" t="str">
        <f t="shared" si="29"/>
        <v/>
      </c>
      <c r="Z254" s="81" t="str">
        <f t="shared" si="29"/>
        <v/>
      </c>
      <c r="AE254" s="7" t="str">
        <f t="shared" si="31"/>
        <v/>
      </c>
      <c r="AF254" s="7" t="str">
        <f t="shared" si="25"/>
        <v/>
      </c>
      <c r="AG254" s="7" t="str">
        <f t="shared" si="32"/>
        <v/>
      </c>
      <c r="AH254" s="7" t="str">
        <f t="shared" si="26"/>
        <v/>
      </c>
      <c r="AI254" s="7" t="str" cm="1">
        <f t="array" ref="AI254">IF($K254="", "", AND($L254&lt;&gt;"", OR(EXACT($L254,list_unlocodes_countries))))</f>
        <v/>
      </c>
      <c r="AJ254" s="7" t="str">
        <f t="shared" si="27"/>
        <v/>
      </c>
      <c r="AK254" s="7" t="str">
        <f t="shared" si="33"/>
        <v/>
      </c>
      <c r="AL254" s="7" t="str" cm="1">
        <f t="array" ref="AL254">IF($AE254="", "", ISNUMBER(MATCH(LEFT($AE254,8), LEFT(list_cn_codes,8), 0)))</f>
        <v/>
      </c>
      <c r="AM254" s="7" t="str" cm="1">
        <f t="array" ref="AM254">IFERROR(
 IF(OR(EXACT("",$G254:$I254)), "",
  IF($F254="", 1, INDEX(calc_companies, MATCH($F254, drop_companies, 0))) *
  IF($H254="", 1, INDEX(calc_suppliers, MATCH($H254, drop_suppliers, 0))) *
  INDEX(calc_cn_codes, MATCH(LEFT($AE254,8), LEFT(drop_cn_codes,8), 0)) *
  INDEX(calc_countries, MATCH($L254, drop_countries, 0))
 ), "")</f>
        <v/>
      </c>
    </row>
    <row r="255" spans="1:39" ht="36" customHeight="1" thickTop="1" thickBot="1" x14ac:dyDescent="0.3">
      <c r="A255" s="62"/>
      <c r="C255" s="75"/>
      <c r="D255" s="75"/>
      <c r="E255" s="75"/>
      <c r="F255" s="75"/>
      <c r="G255" s="76"/>
      <c r="H255" s="76"/>
      <c r="I255" s="76"/>
      <c r="J255" s="76"/>
      <c r="K255" s="81" t="str">
        <f>IF($H255="", "", IFERROR(INDEX('Country List'!$E$2:$E$224, MATCH(INDEX(copy_paste_country, MATCH($H255, copy_paste_supplier, 0)), 'Country List'!$G$2:$G$224, 0)), INDEX(copy_paste_country, MATCH($H255, copy_paste_supplier, 0))))</f>
        <v/>
      </c>
      <c r="L255" s="81" t="str">
        <f t="shared" si="30"/>
        <v/>
      </c>
      <c r="M255" s="81" t="str" cm="1">
        <f t="array" ref="M255">IF($K255="", "", IFERROR(INDEX(list_cbam_relevance, MATCH($L255,list_specific_countries,0)), IF(OR(EXACT($L255,list_unlocodes_countries)), "CBAM-relevant", "Ungültiger UNLOCODE")))</f>
        <v/>
      </c>
      <c r="N255" s="81" t="str" cm="1">
        <f t="array" ref="N255">IF($G255="", "", IF($AF255 &lt; 8, "Nicht genügend Ziffern", IF(OR(EXACT($AE255,LEFT(list_cn_codes,8))), "CBAM-relevant", "Von CBAM ausgeschlossen")))</f>
        <v/>
      </c>
      <c r="O255" s="81" t="str" cm="1">
        <f t="array" ref="O255">IF(AND(EXACT("",$G255:$I255)), "", IF(OR(EXACT("",$G255:$I255)), "Bitte Pflichtfelder befüllen", IF($AH255, IF($AI255, IF($AJ255, IF(AND($N255="CBAM-relevant",$M255="CBAM-relevant"), "CBAM-relevant", "von CBAM ausgeschlossen"), "Bitte Nettogewicht überprüfen"), "Bitte Ursprungsland überprüfen"), "Bitte Zolltarifnummer überprüfen")))</f>
        <v/>
      </c>
      <c r="P255" s="81" t="str" cm="1">
        <f t="array" ref="P255">IF(OR(EXACT("",$G255:$I255)), "", MAX(0, IF($AL255, IF($AK255, INDEX(defvals_specific_countries, MATCH(LEFT($AE255,8), LEFT(list_cn_codes,8), 0), MATCH($L255, list_specific_countries, 0)), INDEX(defvals_rest_of_world, MATCH(LEFT($AE255,8), LEFT(list_cn_codes,8), 0))), 0)))</f>
        <v/>
      </c>
      <c r="Q255" s="81" t="str">
        <f t="shared" si="24"/>
        <v/>
      </c>
      <c r="R255" s="81" t="str">
        <f t="shared" si="29"/>
        <v/>
      </c>
      <c r="S255" s="81" t="str">
        <f t="shared" si="29"/>
        <v/>
      </c>
      <c r="T255" s="81" t="str">
        <f t="shared" si="29"/>
        <v/>
      </c>
      <c r="U255" s="81" t="str">
        <f t="shared" si="29"/>
        <v/>
      </c>
      <c r="V255" s="81" t="str">
        <f t="shared" si="29"/>
        <v/>
      </c>
      <c r="W255" s="81" t="str">
        <f t="shared" si="29"/>
        <v/>
      </c>
      <c r="X255" s="81" t="str">
        <f t="shared" si="29"/>
        <v/>
      </c>
      <c r="Y255" s="81" t="str">
        <f t="shared" si="29"/>
        <v/>
      </c>
      <c r="Z255" s="81" t="str">
        <f t="shared" si="29"/>
        <v/>
      </c>
      <c r="AE255" s="7" t="str">
        <f t="shared" si="31"/>
        <v/>
      </c>
      <c r="AF255" s="7" t="str">
        <f t="shared" si="25"/>
        <v/>
      </c>
      <c r="AG255" s="7" t="str">
        <f t="shared" si="32"/>
        <v/>
      </c>
      <c r="AH255" s="7" t="str">
        <f t="shared" si="26"/>
        <v/>
      </c>
      <c r="AI255" s="7" t="str" cm="1">
        <f t="array" ref="AI255">IF($K255="", "", AND($L255&lt;&gt;"", OR(EXACT($L255,list_unlocodes_countries))))</f>
        <v/>
      </c>
      <c r="AJ255" s="7" t="str">
        <f t="shared" si="27"/>
        <v/>
      </c>
      <c r="AK255" s="7" t="str">
        <f t="shared" si="33"/>
        <v/>
      </c>
      <c r="AL255" s="7" t="str" cm="1">
        <f t="array" ref="AL255">IF($AE255="", "", ISNUMBER(MATCH(LEFT($AE255,8), LEFT(list_cn_codes,8), 0)))</f>
        <v/>
      </c>
      <c r="AM255" s="7" t="str" cm="1">
        <f t="array" ref="AM255">IFERROR(
 IF(OR(EXACT("",$G255:$I255)), "",
  IF($F255="", 1, INDEX(calc_companies, MATCH($F255, drop_companies, 0))) *
  IF($H255="", 1, INDEX(calc_suppliers, MATCH($H255, drop_suppliers, 0))) *
  INDEX(calc_cn_codes, MATCH(LEFT($AE255,8), LEFT(drop_cn_codes,8), 0)) *
  INDEX(calc_countries, MATCH($L255, drop_countries, 0))
 ), "")</f>
        <v/>
      </c>
    </row>
    <row r="256" spans="1:39" ht="36" customHeight="1" thickTop="1" thickBot="1" x14ac:dyDescent="0.3">
      <c r="A256" s="62"/>
      <c r="C256" s="75"/>
      <c r="D256" s="75"/>
      <c r="E256" s="75"/>
      <c r="F256" s="75"/>
      <c r="G256" s="76"/>
      <c r="H256" s="76"/>
      <c r="I256" s="76"/>
      <c r="J256" s="76"/>
      <c r="K256" s="81" t="str">
        <f>IF($H256="", "", IFERROR(INDEX('Country List'!$E$2:$E$224, MATCH(INDEX(copy_paste_country, MATCH($H256, copy_paste_supplier, 0)), 'Country List'!$G$2:$G$224, 0)), INDEX(copy_paste_country, MATCH($H256, copy_paste_supplier, 0))))</f>
        <v/>
      </c>
      <c r="L256" s="81" t="str">
        <f t="shared" si="30"/>
        <v/>
      </c>
      <c r="M256" s="81" t="str" cm="1">
        <f t="array" ref="M256">IF($K256="", "", IFERROR(INDEX(list_cbam_relevance, MATCH($L256,list_specific_countries,0)), IF(OR(EXACT($L256,list_unlocodes_countries)), "CBAM-relevant", "Ungültiger UNLOCODE")))</f>
        <v/>
      </c>
      <c r="N256" s="81" t="str" cm="1">
        <f t="array" ref="N256">IF($G256="", "", IF($AF256 &lt; 8, "Nicht genügend Ziffern", IF(OR(EXACT($AE256,LEFT(list_cn_codes,8))), "CBAM-relevant", "Von CBAM ausgeschlossen")))</f>
        <v/>
      </c>
      <c r="O256" s="81" t="str" cm="1">
        <f t="array" ref="O256">IF(AND(EXACT("",$G256:$I256)), "", IF(OR(EXACT("",$G256:$I256)), "Bitte Pflichtfelder befüllen", IF($AH256, IF($AI256, IF($AJ256, IF(AND($N256="CBAM-relevant",$M256="CBAM-relevant"), "CBAM-relevant", "von CBAM ausgeschlossen"), "Bitte Nettogewicht überprüfen"), "Bitte Ursprungsland überprüfen"), "Bitte Zolltarifnummer überprüfen")))</f>
        <v/>
      </c>
      <c r="P256" s="81" t="str" cm="1">
        <f t="array" ref="P256">IF(OR(EXACT("",$G256:$I256)), "", MAX(0, IF($AL256, IF($AK256, INDEX(defvals_specific_countries, MATCH(LEFT($AE256,8), LEFT(list_cn_codes,8), 0), MATCH($L256, list_specific_countries, 0)), INDEX(defvals_rest_of_world, MATCH(LEFT($AE256,8), LEFT(list_cn_codes,8), 0))), 0)))</f>
        <v/>
      </c>
      <c r="Q256" s="81" t="str">
        <f t="shared" si="24"/>
        <v/>
      </c>
      <c r="R256" s="81" t="str">
        <f t="shared" si="29"/>
        <v/>
      </c>
      <c r="S256" s="81" t="str">
        <f t="shared" si="29"/>
        <v/>
      </c>
      <c r="T256" s="81" t="str">
        <f t="shared" si="29"/>
        <v/>
      </c>
      <c r="U256" s="81" t="str">
        <f t="shared" si="29"/>
        <v/>
      </c>
      <c r="V256" s="81" t="str">
        <f t="shared" si="29"/>
        <v/>
      </c>
      <c r="W256" s="81" t="str">
        <f t="shared" si="29"/>
        <v/>
      </c>
      <c r="X256" s="81" t="str">
        <f t="shared" si="29"/>
        <v/>
      </c>
      <c r="Y256" s="81" t="str">
        <f t="shared" si="29"/>
        <v/>
      </c>
      <c r="Z256" s="81" t="str">
        <f t="shared" si="29"/>
        <v/>
      </c>
      <c r="AE256" s="7" t="str">
        <f t="shared" si="31"/>
        <v/>
      </c>
      <c r="AF256" s="7" t="str">
        <f t="shared" si="25"/>
        <v/>
      </c>
      <c r="AG256" s="7" t="str">
        <f t="shared" si="32"/>
        <v/>
      </c>
      <c r="AH256" s="7" t="str">
        <f t="shared" si="26"/>
        <v/>
      </c>
      <c r="AI256" s="7" t="str" cm="1">
        <f t="array" ref="AI256">IF($K256="", "", AND($L256&lt;&gt;"", OR(EXACT($L256,list_unlocodes_countries))))</f>
        <v/>
      </c>
      <c r="AJ256" s="7" t="str">
        <f t="shared" si="27"/>
        <v/>
      </c>
      <c r="AK256" s="7" t="str">
        <f t="shared" si="33"/>
        <v/>
      </c>
      <c r="AL256" s="7" t="str" cm="1">
        <f t="array" ref="AL256">IF($AE256="", "", ISNUMBER(MATCH(LEFT($AE256,8), LEFT(list_cn_codes,8), 0)))</f>
        <v/>
      </c>
      <c r="AM256" s="7" t="str" cm="1">
        <f t="array" ref="AM256">IFERROR(
 IF(OR(EXACT("",$G256:$I256)), "",
  IF($F256="", 1, INDEX(calc_companies, MATCH($F256, drop_companies, 0))) *
  IF($H256="", 1, INDEX(calc_suppliers, MATCH($H256, drop_suppliers, 0))) *
  INDEX(calc_cn_codes, MATCH(LEFT($AE256,8), LEFT(drop_cn_codes,8), 0)) *
  INDEX(calc_countries, MATCH($L256, drop_countries, 0))
 ), "")</f>
        <v/>
      </c>
    </row>
    <row r="257" spans="1:39" ht="36" customHeight="1" thickTop="1" thickBot="1" x14ac:dyDescent="0.3">
      <c r="A257" s="62"/>
      <c r="C257" s="75"/>
      <c r="D257" s="75"/>
      <c r="E257" s="75"/>
      <c r="F257" s="75"/>
      <c r="G257" s="76"/>
      <c r="H257" s="76"/>
      <c r="I257" s="76"/>
      <c r="J257" s="76"/>
      <c r="K257" s="81" t="str">
        <f>IF($H257="", "", IFERROR(INDEX('Country List'!$E$2:$E$224, MATCH(INDEX(copy_paste_country, MATCH($H257, copy_paste_supplier, 0)), 'Country List'!$G$2:$G$224, 0)), INDEX(copy_paste_country, MATCH($H257, copy_paste_supplier, 0))))</f>
        <v/>
      </c>
      <c r="L257" s="81" t="str">
        <f t="shared" si="30"/>
        <v/>
      </c>
      <c r="M257" s="81" t="str" cm="1">
        <f t="array" ref="M257">IF($K257="", "", IFERROR(INDEX(list_cbam_relevance, MATCH($L257,list_specific_countries,0)), IF(OR(EXACT($L257,list_unlocodes_countries)), "CBAM-relevant", "Ungültiger UNLOCODE")))</f>
        <v/>
      </c>
      <c r="N257" s="81" t="str" cm="1">
        <f t="array" ref="N257">IF($G257="", "", IF($AF257 &lt; 8, "Nicht genügend Ziffern", IF(OR(EXACT($AE257,LEFT(list_cn_codes,8))), "CBAM-relevant", "Von CBAM ausgeschlossen")))</f>
        <v/>
      </c>
      <c r="O257" s="81" t="str" cm="1">
        <f t="array" ref="O257">IF(AND(EXACT("",$G257:$I257)), "", IF(OR(EXACT("",$G257:$I257)), "Bitte Pflichtfelder befüllen", IF($AH257, IF($AI257, IF($AJ257, IF(AND($N257="CBAM-relevant",$M257="CBAM-relevant"), "CBAM-relevant", "von CBAM ausgeschlossen"), "Bitte Nettogewicht überprüfen"), "Bitte Ursprungsland überprüfen"), "Bitte Zolltarifnummer überprüfen")))</f>
        <v/>
      </c>
      <c r="P257" s="81" t="str" cm="1">
        <f t="array" ref="P257">IF(OR(EXACT("",$G257:$I257)), "", MAX(0, IF($AL257, IF($AK257, INDEX(defvals_specific_countries, MATCH(LEFT($AE257,8), LEFT(list_cn_codes,8), 0), MATCH($L257, list_specific_countries, 0)), INDEX(defvals_rest_of_world, MATCH(LEFT($AE257,8), LEFT(list_cn_codes,8), 0))), 0)))</f>
        <v/>
      </c>
      <c r="Q257" s="81" t="str">
        <f t="shared" si="24"/>
        <v/>
      </c>
      <c r="R257" s="81" t="str">
        <f t="shared" si="29"/>
        <v/>
      </c>
      <c r="S257" s="81" t="str">
        <f t="shared" si="29"/>
        <v/>
      </c>
      <c r="T257" s="81" t="str">
        <f t="shared" si="29"/>
        <v/>
      </c>
      <c r="U257" s="81" t="str">
        <f t="shared" si="29"/>
        <v/>
      </c>
      <c r="V257" s="81" t="str">
        <f t="shared" si="29"/>
        <v/>
      </c>
      <c r="W257" s="81" t="str">
        <f t="shared" si="29"/>
        <v/>
      </c>
      <c r="X257" s="81" t="str">
        <f t="shared" si="29"/>
        <v/>
      </c>
      <c r="Y257" s="81" t="str">
        <f t="shared" si="29"/>
        <v/>
      </c>
      <c r="Z257" s="81" t="str">
        <f t="shared" si="29"/>
        <v/>
      </c>
      <c r="AE257" s="7" t="str">
        <f t="shared" si="31"/>
        <v/>
      </c>
      <c r="AF257" s="7" t="str">
        <f t="shared" si="25"/>
        <v/>
      </c>
      <c r="AG257" s="7" t="str">
        <f t="shared" si="32"/>
        <v/>
      </c>
      <c r="AH257" s="7" t="str">
        <f t="shared" si="26"/>
        <v/>
      </c>
      <c r="AI257" s="7" t="str" cm="1">
        <f t="array" ref="AI257">IF($K257="", "", AND($L257&lt;&gt;"", OR(EXACT($L257,list_unlocodes_countries))))</f>
        <v/>
      </c>
      <c r="AJ257" s="7" t="str">
        <f t="shared" si="27"/>
        <v/>
      </c>
      <c r="AK257" s="7" t="str">
        <f t="shared" si="33"/>
        <v/>
      </c>
      <c r="AL257" s="7" t="str" cm="1">
        <f t="array" ref="AL257">IF($AE257="", "", ISNUMBER(MATCH(LEFT($AE257,8), LEFT(list_cn_codes,8), 0)))</f>
        <v/>
      </c>
      <c r="AM257" s="7" t="str" cm="1">
        <f t="array" ref="AM257">IFERROR(
 IF(OR(EXACT("",$G257:$I257)), "",
  IF($F257="", 1, INDEX(calc_companies, MATCH($F257, drop_companies, 0))) *
  IF($H257="", 1, INDEX(calc_suppliers, MATCH($H257, drop_suppliers, 0))) *
  INDEX(calc_cn_codes, MATCH(LEFT($AE257,8), LEFT(drop_cn_codes,8), 0)) *
  INDEX(calc_countries, MATCH($L257, drop_countries, 0))
 ), "")</f>
        <v/>
      </c>
    </row>
    <row r="258" spans="1:39" ht="36" customHeight="1" thickTop="1" thickBot="1" x14ac:dyDescent="0.3">
      <c r="A258" s="62"/>
      <c r="C258" s="75"/>
      <c r="D258" s="75"/>
      <c r="E258" s="75"/>
      <c r="F258" s="75"/>
      <c r="G258" s="76"/>
      <c r="H258" s="76"/>
      <c r="I258" s="76"/>
      <c r="J258" s="76"/>
      <c r="K258" s="81" t="str">
        <f>IF($H258="", "", IFERROR(INDEX('Country List'!$E$2:$E$224, MATCH(INDEX(copy_paste_country, MATCH($H258, copy_paste_supplier, 0)), 'Country List'!$G$2:$G$224, 0)), INDEX(copy_paste_country, MATCH($H258, copy_paste_supplier, 0))))</f>
        <v/>
      </c>
      <c r="L258" s="81" t="str">
        <f t="shared" si="30"/>
        <v/>
      </c>
      <c r="M258" s="81" t="str" cm="1">
        <f t="array" ref="M258">IF($K258="", "", IFERROR(INDEX(list_cbam_relevance, MATCH($L258,list_specific_countries,0)), IF(OR(EXACT($L258,list_unlocodes_countries)), "CBAM-relevant", "Ungültiger UNLOCODE")))</f>
        <v/>
      </c>
      <c r="N258" s="81" t="str" cm="1">
        <f t="array" ref="N258">IF($G258="", "", IF($AF258 &lt; 8, "Nicht genügend Ziffern", IF(OR(EXACT($AE258,LEFT(list_cn_codes,8))), "CBAM-relevant", "Von CBAM ausgeschlossen")))</f>
        <v/>
      </c>
      <c r="O258" s="81" t="str" cm="1">
        <f t="array" ref="O258">IF(AND(EXACT("",$G258:$I258)), "", IF(OR(EXACT("",$G258:$I258)), "Bitte Pflichtfelder befüllen", IF($AH258, IF($AI258, IF($AJ258, IF(AND($N258="CBAM-relevant",$M258="CBAM-relevant"), "CBAM-relevant", "von CBAM ausgeschlossen"), "Bitte Nettogewicht überprüfen"), "Bitte Ursprungsland überprüfen"), "Bitte Zolltarifnummer überprüfen")))</f>
        <v/>
      </c>
      <c r="P258" s="81" t="str" cm="1">
        <f t="array" ref="P258">IF(OR(EXACT("",$G258:$I258)), "", MAX(0, IF($AL258, IF($AK258, INDEX(defvals_specific_countries, MATCH(LEFT($AE258,8), LEFT(list_cn_codes,8), 0), MATCH($L258, list_specific_countries, 0)), INDEX(defvals_rest_of_world, MATCH(LEFT($AE258,8), LEFT(list_cn_codes,8), 0))), 0)))</f>
        <v/>
      </c>
      <c r="Q258" s="81" t="str">
        <f t="shared" si="24"/>
        <v/>
      </c>
      <c r="R258" s="81" t="str">
        <f t="shared" si="29"/>
        <v/>
      </c>
      <c r="S258" s="81" t="str">
        <f t="shared" si="29"/>
        <v/>
      </c>
      <c r="T258" s="81" t="str">
        <f t="shared" si="29"/>
        <v/>
      </c>
      <c r="U258" s="81" t="str">
        <f t="shared" si="29"/>
        <v/>
      </c>
      <c r="V258" s="81" t="str">
        <f t="shared" si="29"/>
        <v/>
      </c>
      <c r="W258" s="81" t="str">
        <f t="shared" si="29"/>
        <v/>
      </c>
      <c r="X258" s="81" t="str">
        <f t="shared" si="29"/>
        <v/>
      </c>
      <c r="Y258" s="81" t="str">
        <f t="shared" si="29"/>
        <v/>
      </c>
      <c r="Z258" s="81" t="str">
        <f t="shared" si="29"/>
        <v/>
      </c>
      <c r="AE258" s="7" t="str">
        <f t="shared" si="31"/>
        <v/>
      </c>
      <c r="AF258" s="7" t="str">
        <f t="shared" si="25"/>
        <v/>
      </c>
      <c r="AG258" s="7" t="str">
        <f t="shared" si="32"/>
        <v/>
      </c>
      <c r="AH258" s="7" t="str">
        <f t="shared" si="26"/>
        <v/>
      </c>
      <c r="AI258" s="7" t="str" cm="1">
        <f t="array" ref="AI258">IF($K258="", "", AND($L258&lt;&gt;"", OR(EXACT($L258,list_unlocodes_countries))))</f>
        <v/>
      </c>
      <c r="AJ258" s="7" t="str">
        <f t="shared" si="27"/>
        <v/>
      </c>
      <c r="AK258" s="7" t="str">
        <f t="shared" si="33"/>
        <v/>
      </c>
      <c r="AL258" s="7" t="str" cm="1">
        <f t="array" ref="AL258">IF($AE258="", "", ISNUMBER(MATCH(LEFT($AE258,8), LEFT(list_cn_codes,8), 0)))</f>
        <v/>
      </c>
      <c r="AM258" s="7" t="str" cm="1">
        <f t="array" ref="AM258">IFERROR(
 IF(OR(EXACT("",$G258:$I258)), "",
  IF($F258="", 1, INDEX(calc_companies, MATCH($F258, drop_companies, 0))) *
  IF($H258="", 1, INDEX(calc_suppliers, MATCH($H258, drop_suppliers, 0))) *
  INDEX(calc_cn_codes, MATCH(LEFT($AE258,8), LEFT(drop_cn_codes,8), 0)) *
  INDEX(calc_countries, MATCH($L258, drop_countries, 0))
 ), "")</f>
        <v/>
      </c>
    </row>
    <row r="259" spans="1:39" ht="36" customHeight="1" thickTop="1" thickBot="1" x14ac:dyDescent="0.3">
      <c r="A259" s="62"/>
      <c r="C259" s="75"/>
      <c r="D259" s="75"/>
      <c r="E259" s="75"/>
      <c r="F259" s="75"/>
      <c r="G259" s="76"/>
      <c r="H259" s="76"/>
      <c r="I259" s="76"/>
      <c r="J259" s="76"/>
      <c r="K259" s="81" t="str">
        <f>IF($H259="", "", IFERROR(INDEX('Country List'!$E$2:$E$224, MATCH(INDEX(copy_paste_country, MATCH($H259, copy_paste_supplier, 0)), 'Country List'!$G$2:$G$224, 0)), INDEX(copy_paste_country, MATCH($H259, copy_paste_supplier, 0))))</f>
        <v/>
      </c>
      <c r="L259" s="81" t="str">
        <f t="shared" si="30"/>
        <v/>
      </c>
      <c r="M259" s="81" t="str" cm="1">
        <f t="array" ref="M259">IF($K259="", "", IFERROR(INDEX(list_cbam_relevance, MATCH($L259,list_specific_countries,0)), IF(OR(EXACT($L259,list_unlocodes_countries)), "CBAM-relevant", "Ungültiger UNLOCODE")))</f>
        <v/>
      </c>
      <c r="N259" s="81" t="str" cm="1">
        <f t="array" ref="N259">IF($G259="", "", IF($AF259 &lt; 8, "Nicht genügend Ziffern", IF(OR(EXACT($AE259,LEFT(list_cn_codes,8))), "CBAM-relevant", "Von CBAM ausgeschlossen")))</f>
        <v/>
      </c>
      <c r="O259" s="81" t="str" cm="1">
        <f t="array" ref="O259">IF(AND(EXACT("",$G259:$I259)), "", IF(OR(EXACT("",$G259:$I259)), "Bitte Pflichtfelder befüllen", IF($AH259, IF($AI259, IF($AJ259, IF(AND($N259="CBAM-relevant",$M259="CBAM-relevant"), "CBAM-relevant", "von CBAM ausgeschlossen"), "Bitte Nettogewicht überprüfen"), "Bitte Ursprungsland überprüfen"), "Bitte Zolltarifnummer überprüfen")))</f>
        <v/>
      </c>
      <c r="P259" s="81" t="str" cm="1">
        <f t="array" ref="P259">IF(OR(EXACT("",$G259:$I259)), "", MAX(0, IF($AL259, IF($AK259, INDEX(defvals_specific_countries, MATCH(LEFT($AE259,8), LEFT(list_cn_codes,8), 0), MATCH($L259, list_specific_countries, 0)), INDEX(defvals_rest_of_world, MATCH(LEFT($AE259,8), LEFT(list_cn_codes,8), 0))), 0)))</f>
        <v/>
      </c>
      <c r="Q259" s="81" t="str">
        <f t="shared" si="24"/>
        <v/>
      </c>
      <c r="R259" s="81" t="str">
        <f t="shared" si="29"/>
        <v/>
      </c>
      <c r="S259" s="81" t="str">
        <f t="shared" si="29"/>
        <v/>
      </c>
      <c r="T259" s="81" t="str">
        <f t="shared" si="29"/>
        <v/>
      </c>
      <c r="U259" s="81" t="str">
        <f t="shared" si="29"/>
        <v/>
      </c>
      <c r="V259" s="81" t="str">
        <f t="shared" si="29"/>
        <v/>
      </c>
      <c r="W259" s="81" t="str">
        <f t="shared" si="29"/>
        <v/>
      </c>
      <c r="X259" s="81" t="str">
        <f t="shared" si="29"/>
        <v/>
      </c>
      <c r="Y259" s="81" t="str">
        <f t="shared" si="29"/>
        <v/>
      </c>
      <c r="Z259" s="81" t="str">
        <f t="shared" si="29"/>
        <v/>
      </c>
      <c r="AE259" s="7" t="str">
        <f t="shared" si="31"/>
        <v/>
      </c>
      <c r="AF259" s="7" t="str">
        <f t="shared" si="25"/>
        <v/>
      </c>
      <c r="AG259" s="7" t="str">
        <f t="shared" si="32"/>
        <v/>
      </c>
      <c r="AH259" s="7" t="str">
        <f t="shared" si="26"/>
        <v/>
      </c>
      <c r="AI259" s="7" t="str" cm="1">
        <f t="array" ref="AI259">IF($K259="", "", AND($L259&lt;&gt;"", OR(EXACT($L259,list_unlocodes_countries))))</f>
        <v/>
      </c>
      <c r="AJ259" s="7" t="str">
        <f t="shared" si="27"/>
        <v/>
      </c>
      <c r="AK259" s="7" t="str">
        <f t="shared" si="33"/>
        <v/>
      </c>
      <c r="AL259" s="7" t="str" cm="1">
        <f t="array" ref="AL259">IF($AE259="", "", ISNUMBER(MATCH(LEFT($AE259,8), LEFT(list_cn_codes,8), 0)))</f>
        <v/>
      </c>
      <c r="AM259" s="7" t="str" cm="1">
        <f t="array" ref="AM259">IFERROR(
 IF(OR(EXACT("",$G259:$I259)), "",
  IF($F259="", 1, INDEX(calc_companies, MATCH($F259, drop_companies, 0))) *
  IF($H259="", 1, INDEX(calc_suppliers, MATCH($H259, drop_suppliers, 0))) *
  INDEX(calc_cn_codes, MATCH(LEFT($AE259,8), LEFT(drop_cn_codes,8), 0)) *
  INDEX(calc_countries, MATCH($L259, drop_countries, 0))
 ), "")</f>
        <v/>
      </c>
    </row>
    <row r="260" spans="1:39" ht="36" customHeight="1" thickTop="1" thickBot="1" x14ac:dyDescent="0.3">
      <c r="A260" s="62"/>
      <c r="C260" s="75"/>
      <c r="D260" s="75"/>
      <c r="E260" s="75"/>
      <c r="F260" s="75"/>
      <c r="G260" s="76"/>
      <c r="H260" s="76"/>
      <c r="I260" s="76"/>
      <c r="J260" s="76"/>
      <c r="K260" s="81" t="str">
        <f>IF($H260="", "", IFERROR(INDEX('Country List'!$E$2:$E$224, MATCH(INDEX(copy_paste_country, MATCH($H260, copy_paste_supplier, 0)), 'Country List'!$G$2:$G$224, 0)), INDEX(copy_paste_country, MATCH($H260, copy_paste_supplier, 0))))</f>
        <v/>
      </c>
      <c r="L260" s="81" t="str">
        <f t="shared" si="30"/>
        <v/>
      </c>
      <c r="M260" s="81" t="str" cm="1">
        <f t="array" ref="M260">IF($K260="", "", IFERROR(INDEX(list_cbam_relevance, MATCH($L260,list_specific_countries,0)), IF(OR(EXACT($L260,list_unlocodes_countries)), "CBAM-relevant", "Ungültiger UNLOCODE")))</f>
        <v/>
      </c>
      <c r="N260" s="81" t="str" cm="1">
        <f t="array" ref="N260">IF($G260="", "", IF($AF260 &lt; 8, "Nicht genügend Ziffern", IF(OR(EXACT($AE260,LEFT(list_cn_codes,8))), "CBAM-relevant", "Von CBAM ausgeschlossen")))</f>
        <v/>
      </c>
      <c r="O260" s="81" t="str" cm="1">
        <f t="array" ref="O260">IF(AND(EXACT("",$G260:$I260)), "", IF(OR(EXACT("",$G260:$I260)), "Bitte Pflichtfelder befüllen", IF($AH260, IF($AI260, IF($AJ260, IF(AND($N260="CBAM-relevant",$M260="CBAM-relevant"), "CBAM-relevant", "von CBAM ausgeschlossen"), "Bitte Nettogewicht überprüfen"), "Bitte Ursprungsland überprüfen"), "Bitte Zolltarifnummer überprüfen")))</f>
        <v/>
      </c>
      <c r="P260" s="81" t="str" cm="1">
        <f t="array" ref="P260">IF(OR(EXACT("",$G260:$I260)), "", MAX(0, IF($AL260, IF($AK260, INDEX(defvals_specific_countries, MATCH(LEFT($AE260,8), LEFT(list_cn_codes,8), 0), MATCH($L260, list_specific_countries, 0)), INDEX(defvals_rest_of_world, MATCH(LEFT($AE260,8), LEFT(list_cn_codes,8), 0))), 0)))</f>
        <v/>
      </c>
      <c r="Q260" s="81" t="str">
        <f t="shared" si="24"/>
        <v/>
      </c>
      <c r="R260" s="81" t="str">
        <f t="shared" si="29"/>
        <v/>
      </c>
      <c r="S260" s="81" t="str">
        <f t="shared" si="29"/>
        <v/>
      </c>
      <c r="T260" s="81" t="str">
        <f t="shared" si="29"/>
        <v/>
      </c>
      <c r="U260" s="81" t="str">
        <f t="shared" si="29"/>
        <v/>
      </c>
      <c r="V260" s="81" t="str">
        <f t="shared" si="29"/>
        <v/>
      </c>
      <c r="W260" s="81" t="str">
        <f t="shared" si="29"/>
        <v/>
      </c>
      <c r="X260" s="81" t="str">
        <f t="shared" si="29"/>
        <v/>
      </c>
      <c r="Y260" s="81" t="str">
        <f t="shared" si="29"/>
        <v/>
      </c>
      <c r="Z260" s="81" t="str">
        <f t="shared" si="29"/>
        <v/>
      </c>
      <c r="AE260" s="7" t="str">
        <f t="shared" si="31"/>
        <v/>
      </c>
      <c r="AF260" s="7" t="str">
        <f t="shared" si="25"/>
        <v/>
      </c>
      <c r="AG260" s="7" t="str">
        <f t="shared" si="32"/>
        <v/>
      </c>
      <c r="AH260" s="7" t="str">
        <f t="shared" si="26"/>
        <v/>
      </c>
      <c r="AI260" s="7" t="str" cm="1">
        <f t="array" ref="AI260">IF($K260="", "", AND($L260&lt;&gt;"", OR(EXACT($L260,list_unlocodes_countries))))</f>
        <v/>
      </c>
      <c r="AJ260" s="7" t="str">
        <f t="shared" si="27"/>
        <v/>
      </c>
      <c r="AK260" s="7" t="str">
        <f t="shared" si="33"/>
        <v/>
      </c>
      <c r="AL260" s="7" t="str" cm="1">
        <f t="array" ref="AL260">IF($AE260="", "", ISNUMBER(MATCH(LEFT($AE260,8), LEFT(list_cn_codes,8), 0)))</f>
        <v/>
      </c>
      <c r="AM260" s="7" t="str" cm="1">
        <f t="array" ref="AM260">IFERROR(
 IF(OR(EXACT("",$G260:$I260)), "",
  IF($F260="", 1, INDEX(calc_companies, MATCH($F260, drop_companies, 0))) *
  IF($H260="", 1, INDEX(calc_suppliers, MATCH($H260, drop_suppliers, 0))) *
  INDEX(calc_cn_codes, MATCH(LEFT($AE260,8), LEFT(drop_cn_codes,8), 0)) *
  INDEX(calc_countries, MATCH($L260, drop_countries, 0))
 ), "")</f>
        <v/>
      </c>
    </row>
    <row r="261" spans="1:39" ht="36" customHeight="1" thickTop="1" thickBot="1" x14ac:dyDescent="0.3">
      <c r="A261" s="62"/>
      <c r="C261" s="75"/>
      <c r="D261" s="75"/>
      <c r="E261" s="75"/>
      <c r="F261" s="75"/>
      <c r="G261" s="76"/>
      <c r="H261" s="76"/>
      <c r="I261" s="76"/>
      <c r="J261" s="76"/>
      <c r="K261" s="81" t="str">
        <f>IF($H261="", "", IFERROR(INDEX('Country List'!$E$2:$E$224, MATCH(INDEX(copy_paste_country, MATCH($H261, copy_paste_supplier, 0)), 'Country List'!$G$2:$G$224, 0)), INDEX(copy_paste_country, MATCH($H261, copy_paste_supplier, 0))))</f>
        <v/>
      </c>
      <c r="L261" s="81" t="str">
        <f t="shared" si="30"/>
        <v/>
      </c>
      <c r="M261" s="81" t="str" cm="1">
        <f t="array" ref="M261">IF($K261="", "", IFERROR(INDEX(list_cbam_relevance, MATCH($L261,list_specific_countries,0)), IF(OR(EXACT($L261,list_unlocodes_countries)), "CBAM-relevant", "Ungültiger UNLOCODE")))</f>
        <v/>
      </c>
      <c r="N261" s="81" t="str" cm="1">
        <f t="array" ref="N261">IF($G261="", "", IF($AF261 &lt; 8, "Nicht genügend Ziffern", IF(OR(EXACT($AE261,LEFT(list_cn_codes,8))), "CBAM-relevant", "Von CBAM ausgeschlossen")))</f>
        <v/>
      </c>
      <c r="O261" s="81" t="str" cm="1">
        <f t="array" ref="O261">IF(AND(EXACT("",$G261:$I261)), "", IF(OR(EXACT("",$G261:$I261)), "Bitte Pflichtfelder befüllen", IF($AH261, IF($AI261, IF($AJ261, IF(AND($N261="CBAM-relevant",$M261="CBAM-relevant"), "CBAM-relevant", "von CBAM ausgeschlossen"), "Bitte Nettogewicht überprüfen"), "Bitte Ursprungsland überprüfen"), "Bitte Zolltarifnummer überprüfen")))</f>
        <v/>
      </c>
      <c r="P261" s="81" t="str" cm="1">
        <f t="array" ref="P261">IF(OR(EXACT("",$G261:$I261)), "", MAX(0, IF($AL261, IF($AK261, INDEX(defvals_specific_countries, MATCH(LEFT($AE261,8), LEFT(list_cn_codes,8), 0), MATCH($L261, list_specific_countries, 0)), INDEX(defvals_rest_of_world, MATCH(LEFT($AE261,8), LEFT(list_cn_codes,8), 0))), 0)))</f>
        <v/>
      </c>
      <c r="Q261" s="81" t="str">
        <f t="shared" si="24"/>
        <v/>
      </c>
      <c r="R261" s="81" t="str">
        <f t="shared" si="29"/>
        <v/>
      </c>
      <c r="S261" s="81" t="str">
        <f t="shared" si="29"/>
        <v/>
      </c>
      <c r="T261" s="81" t="str">
        <f t="shared" si="29"/>
        <v/>
      </c>
      <c r="U261" s="81" t="str">
        <f t="shared" si="29"/>
        <v/>
      </c>
      <c r="V261" s="81" t="str">
        <f t="shared" si="29"/>
        <v/>
      </c>
      <c r="W261" s="81" t="str">
        <f t="shared" si="29"/>
        <v/>
      </c>
      <c r="X261" s="81" t="str">
        <f t="shared" si="29"/>
        <v/>
      </c>
      <c r="Y261" s="81" t="str">
        <f t="shared" si="29"/>
        <v/>
      </c>
      <c r="Z261" s="81" t="str">
        <f t="shared" si="29"/>
        <v/>
      </c>
      <c r="AE261" s="7" t="str">
        <f t="shared" si="31"/>
        <v/>
      </c>
      <c r="AF261" s="7" t="str">
        <f t="shared" si="25"/>
        <v/>
      </c>
      <c r="AG261" s="7" t="str">
        <f t="shared" si="32"/>
        <v/>
      </c>
      <c r="AH261" s="7" t="str">
        <f t="shared" si="26"/>
        <v/>
      </c>
      <c r="AI261" s="7" t="str" cm="1">
        <f t="array" ref="AI261">IF($K261="", "", AND($L261&lt;&gt;"", OR(EXACT($L261,list_unlocodes_countries))))</f>
        <v/>
      </c>
      <c r="AJ261" s="7" t="str">
        <f t="shared" si="27"/>
        <v/>
      </c>
      <c r="AK261" s="7" t="str">
        <f t="shared" si="33"/>
        <v/>
      </c>
      <c r="AL261" s="7" t="str" cm="1">
        <f t="array" ref="AL261">IF($AE261="", "", ISNUMBER(MATCH(LEFT($AE261,8), LEFT(list_cn_codes,8), 0)))</f>
        <v/>
      </c>
      <c r="AM261" s="7" t="str" cm="1">
        <f t="array" ref="AM261">IFERROR(
 IF(OR(EXACT("",$G261:$I261)), "",
  IF($F261="", 1, INDEX(calc_companies, MATCH($F261, drop_companies, 0))) *
  IF($H261="", 1, INDEX(calc_suppliers, MATCH($H261, drop_suppliers, 0))) *
  INDEX(calc_cn_codes, MATCH(LEFT($AE261,8), LEFT(drop_cn_codes,8), 0)) *
  INDEX(calc_countries, MATCH($L261, drop_countries, 0))
 ), "")</f>
        <v/>
      </c>
    </row>
    <row r="262" spans="1:39" ht="36" customHeight="1" thickTop="1" thickBot="1" x14ac:dyDescent="0.3">
      <c r="A262" s="62"/>
      <c r="C262" s="75"/>
      <c r="D262" s="75"/>
      <c r="E262" s="75"/>
      <c r="F262" s="75"/>
      <c r="G262" s="76"/>
      <c r="H262" s="76"/>
      <c r="I262" s="76"/>
      <c r="J262" s="76"/>
      <c r="K262" s="81" t="str">
        <f>IF($H262="", "", IFERROR(INDEX('Country List'!$E$2:$E$224, MATCH(INDEX(copy_paste_country, MATCH($H262, copy_paste_supplier, 0)), 'Country List'!$G$2:$G$224, 0)), INDEX(copy_paste_country, MATCH($H262, copy_paste_supplier, 0))))</f>
        <v/>
      </c>
      <c r="L262" s="81" t="str">
        <f t="shared" si="30"/>
        <v/>
      </c>
      <c r="M262" s="81" t="str" cm="1">
        <f t="array" ref="M262">IF($K262="", "", IFERROR(INDEX(list_cbam_relevance, MATCH($L262,list_specific_countries,0)), IF(OR(EXACT($L262,list_unlocodes_countries)), "CBAM-relevant", "Ungültiger UNLOCODE")))</f>
        <v/>
      </c>
      <c r="N262" s="81" t="str" cm="1">
        <f t="array" ref="N262">IF($G262="", "", IF($AF262 &lt; 8, "Nicht genügend Ziffern", IF(OR(EXACT($AE262,LEFT(list_cn_codes,8))), "CBAM-relevant", "Von CBAM ausgeschlossen")))</f>
        <v/>
      </c>
      <c r="O262" s="81" t="str" cm="1">
        <f t="array" ref="O262">IF(AND(EXACT("",$G262:$I262)), "", IF(OR(EXACT("",$G262:$I262)), "Bitte Pflichtfelder befüllen", IF($AH262, IF($AI262, IF($AJ262, IF(AND($N262="CBAM-relevant",$M262="CBAM-relevant"), "CBAM-relevant", "von CBAM ausgeschlossen"), "Bitte Nettogewicht überprüfen"), "Bitte Ursprungsland überprüfen"), "Bitte Zolltarifnummer überprüfen")))</f>
        <v/>
      </c>
      <c r="P262" s="81" t="str" cm="1">
        <f t="array" ref="P262">IF(OR(EXACT("",$G262:$I262)), "", MAX(0, IF($AL262, IF($AK262, INDEX(defvals_specific_countries, MATCH(LEFT($AE262,8), LEFT(list_cn_codes,8), 0), MATCH($L262, list_specific_countries, 0)), INDEX(defvals_rest_of_world, MATCH(LEFT($AE262,8), LEFT(list_cn_codes,8), 0))), 0)))</f>
        <v/>
      </c>
      <c r="Q262" s="81" t="str">
        <f t="shared" si="24"/>
        <v/>
      </c>
      <c r="R262" s="81" t="str">
        <f t="shared" si="29"/>
        <v/>
      </c>
      <c r="S262" s="81" t="str">
        <f t="shared" si="29"/>
        <v/>
      </c>
      <c r="T262" s="81" t="str">
        <f t="shared" si="29"/>
        <v/>
      </c>
      <c r="U262" s="81" t="str">
        <f t="shared" si="29"/>
        <v/>
      </c>
      <c r="V262" s="81" t="str">
        <f t="shared" si="29"/>
        <v/>
      </c>
      <c r="W262" s="81" t="str">
        <f t="shared" si="29"/>
        <v/>
      </c>
      <c r="X262" s="81" t="str">
        <f t="shared" si="29"/>
        <v/>
      </c>
      <c r="Y262" s="81" t="str">
        <f t="shared" si="29"/>
        <v/>
      </c>
      <c r="Z262" s="81" t="str">
        <f t="shared" si="29"/>
        <v/>
      </c>
      <c r="AE262" s="7" t="str">
        <f t="shared" si="31"/>
        <v/>
      </c>
      <c r="AF262" s="7" t="str">
        <f t="shared" si="25"/>
        <v/>
      </c>
      <c r="AG262" s="7" t="str">
        <f t="shared" si="32"/>
        <v/>
      </c>
      <c r="AH262" s="7" t="str">
        <f t="shared" si="26"/>
        <v/>
      </c>
      <c r="AI262" s="7" t="str" cm="1">
        <f t="array" ref="AI262">IF($K262="", "", AND($L262&lt;&gt;"", OR(EXACT($L262,list_unlocodes_countries))))</f>
        <v/>
      </c>
      <c r="AJ262" s="7" t="str">
        <f t="shared" si="27"/>
        <v/>
      </c>
      <c r="AK262" s="7" t="str">
        <f t="shared" si="33"/>
        <v/>
      </c>
      <c r="AL262" s="7" t="str" cm="1">
        <f t="array" ref="AL262">IF($AE262="", "", ISNUMBER(MATCH(LEFT($AE262,8), LEFT(list_cn_codes,8), 0)))</f>
        <v/>
      </c>
      <c r="AM262" s="7" t="str" cm="1">
        <f t="array" ref="AM262">IFERROR(
 IF(OR(EXACT("",$G262:$I262)), "",
  IF($F262="", 1, INDEX(calc_companies, MATCH($F262, drop_companies, 0))) *
  IF($H262="", 1, INDEX(calc_suppliers, MATCH($H262, drop_suppliers, 0))) *
  INDEX(calc_cn_codes, MATCH(LEFT($AE262,8), LEFT(drop_cn_codes,8), 0)) *
  INDEX(calc_countries, MATCH($L262, drop_countries, 0))
 ), "")</f>
        <v/>
      </c>
    </row>
    <row r="263" spans="1:39" ht="36" customHeight="1" thickTop="1" thickBot="1" x14ac:dyDescent="0.3">
      <c r="A263" s="62"/>
      <c r="C263" s="75"/>
      <c r="D263" s="75"/>
      <c r="E263" s="75"/>
      <c r="F263" s="75"/>
      <c r="G263" s="76"/>
      <c r="H263" s="76"/>
      <c r="I263" s="76"/>
      <c r="J263" s="76"/>
      <c r="K263" s="81" t="str">
        <f>IF($H263="", "", IFERROR(INDEX('Country List'!$E$2:$E$224, MATCH(INDEX(copy_paste_country, MATCH($H263, copy_paste_supplier, 0)), 'Country List'!$G$2:$G$224, 0)), INDEX(copy_paste_country, MATCH($H263, copy_paste_supplier, 0))))</f>
        <v/>
      </c>
      <c r="L263" s="81" t="str">
        <f t="shared" si="30"/>
        <v/>
      </c>
      <c r="M263" s="81" t="str" cm="1">
        <f t="array" ref="M263">IF($K263="", "", IFERROR(INDEX(list_cbam_relevance, MATCH($L263,list_specific_countries,0)), IF(OR(EXACT($L263,list_unlocodes_countries)), "CBAM-relevant", "Ungültiger UNLOCODE")))</f>
        <v/>
      </c>
      <c r="N263" s="81" t="str" cm="1">
        <f t="array" ref="N263">IF($G263="", "", IF($AF263 &lt; 8, "Nicht genügend Ziffern", IF(OR(EXACT($AE263,LEFT(list_cn_codes,8))), "CBAM-relevant", "Von CBAM ausgeschlossen")))</f>
        <v/>
      </c>
      <c r="O263" s="81" t="str" cm="1">
        <f t="array" ref="O263">IF(AND(EXACT("",$G263:$I263)), "", IF(OR(EXACT("",$G263:$I263)), "Bitte Pflichtfelder befüllen", IF($AH263, IF($AI263, IF($AJ263, IF(AND($N263="CBAM-relevant",$M263="CBAM-relevant"), "CBAM-relevant", "von CBAM ausgeschlossen"), "Bitte Nettogewicht überprüfen"), "Bitte Ursprungsland überprüfen"), "Bitte Zolltarifnummer überprüfen")))</f>
        <v/>
      </c>
      <c r="P263" s="81" t="str" cm="1">
        <f t="array" ref="P263">IF(OR(EXACT("",$G263:$I263)), "", MAX(0, IF($AL263, IF($AK263, INDEX(defvals_specific_countries, MATCH(LEFT($AE263,8), LEFT(list_cn_codes,8), 0), MATCH($L263, list_specific_countries, 0)), INDEX(defvals_rest_of_world, MATCH(LEFT($AE263,8), LEFT(list_cn_codes,8), 0))), 0)))</f>
        <v/>
      </c>
      <c r="Q263" s="81" t="str">
        <f t="shared" ref="Q263:Q305" si="34">IF($J263&lt;&gt;"", $J263, $P263)</f>
        <v/>
      </c>
      <c r="R263" s="81" t="str">
        <f t="shared" si="29"/>
        <v/>
      </c>
      <c r="S263" s="81" t="str">
        <f t="shared" si="29"/>
        <v/>
      </c>
      <c r="T263" s="81" t="str">
        <f t="shared" si="29"/>
        <v/>
      </c>
      <c r="U263" s="81" t="str">
        <f t="shared" si="29"/>
        <v/>
      </c>
      <c r="V263" s="81" t="str">
        <f t="shared" si="29"/>
        <v/>
      </c>
      <c r="W263" s="81" t="str">
        <f t="shared" si="29"/>
        <v/>
      </c>
      <c r="X263" s="81" t="str">
        <f t="shared" si="29"/>
        <v/>
      </c>
      <c r="Y263" s="81" t="str">
        <f t="shared" si="29"/>
        <v/>
      </c>
      <c r="Z263" s="81" t="str">
        <f t="shared" si="29"/>
        <v/>
      </c>
      <c r="AE263" s="7" t="str">
        <f t="shared" si="31"/>
        <v/>
      </c>
      <c r="AF263" s="7" t="str">
        <f t="shared" ref="AF263:AF305" si="35">IF($AE263="", "", LEN($AE263))</f>
        <v/>
      </c>
      <c r="AG263" s="7" t="str">
        <f t="shared" si="32"/>
        <v/>
      </c>
      <c r="AH263" s="7" t="str">
        <f t="shared" ref="AH263:AH305" si="36">IF($AF263="", "", AND($AF263&lt;&gt;"", $AF263=8))</f>
        <v/>
      </c>
      <c r="AI263" s="7" t="str" cm="1">
        <f t="array" ref="AI263">IF($K263="", "", AND($L263&lt;&gt;"", OR(EXACT($L263,list_unlocodes_countries))))</f>
        <v/>
      </c>
      <c r="AJ263" s="7" t="str">
        <f t="shared" ref="AJ263:AJ305" si="37">IF($AG263="", "", AND($AG263&lt;&gt;"", ISNUMBER($AG263), $AG263&gt;=0))</f>
        <v/>
      </c>
      <c r="AK263" s="7" t="str">
        <f t="shared" si="33"/>
        <v/>
      </c>
      <c r="AL263" s="7" t="str" cm="1">
        <f t="array" ref="AL263">IF($AE263="", "", ISNUMBER(MATCH(LEFT($AE263,8), LEFT(list_cn_codes,8), 0)))</f>
        <v/>
      </c>
      <c r="AM263" s="7" t="str" cm="1">
        <f t="array" ref="AM263">IFERROR(
 IF(OR(EXACT("",$G263:$I263)), "",
  IF($F263="", 1, INDEX(calc_companies, MATCH($F263, drop_companies, 0))) *
  IF($H263="", 1, INDEX(calc_suppliers, MATCH($H263, drop_suppliers, 0))) *
  INDEX(calc_cn_codes, MATCH(LEFT($AE263,8), LEFT(drop_cn_codes,8), 0)) *
  INDEX(calc_countries, MATCH($L263, drop_countries, 0))
 ), "")</f>
        <v/>
      </c>
    </row>
    <row r="264" spans="1:39" ht="36" customHeight="1" thickTop="1" thickBot="1" x14ac:dyDescent="0.3">
      <c r="A264" s="62"/>
      <c r="C264" s="75"/>
      <c r="D264" s="75"/>
      <c r="E264" s="75"/>
      <c r="F264" s="75"/>
      <c r="G264" s="76"/>
      <c r="H264" s="76"/>
      <c r="I264" s="76"/>
      <c r="J264" s="76"/>
      <c r="K264" s="81" t="str">
        <f>IF($H264="", "", IFERROR(INDEX('Country List'!$E$2:$E$224, MATCH(INDEX(copy_paste_country, MATCH($H264, copy_paste_supplier, 0)), 'Country List'!$G$2:$G$224, 0)), INDEX(copy_paste_country, MATCH($H264, copy_paste_supplier, 0))))</f>
        <v/>
      </c>
      <c r="L264" s="81" t="str">
        <f t="shared" si="30"/>
        <v/>
      </c>
      <c r="M264" s="81" t="str" cm="1">
        <f t="array" ref="M264">IF($K264="", "", IFERROR(INDEX(list_cbam_relevance, MATCH($L264,list_specific_countries,0)), IF(OR(EXACT($L264,list_unlocodes_countries)), "CBAM-relevant", "Ungültiger UNLOCODE")))</f>
        <v/>
      </c>
      <c r="N264" s="81" t="str" cm="1">
        <f t="array" ref="N264">IF($G264="", "", IF($AF264 &lt; 8, "Nicht genügend Ziffern", IF(OR(EXACT($AE264,LEFT(list_cn_codes,8))), "CBAM-relevant", "Von CBAM ausgeschlossen")))</f>
        <v/>
      </c>
      <c r="O264" s="81" t="str" cm="1">
        <f t="array" ref="O264">IF(AND(EXACT("",$G264:$I264)), "", IF(OR(EXACT("",$G264:$I264)), "Bitte Pflichtfelder befüllen", IF($AH264, IF($AI264, IF($AJ264, IF(AND($N264="CBAM-relevant",$M264="CBAM-relevant"), "CBAM-relevant", "von CBAM ausgeschlossen"), "Bitte Nettogewicht überprüfen"), "Bitte Ursprungsland überprüfen"), "Bitte Zolltarifnummer überprüfen")))</f>
        <v/>
      </c>
      <c r="P264" s="81" t="str" cm="1">
        <f t="array" ref="P264">IF(OR(EXACT("",$G264:$I264)), "", MAX(0, IF($AL264, IF($AK264, INDEX(defvals_specific_countries, MATCH(LEFT($AE264,8), LEFT(list_cn_codes,8), 0), MATCH($L264, list_specific_countries, 0)), INDEX(defvals_rest_of_world, MATCH(LEFT($AE264,8), LEFT(list_cn_codes,8), 0))), 0)))</f>
        <v/>
      </c>
      <c r="Q264" s="81" t="str">
        <f t="shared" si="34"/>
        <v/>
      </c>
      <c r="R264" s="81" t="str">
        <f t="shared" si="29"/>
        <v/>
      </c>
      <c r="S264" s="81" t="str">
        <f t="shared" si="29"/>
        <v/>
      </c>
      <c r="T264" s="81" t="str">
        <f t="shared" si="29"/>
        <v/>
      </c>
      <c r="U264" s="81" t="str">
        <f t="shared" si="29"/>
        <v/>
      </c>
      <c r="V264" s="81" t="str">
        <f t="shared" si="29"/>
        <v/>
      </c>
      <c r="W264" s="81" t="str">
        <f t="shared" si="29"/>
        <v/>
      </c>
      <c r="X264" s="81" t="str">
        <f t="shared" si="29"/>
        <v/>
      </c>
      <c r="Y264" s="81" t="str">
        <f t="shared" si="29"/>
        <v/>
      </c>
      <c r="Z264" s="81" t="str">
        <f t="shared" si="29"/>
        <v/>
      </c>
      <c r="AE264" s="7" t="str">
        <f t="shared" si="31"/>
        <v/>
      </c>
      <c r="AF264" s="7" t="str">
        <f t="shared" si="35"/>
        <v/>
      </c>
      <c r="AG264" s="7" t="str">
        <f t="shared" si="32"/>
        <v/>
      </c>
      <c r="AH264" s="7" t="str">
        <f t="shared" si="36"/>
        <v/>
      </c>
      <c r="AI264" s="7" t="str" cm="1">
        <f t="array" ref="AI264">IF($K264="", "", AND($L264&lt;&gt;"", OR(EXACT($L264,list_unlocodes_countries))))</f>
        <v/>
      </c>
      <c r="AJ264" s="7" t="str">
        <f t="shared" si="37"/>
        <v/>
      </c>
      <c r="AK264" s="7" t="str">
        <f t="shared" si="33"/>
        <v/>
      </c>
      <c r="AL264" s="7" t="str" cm="1">
        <f t="array" ref="AL264">IF($AE264="", "", ISNUMBER(MATCH(LEFT($AE264,8), LEFT(list_cn_codes,8), 0)))</f>
        <v/>
      </c>
      <c r="AM264" s="7" t="str" cm="1">
        <f t="array" ref="AM264">IFERROR(
 IF(OR(EXACT("",$G264:$I264)), "",
  IF($F264="", 1, INDEX(calc_companies, MATCH($F264, drop_companies, 0))) *
  IF($H264="", 1, INDEX(calc_suppliers, MATCH($H264, drop_suppliers, 0))) *
  INDEX(calc_cn_codes, MATCH(LEFT($AE264,8), LEFT(drop_cn_codes,8), 0)) *
  INDEX(calc_countries, MATCH($L264, drop_countries, 0))
 ), "")</f>
        <v/>
      </c>
    </row>
    <row r="265" spans="1:39" ht="36" customHeight="1" thickTop="1" thickBot="1" x14ac:dyDescent="0.3">
      <c r="A265" s="62"/>
      <c r="C265" s="75"/>
      <c r="D265" s="75"/>
      <c r="E265" s="75"/>
      <c r="F265" s="75"/>
      <c r="G265" s="76"/>
      <c r="H265" s="76"/>
      <c r="I265" s="76"/>
      <c r="J265" s="76"/>
      <c r="K265" s="81" t="str">
        <f>IF($H265="", "", IFERROR(INDEX('Country List'!$E$2:$E$224, MATCH(INDEX(copy_paste_country, MATCH($H265, copy_paste_supplier, 0)), 'Country List'!$G$2:$G$224, 0)), INDEX(copy_paste_country, MATCH($H265, copy_paste_supplier, 0))))</f>
        <v/>
      </c>
      <c r="L265" s="81" t="str">
        <f t="shared" si="30"/>
        <v/>
      </c>
      <c r="M265" s="81" t="str" cm="1">
        <f t="array" ref="M265">IF($K265="", "", IFERROR(INDEX(list_cbam_relevance, MATCH($L265,list_specific_countries,0)), IF(OR(EXACT($L265,list_unlocodes_countries)), "CBAM-relevant", "Ungültiger UNLOCODE")))</f>
        <v/>
      </c>
      <c r="N265" s="81" t="str" cm="1">
        <f t="array" ref="N265">IF($G265="", "", IF($AF265 &lt; 8, "Nicht genügend Ziffern", IF(OR(EXACT($AE265,LEFT(list_cn_codes,8))), "CBAM-relevant", "Von CBAM ausgeschlossen")))</f>
        <v/>
      </c>
      <c r="O265" s="81" t="str" cm="1">
        <f t="array" ref="O265">IF(AND(EXACT("",$G265:$I265)), "", IF(OR(EXACT("",$G265:$I265)), "Bitte Pflichtfelder befüllen", IF($AH265, IF($AI265, IF($AJ265, IF(AND($N265="CBAM-relevant",$M265="CBAM-relevant"), "CBAM-relevant", "von CBAM ausgeschlossen"), "Bitte Nettogewicht überprüfen"), "Bitte Ursprungsland überprüfen"), "Bitte Zolltarifnummer überprüfen")))</f>
        <v/>
      </c>
      <c r="P265" s="81" t="str" cm="1">
        <f t="array" ref="P265">IF(OR(EXACT("",$G265:$I265)), "", MAX(0, IF($AL265, IF($AK265, INDEX(defvals_specific_countries, MATCH(LEFT($AE265,8), LEFT(list_cn_codes,8), 0), MATCH($L265, list_specific_countries, 0)), INDEX(defvals_rest_of_world, MATCH(LEFT($AE265,8), LEFT(list_cn_codes,8), 0))), 0)))</f>
        <v/>
      </c>
      <c r="Q265" s="81" t="str">
        <f t="shared" si="34"/>
        <v/>
      </c>
      <c r="R265" s="81" t="str">
        <f t="shared" si="29"/>
        <v/>
      </c>
      <c r="S265" s="81" t="str">
        <f t="shared" si="29"/>
        <v/>
      </c>
      <c r="T265" s="81" t="str">
        <f t="shared" si="29"/>
        <v/>
      </c>
      <c r="U265" s="81" t="str">
        <f t="shared" si="29"/>
        <v/>
      </c>
      <c r="V265" s="81" t="str">
        <f t="shared" si="29"/>
        <v/>
      </c>
      <c r="W265" s="81" t="str">
        <f t="shared" si="29"/>
        <v/>
      </c>
      <c r="X265" s="81" t="str">
        <f t="shared" si="29"/>
        <v/>
      </c>
      <c r="Y265" s="81" t="str">
        <f t="shared" si="29"/>
        <v/>
      </c>
      <c r="Z265" s="81" t="str">
        <f t="shared" si="29"/>
        <v/>
      </c>
      <c r="AE265" s="7" t="str">
        <f t="shared" si="31"/>
        <v/>
      </c>
      <c r="AF265" s="7" t="str">
        <f t="shared" si="35"/>
        <v/>
      </c>
      <c r="AG265" s="7" t="str">
        <f t="shared" si="32"/>
        <v/>
      </c>
      <c r="AH265" s="7" t="str">
        <f t="shared" si="36"/>
        <v/>
      </c>
      <c r="AI265" s="7" t="str" cm="1">
        <f t="array" ref="AI265">IF($K265="", "", AND($L265&lt;&gt;"", OR(EXACT($L265,list_unlocodes_countries))))</f>
        <v/>
      </c>
      <c r="AJ265" s="7" t="str">
        <f t="shared" si="37"/>
        <v/>
      </c>
      <c r="AK265" s="7" t="str">
        <f t="shared" si="33"/>
        <v/>
      </c>
      <c r="AL265" s="7" t="str" cm="1">
        <f t="array" ref="AL265">IF($AE265="", "", ISNUMBER(MATCH(LEFT($AE265,8), LEFT(list_cn_codes,8), 0)))</f>
        <v/>
      </c>
      <c r="AM265" s="7" t="str" cm="1">
        <f t="array" ref="AM265">IFERROR(
 IF(OR(EXACT("",$G265:$I265)), "",
  IF($F265="", 1, INDEX(calc_companies, MATCH($F265, drop_companies, 0))) *
  IF($H265="", 1, INDEX(calc_suppliers, MATCH($H265, drop_suppliers, 0))) *
  INDEX(calc_cn_codes, MATCH(LEFT($AE265,8), LEFT(drop_cn_codes,8), 0)) *
  INDEX(calc_countries, MATCH($L265, drop_countries, 0))
 ), "")</f>
        <v/>
      </c>
    </row>
    <row r="266" spans="1:39" ht="36" customHeight="1" thickTop="1" thickBot="1" x14ac:dyDescent="0.3">
      <c r="A266" s="62"/>
      <c r="C266" s="75"/>
      <c r="D266" s="75"/>
      <c r="E266" s="75"/>
      <c r="F266" s="75"/>
      <c r="G266" s="76"/>
      <c r="H266" s="76"/>
      <c r="I266" s="76"/>
      <c r="J266" s="76"/>
      <c r="K266" s="81" t="str">
        <f>IF($H266="", "", IFERROR(INDEX('Country List'!$E$2:$E$224, MATCH(INDEX(copy_paste_country, MATCH($H266, copy_paste_supplier, 0)), 'Country List'!$G$2:$G$224, 0)), INDEX(copy_paste_country, MATCH($H266, copy_paste_supplier, 0))))</f>
        <v/>
      </c>
      <c r="L266" s="81" t="str">
        <f t="shared" si="30"/>
        <v/>
      </c>
      <c r="M266" s="81" t="str" cm="1">
        <f t="array" ref="M266">IF($K266="", "", IFERROR(INDEX(list_cbam_relevance, MATCH($L266,list_specific_countries,0)), IF(OR(EXACT($L266,list_unlocodes_countries)), "CBAM-relevant", "Ungültiger UNLOCODE")))</f>
        <v/>
      </c>
      <c r="N266" s="81" t="str" cm="1">
        <f t="array" ref="N266">IF($G266="", "", IF($AF266 &lt; 8, "Nicht genügend Ziffern", IF(OR(EXACT($AE266,LEFT(list_cn_codes,8))), "CBAM-relevant", "Von CBAM ausgeschlossen")))</f>
        <v/>
      </c>
      <c r="O266" s="81" t="str" cm="1">
        <f t="array" ref="O266">IF(AND(EXACT("",$G266:$I266)), "", IF(OR(EXACT("",$G266:$I266)), "Bitte Pflichtfelder befüllen", IF($AH266, IF($AI266, IF($AJ266, IF(AND($N266="CBAM-relevant",$M266="CBAM-relevant"), "CBAM-relevant", "von CBAM ausgeschlossen"), "Bitte Nettogewicht überprüfen"), "Bitte Ursprungsland überprüfen"), "Bitte Zolltarifnummer überprüfen")))</f>
        <v/>
      </c>
      <c r="P266" s="81" t="str" cm="1">
        <f t="array" ref="P266">IF(OR(EXACT("",$G266:$I266)), "", MAX(0, IF($AL266, IF($AK266, INDEX(defvals_specific_countries, MATCH(LEFT($AE266,8), LEFT(list_cn_codes,8), 0), MATCH($L266, list_specific_countries, 0)), INDEX(defvals_rest_of_world, MATCH(LEFT($AE266,8), LEFT(list_cn_codes,8), 0))), 0)))</f>
        <v/>
      </c>
      <c r="Q266" s="81" t="str">
        <f t="shared" si="34"/>
        <v/>
      </c>
      <c r="R266" s="81" t="str">
        <f t="shared" si="29"/>
        <v/>
      </c>
      <c r="S266" s="81" t="str">
        <f t="shared" si="29"/>
        <v/>
      </c>
      <c r="T266" s="81" t="str">
        <f t="shared" si="29"/>
        <v/>
      </c>
      <c r="U266" s="81" t="str">
        <f t="shared" si="29"/>
        <v/>
      </c>
      <c r="V266" s="81" t="str">
        <f t="shared" si="29"/>
        <v/>
      </c>
      <c r="W266" s="81" t="str">
        <f t="shared" si="29"/>
        <v/>
      </c>
      <c r="X266" s="81" t="str">
        <f t="shared" si="29"/>
        <v/>
      </c>
      <c r="Y266" s="81" t="str">
        <f t="shared" si="29"/>
        <v/>
      </c>
      <c r="Z266" s="81" t="str">
        <f t="shared" si="29"/>
        <v/>
      </c>
      <c r="AE266" s="7" t="str">
        <f t="shared" si="31"/>
        <v/>
      </c>
      <c r="AF266" s="7" t="str">
        <f t="shared" si="35"/>
        <v/>
      </c>
      <c r="AG266" s="7" t="str">
        <f t="shared" si="32"/>
        <v/>
      </c>
      <c r="AH266" s="7" t="str">
        <f t="shared" si="36"/>
        <v/>
      </c>
      <c r="AI266" s="7" t="str" cm="1">
        <f t="array" ref="AI266">IF($K266="", "", AND($L266&lt;&gt;"", OR(EXACT($L266,list_unlocodes_countries))))</f>
        <v/>
      </c>
      <c r="AJ266" s="7" t="str">
        <f t="shared" si="37"/>
        <v/>
      </c>
      <c r="AK266" s="7" t="str">
        <f t="shared" si="33"/>
        <v/>
      </c>
      <c r="AL266" s="7" t="str" cm="1">
        <f t="array" ref="AL266">IF($AE266="", "", ISNUMBER(MATCH(LEFT($AE266,8), LEFT(list_cn_codes,8), 0)))</f>
        <v/>
      </c>
      <c r="AM266" s="7" t="str" cm="1">
        <f t="array" ref="AM266">IFERROR(
 IF(OR(EXACT("",$G266:$I266)), "",
  IF($F266="", 1, INDEX(calc_companies, MATCH($F266, drop_companies, 0))) *
  IF($H266="", 1, INDEX(calc_suppliers, MATCH($H266, drop_suppliers, 0))) *
  INDEX(calc_cn_codes, MATCH(LEFT($AE266,8), LEFT(drop_cn_codes,8), 0)) *
  INDEX(calc_countries, MATCH($L266, drop_countries, 0))
 ), "")</f>
        <v/>
      </c>
    </row>
    <row r="267" spans="1:39" ht="36" customHeight="1" thickTop="1" thickBot="1" x14ac:dyDescent="0.3">
      <c r="A267" s="62"/>
      <c r="C267" s="75"/>
      <c r="D267" s="75"/>
      <c r="E267" s="75"/>
      <c r="F267" s="75"/>
      <c r="G267" s="76"/>
      <c r="H267" s="76"/>
      <c r="I267" s="76"/>
      <c r="J267" s="76"/>
      <c r="K267" s="81" t="str">
        <f>IF($H267="", "", IFERROR(INDEX('Country List'!$E$2:$E$224, MATCH(INDEX(copy_paste_country, MATCH($H267, copy_paste_supplier, 0)), 'Country List'!$G$2:$G$224, 0)), INDEX(copy_paste_country, MATCH($H267, copy_paste_supplier, 0))))</f>
        <v/>
      </c>
      <c r="L267" s="81" t="str">
        <f t="shared" si="30"/>
        <v/>
      </c>
      <c r="M267" s="81" t="str" cm="1">
        <f t="array" ref="M267">IF($K267="", "", IFERROR(INDEX(list_cbam_relevance, MATCH($L267,list_specific_countries,0)), IF(OR(EXACT($L267,list_unlocodes_countries)), "CBAM-relevant", "Ungültiger UNLOCODE")))</f>
        <v/>
      </c>
      <c r="N267" s="81" t="str" cm="1">
        <f t="array" ref="N267">IF($G267="", "", IF($AF267 &lt; 8, "Nicht genügend Ziffern", IF(OR(EXACT($AE267,LEFT(list_cn_codes,8))), "CBAM-relevant", "Von CBAM ausgeschlossen")))</f>
        <v/>
      </c>
      <c r="O267" s="81" t="str" cm="1">
        <f t="array" ref="O267">IF(AND(EXACT("",$G267:$I267)), "", IF(OR(EXACT("",$G267:$I267)), "Bitte Pflichtfelder befüllen", IF($AH267, IF($AI267, IF($AJ267, IF(AND($N267="CBAM-relevant",$M267="CBAM-relevant"), "CBAM-relevant", "von CBAM ausgeschlossen"), "Bitte Nettogewicht überprüfen"), "Bitte Ursprungsland überprüfen"), "Bitte Zolltarifnummer überprüfen")))</f>
        <v/>
      </c>
      <c r="P267" s="81" t="str" cm="1">
        <f t="array" ref="P267">IF(OR(EXACT("",$G267:$I267)), "", MAX(0, IF($AL267, IF($AK267, INDEX(defvals_specific_countries, MATCH(LEFT($AE267,8), LEFT(list_cn_codes,8), 0), MATCH($L267, list_specific_countries, 0)), INDEX(defvals_rest_of_world, MATCH(LEFT($AE267,8), LEFT(list_cn_codes,8), 0))), 0)))</f>
        <v/>
      </c>
      <c r="Q267" s="81" t="str">
        <f t="shared" si="34"/>
        <v/>
      </c>
      <c r="R267" s="81" t="str">
        <f t="shared" si="29"/>
        <v/>
      </c>
      <c r="S267" s="81" t="str">
        <f t="shared" si="29"/>
        <v/>
      </c>
      <c r="T267" s="81" t="str">
        <f t="shared" si="29"/>
        <v/>
      </c>
      <c r="U267" s="81" t="str">
        <f t="shared" si="29"/>
        <v/>
      </c>
      <c r="V267" s="81" t="str">
        <f t="shared" si="29"/>
        <v/>
      </c>
      <c r="W267" s="81" t="str">
        <f t="shared" si="29"/>
        <v/>
      </c>
      <c r="X267" s="81" t="str">
        <f t="shared" si="29"/>
        <v/>
      </c>
      <c r="Y267" s="81" t="str">
        <f t="shared" si="29"/>
        <v/>
      </c>
      <c r="Z267" s="81" t="str">
        <f t="shared" si="29"/>
        <v/>
      </c>
      <c r="AE267" s="7" t="str">
        <f t="shared" si="31"/>
        <v/>
      </c>
      <c r="AF267" s="7" t="str">
        <f t="shared" si="35"/>
        <v/>
      </c>
      <c r="AG267" s="7" t="str">
        <f t="shared" si="32"/>
        <v/>
      </c>
      <c r="AH267" s="7" t="str">
        <f t="shared" si="36"/>
        <v/>
      </c>
      <c r="AI267" s="7" t="str" cm="1">
        <f t="array" ref="AI267">IF($K267="", "", AND($L267&lt;&gt;"", OR(EXACT($L267,list_unlocodes_countries))))</f>
        <v/>
      </c>
      <c r="AJ267" s="7" t="str">
        <f t="shared" si="37"/>
        <v/>
      </c>
      <c r="AK267" s="7" t="str">
        <f t="shared" si="33"/>
        <v/>
      </c>
      <c r="AL267" s="7" t="str" cm="1">
        <f t="array" ref="AL267">IF($AE267="", "", ISNUMBER(MATCH(LEFT($AE267,8), LEFT(list_cn_codes,8), 0)))</f>
        <v/>
      </c>
      <c r="AM267" s="7" t="str" cm="1">
        <f t="array" ref="AM267">IFERROR(
 IF(OR(EXACT("",$G267:$I267)), "",
  IF($F267="", 1, INDEX(calc_companies, MATCH($F267, drop_companies, 0))) *
  IF($H267="", 1, INDEX(calc_suppliers, MATCH($H267, drop_suppliers, 0))) *
  INDEX(calc_cn_codes, MATCH(LEFT($AE267,8), LEFT(drop_cn_codes,8), 0)) *
  INDEX(calc_countries, MATCH($L267, drop_countries, 0))
 ), "")</f>
        <v/>
      </c>
    </row>
    <row r="268" spans="1:39" ht="36" customHeight="1" thickTop="1" thickBot="1" x14ac:dyDescent="0.3">
      <c r="A268" s="62"/>
      <c r="C268" s="75"/>
      <c r="D268" s="75"/>
      <c r="E268" s="75"/>
      <c r="F268" s="75"/>
      <c r="G268" s="76"/>
      <c r="H268" s="76"/>
      <c r="I268" s="76"/>
      <c r="J268" s="76"/>
      <c r="K268" s="81" t="str">
        <f>IF($H268="", "", IFERROR(INDEX('Country List'!$E$2:$E$224, MATCH(INDEX(copy_paste_country, MATCH($H268, copy_paste_supplier, 0)), 'Country List'!$G$2:$G$224, 0)), INDEX(copy_paste_country, MATCH($H268, copy_paste_supplier, 0))))</f>
        <v/>
      </c>
      <c r="L268" s="81" t="str">
        <f t="shared" si="30"/>
        <v/>
      </c>
      <c r="M268" s="81" t="str" cm="1">
        <f t="array" ref="M268">IF($K268="", "", IFERROR(INDEX(list_cbam_relevance, MATCH($L268,list_specific_countries,0)), IF(OR(EXACT($L268,list_unlocodes_countries)), "CBAM-relevant", "Ungültiger UNLOCODE")))</f>
        <v/>
      </c>
      <c r="N268" s="81" t="str" cm="1">
        <f t="array" ref="N268">IF($G268="", "", IF($AF268 &lt; 8, "Nicht genügend Ziffern", IF(OR(EXACT($AE268,LEFT(list_cn_codes,8))), "CBAM-relevant", "Von CBAM ausgeschlossen")))</f>
        <v/>
      </c>
      <c r="O268" s="81" t="str" cm="1">
        <f t="array" ref="O268">IF(AND(EXACT("",$G268:$I268)), "", IF(OR(EXACT("",$G268:$I268)), "Bitte Pflichtfelder befüllen", IF($AH268, IF($AI268, IF($AJ268, IF(AND($N268="CBAM-relevant",$M268="CBAM-relevant"), "CBAM-relevant", "von CBAM ausgeschlossen"), "Bitte Nettogewicht überprüfen"), "Bitte Ursprungsland überprüfen"), "Bitte Zolltarifnummer überprüfen")))</f>
        <v/>
      </c>
      <c r="P268" s="81" t="str" cm="1">
        <f t="array" ref="P268">IF(OR(EXACT("",$G268:$I268)), "", MAX(0, IF($AL268, IF($AK268, INDEX(defvals_specific_countries, MATCH(LEFT($AE268,8), LEFT(list_cn_codes,8), 0), MATCH($L268, list_specific_countries, 0)), INDEX(defvals_rest_of_world, MATCH(LEFT($AE268,8), LEFT(list_cn_codes,8), 0))), 0)))</f>
        <v/>
      </c>
      <c r="Q268" s="81" t="str">
        <f t="shared" si="34"/>
        <v/>
      </c>
      <c r="R268" s="81" t="str">
        <f t="shared" si="29"/>
        <v/>
      </c>
      <c r="S268" s="81" t="str">
        <f t="shared" si="29"/>
        <v/>
      </c>
      <c r="T268" s="81" t="str">
        <f t="shared" si="29"/>
        <v/>
      </c>
      <c r="U268" s="81" t="str">
        <f t="shared" si="29"/>
        <v/>
      </c>
      <c r="V268" s="81" t="str">
        <f t="shared" si="29"/>
        <v/>
      </c>
      <c r="W268" s="81" t="str">
        <f t="shared" si="29"/>
        <v/>
      </c>
      <c r="X268" s="81" t="str">
        <f t="shared" si="29"/>
        <v/>
      </c>
      <c r="Y268" s="81" t="str">
        <f t="shared" si="29"/>
        <v/>
      </c>
      <c r="Z268" s="81" t="str">
        <f t="shared" si="29"/>
        <v/>
      </c>
      <c r="AE268" s="7" t="str">
        <f t="shared" si="31"/>
        <v/>
      </c>
      <c r="AF268" s="7" t="str">
        <f t="shared" si="35"/>
        <v/>
      </c>
      <c r="AG268" s="7" t="str">
        <f t="shared" si="32"/>
        <v/>
      </c>
      <c r="AH268" s="7" t="str">
        <f t="shared" si="36"/>
        <v/>
      </c>
      <c r="AI268" s="7" t="str" cm="1">
        <f t="array" ref="AI268">IF($K268="", "", AND($L268&lt;&gt;"", OR(EXACT($L268,list_unlocodes_countries))))</f>
        <v/>
      </c>
      <c r="AJ268" s="7" t="str">
        <f t="shared" si="37"/>
        <v/>
      </c>
      <c r="AK268" s="7" t="str">
        <f t="shared" si="33"/>
        <v/>
      </c>
      <c r="AL268" s="7" t="str" cm="1">
        <f t="array" ref="AL268">IF($AE268="", "", ISNUMBER(MATCH(LEFT($AE268,8), LEFT(list_cn_codes,8), 0)))</f>
        <v/>
      </c>
      <c r="AM268" s="7" t="str" cm="1">
        <f t="array" ref="AM268">IFERROR(
 IF(OR(EXACT("",$G268:$I268)), "",
  IF($F268="", 1, INDEX(calc_companies, MATCH($F268, drop_companies, 0))) *
  IF($H268="", 1, INDEX(calc_suppliers, MATCH($H268, drop_suppliers, 0))) *
  INDEX(calc_cn_codes, MATCH(LEFT($AE268,8), LEFT(drop_cn_codes,8), 0)) *
  INDEX(calc_countries, MATCH($L268, drop_countries, 0))
 ), "")</f>
        <v/>
      </c>
    </row>
    <row r="269" spans="1:39" ht="36" customHeight="1" thickTop="1" thickBot="1" x14ac:dyDescent="0.3">
      <c r="A269" s="62"/>
      <c r="C269" s="75"/>
      <c r="D269" s="75"/>
      <c r="E269" s="75"/>
      <c r="F269" s="75"/>
      <c r="G269" s="76"/>
      <c r="H269" s="76"/>
      <c r="I269" s="76"/>
      <c r="J269" s="76"/>
      <c r="K269" s="81" t="str">
        <f>IF($H269="", "", IFERROR(INDEX('Country List'!$E$2:$E$224, MATCH(INDEX(copy_paste_country, MATCH($H269, copy_paste_supplier, 0)), 'Country List'!$G$2:$G$224, 0)), INDEX(copy_paste_country, MATCH($H269, copy_paste_supplier, 0))))</f>
        <v/>
      </c>
      <c r="L269" s="81" t="str">
        <f t="shared" si="30"/>
        <v/>
      </c>
      <c r="M269" s="81" t="str" cm="1">
        <f t="array" ref="M269">IF($K269="", "", IFERROR(INDEX(list_cbam_relevance, MATCH($L269,list_specific_countries,0)), IF(OR(EXACT($L269,list_unlocodes_countries)), "CBAM-relevant", "Ungültiger UNLOCODE")))</f>
        <v/>
      </c>
      <c r="N269" s="81" t="str" cm="1">
        <f t="array" ref="N269">IF($G269="", "", IF($AF269 &lt; 8, "Nicht genügend Ziffern", IF(OR(EXACT($AE269,LEFT(list_cn_codes,8))), "CBAM-relevant", "Von CBAM ausgeschlossen")))</f>
        <v/>
      </c>
      <c r="O269" s="81" t="str" cm="1">
        <f t="array" ref="O269">IF(AND(EXACT("",$G269:$I269)), "", IF(OR(EXACT("",$G269:$I269)), "Bitte Pflichtfelder befüllen", IF($AH269, IF($AI269, IF($AJ269, IF(AND($N269="CBAM-relevant",$M269="CBAM-relevant"), "CBAM-relevant", "von CBAM ausgeschlossen"), "Bitte Nettogewicht überprüfen"), "Bitte Ursprungsland überprüfen"), "Bitte Zolltarifnummer überprüfen")))</f>
        <v/>
      </c>
      <c r="P269" s="81" t="str" cm="1">
        <f t="array" ref="P269">IF(OR(EXACT("",$G269:$I269)), "", MAX(0, IF($AL269, IF($AK269, INDEX(defvals_specific_countries, MATCH(LEFT($AE269,8), LEFT(list_cn_codes,8), 0), MATCH($L269, list_specific_countries, 0)), INDEX(defvals_rest_of_world, MATCH(LEFT($AE269,8), LEFT(list_cn_codes,8), 0))), 0)))</f>
        <v/>
      </c>
      <c r="Q269" s="81" t="str">
        <f t="shared" si="34"/>
        <v/>
      </c>
      <c r="R269" s="81" t="str">
        <f t="shared" si="29"/>
        <v/>
      </c>
      <c r="S269" s="81" t="str">
        <f t="shared" si="29"/>
        <v/>
      </c>
      <c r="T269" s="81" t="str">
        <f t="shared" si="29"/>
        <v/>
      </c>
      <c r="U269" s="81" t="str">
        <f t="shared" si="29"/>
        <v/>
      </c>
      <c r="V269" s="81" t="str">
        <f t="shared" si="29"/>
        <v/>
      </c>
      <c r="W269" s="81" t="str">
        <f t="shared" si="29"/>
        <v/>
      </c>
      <c r="X269" s="81" t="str">
        <f t="shared" si="29"/>
        <v/>
      </c>
      <c r="Y269" s="81" t="str">
        <f t="shared" si="29"/>
        <v/>
      </c>
      <c r="Z269" s="81" t="str">
        <f t="shared" si="29"/>
        <v/>
      </c>
      <c r="AE269" s="7" t="str">
        <f t="shared" si="31"/>
        <v/>
      </c>
      <c r="AF269" s="7" t="str">
        <f t="shared" si="35"/>
        <v/>
      </c>
      <c r="AG269" s="7" t="str">
        <f t="shared" si="32"/>
        <v/>
      </c>
      <c r="AH269" s="7" t="str">
        <f t="shared" si="36"/>
        <v/>
      </c>
      <c r="AI269" s="7" t="str" cm="1">
        <f t="array" ref="AI269">IF($K269="", "", AND($L269&lt;&gt;"", OR(EXACT($L269,list_unlocodes_countries))))</f>
        <v/>
      </c>
      <c r="AJ269" s="7" t="str">
        <f t="shared" si="37"/>
        <v/>
      </c>
      <c r="AK269" s="7" t="str">
        <f t="shared" si="33"/>
        <v/>
      </c>
      <c r="AL269" s="7" t="str" cm="1">
        <f t="array" ref="AL269">IF($AE269="", "", ISNUMBER(MATCH(LEFT($AE269,8), LEFT(list_cn_codes,8), 0)))</f>
        <v/>
      </c>
      <c r="AM269" s="7" t="str" cm="1">
        <f t="array" ref="AM269">IFERROR(
 IF(OR(EXACT("",$G269:$I269)), "",
  IF($F269="", 1, INDEX(calc_companies, MATCH($F269, drop_companies, 0))) *
  IF($H269="", 1, INDEX(calc_suppliers, MATCH($H269, drop_suppliers, 0))) *
  INDEX(calc_cn_codes, MATCH(LEFT($AE269,8), LEFT(drop_cn_codes,8), 0)) *
  INDEX(calc_countries, MATCH($L269, drop_countries, 0))
 ), "")</f>
        <v/>
      </c>
    </row>
    <row r="270" spans="1:39" ht="36" customHeight="1" thickTop="1" thickBot="1" x14ac:dyDescent="0.3">
      <c r="A270" s="62"/>
      <c r="C270" s="75"/>
      <c r="D270" s="75"/>
      <c r="E270" s="75"/>
      <c r="F270" s="75"/>
      <c r="G270" s="76"/>
      <c r="H270" s="76"/>
      <c r="I270" s="76"/>
      <c r="J270" s="76"/>
      <c r="K270" s="81" t="str">
        <f>IF($H270="", "", IFERROR(INDEX('Country List'!$E$2:$E$224, MATCH(INDEX(copy_paste_country, MATCH($H270, copy_paste_supplier, 0)), 'Country List'!$G$2:$G$224, 0)), INDEX(copy_paste_country, MATCH($H270, copy_paste_supplier, 0))))</f>
        <v/>
      </c>
      <c r="L270" s="81" t="str">
        <f t="shared" si="30"/>
        <v/>
      </c>
      <c r="M270" s="81" t="str" cm="1">
        <f t="array" ref="M270">IF($K270="", "", IFERROR(INDEX(list_cbam_relevance, MATCH($L270,list_specific_countries,0)), IF(OR(EXACT($L270,list_unlocodes_countries)), "CBAM-relevant", "Ungültiger UNLOCODE")))</f>
        <v/>
      </c>
      <c r="N270" s="81" t="str" cm="1">
        <f t="array" ref="N270">IF($G270="", "", IF($AF270 &lt; 8, "Nicht genügend Ziffern", IF(OR(EXACT($AE270,LEFT(list_cn_codes,8))), "CBAM-relevant", "Von CBAM ausgeschlossen")))</f>
        <v/>
      </c>
      <c r="O270" s="81" t="str" cm="1">
        <f t="array" ref="O270">IF(AND(EXACT("",$G270:$I270)), "", IF(OR(EXACT("",$G270:$I270)), "Bitte Pflichtfelder befüllen", IF($AH270, IF($AI270, IF($AJ270, IF(AND($N270="CBAM-relevant",$M270="CBAM-relevant"), "CBAM-relevant", "von CBAM ausgeschlossen"), "Bitte Nettogewicht überprüfen"), "Bitte Ursprungsland überprüfen"), "Bitte Zolltarifnummer überprüfen")))</f>
        <v/>
      </c>
      <c r="P270" s="81" t="str" cm="1">
        <f t="array" ref="P270">IF(OR(EXACT("",$G270:$I270)), "", MAX(0, IF($AL270, IF($AK270, INDEX(defvals_specific_countries, MATCH(LEFT($AE270,8), LEFT(list_cn_codes,8), 0), MATCH($L270, list_specific_countries, 0)), INDEX(defvals_rest_of_world, MATCH(LEFT($AE270,8), LEFT(list_cn_codes,8), 0))), 0)))</f>
        <v/>
      </c>
      <c r="Q270" s="81" t="str">
        <f t="shared" si="34"/>
        <v/>
      </c>
      <c r="R270" s="81" t="str">
        <f t="shared" si="29"/>
        <v/>
      </c>
      <c r="S270" s="81" t="str">
        <f t="shared" si="29"/>
        <v/>
      </c>
      <c r="T270" s="81" t="str">
        <f t="shared" si="29"/>
        <v/>
      </c>
      <c r="U270" s="81" t="str">
        <f t="shared" si="29"/>
        <v/>
      </c>
      <c r="V270" s="81" t="str">
        <f t="shared" si="29"/>
        <v/>
      </c>
      <c r="W270" s="81" t="str">
        <f t="shared" si="29"/>
        <v/>
      </c>
      <c r="X270" s="81" t="str">
        <f t="shared" si="29"/>
        <v/>
      </c>
      <c r="Y270" s="81" t="str">
        <f t="shared" si="29"/>
        <v/>
      </c>
      <c r="Z270" s="81" t="str">
        <f t="shared" si="29"/>
        <v/>
      </c>
      <c r="AE270" s="7" t="str">
        <f t="shared" si="31"/>
        <v/>
      </c>
      <c r="AF270" s="7" t="str">
        <f t="shared" si="35"/>
        <v/>
      </c>
      <c r="AG270" s="7" t="str">
        <f t="shared" si="32"/>
        <v/>
      </c>
      <c r="AH270" s="7" t="str">
        <f t="shared" si="36"/>
        <v/>
      </c>
      <c r="AI270" s="7" t="str" cm="1">
        <f t="array" ref="AI270">IF($K270="", "", AND($L270&lt;&gt;"", OR(EXACT($L270,list_unlocodes_countries))))</f>
        <v/>
      </c>
      <c r="AJ270" s="7" t="str">
        <f t="shared" si="37"/>
        <v/>
      </c>
      <c r="AK270" s="7" t="str">
        <f t="shared" si="33"/>
        <v/>
      </c>
      <c r="AL270" s="7" t="str" cm="1">
        <f t="array" ref="AL270">IF($AE270="", "", ISNUMBER(MATCH(LEFT($AE270,8), LEFT(list_cn_codes,8), 0)))</f>
        <v/>
      </c>
      <c r="AM270" s="7" t="str" cm="1">
        <f t="array" ref="AM270">IFERROR(
 IF(OR(EXACT("",$G270:$I270)), "",
  IF($F270="", 1, INDEX(calc_companies, MATCH($F270, drop_companies, 0))) *
  IF($H270="", 1, INDEX(calc_suppliers, MATCH($H270, drop_suppliers, 0))) *
  INDEX(calc_cn_codes, MATCH(LEFT($AE270,8), LEFT(drop_cn_codes,8), 0)) *
  INDEX(calc_countries, MATCH($L270, drop_countries, 0))
 ), "")</f>
        <v/>
      </c>
    </row>
    <row r="271" spans="1:39" ht="36" customHeight="1" thickTop="1" thickBot="1" x14ac:dyDescent="0.3">
      <c r="A271" s="62"/>
      <c r="C271" s="75"/>
      <c r="D271" s="75"/>
      <c r="E271" s="75"/>
      <c r="F271" s="75"/>
      <c r="G271" s="76"/>
      <c r="H271" s="76"/>
      <c r="I271" s="76"/>
      <c r="J271" s="76"/>
      <c r="K271" s="81" t="str">
        <f>IF($H271="", "", IFERROR(INDEX('Country List'!$E$2:$E$224, MATCH(INDEX(copy_paste_country, MATCH($H271, copy_paste_supplier, 0)), 'Country List'!$G$2:$G$224, 0)), INDEX(copy_paste_country, MATCH($H271, copy_paste_supplier, 0))))</f>
        <v/>
      </c>
      <c r="L271" s="81" t="str">
        <f t="shared" si="30"/>
        <v/>
      </c>
      <c r="M271" s="81" t="str" cm="1">
        <f t="array" ref="M271">IF($K271="", "", IFERROR(INDEX(list_cbam_relevance, MATCH($L271,list_specific_countries,0)), IF(OR(EXACT($L271,list_unlocodes_countries)), "CBAM-relevant", "Ungültiger UNLOCODE")))</f>
        <v/>
      </c>
      <c r="N271" s="81" t="str" cm="1">
        <f t="array" ref="N271">IF($G271="", "", IF($AF271 &lt; 8, "Nicht genügend Ziffern", IF(OR(EXACT($AE271,LEFT(list_cn_codes,8))), "CBAM-relevant", "Von CBAM ausgeschlossen")))</f>
        <v/>
      </c>
      <c r="O271" s="81" t="str" cm="1">
        <f t="array" ref="O271">IF(AND(EXACT("",$G271:$I271)), "", IF(OR(EXACT("",$G271:$I271)), "Bitte Pflichtfelder befüllen", IF($AH271, IF($AI271, IF($AJ271, IF(AND($N271="CBAM-relevant",$M271="CBAM-relevant"), "CBAM-relevant", "von CBAM ausgeschlossen"), "Bitte Nettogewicht überprüfen"), "Bitte Ursprungsland überprüfen"), "Bitte Zolltarifnummer überprüfen")))</f>
        <v/>
      </c>
      <c r="P271" s="81" t="str" cm="1">
        <f t="array" ref="P271">IF(OR(EXACT("",$G271:$I271)), "", MAX(0, IF($AL271, IF($AK271, INDEX(defvals_specific_countries, MATCH(LEFT($AE271,8), LEFT(list_cn_codes,8), 0), MATCH($L271, list_specific_countries, 0)), INDEX(defvals_rest_of_world, MATCH(LEFT($AE271,8), LEFT(list_cn_codes,8), 0))), 0)))</f>
        <v/>
      </c>
      <c r="Q271" s="81" t="str">
        <f t="shared" si="34"/>
        <v/>
      </c>
      <c r="R271" s="81" t="str">
        <f t="shared" si="29"/>
        <v/>
      </c>
      <c r="S271" s="81" t="str">
        <f t="shared" si="29"/>
        <v/>
      </c>
      <c r="T271" s="81" t="str">
        <f t="shared" si="29"/>
        <v/>
      </c>
      <c r="U271" s="81" t="str">
        <f t="shared" si="29"/>
        <v/>
      </c>
      <c r="V271" s="81" t="str">
        <f t="shared" si="29"/>
        <v/>
      </c>
      <c r="W271" s="81" t="str">
        <f t="shared" si="29"/>
        <v/>
      </c>
      <c r="X271" s="81" t="str">
        <f t="shared" si="29"/>
        <v/>
      </c>
      <c r="Y271" s="81" t="str">
        <f t="shared" si="29"/>
        <v/>
      </c>
      <c r="Z271" s="81" t="str">
        <f t="shared" si="29"/>
        <v/>
      </c>
      <c r="AE271" s="7" t="str">
        <f t="shared" si="31"/>
        <v/>
      </c>
      <c r="AF271" s="7" t="str">
        <f t="shared" si="35"/>
        <v/>
      </c>
      <c r="AG271" s="7" t="str">
        <f t="shared" si="32"/>
        <v/>
      </c>
      <c r="AH271" s="7" t="str">
        <f t="shared" si="36"/>
        <v/>
      </c>
      <c r="AI271" s="7" t="str" cm="1">
        <f t="array" ref="AI271">IF($K271="", "", AND($L271&lt;&gt;"", OR(EXACT($L271,list_unlocodes_countries))))</f>
        <v/>
      </c>
      <c r="AJ271" s="7" t="str">
        <f t="shared" si="37"/>
        <v/>
      </c>
      <c r="AK271" s="7" t="str">
        <f t="shared" si="33"/>
        <v/>
      </c>
      <c r="AL271" s="7" t="str" cm="1">
        <f t="array" ref="AL271">IF($AE271="", "", ISNUMBER(MATCH(LEFT($AE271,8), LEFT(list_cn_codes,8), 0)))</f>
        <v/>
      </c>
      <c r="AM271" s="7" t="str" cm="1">
        <f t="array" ref="AM271">IFERROR(
 IF(OR(EXACT("",$G271:$I271)), "",
  IF($F271="", 1, INDEX(calc_companies, MATCH($F271, drop_companies, 0))) *
  IF($H271="", 1, INDEX(calc_suppliers, MATCH($H271, drop_suppliers, 0))) *
  INDEX(calc_cn_codes, MATCH(LEFT($AE271,8), LEFT(drop_cn_codes,8), 0)) *
  INDEX(calc_countries, MATCH($L271, drop_countries, 0))
 ), "")</f>
        <v/>
      </c>
    </row>
    <row r="272" spans="1:39" ht="36" customHeight="1" thickTop="1" thickBot="1" x14ac:dyDescent="0.3">
      <c r="A272" s="62"/>
      <c r="C272" s="75"/>
      <c r="D272" s="75"/>
      <c r="E272" s="75"/>
      <c r="F272" s="75"/>
      <c r="G272" s="76"/>
      <c r="H272" s="76"/>
      <c r="I272" s="76"/>
      <c r="J272" s="76"/>
      <c r="K272" s="81" t="str">
        <f>IF($H272="", "", IFERROR(INDEX('Country List'!$E$2:$E$224, MATCH(INDEX(copy_paste_country, MATCH($H272, copy_paste_supplier, 0)), 'Country List'!$G$2:$G$224, 0)), INDEX(copy_paste_country, MATCH($H272, copy_paste_supplier, 0))))</f>
        <v/>
      </c>
      <c r="L272" s="81" t="str">
        <f t="shared" si="30"/>
        <v/>
      </c>
      <c r="M272" s="81" t="str" cm="1">
        <f t="array" ref="M272">IF($K272="", "", IFERROR(INDEX(list_cbam_relevance, MATCH($L272,list_specific_countries,0)), IF(OR(EXACT($L272,list_unlocodes_countries)), "CBAM-relevant", "Ungültiger UNLOCODE")))</f>
        <v/>
      </c>
      <c r="N272" s="81" t="str" cm="1">
        <f t="array" ref="N272">IF($G272="", "", IF($AF272 &lt; 8, "Nicht genügend Ziffern", IF(OR(EXACT($AE272,LEFT(list_cn_codes,8))), "CBAM-relevant", "Von CBAM ausgeschlossen")))</f>
        <v/>
      </c>
      <c r="O272" s="81" t="str" cm="1">
        <f t="array" ref="O272">IF(AND(EXACT("",$G272:$I272)), "", IF(OR(EXACT("",$G272:$I272)), "Bitte Pflichtfelder befüllen", IF($AH272, IF($AI272, IF($AJ272, IF(AND($N272="CBAM-relevant",$M272="CBAM-relevant"), "CBAM-relevant", "von CBAM ausgeschlossen"), "Bitte Nettogewicht überprüfen"), "Bitte Ursprungsland überprüfen"), "Bitte Zolltarifnummer überprüfen")))</f>
        <v/>
      </c>
      <c r="P272" s="81" t="str" cm="1">
        <f t="array" ref="P272">IF(OR(EXACT("",$G272:$I272)), "", MAX(0, IF($AL272, IF($AK272, INDEX(defvals_specific_countries, MATCH(LEFT($AE272,8), LEFT(list_cn_codes,8), 0), MATCH($L272, list_specific_countries, 0)), INDEX(defvals_rest_of_world, MATCH(LEFT($AE272,8), LEFT(list_cn_codes,8), 0))), 0)))</f>
        <v/>
      </c>
      <c r="Q272" s="81" t="str">
        <f t="shared" si="34"/>
        <v/>
      </c>
      <c r="R272" s="81" t="str">
        <f t="shared" si="29"/>
        <v/>
      </c>
      <c r="S272" s="81" t="str">
        <f t="shared" si="29"/>
        <v/>
      </c>
      <c r="T272" s="81" t="str">
        <f t="shared" si="29"/>
        <v/>
      </c>
      <c r="U272" s="81" t="str">
        <f t="shared" si="29"/>
        <v/>
      </c>
      <c r="V272" s="81" t="str">
        <f t="shared" si="29"/>
        <v/>
      </c>
      <c r="W272" s="81" t="str">
        <f t="shared" si="29"/>
        <v/>
      </c>
      <c r="X272" s="81" t="str">
        <f t="shared" si="29"/>
        <v/>
      </c>
      <c r="Y272" s="81" t="str">
        <f t="shared" si="29"/>
        <v/>
      </c>
      <c r="Z272" s="81" t="str">
        <f t="shared" si="29"/>
        <v/>
      </c>
      <c r="AE272" s="7" t="str">
        <f t="shared" si="31"/>
        <v/>
      </c>
      <c r="AF272" s="7" t="str">
        <f t="shared" si="35"/>
        <v/>
      </c>
      <c r="AG272" s="7" t="str">
        <f t="shared" si="32"/>
        <v/>
      </c>
      <c r="AH272" s="7" t="str">
        <f t="shared" si="36"/>
        <v/>
      </c>
      <c r="AI272" s="7" t="str" cm="1">
        <f t="array" ref="AI272">IF($K272="", "", AND($L272&lt;&gt;"", OR(EXACT($L272,list_unlocodes_countries))))</f>
        <v/>
      </c>
      <c r="AJ272" s="7" t="str">
        <f t="shared" si="37"/>
        <v/>
      </c>
      <c r="AK272" s="7" t="str">
        <f t="shared" si="33"/>
        <v/>
      </c>
      <c r="AL272" s="7" t="str" cm="1">
        <f t="array" ref="AL272">IF($AE272="", "", ISNUMBER(MATCH(LEFT($AE272,8), LEFT(list_cn_codes,8), 0)))</f>
        <v/>
      </c>
      <c r="AM272" s="7" t="str" cm="1">
        <f t="array" ref="AM272">IFERROR(
 IF(OR(EXACT("",$G272:$I272)), "",
  IF($F272="", 1, INDEX(calc_companies, MATCH($F272, drop_companies, 0))) *
  IF($H272="", 1, INDEX(calc_suppliers, MATCH($H272, drop_suppliers, 0))) *
  INDEX(calc_cn_codes, MATCH(LEFT($AE272,8), LEFT(drop_cn_codes,8), 0)) *
  INDEX(calc_countries, MATCH($L272, drop_countries, 0))
 ), "")</f>
        <v/>
      </c>
    </row>
    <row r="273" spans="1:39" ht="36" customHeight="1" thickTop="1" thickBot="1" x14ac:dyDescent="0.3">
      <c r="A273" s="62"/>
      <c r="C273" s="75"/>
      <c r="D273" s="75"/>
      <c r="E273" s="75"/>
      <c r="F273" s="75"/>
      <c r="G273" s="76"/>
      <c r="H273" s="76"/>
      <c r="I273" s="76"/>
      <c r="J273" s="76"/>
      <c r="K273" s="81" t="str">
        <f>IF($H273="", "", IFERROR(INDEX('Country List'!$E$2:$E$224, MATCH(INDEX(copy_paste_country, MATCH($H273, copy_paste_supplier, 0)), 'Country List'!$G$2:$G$224, 0)), INDEX(copy_paste_country, MATCH($H273, copy_paste_supplier, 0))))</f>
        <v/>
      </c>
      <c r="L273" s="81" t="str">
        <f t="shared" si="30"/>
        <v/>
      </c>
      <c r="M273" s="81" t="str" cm="1">
        <f t="array" ref="M273">IF($K273="", "", IFERROR(INDEX(list_cbam_relevance, MATCH($L273,list_specific_countries,0)), IF(OR(EXACT($L273,list_unlocodes_countries)), "CBAM-relevant", "Ungültiger UNLOCODE")))</f>
        <v/>
      </c>
      <c r="N273" s="81" t="str" cm="1">
        <f t="array" ref="N273">IF($G273="", "", IF($AF273 &lt; 8, "Nicht genügend Ziffern", IF(OR(EXACT($AE273,LEFT(list_cn_codes,8))), "CBAM-relevant", "Von CBAM ausgeschlossen")))</f>
        <v/>
      </c>
      <c r="O273" s="81" t="str" cm="1">
        <f t="array" ref="O273">IF(AND(EXACT("",$G273:$I273)), "", IF(OR(EXACT("",$G273:$I273)), "Bitte Pflichtfelder befüllen", IF($AH273, IF($AI273, IF($AJ273, IF(AND($N273="CBAM-relevant",$M273="CBAM-relevant"), "CBAM-relevant", "von CBAM ausgeschlossen"), "Bitte Nettogewicht überprüfen"), "Bitte Ursprungsland überprüfen"), "Bitte Zolltarifnummer überprüfen")))</f>
        <v/>
      </c>
      <c r="P273" s="81" t="str" cm="1">
        <f t="array" ref="P273">IF(OR(EXACT("",$G273:$I273)), "", MAX(0, IF($AL273, IF($AK273, INDEX(defvals_specific_countries, MATCH(LEFT($AE273,8), LEFT(list_cn_codes,8), 0), MATCH($L273, list_specific_countries, 0)), INDEX(defvals_rest_of_world, MATCH(LEFT($AE273,8), LEFT(list_cn_codes,8), 0))), 0)))</f>
        <v/>
      </c>
      <c r="Q273" s="81" t="str">
        <f t="shared" si="34"/>
        <v/>
      </c>
      <c r="R273" s="81" t="str">
        <f t="shared" si="29"/>
        <v/>
      </c>
      <c r="S273" s="81" t="str">
        <f t="shared" si="29"/>
        <v/>
      </c>
      <c r="T273" s="81" t="str">
        <f t="shared" si="29"/>
        <v/>
      </c>
      <c r="U273" s="81" t="str">
        <f t="shared" si="29"/>
        <v/>
      </c>
      <c r="V273" s="81" t="str">
        <f t="shared" si="29"/>
        <v/>
      </c>
      <c r="W273" s="81" t="str">
        <f t="shared" si="29"/>
        <v/>
      </c>
      <c r="X273" s="81" t="str">
        <f t="shared" si="29"/>
        <v/>
      </c>
      <c r="Y273" s="81" t="str">
        <f t="shared" si="29"/>
        <v/>
      </c>
      <c r="Z273" s="81" t="str">
        <f t="shared" si="29"/>
        <v/>
      </c>
      <c r="AE273" s="7" t="str">
        <f t="shared" si="31"/>
        <v/>
      </c>
      <c r="AF273" s="7" t="str">
        <f t="shared" si="35"/>
        <v/>
      </c>
      <c r="AG273" s="7" t="str">
        <f t="shared" si="32"/>
        <v/>
      </c>
      <c r="AH273" s="7" t="str">
        <f t="shared" si="36"/>
        <v/>
      </c>
      <c r="AI273" s="7" t="str" cm="1">
        <f t="array" ref="AI273">IF($K273="", "", AND($L273&lt;&gt;"", OR(EXACT($L273,list_unlocodes_countries))))</f>
        <v/>
      </c>
      <c r="AJ273" s="7" t="str">
        <f t="shared" si="37"/>
        <v/>
      </c>
      <c r="AK273" s="7" t="str">
        <f t="shared" si="33"/>
        <v/>
      </c>
      <c r="AL273" s="7" t="str" cm="1">
        <f t="array" ref="AL273">IF($AE273="", "", ISNUMBER(MATCH(LEFT($AE273,8), LEFT(list_cn_codes,8), 0)))</f>
        <v/>
      </c>
      <c r="AM273" s="7" t="str" cm="1">
        <f t="array" ref="AM273">IFERROR(
 IF(OR(EXACT("",$G273:$I273)), "",
  IF($F273="", 1, INDEX(calc_companies, MATCH($F273, drop_companies, 0))) *
  IF($H273="", 1, INDEX(calc_suppliers, MATCH($H273, drop_suppliers, 0))) *
  INDEX(calc_cn_codes, MATCH(LEFT($AE273,8), LEFT(drop_cn_codes,8), 0)) *
  INDEX(calc_countries, MATCH($L273, drop_countries, 0))
 ), "")</f>
        <v/>
      </c>
    </row>
    <row r="274" spans="1:39" ht="36" customHeight="1" thickTop="1" thickBot="1" x14ac:dyDescent="0.3">
      <c r="A274" s="62"/>
      <c r="C274" s="75"/>
      <c r="D274" s="75"/>
      <c r="E274" s="75"/>
      <c r="F274" s="75"/>
      <c r="G274" s="76"/>
      <c r="H274" s="76"/>
      <c r="I274" s="76"/>
      <c r="J274" s="76"/>
      <c r="K274" s="81" t="str">
        <f>IF($H274="", "", IFERROR(INDEX('Country List'!$E$2:$E$224, MATCH(INDEX(copy_paste_country, MATCH($H274, copy_paste_supplier, 0)), 'Country List'!$G$2:$G$224, 0)), INDEX(copy_paste_country, MATCH($H274, copy_paste_supplier, 0))))</f>
        <v/>
      </c>
      <c r="L274" s="81" t="str">
        <f t="shared" si="30"/>
        <v/>
      </c>
      <c r="M274" s="81" t="str" cm="1">
        <f t="array" ref="M274">IF($K274="", "", IFERROR(INDEX(list_cbam_relevance, MATCH($L274,list_specific_countries,0)), IF(OR(EXACT($L274,list_unlocodes_countries)), "CBAM-relevant", "Ungültiger UNLOCODE")))</f>
        <v/>
      </c>
      <c r="N274" s="81" t="str" cm="1">
        <f t="array" ref="N274">IF($G274="", "", IF($AF274 &lt; 8, "Nicht genügend Ziffern", IF(OR(EXACT($AE274,LEFT(list_cn_codes,8))), "CBAM-relevant", "Von CBAM ausgeschlossen")))</f>
        <v/>
      </c>
      <c r="O274" s="81" t="str" cm="1">
        <f t="array" ref="O274">IF(AND(EXACT("",$G274:$I274)), "", IF(OR(EXACT("",$G274:$I274)), "Bitte Pflichtfelder befüllen", IF($AH274, IF($AI274, IF($AJ274, IF(AND($N274="CBAM-relevant",$M274="CBAM-relevant"), "CBAM-relevant", "von CBAM ausgeschlossen"), "Bitte Nettogewicht überprüfen"), "Bitte Ursprungsland überprüfen"), "Bitte Zolltarifnummer überprüfen")))</f>
        <v/>
      </c>
      <c r="P274" s="81" t="str" cm="1">
        <f t="array" ref="P274">IF(OR(EXACT("",$G274:$I274)), "", MAX(0, IF($AL274, IF($AK274, INDEX(defvals_specific_countries, MATCH(LEFT($AE274,8), LEFT(list_cn_codes,8), 0), MATCH($L274, list_specific_countries, 0)), INDEX(defvals_rest_of_world, MATCH(LEFT($AE274,8), LEFT(list_cn_codes,8), 0))), 0)))</f>
        <v/>
      </c>
      <c r="Q274" s="81" t="str">
        <f t="shared" si="34"/>
        <v/>
      </c>
      <c r="R274" s="81" t="str">
        <f t="shared" si="29"/>
        <v/>
      </c>
      <c r="S274" s="81" t="str">
        <f t="shared" si="29"/>
        <v/>
      </c>
      <c r="T274" s="81" t="str">
        <f t="shared" si="29"/>
        <v/>
      </c>
      <c r="U274" s="81" t="str">
        <f t="shared" si="29"/>
        <v/>
      </c>
      <c r="V274" s="81" t="str">
        <f t="shared" si="29"/>
        <v/>
      </c>
      <c r="W274" s="81" t="str">
        <f t="shared" si="29"/>
        <v/>
      </c>
      <c r="X274" s="81" t="str">
        <f t="shared" si="29"/>
        <v/>
      </c>
      <c r="Y274" s="81" t="str">
        <f t="shared" si="29"/>
        <v/>
      </c>
      <c r="Z274" s="81" t="str">
        <f t="shared" si="29"/>
        <v/>
      </c>
      <c r="AE274" s="7" t="str">
        <f t="shared" si="31"/>
        <v/>
      </c>
      <c r="AF274" s="7" t="str">
        <f t="shared" si="35"/>
        <v/>
      </c>
      <c r="AG274" s="7" t="str">
        <f t="shared" si="32"/>
        <v/>
      </c>
      <c r="AH274" s="7" t="str">
        <f t="shared" si="36"/>
        <v/>
      </c>
      <c r="AI274" s="7" t="str" cm="1">
        <f t="array" ref="AI274">IF($K274="", "", AND($L274&lt;&gt;"", OR(EXACT($L274,list_unlocodes_countries))))</f>
        <v/>
      </c>
      <c r="AJ274" s="7" t="str">
        <f t="shared" si="37"/>
        <v/>
      </c>
      <c r="AK274" s="7" t="str">
        <f t="shared" si="33"/>
        <v/>
      </c>
      <c r="AL274" s="7" t="str" cm="1">
        <f t="array" ref="AL274">IF($AE274="", "", ISNUMBER(MATCH(LEFT($AE274,8), LEFT(list_cn_codes,8), 0)))</f>
        <v/>
      </c>
      <c r="AM274" s="7" t="str" cm="1">
        <f t="array" ref="AM274">IFERROR(
 IF(OR(EXACT("",$G274:$I274)), "",
  IF($F274="", 1, INDEX(calc_companies, MATCH($F274, drop_companies, 0))) *
  IF($H274="", 1, INDEX(calc_suppliers, MATCH($H274, drop_suppliers, 0))) *
  INDEX(calc_cn_codes, MATCH(LEFT($AE274,8), LEFT(drop_cn_codes,8), 0)) *
  INDEX(calc_countries, MATCH($L274, drop_countries, 0))
 ), "")</f>
        <v/>
      </c>
    </row>
    <row r="275" spans="1:39" ht="36" customHeight="1" thickTop="1" thickBot="1" x14ac:dyDescent="0.3">
      <c r="A275" s="62"/>
      <c r="C275" s="75"/>
      <c r="D275" s="75"/>
      <c r="E275" s="75"/>
      <c r="F275" s="75"/>
      <c r="G275" s="76"/>
      <c r="H275" s="76"/>
      <c r="I275" s="76"/>
      <c r="J275" s="76"/>
      <c r="K275" s="81" t="str">
        <f>IF($H275="", "", IFERROR(INDEX('Country List'!$E$2:$E$224, MATCH(INDEX(copy_paste_country, MATCH($H275, copy_paste_supplier, 0)), 'Country List'!$G$2:$G$224, 0)), INDEX(copy_paste_country, MATCH($H275, copy_paste_supplier, 0))))</f>
        <v/>
      </c>
      <c r="L275" s="81" t="str">
        <f t="shared" si="30"/>
        <v/>
      </c>
      <c r="M275" s="81" t="str" cm="1">
        <f t="array" ref="M275">IF($K275="", "", IFERROR(INDEX(list_cbam_relevance, MATCH($L275,list_specific_countries,0)), IF(OR(EXACT($L275,list_unlocodes_countries)), "CBAM-relevant", "Ungültiger UNLOCODE")))</f>
        <v/>
      </c>
      <c r="N275" s="81" t="str" cm="1">
        <f t="array" ref="N275">IF($G275="", "", IF($AF275 &lt; 8, "Nicht genügend Ziffern", IF(OR(EXACT($AE275,LEFT(list_cn_codes,8))), "CBAM-relevant", "Von CBAM ausgeschlossen")))</f>
        <v/>
      </c>
      <c r="O275" s="81" t="str" cm="1">
        <f t="array" ref="O275">IF(AND(EXACT("",$G275:$I275)), "", IF(OR(EXACT("",$G275:$I275)), "Bitte Pflichtfelder befüllen", IF($AH275, IF($AI275, IF($AJ275, IF(AND($N275="CBAM-relevant",$M275="CBAM-relevant"), "CBAM-relevant", "von CBAM ausgeschlossen"), "Bitte Nettogewicht überprüfen"), "Bitte Ursprungsland überprüfen"), "Bitte Zolltarifnummer überprüfen")))</f>
        <v/>
      </c>
      <c r="P275" s="81" t="str" cm="1">
        <f t="array" ref="P275">IF(OR(EXACT("",$G275:$I275)), "", MAX(0, IF($AL275, IF($AK275, INDEX(defvals_specific_countries, MATCH(LEFT($AE275,8), LEFT(list_cn_codes,8), 0), MATCH($L275, list_specific_countries, 0)), INDEX(defvals_rest_of_world, MATCH(LEFT($AE275,8), LEFT(list_cn_codes,8), 0))), 0)))</f>
        <v/>
      </c>
      <c r="Q275" s="81" t="str">
        <f t="shared" si="34"/>
        <v/>
      </c>
      <c r="R275" s="81" t="str">
        <f t="shared" si="29"/>
        <v/>
      </c>
      <c r="S275" s="81" t="str">
        <f t="shared" si="29"/>
        <v/>
      </c>
      <c r="T275" s="81" t="str">
        <f t="shared" si="29"/>
        <v/>
      </c>
      <c r="U275" s="81" t="str">
        <f t="shared" si="29"/>
        <v/>
      </c>
      <c r="V275" s="81" t="str">
        <f t="shared" si="29"/>
        <v/>
      </c>
      <c r="W275" s="81" t="str">
        <f t="shared" si="29"/>
        <v/>
      </c>
      <c r="X275" s="81" t="str">
        <f t="shared" si="29"/>
        <v/>
      </c>
      <c r="Y275" s="81" t="str">
        <f t="shared" si="29"/>
        <v/>
      </c>
      <c r="Z275" s="81" t="str">
        <f t="shared" si="29"/>
        <v/>
      </c>
      <c r="AE275" s="7" t="str">
        <f t="shared" si="31"/>
        <v/>
      </c>
      <c r="AF275" s="7" t="str">
        <f t="shared" si="35"/>
        <v/>
      </c>
      <c r="AG275" s="7" t="str">
        <f t="shared" si="32"/>
        <v/>
      </c>
      <c r="AH275" s="7" t="str">
        <f t="shared" si="36"/>
        <v/>
      </c>
      <c r="AI275" s="7" t="str" cm="1">
        <f t="array" ref="AI275">IF($K275="", "", AND($L275&lt;&gt;"", OR(EXACT($L275,list_unlocodes_countries))))</f>
        <v/>
      </c>
      <c r="AJ275" s="7" t="str">
        <f t="shared" si="37"/>
        <v/>
      </c>
      <c r="AK275" s="7" t="str">
        <f t="shared" si="33"/>
        <v/>
      </c>
      <c r="AL275" s="7" t="str" cm="1">
        <f t="array" ref="AL275">IF($AE275="", "", ISNUMBER(MATCH(LEFT($AE275,8), LEFT(list_cn_codes,8), 0)))</f>
        <v/>
      </c>
      <c r="AM275" s="7" t="str" cm="1">
        <f t="array" ref="AM275">IFERROR(
 IF(OR(EXACT("",$G275:$I275)), "",
  IF($F275="", 1, INDEX(calc_companies, MATCH($F275, drop_companies, 0))) *
  IF($H275="", 1, INDEX(calc_suppliers, MATCH($H275, drop_suppliers, 0))) *
  INDEX(calc_cn_codes, MATCH(LEFT($AE275,8), LEFT(drop_cn_codes,8), 0)) *
  INDEX(calc_countries, MATCH($L275, drop_countries, 0))
 ), "")</f>
        <v/>
      </c>
    </row>
    <row r="276" spans="1:39" ht="36" customHeight="1" thickTop="1" thickBot="1" x14ac:dyDescent="0.3">
      <c r="A276" s="62"/>
      <c r="C276" s="75"/>
      <c r="D276" s="75"/>
      <c r="E276" s="75"/>
      <c r="F276" s="75"/>
      <c r="G276" s="76"/>
      <c r="H276" s="76"/>
      <c r="I276" s="76"/>
      <c r="J276" s="76"/>
      <c r="K276" s="81" t="str">
        <f>IF($H276="", "", IFERROR(INDEX('Country List'!$E$2:$E$224, MATCH(INDEX(copy_paste_country, MATCH($H276, copy_paste_supplier, 0)), 'Country List'!$G$2:$G$224, 0)), INDEX(copy_paste_country, MATCH($H276, copy_paste_supplier, 0))))</f>
        <v/>
      </c>
      <c r="L276" s="81" t="str">
        <f t="shared" si="30"/>
        <v/>
      </c>
      <c r="M276" s="81" t="str" cm="1">
        <f t="array" ref="M276">IF($K276="", "", IFERROR(INDEX(list_cbam_relevance, MATCH($L276,list_specific_countries,0)), IF(OR(EXACT($L276,list_unlocodes_countries)), "CBAM-relevant", "Ungültiger UNLOCODE")))</f>
        <v/>
      </c>
      <c r="N276" s="81" t="str" cm="1">
        <f t="array" ref="N276">IF($G276="", "", IF($AF276 &lt; 8, "Nicht genügend Ziffern", IF(OR(EXACT($AE276,LEFT(list_cn_codes,8))), "CBAM-relevant", "Von CBAM ausgeschlossen")))</f>
        <v/>
      </c>
      <c r="O276" s="81" t="str" cm="1">
        <f t="array" ref="O276">IF(AND(EXACT("",$G276:$I276)), "", IF(OR(EXACT("",$G276:$I276)), "Bitte Pflichtfelder befüllen", IF($AH276, IF($AI276, IF($AJ276, IF(AND($N276="CBAM-relevant",$M276="CBAM-relevant"), "CBAM-relevant", "von CBAM ausgeschlossen"), "Bitte Nettogewicht überprüfen"), "Bitte Ursprungsland überprüfen"), "Bitte Zolltarifnummer überprüfen")))</f>
        <v/>
      </c>
      <c r="P276" s="81" t="str" cm="1">
        <f t="array" ref="P276">IF(OR(EXACT("",$G276:$I276)), "", MAX(0, IF($AL276, IF($AK276, INDEX(defvals_specific_countries, MATCH(LEFT($AE276,8), LEFT(list_cn_codes,8), 0), MATCH($L276, list_specific_countries, 0)), INDEX(defvals_rest_of_world, MATCH(LEFT($AE276,8), LEFT(list_cn_codes,8), 0))), 0)))</f>
        <v/>
      </c>
      <c r="Q276" s="81" t="str">
        <f t="shared" si="34"/>
        <v/>
      </c>
      <c r="R276" s="81" t="str">
        <f t="shared" si="29"/>
        <v/>
      </c>
      <c r="S276" s="81" t="str">
        <f t="shared" si="29"/>
        <v/>
      </c>
      <c r="T276" s="81" t="str">
        <f t="shared" si="29"/>
        <v/>
      </c>
      <c r="U276" s="81" t="str">
        <f t="shared" si="29"/>
        <v/>
      </c>
      <c r="V276" s="81" t="str">
        <f t="shared" si="29"/>
        <v/>
      </c>
      <c r="W276" s="81" t="str">
        <f t="shared" si="29"/>
        <v/>
      </c>
      <c r="X276" s="81" t="str">
        <f t="shared" si="29"/>
        <v/>
      </c>
      <c r="Y276" s="81" t="str">
        <f t="shared" si="29"/>
        <v/>
      </c>
      <c r="Z276" s="81" t="str">
        <f t="shared" si="29"/>
        <v/>
      </c>
      <c r="AE276" s="7" t="str">
        <f t="shared" si="31"/>
        <v/>
      </c>
      <c r="AF276" s="7" t="str">
        <f t="shared" si="35"/>
        <v/>
      </c>
      <c r="AG276" s="7" t="str">
        <f t="shared" si="32"/>
        <v/>
      </c>
      <c r="AH276" s="7" t="str">
        <f t="shared" si="36"/>
        <v/>
      </c>
      <c r="AI276" s="7" t="str" cm="1">
        <f t="array" ref="AI276">IF($K276="", "", AND($L276&lt;&gt;"", OR(EXACT($L276,list_unlocodes_countries))))</f>
        <v/>
      </c>
      <c r="AJ276" s="7" t="str">
        <f t="shared" si="37"/>
        <v/>
      </c>
      <c r="AK276" s="7" t="str">
        <f t="shared" si="33"/>
        <v/>
      </c>
      <c r="AL276" s="7" t="str" cm="1">
        <f t="array" ref="AL276">IF($AE276="", "", ISNUMBER(MATCH(LEFT($AE276,8), LEFT(list_cn_codes,8), 0)))</f>
        <v/>
      </c>
      <c r="AM276" s="7" t="str" cm="1">
        <f t="array" ref="AM276">IFERROR(
 IF(OR(EXACT("",$G276:$I276)), "",
  IF($F276="", 1, INDEX(calc_companies, MATCH($F276, drop_companies, 0))) *
  IF($H276="", 1, INDEX(calc_suppliers, MATCH($H276, drop_suppliers, 0))) *
  INDEX(calc_cn_codes, MATCH(LEFT($AE276,8), LEFT(drop_cn_codes,8), 0)) *
  INDEX(calc_countries, MATCH($L276, drop_countries, 0))
 ), "")</f>
        <v/>
      </c>
    </row>
    <row r="277" spans="1:39" ht="36" customHeight="1" thickTop="1" thickBot="1" x14ac:dyDescent="0.3">
      <c r="A277" s="62"/>
      <c r="C277" s="75"/>
      <c r="D277" s="75"/>
      <c r="E277" s="75"/>
      <c r="F277" s="75"/>
      <c r="G277" s="76"/>
      <c r="H277" s="76"/>
      <c r="I277" s="76"/>
      <c r="J277" s="76"/>
      <c r="K277" s="81" t="str">
        <f>IF($H277="", "", IFERROR(INDEX('Country List'!$E$2:$E$224, MATCH(INDEX(copy_paste_country, MATCH($H277, copy_paste_supplier, 0)), 'Country List'!$G$2:$G$224, 0)), INDEX(copy_paste_country, MATCH($H277, copy_paste_supplier, 0))))</f>
        <v/>
      </c>
      <c r="L277" s="81" t="str">
        <f t="shared" si="30"/>
        <v/>
      </c>
      <c r="M277" s="81" t="str" cm="1">
        <f t="array" ref="M277">IF($K277="", "", IFERROR(INDEX(list_cbam_relevance, MATCH($L277,list_specific_countries,0)), IF(OR(EXACT($L277,list_unlocodes_countries)), "CBAM-relevant", "Ungültiger UNLOCODE")))</f>
        <v/>
      </c>
      <c r="N277" s="81" t="str" cm="1">
        <f t="array" ref="N277">IF($G277="", "", IF($AF277 &lt; 8, "Nicht genügend Ziffern", IF(OR(EXACT($AE277,LEFT(list_cn_codes,8))), "CBAM-relevant", "Von CBAM ausgeschlossen")))</f>
        <v/>
      </c>
      <c r="O277" s="81" t="str" cm="1">
        <f t="array" ref="O277">IF(AND(EXACT("",$G277:$I277)), "", IF(OR(EXACT("",$G277:$I277)), "Bitte Pflichtfelder befüllen", IF($AH277, IF($AI277, IF($AJ277, IF(AND($N277="CBAM-relevant",$M277="CBAM-relevant"), "CBAM-relevant", "von CBAM ausgeschlossen"), "Bitte Nettogewicht überprüfen"), "Bitte Ursprungsland überprüfen"), "Bitte Zolltarifnummer überprüfen")))</f>
        <v/>
      </c>
      <c r="P277" s="81" t="str" cm="1">
        <f t="array" ref="P277">IF(OR(EXACT("",$G277:$I277)), "", MAX(0, IF($AL277, IF($AK277, INDEX(defvals_specific_countries, MATCH(LEFT($AE277,8), LEFT(list_cn_codes,8), 0), MATCH($L277, list_specific_countries, 0)), INDEX(defvals_rest_of_world, MATCH(LEFT($AE277,8), LEFT(list_cn_codes,8), 0))), 0)))</f>
        <v/>
      </c>
      <c r="Q277" s="81" t="str">
        <f t="shared" si="34"/>
        <v/>
      </c>
      <c r="R277" s="81" t="str">
        <f t="shared" ref="R277:Z305" si="38">IF($P277="", "", MAX(0, $Q277 - INDEX(defvals_benchmark, MATCH($G277, defvals_cn_codes, 0))*(1-INDEX(defvals_phase_in, MATCH(R$5, defvals_years, 0)))) * $AG277 * 80)</f>
        <v/>
      </c>
      <c r="S277" s="81" t="str">
        <f t="shared" si="38"/>
        <v/>
      </c>
      <c r="T277" s="81" t="str">
        <f t="shared" si="38"/>
        <v/>
      </c>
      <c r="U277" s="81" t="str">
        <f t="shared" si="38"/>
        <v/>
      </c>
      <c r="V277" s="81" t="str">
        <f t="shared" si="38"/>
        <v/>
      </c>
      <c r="W277" s="81" t="str">
        <f t="shared" si="38"/>
        <v/>
      </c>
      <c r="X277" s="81" t="str">
        <f t="shared" si="38"/>
        <v/>
      </c>
      <c r="Y277" s="81" t="str">
        <f t="shared" si="38"/>
        <v/>
      </c>
      <c r="Z277" s="81" t="str">
        <f t="shared" si="38"/>
        <v/>
      </c>
      <c r="AE277" s="7" t="str">
        <f t="shared" si="31"/>
        <v/>
      </c>
      <c r="AF277" s="7" t="str">
        <f t="shared" si="35"/>
        <v/>
      </c>
      <c r="AG277" s="7" t="str">
        <f t="shared" si="32"/>
        <v/>
      </c>
      <c r="AH277" s="7" t="str">
        <f t="shared" si="36"/>
        <v/>
      </c>
      <c r="AI277" s="7" t="str" cm="1">
        <f t="array" ref="AI277">IF($K277="", "", AND($L277&lt;&gt;"", OR(EXACT($L277,list_unlocodes_countries))))</f>
        <v/>
      </c>
      <c r="AJ277" s="7" t="str">
        <f t="shared" si="37"/>
        <v/>
      </c>
      <c r="AK277" s="7" t="str">
        <f t="shared" si="33"/>
        <v/>
      </c>
      <c r="AL277" s="7" t="str" cm="1">
        <f t="array" ref="AL277">IF($AE277="", "", ISNUMBER(MATCH(LEFT($AE277,8), LEFT(list_cn_codes,8), 0)))</f>
        <v/>
      </c>
      <c r="AM277" s="7" t="str" cm="1">
        <f t="array" ref="AM277">IFERROR(
 IF(OR(EXACT("",$G277:$I277)), "",
  IF($F277="", 1, INDEX(calc_companies, MATCH($F277, drop_companies, 0))) *
  IF($H277="", 1, INDEX(calc_suppliers, MATCH($H277, drop_suppliers, 0))) *
  INDEX(calc_cn_codes, MATCH(LEFT($AE277,8), LEFT(drop_cn_codes,8), 0)) *
  INDEX(calc_countries, MATCH($L277, drop_countries, 0))
 ), "")</f>
        <v/>
      </c>
    </row>
    <row r="278" spans="1:39" ht="36" customHeight="1" thickTop="1" thickBot="1" x14ac:dyDescent="0.3">
      <c r="A278" s="62"/>
      <c r="C278" s="75"/>
      <c r="D278" s="75"/>
      <c r="E278" s="75"/>
      <c r="F278" s="75"/>
      <c r="G278" s="76"/>
      <c r="H278" s="76"/>
      <c r="I278" s="76"/>
      <c r="J278" s="76"/>
      <c r="K278" s="81" t="str">
        <f>IF($H278="", "", IFERROR(INDEX('Country List'!$E$2:$E$224, MATCH(INDEX(copy_paste_country, MATCH($H278, copy_paste_supplier, 0)), 'Country List'!$G$2:$G$224, 0)), INDEX(copy_paste_country, MATCH($H278, copy_paste_supplier, 0))))</f>
        <v/>
      </c>
      <c r="L278" s="81" t="str">
        <f t="shared" si="30"/>
        <v/>
      </c>
      <c r="M278" s="81" t="str" cm="1">
        <f t="array" ref="M278">IF($K278="", "", IFERROR(INDEX(list_cbam_relevance, MATCH($L278,list_specific_countries,0)), IF(OR(EXACT($L278,list_unlocodes_countries)), "CBAM-relevant", "Ungültiger UNLOCODE")))</f>
        <v/>
      </c>
      <c r="N278" s="81" t="str" cm="1">
        <f t="array" ref="N278">IF($G278="", "", IF($AF278 &lt; 8, "Nicht genügend Ziffern", IF(OR(EXACT($AE278,LEFT(list_cn_codes,8))), "CBAM-relevant", "Von CBAM ausgeschlossen")))</f>
        <v/>
      </c>
      <c r="O278" s="81" t="str" cm="1">
        <f t="array" ref="O278">IF(AND(EXACT("",$G278:$I278)), "", IF(OR(EXACT("",$G278:$I278)), "Bitte Pflichtfelder befüllen", IF($AH278, IF($AI278, IF($AJ278, IF(AND($N278="CBAM-relevant",$M278="CBAM-relevant"), "CBAM-relevant", "von CBAM ausgeschlossen"), "Bitte Nettogewicht überprüfen"), "Bitte Ursprungsland überprüfen"), "Bitte Zolltarifnummer überprüfen")))</f>
        <v/>
      </c>
      <c r="P278" s="81" t="str" cm="1">
        <f t="array" ref="P278">IF(OR(EXACT("",$G278:$I278)), "", MAX(0, IF($AL278, IF($AK278, INDEX(defvals_specific_countries, MATCH(LEFT($AE278,8), LEFT(list_cn_codes,8), 0), MATCH($L278, list_specific_countries, 0)), INDEX(defvals_rest_of_world, MATCH(LEFT($AE278,8), LEFT(list_cn_codes,8), 0))), 0)))</f>
        <v/>
      </c>
      <c r="Q278" s="81" t="str">
        <f t="shared" si="34"/>
        <v/>
      </c>
      <c r="R278" s="81" t="str">
        <f t="shared" si="38"/>
        <v/>
      </c>
      <c r="S278" s="81" t="str">
        <f t="shared" si="38"/>
        <v/>
      </c>
      <c r="T278" s="81" t="str">
        <f t="shared" si="38"/>
        <v/>
      </c>
      <c r="U278" s="81" t="str">
        <f t="shared" si="38"/>
        <v/>
      </c>
      <c r="V278" s="81" t="str">
        <f t="shared" si="38"/>
        <v/>
      </c>
      <c r="W278" s="81" t="str">
        <f t="shared" si="38"/>
        <v/>
      </c>
      <c r="X278" s="81" t="str">
        <f t="shared" si="38"/>
        <v/>
      </c>
      <c r="Y278" s="81" t="str">
        <f t="shared" si="38"/>
        <v/>
      </c>
      <c r="Z278" s="81" t="str">
        <f t="shared" si="38"/>
        <v/>
      </c>
      <c r="AE278" s="7" t="str">
        <f t="shared" si="31"/>
        <v/>
      </c>
      <c r="AF278" s="7" t="str">
        <f t="shared" si="35"/>
        <v/>
      </c>
      <c r="AG278" s="7" t="str">
        <f t="shared" si="32"/>
        <v/>
      </c>
      <c r="AH278" s="7" t="str">
        <f t="shared" si="36"/>
        <v/>
      </c>
      <c r="AI278" s="7" t="str" cm="1">
        <f t="array" ref="AI278">IF($K278="", "", AND($L278&lt;&gt;"", OR(EXACT($L278,list_unlocodes_countries))))</f>
        <v/>
      </c>
      <c r="AJ278" s="7" t="str">
        <f t="shared" si="37"/>
        <v/>
      </c>
      <c r="AK278" s="7" t="str">
        <f t="shared" si="33"/>
        <v/>
      </c>
      <c r="AL278" s="7" t="str" cm="1">
        <f t="array" ref="AL278">IF($AE278="", "", ISNUMBER(MATCH(LEFT($AE278,8), LEFT(list_cn_codes,8), 0)))</f>
        <v/>
      </c>
      <c r="AM278" s="7" t="str" cm="1">
        <f t="array" ref="AM278">IFERROR(
 IF(OR(EXACT("",$G278:$I278)), "",
  IF($F278="", 1, INDEX(calc_companies, MATCH($F278, drop_companies, 0))) *
  IF($H278="", 1, INDEX(calc_suppliers, MATCH($H278, drop_suppliers, 0))) *
  INDEX(calc_cn_codes, MATCH(LEFT($AE278,8), LEFT(drop_cn_codes,8), 0)) *
  INDEX(calc_countries, MATCH($L278, drop_countries, 0))
 ), "")</f>
        <v/>
      </c>
    </row>
    <row r="279" spans="1:39" ht="36" customHeight="1" thickTop="1" thickBot="1" x14ac:dyDescent="0.3">
      <c r="A279" s="62"/>
      <c r="C279" s="75"/>
      <c r="D279" s="75"/>
      <c r="E279" s="75"/>
      <c r="F279" s="75"/>
      <c r="G279" s="76"/>
      <c r="H279" s="76"/>
      <c r="I279" s="76"/>
      <c r="J279" s="76"/>
      <c r="K279" s="81" t="str">
        <f>IF($H279="", "", IFERROR(INDEX('Country List'!$E$2:$E$224, MATCH(INDEX(copy_paste_country, MATCH($H279, copy_paste_supplier, 0)), 'Country List'!$G$2:$G$224, 0)), INDEX(copy_paste_country, MATCH($H279, copy_paste_supplier, 0))))</f>
        <v/>
      </c>
      <c r="L279" s="81" t="str">
        <f t="shared" si="30"/>
        <v/>
      </c>
      <c r="M279" s="81" t="str" cm="1">
        <f t="array" ref="M279">IF($K279="", "", IFERROR(INDEX(list_cbam_relevance, MATCH($L279,list_specific_countries,0)), IF(OR(EXACT($L279,list_unlocodes_countries)), "CBAM-relevant", "Ungültiger UNLOCODE")))</f>
        <v/>
      </c>
      <c r="N279" s="81" t="str" cm="1">
        <f t="array" ref="N279">IF($G279="", "", IF($AF279 &lt; 8, "Nicht genügend Ziffern", IF(OR(EXACT($AE279,LEFT(list_cn_codes,8))), "CBAM-relevant", "Von CBAM ausgeschlossen")))</f>
        <v/>
      </c>
      <c r="O279" s="81" t="str" cm="1">
        <f t="array" ref="O279">IF(AND(EXACT("",$G279:$I279)), "", IF(OR(EXACT("",$G279:$I279)), "Bitte Pflichtfelder befüllen", IF($AH279, IF($AI279, IF($AJ279, IF(AND($N279="CBAM-relevant",$M279="CBAM-relevant"), "CBAM-relevant", "von CBAM ausgeschlossen"), "Bitte Nettogewicht überprüfen"), "Bitte Ursprungsland überprüfen"), "Bitte Zolltarifnummer überprüfen")))</f>
        <v/>
      </c>
      <c r="P279" s="81" t="str" cm="1">
        <f t="array" ref="P279">IF(OR(EXACT("",$G279:$I279)), "", MAX(0, IF($AL279, IF($AK279, INDEX(defvals_specific_countries, MATCH(LEFT($AE279,8), LEFT(list_cn_codes,8), 0), MATCH($L279, list_specific_countries, 0)), INDEX(defvals_rest_of_world, MATCH(LEFT($AE279,8), LEFT(list_cn_codes,8), 0))), 0)))</f>
        <v/>
      </c>
      <c r="Q279" s="81" t="str">
        <f t="shared" si="34"/>
        <v/>
      </c>
      <c r="R279" s="81" t="str">
        <f t="shared" si="38"/>
        <v/>
      </c>
      <c r="S279" s="81" t="str">
        <f t="shared" si="38"/>
        <v/>
      </c>
      <c r="T279" s="81" t="str">
        <f t="shared" si="38"/>
        <v/>
      </c>
      <c r="U279" s="81" t="str">
        <f t="shared" si="38"/>
        <v/>
      </c>
      <c r="V279" s="81" t="str">
        <f t="shared" si="38"/>
        <v/>
      </c>
      <c r="W279" s="81" t="str">
        <f t="shared" si="38"/>
        <v/>
      </c>
      <c r="X279" s="81" t="str">
        <f t="shared" si="38"/>
        <v/>
      </c>
      <c r="Y279" s="81" t="str">
        <f t="shared" si="38"/>
        <v/>
      </c>
      <c r="Z279" s="81" t="str">
        <f t="shared" si="38"/>
        <v/>
      </c>
      <c r="AE279" s="7" t="str">
        <f t="shared" si="31"/>
        <v/>
      </c>
      <c r="AF279" s="7" t="str">
        <f t="shared" si="35"/>
        <v/>
      </c>
      <c r="AG279" s="7" t="str">
        <f t="shared" si="32"/>
        <v/>
      </c>
      <c r="AH279" s="7" t="str">
        <f t="shared" si="36"/>
        <v/>
      </c>
      <c r="AI279" s="7" t="str" cm="1">
        <f t="array" ref="AI279">IF($K279="", "", AND($L279&lt;&gt;"", OR(EXACT($L279,list_unlocodes_countries))))</f>
        <v/>
      </c>
      <c r="AJ279" s="7" t="str">
        <f t="shared" si="37"/>
        <v/>
      </c>
      <c r="AK279" s="7" t="str">
        <f t="shared" si="33"/>
        <v/>
      </c>
      <c r="AL279" s="7" t="str" cm="1">
        <f t="array" ref="AL279">IF($AE279="", "", ISNUMBER(MATCH(LEFT($AE279,8), LEFT(list_cn_codes,8), 0)))</f>
        <v/>
      </c>
      <c r="AM279" s="7" t="str" cm="1">
        <f t="array" ref="AM279">IFERROR(
 IF(OR(EXACT("",$G279:$I279)), "",
  IF($F279="", 1, INDEX(calc_companies, MATCH($F279, drop_companies, 0))) *
  IF($H279="", 1, INDEX(calc_suppliers, MATCH($H279, drop_suppliers, 0))) *
  INDEX(calc_cn_codes, MATCH(LEFT($AE279,8), LEFT(drop_cn_codes,8), 0)) *
  INDEX(calc_countries, MATCH($L279, drop_countries, 0))
 ), "")</f>
        <v/>
      </c>
    </row>
    <row r="280" spans="1:39" ht="36" customHeight="1" thickTop="1" thickBot="1" x14ac:dyDescent="0.3">
      <c r="A280" s="62"/>
      <c r="C280" s="75"/>
      <c r="D280" s="75"/>
      <c r="E280" s="75"/>
      <c r="F280" s="75"/>
      <c r="G280" s="76"/>
      <c r="H280" s="76"/>
      <c r="I280" s="76"/>
      <c r="J280" s="76"/>
      <c r="K280" s="81" t="str">
        <f>IF($H280="", "", IFERROR(INDEX('Country List'!$E$2:$E$224, MATCH(INDEX(copy_paste_country, MATCH($H280, copy_paste_supplier, 0)), 'Country List'!$G$2:$G$224, 0)), INDEX(copy_paste_country, MATCH($H280, copy_paste_supplier, 0))))</f>
        <v/>
      </c>
      <c r="L280" s="81" t="str">
        <f t="shared" si="30"/>
        <v/>
      </c>
      <c r="M280" s="81" t="str" cm="1">
        <f t="array" ref="M280">IF($K280="", "", IFERROR(INDEX(list_cbam_relevance, MATCH($L280,list_specific_countries,0)), IF(OR(EXACT($L280,list_unlocodes_countries)), "CBAM-relevant", "Ungültiger UNLOCODE")))</f>
        <v/>
      </c>
      <c r="N280" s="81" t="str" cm="1">
        <f t="array" ref="N280">IF($G280="", "", IF($AF280 &lt; 8, "Nicht genügend Ziffern", IF(OR(EXACT($AE280,LEFT(list_cn_codes,8))), "CBAM-relevant", "Von CBAM ausgeschlossen")))</f>
        <v/>
      </c>
      <c r="O280" s="81" t="str" cm="1">
        <f t="array" ref="O280">IF(AND(EXACT("",$G280:$I280)), "", IF(OR(EXACT("",$G280:$I280)), "Bitte Pflichtfelder befüllen", IF($AH280, IF($AI280, IF($AJ280, IF(AND($N280="CBAM-relevant",$M280="CBAM-relevant"), "CBAM-relevant", "von CBAM ausgeschlossen"), "Bitte Nettogewicht überprüfen"), "Bitte Ursprungsland überprüfen"), "Bitte Zolltarifnummer überprüfen")))</f>
        <v/>
      </c>
      <c r="P280" s="81" t="str" cm="1">
        <f t="array" ref="P280">IF(OR(EXACT("",$G280:$I280)), "", MAX(0, IF($AL280, IF($AK280, INDEX(defvals_specific_countries, MATCH(LEFT($AE280,8), LEFT(list_cn_codes,8), 0), MATCH($L280, list_specific_countries, 0)), INDEX(defvals_rest_of_world, MATCH(LEFT($AE280,8), LEFT(list_cn_codes,8), 0))), 0)))</f>
        <v/>
      </c>
      <c r="Q280" s="81" t="str">
        <f t="shared" si="34"/>
        <v/>
      </c>
      <c r="R280" s="81" t="str">
        <f t="shared" si="38"/>
        <v/>
      </c>
      <c r="S280" s="81" t="str">
        <f t="shared" si="38"/>
        <v/>
      </c>
      <c r="T280" s="81" t="str">
        <f t="shared" si="38"/>
        <v/>
      </c>
      <c r="U280" s="81" t="str">
        <f t="shared" si="38"/>
        <v/>
      </c>
      <c r="V280" s="81" t="str">
        <f t="shared" si="38"/>
        <v/>
      </c>
      <c r="W280" s="81" t="str">
        <f t="shared" si="38"/>
        <v/>
      </c>
      <c r="X280" s="81" t="str">
        <f t="shared" si="38"/>
        <v/>
      </c>
      <c r="Y280" s="81" t="str">
        <f t="shared" si="38"/>
        <v/>
      </c>
      <c r="Z280" s="81" t="str">
        <f t="shared" si="38"/>
        <v/>
      </c>
      <c r="AE280" s="7" t="str">
        <f t="shared" si="31"/>
        <v/>
      </c>
      <c r="AF280" s="7" t="str">
        <f t="shared" si="35"/>
        <v/>
      </c>
      <c r="AG280" s="7" t="str">
        <f t="shared" si="32"/>
        <v/>
      </c>
      <c r="AH280" s="7" t="str">
        <f t="shared" si="36"/>
        <v/>
      </c>
      <c r="AI280" s="7" t="str" cm="1">
        <f t="array" ref="AI280">IF($K280="", "", AND($L280&lt;&gt;"", OR(EXACT($L280,list_unlocodes_countries))))</f>
        <v/>
      </c>
      <c r="AJ280" s="7" t="str">
        <f t="shared" si="37"/>
        <v/>
      </c>
      <c r="AK280" s="7" t="str">
        <f t="shared" si="33"/>
        <v/>
      </c>
      <c r="AL280" s="7" t="str" cm="1">
        <f t="array" ref="AL280">IF($AE280="", "", ISNUMBER(MATCH(LEFT($AE280,8), LEFT(list_cn_codes,8), 0)))</f>
        <v/>
      </c>
      <c r="AM280" s="7" t="str" cm="1">
        <f t="array" ref="AM280">IFERROR(
 IF(OR(EXACT("",$G280:$I280)), "",
  IF($F280="", 1, INDEX(calc_companies, MATCH($F280, drop_companies, 0))) *
  IF($H280="", 1, INDEX(calc_suppliers, MATCH($H280, drop_suppliers, 0))) *
  INDEX(calc_cn_codes, MATCH(LEFT($AE280,8), LEFT(drop_cn_codes,8), 0)) *
  INDEX(calc_countries, MATCH($L280, drop_countries, 0))
 ), "")</f>
        <v/>
      </c>
    </row>
    <row r="281" spans="1:39" ht="36" customHeight="1" thickTop="1" thickBot="1" x14ac:dyDescent="0.3">
      <c r="A281" s="62"/>
      <c r="C281" s="75"/>
      <c r="D281" s="75"/>
      <c r="E281" s="75"/>
      <c r="F281" s="75"/>
      <c r="G281" s="76"/>
      <c r="H281" s="76"/>
      <c r="I281" s="76"/>
      <c r="J281" s="76"/>
      <c r="K281" s="81" t="str">
        <f>IF($H281="", "", IFERROR(INDEX('Country List'!$E$2:$E$224, MATCH(INDEX(copy_paste_country, MATCH($H281, copy_paste_supplier, 0)), 'Country List'!$G$2:$G$224, 0)), INDEX(copy_paste_country, MATCH($H281, copy_paste_supplier, 0))))</f>
        <v/>
      </c>
      <c r="L281" s="81" t="str">
        <f t="shared" si="30"/>
        <v/>
      </c>
      <c r="M281" s="81" t="str" cm="1">
        <f t="array" ref="M281">IF($K281="", "", IFERROR(INDEX(list_cbam_relevance, MATCH($L281,list_specific_countries,0)), IF(OR(EXACT($L281,list_unlocodes_countries)), "CBAM-relevant", "Ungültiger UNLOCODE")))</f>
        <v/>
      </c>
      <c r="N281" s="81" t="str" cm="1">
        <f t="array" ref="N281">IF($G281="", "", IF($AF281 &lt; 8, "Nicht genügend Ziffern", IF(OR(EXACT($AE281,LEFT(list_cn_codes,8))), "CBAM-relevant", "Von CBAM ausgeschlossen")))</f>
        <v/>
      </c>
      <c r="O281" s="81" t="str" cm="1">
        <f t="array" ref="O281">IF(AND(EXACT("",$G281:$I281)), "", IF(OR(EXACT("",$G281:$I281)), "Bitte Pflichtfelder befüllen", IF($AH281, IF($AI281, IF($AJ281, IF(AND($N281="CBAM-relevant",$M281="CBAM-relevant"), "CBAM-relevant", "von CBAM ausgeschlossen"), "Bitte Nettogewicht überprüfen"), "Bitte Ursprungsland überprüfen"), "Bitte Zolltarifnummer überprüfen")))</f>
        <v/>
      </c>
      <c r="P281" s="81" t="str" cm="1">
        <f t="array" ref="P281">IF(OR(EXACT("",$G281:$I281)), "", MAX(0, IF($AL281, IF($AK281, INDEX(defvals_specific_countries, MATCH(LEFT($AE281,8), LEFT(list_cn_codes,8), 0), MATCH($L281, list_specific_countries, 0)), INDEX(defvals_rest_of_world, MATCH(LEFT($AE281,8), LEFT(list_cn_codes,8), 0))), 0)))</f>
        <v/>
      </c>
      <c r="Q281" s="81" t="str">
        <f t="shared" si="34"/>
        <v/>
      </c>
      <c r="R281" s="81" t="str">
        <f t="shared" si="38"/>
        <v/>
      </c>
      <c r="S281" s="81" t="str">
        <f t="shared" si="38"/>
        <v/>
      </c>
      <c r="T281" s="81" t="str">
        <f t="shared" si="38"/>
        <v/>
      </c>
      <c r="U281" s="81" t="str">
        <f t="shared" si="38"/>
        <v/>
      </c>
      <c r="V281" s="81" t="str">
        <f t="shared" si="38"/>
        <v/>
      </c>
      <c r="W281" s="81" t="str">
        <f t="shared" si="38"/>
        <v/>
      </c>
      <c r="X281" s="81" t="str">
        <f t="shared" si="38"/>
        <v/>
      </c>
      <c r="Y281" s="81" t="str">
        <f t="shared" si="38"/>
        <v/>
      </c>
      <c r="Z281" s="81" t="str">
        <f t="shared" si="38"/>
        <v/>
      </c>
      <c r="AE281" s="7" t="str">
        <f t="shared" si="31"/>
        <v/>
      </c>
      <c r="AF281" s="7" t="str">
        <f t="shared" si="35"/>
        <v/>
      </c>
      <c r="AG281" s="7" t="str">
        <f t="shared" si="32"/>
        <v/>
      </c>
      <c r="AH281" s="7" t="str">
        <f t="shared" si="36"/>
        <v/>
      </c>
      <c r="AI281" s="7" t="str" cm="1">
        <f t="array" ref="AI281">IF($K281="", "", AND($L281&lt;&gt;"", OR(EXACT($L281,list_unlocodes_countries))))</f>
        <v/>
      </c>
      <c r="AJ281" s="7" t="str">
        <f t="shared" si="37"/>
        <v/>
      </c>
      <c r="AK281" s="7" t="str">
        <f t="shared" si="33"/>
        <v/>
      </c>
      <c r="AL281" s="7" t="str" cm="1">
        <f t="array" ref="AL281">IF($AE281="", "", ISNUMBER(MATCH(LEFT($AE281,8), LEFT(list_cn_codes,8), 0)))</f>
        <v/>
      </c>
      <c r="AM281" s="7" t="str" cm="1">
        <f t="array" ref="AM281">IFERROR(
 IF(OR(EXACT("",$G281:$I281)), "",
  IF($F281="", 1, INDEX(calc_companies, MATCH($F281, drop_companies, 0))) *
  IF($H281="", 1, INDEX(calc_suppliers, MATCH($H281, drop_suppliers, 0))) *
  INDEX(calc_cn_codes, MATCH(LEFT($AE281,8), LEFT(drop_cn_codes,8), 0)) *
  INDEX(calc_countries, MATCH($L281, drop_countries, 0))
 ), "")</f>
        <v/>
      </c>
    </row>
    <row r="282" spans="1:39" ht="36" customHeight="1" thickTop="1" thickBot="1" x14ac:dyDescent="0.3">
      <c r="A282" s="62"/>
      <c r="C282" s="75"/>
      <c r="D282" s="75"/>
      <c r="E282" s="75"/>
      <c r="F282" s="75"/>
      <c r="G282" s="76"/>
      <c r="H282" s="76"/>
      <c r="I282" s="76"/>
      <c r="J282" s="76"/>
      <c r="K282" s="81" t="str">
        <f>IF($H282="", "", IFERROR(INDEX('Country List'!$E$2:$E$224, MATCH(INDEX(copy_paste_country, MATCH($H282, copy_paste_supplier, 0)), 'Country List'!$G$2:$G$224, 0)), INDEX(copy_paste_country, MATCH($H282, copy_paste_supplier, 0))))</f>
        <v/>
      </c>
      <c r="L282" s="81" t="str">
        <f t="shared" si="30"/>
        <v/>
      </c>
      <c r="M282" s="81" t="str" cm="1">
        <f t="array" ref="M282">IF($K282="", "", IFERROR(INDEX(list_cbam_relevance, MATCH($L282,list_specific_countries,0)), IF(OR(EXACT($L282,list_unlocodes_countries)), "CBAM-relevant", "Ungültiger UNLOCODE")))</f>
        <v/>
      </c>
      <c r="N282" s="81" t="str" cm="1">
        <f t="array" ref="N282">IF($G282="", "", IF($AF282 &lt; 8, "Nicht genügend Ziffern", IF(OR(EXACT($AE282,LEFT(list_cn_codes,8))), "CBAM-relevant", "Von CBAM ausgeschlossen")))</f>
        <v/>
      </c>
      <c r="O282" s="81" t="str" cm="1">
        <f t="array" ref="O282">IF(AND(EXACT("",$G282:$I282)), "", IF(OR(EXACT("",$G282:$I282)), "Bitte Pflichtfelder befüllen", IF($AH282, IF($AI282, IF($AJ282, IF(AND($N282="CBAM-relevant",$M282="CBAM-relevant"), "CBAM-relevant", "von CBAM ausgeschlossen"), "Bitte Nettogewicht überprüfen"), "Bitte Ursprungsland überprüfen"), "Bitte Zolltarifnummer überprüfen")))</f>
        <v/>
      </c>
      <c r="P282" s="81" t="str" cm="1">
        <f t="array" ref="P282">IF(OR(EXACT("",$G282:$I282)), "", MAX(0, IF($AL282, IF($AK282, INDEX(defvals_specific_countries, MATCH(LEFT($AE282,8), LEFT(list_cn_codes,8), 0), MATCH($L282, list_specific_countries, 0)), INDEX(defvals_rest_of_world, MATCH(LEFT($AE282,8), LEFT(list_cn_codes,8), 0))), 0)))</f>
        <v/>
      </c>
      <c r="Q282" s="81" t="str">
        <f t="shared" si="34"/>
        <v/>
      </c>
      <c r="R282" s="81" t="str">
        <f t="shared" si="38"/>
        <v/>
      </c>
      <c r="S282" s="81" t="str">
        <f t="shared" si="38"/>
        <v/>
      </c>
      <c r="T282" s="81" t="str">
        <f t="shared" si="38"/>
        <v/>
      </c>
      <c r="U282" s="81" t="str">
        <f t="shared" si="38"/>
        <v/>
      </c>
      <c r="V282" s="81" t="str">
        <f t="shared" si="38"/>
        <v/>
      </c>
      <c r="W282" s="81" t="str">
        <f t="shared" si="38"/>
        <v/>
      </c>
      <c r="X282" s="81" t="str">
        <f t="shared" si="38"/>
        <v/>
      </c>
      <c r="Y282" s="81" t="str">
        <f t="shared" si="38"/>
        <v/>
      </c>
      <c r="Z282" s="81" t="str">
        <f t="shared" si="38"/>
        <v/>
      </c>
      <c r="AE282" s="7" t="str">
        <f t="shared" si="31"/>
        <v/>
      </c>
      <c r="AF282" s="7" t="str">
        <f t="shared" si="35"/>
        <v/>
      </c>
      <c r="AG282" s="7" t="str">
        <f t="shared" si="32"/>
        <v/>
      </c>
      <c r="AH282" s="7" t="str">
        <f t="shared" si="36"/>
        <v/>
      </c>
      <c r="AI282" s="7" t="str" cm="1">
        <f t="array" ref="AI282">IF($K282="", "", AND($L282&lt;&gt;"", OR(EXACT($L282,list_unlocodes_countries))))</f>
        <v/>
      </c>
      <c r="AJ282" s="7" t="str">
        <f t="shared" si="37"/>
        <v/>
      </c>
      <c r="AK282" s="7" t="str">
        <f t="shared" si="33"/>
        <v/>
      </c>
      <c r="AL282" s="7" t="str" cm="1">
        <f t="array" ref="AL282">IF($AE282="", "", ISNUMBER(MATCH(LEFT($AE282,8), LEFT(list_cn_codes,8), 0)))</f>
        <v/>
      </c>
      <c r="AM282" s="7" t="str" cm="1">
        <f t="array" ref="AM282">IFERROR(
 IF(OR(EXACT("",$G282:$I282)), "",
  IF($F282="", 1, INDEX(calc_companies, MATCH($F282, drop_companies, 0))) *
  IF($H282="", 1, INDEX(calc_suppliers, MATCH($H282, drop_suppliers, 0))) *
  INDEX(calc_cn_codes, MATCH(LEFT($AE282,8), LEFT(drop_cn_codes,8), 0)) *
  INDEX(calc_countries, MATCH($L282, drop_countries, 0))
 ), "")</f>
        <v/>
      </c>
    </row>
    <row r="283" spans="1:39" ht="36" customHeight="1" thickTop="1" thickBot="1" x14ac:dyDescent="0.3">
      <c r="A283" s="62"/>
      <c r="C283" s="75"/>
      <c r="D283" s="75"/>
      <c r="E283" s="75"/>
      <c r="F283" s="75"/>
      <c r="G283" s="76"/>
      <c r="H283" s="76"/>
      <c r="I283" s="76"/>
      <c r="J283" s="76"/>
      <c r="K283" s="81" t="str">
        <f>IF($H283="", "", IFERROR(INDEX('Country List'!$E$2:$E$224, MATCH(INDEX(copy_paste_country, MATCH($H283, copy_paste_supplier, 0)), 'Country List'!$G$2:$G$224, 0)), INDEX(copy_paste_country, MATCH($H283, copy_paste_supplier, 0))))</f>
        <v/>
      </c>
      <c r="L283" s="81" t="str">
        <f t="shared" si="30"/>
        <v/>
      </c>
      <c r="M283" s="81" t="str" cm="1">
        <f t="array" ref="M283">IF($K283="", "", IFERROR(INDEX(list_cbam_relevance, MATCH($L283,list_specific_countries,0)), IF(OR(EXACT($L283,list_unlocodes_countries)), "CBAM-relevant", "Ungültiger UNLOCODE")))</f>
        <v/>
      </c>
      <c r="N283" s="81" t="str" cm="1">
        <f t="array" ref="N283">IF($G283="", "", IF($AF283 &lt; 8, "Nicht genügend Ziffern", IF(OR(EXACT($AE283,LEFT(list_cn_codes,8))), "CBAM-relevant", "Von CBAM ausgeschlossen")))</f>
        <v/>
      </c>
      <c r="O283" s="81" t="str" cm="1">
        <f t="array" ref="O283">IF(AND(EXACT("",$G283:$I283)), "", IF(OR(EXACT("",$G283:$I283)), "Bitte Pflichtfelder befüllen", IF($AH283, IF($AI283, IF($AJ283, IF(AND($N283="CBAM-relevant",$M283="CBAM-relevant"), "CBAM-relevant", "von CBAM ausgeschlossen"), "Bitte Nettogewicht überprüfen"), "Bitte Ursprungsland überprüfen"), "Bitte Zolltarifnummer überprüfen")))</f>
        <v/>
      </c>
      <c r="P283" s="81" t="str" cm="1">
        <f t="array" ref="P283">IF(OR(EXACT("",$G283:$I283)), "", MAX(0, IF($AL283, IF($AK283, INDEX(defvals_specific_countries, MATCH(LEFT($AE283,8), LEFT(list_cn_codes,8), 0), MATCH($L283, list_specific_countries, 0)), INDEX(defvals_rest_of_world, MATCH(LEFT($AE283,8), LEFT(list_cn_codes,8), 0))), 0)))</f>
        <v/>
      </c>
      <c r="Q283" s="81" t="str">
        <f t="shared" si="34"/>
        <v/>
      </c>
      <c r="R283" s="81" t="str">
        <f t="shared" si="38"/>
        <v/>
      </c>
      <c r="S283" s="81" t="str">
        <f t="shared" si="38"/>
        <v/>
      </c>
      <c r="T283" s="81" t="str">
        <f t="shared" si="38"/>
        <v/>
      </c>
      <c r="U283" s="81" t="str">
        <f t="shared" si="38"/>
        <v/>
      </c>
      <c r="V283" s="81" t="str">
        <f t="shared" si="38"/>
        <v/>
      </c>
      <c r="W283" s="81" t="str">
        <f t="shared" si="38"/>
        <v/>
      </c>
      <c r="X283" s="81" t="str">
        <f t="shared" si="38"/>
        <v/>
      </c>
      <c r="Y283" s="81" t="str">
        <f t="shared" si="38"/>
        <v/>
      </c>
      <c r="Z283" s="81" t="str">
        <f t="shared" si="38"/>
        <v/>
      </c>
      <c r="AE283" s="7" t="str">
        <f t="shared" si="31"/>
        <v/>
      </c>
      <c r="AF283" s="7" t="str">
        <f t="shared" si="35"/>
        <v/>
      </c>
      <c r="AG283" s="7" t="str">
        <f t="shared" si="32"/>
        <v/>
      </c>
      <c r="AH283" s="7" t="str">
        <f t="shared" si="36"/>
        <v/>
      </c>
      <c r="AI283" s="7" t="str" cm="1">
        <f t="array" ref="AI283">IF($K283="", "", AND($L283&lt;&gt;"", OR(EXACT($L283,list_unlocodes_countries))))</f>
        <v/>
      </c>
      <c r="AJ283" s="7" t="str">
        <f t="shared" si="37"/>
        <v/>
      </c>
      <c r="AK283" s="7" t="str">
        <f t="shared" si="33"/>
        <v/>
      </c>
      <c r="AL283" s="7" t="str" cm="1">
        <f t="array" ref="AL283">IF($AE283="", "", ISNUMBER(MATCH(LEFT($AE283,8), LEFT(list_cn_codes,8), 0)))</f>
        <v/>
      </c>
      <c r="AM283" s="7" t="str" cm="1">
        <f t="array" ref="AM283">IFERROR(
 IF(OR(EXACT("",$G283:$I283)), "",
  IF($F283="", 1, INDEX(calc_companies, MATCH($F283, drop_companies, 0))) *
  IF($H283="", 1, INDEX(calc_suppliers, MATCH($H283, drop_suppliers, 0))) *
  INDEX(calc_cn_codes, MATCH(LEFT($AE283,8), LEFT(drop_cn_codes,8), 0)) *
  INDEX(calc_countries, MATCH($L283, drop_countries, 0))
 ), "")</f>
        <v/>
      </c>
    </row>
    <row r="284" spans="1:39" ht="36" customHeight="1" thickTop="1" thickBot="1" x14ac:dyDescent="0.3">
      <c r="A284" s="62"/>
      <c r="C284" s="75"/>
      <c r="D284" s="75"/>
      <c r="E284" s="75"/>
      <c r="F284" s="75"/>
      <c r="G284" s="76"/>
      <c r="H284" s="76"/>
      <c r="I284" s="76"/>
      <c r="J284" s="76"/>
      <c r="K284" s="81" t="str">
        <f>IF($H284="", "", IFERROR(INDEX('Country List'!$E$2:$E$224, MATCH(INDEX(copy_paste_country, MATCH($H284, copy_paste_supplier, 0)), 'Country List'!$G$2:$G$224, 0)), INDEX(copy_paste_country, MATCH($H284, copy_paste_supplier, 0))))</f>
        <v/>
      </c>
      <c r="L284" s="81" t="str">
        <f t="shared" si="30"/>
        <v/>
      </c>
      <c r="M284" s="81" t="str" cm="1">
        <f t="array" ref="M284">IF($K284="", "", IFERROR(INDEX(list_cbam_relevance, MATCH($L284,list_specific_countries,0)), IF(OR(EXACT($L284,list_unlocodes_countries)), "CBAM-relevant", "Ungültiger UNLOCODE")))</f>
        <v/>
      </c>
      <c r="N284" s="81" t="str" cm="1">
        <f t="array" ref="N284">IF($G284="", "", IF($AF284 &lt; 8, "Nicht genügend Ziffern", IF(OR(EXACT($AE284,LEFT(list_cn_codes,8))), "CBAM-relevant", "Von CBAM ausgeschlossen")))</f>
        <v/>
      </c>
      <c r="O284" s="81" t="str" cm="1">
        <f t="array" ref="O284">IF(AND(EXACT("",$G284:$I284)), "", IF(OR(EXACT("",$G284:$I284)), "Bitte Pflichtfelder befüllen", IF($AH284, IF($AI284, IF($AJ284, IF(AND($N284="CBAM-relevant",$M284="CBAM-relevant"), "CBAM-relevant", "von CBAM ausgeschlossen"), "Bitte Nettogewicht überprüfen"), "Bitte Ursprungsland überprüfen"), "Bitte Zolltarifnummer überprüfen")))</f>
        <v/>
      </c>
      <c r="P284" s="81" t="str" cm="1">
        <f t="array" ref="P284">IF(OR(EXACT("",$G284:$I284)), "", MAX(0, IF($AL284, IF($AK284, INDEX(defvals_specific_countries, MATCH(LEFT($AE284,8), LEFT(list_cn_codes,8), 0), MATCH($L284, list_specific_countries, 0)), INDEX(defvals_rest_of_world, MATCH(LEFT($AE284,8), LEFT(list_cn_codes,8), 0))), 0)))</f>
        <v/>
      </c>
      <c r="Q284" s="81" t="str">
        <f t="shared" si="34"/>
        <v/>
      </c>
      <c r="R284" s="81" t="str">
        <f t="shared" si="38"/>
        <v/>
      </c>
      <c r="S284" s="81" t="str">
        <f t="shared" si="38"/>
        <v/>
      </c>
      <c r="T284" s="81" t="str">
        <f t="shared" si="38"/>
        <v/>
      </c>
      <c r="U284" s="81" t="str">
        <f t="shared" si="38"/>
        <v/>
      </c>
      <c r="V284" s="81" t="str">
        <f t="shared" si="38"/>
        <v/>
      </c>
      <c r="W284" s="81" t="str">
        <f t="shared" si="38"/>
        <v/>
      </c>
      <c r="X284" s="81" t="str">
        <f t="shared" si="38"/>
        <v/>
      </c>
      <c r="Y284" s="81" t="str">
        <f t="shared" si="38"/>
        <v/>
      </c>
      <c r="Z284" s="81" t="str">
        <f t="shared" si="38"/>
        <v/>
      </c>
      <c r="AE284" s="7" t="str">
        <f t="shared" si="31"/>
        <v/>
      </c>
      <c r="AF284" s="7" t="str">
        <f t="shared" si="35"/>
        <v/>
      </c>
      <c r="AG284" s="7" t="str">
        <f t="shared" si="32"/>
        <v/>
      </c>
      <c r="AH284" s="7" t="str">
        <f t="shared" si="36"/>
        <v/>
      </c>
      <c r="AI284" s="7" t="str" cm="1">
        <f t="array" ref="AI284">IF($K284="", "", AND($L284&lt;&gt;"", OR(EXACT($L284,list_unlocodes_countries))))</f>
        <v/>
      </c>
      <c r="AJ284" s="7" t="str">
        <f t="shared" si="37"/>
        <v/>
      </c>
      <c r="AK284" s="7" t="str">
        <f t="shared" si="33"/>
        <v/>
      </c>
      <c r="AL284" s="7" t="str" cm="1">
        <f t="array" ref="AL284">IF($AE284="", "", ISNUMBER(MATCH(LEFT($AE284,8), LEFT(list_cn_codes,8), 0)))</f>
        <v/>
      </c>
      <c r="AM284" s="7" t="str" cm="1">
        <f t="array" ref="AM284">IFERROR(
 IF(OR(EXACT("",$G284:$I284)), "",
  IF($F284="", 1, INDEX(calc_companies, MATCH($F284, drop_companies, 0))) *
  IF($H284="", 1, INDEX(calc_suppliers, MATCH($H284, drop_suppliers, 0))) *
  INDEX(calc_cn_codes, MATCH(LEFT($AE284,8), LEFT(drop_cn_codes,8), 0)) *
  INDEX(calc_countries, MATCH($L284, drop_countries, 0))
 ), "")</f>
        <v/>
      </c>
    </row>
    <row r="285" spans="1:39" ht="36" customHeight="1" thickTop="1" thickBot="1" x14ac:dyDescent="0.3">
      <c r="A285" s="62"/>
      <c r="C285" s="75"/>
      <c r="D285" s="75"/>
      <c r="E285" s="75"/>
      <c r="F285" s="75"/>
      <c r="G285" s="76"/>
      <c r="H285" s="76"/>
      <c r="I285" s="76"/>
      <c r="J285" s="76"/>
      <c r="K285" s="81" t="str">
        <f>IF($H285="", "", IFERROR(INDEX('Country List'!$E$2:$E$224, MATCH(INDEX(copy_paste_country, MATCH($H285, copy_paste_supplier, 0)), 'Country List'!$G$2:$G$224, 0)), INDEX(copy_paste_country, MATCH($H285, copy_paste_supplier, 0))))</f>
        <v/>
      </c>
      <c r="L285" s="81" t="str">
        <f t="shared" si="30"/>
        <v/>
      </c>
      <c r="M285" s="81" t="str" cm="1">
        <f t="array" ref="M285">IF($K285="", "", IFERROR(INDEX(list_cbam_relevance, MATCH($L285,list_specific_countries,0)), IF(OR(EXACT($L285,list_unlocodes_countries)), "CBAM-relevant", "Ungültiger UNLOCODE")))</f>
        <v/>
      </c>
      <c r="N285" s="81" t="str" cm="1">
        <f t="array" ref="N285">IF($G285="", "", IF($AF285 &lt; 8, "Nicht genügend Ziffern", IF(OR(EXACT($AE285,LEFT(list_cn_codes,8))), "CBAM-relevant", "Von CBAM ausgeschlossen")))</f>
        <v/>
      </c>
      <c r="O285" s="81" t="str" cm="1">
        <f t="array" ref="O285">IF(AND(EXACT("",$G285:$I285)), "", IF(OR(EXACT("",$G285:$I285)), "Bitte Pflichtfelder befüllen", IF($AH285, IF($AI285, IF($AJ285, IF(AND($N285="CBAM-relevant",$M285="CBAM-relevant"), "CBAM-relevant", "von CBAM ausgeschlossen"), "Bitte Nettogewicht überprüfen"), "Bitte Ursprungsland überprüfen"), "Bitte Zolltarifnummer überprüfen")))</f>
        <v/>
      </c>
      <c r="P285" s="81" t="str" cm="1">
        <f t="array" ref="P285">IF(OR(EXACT("",$G285:$I285)), "", MAX(0, IF($AL285, IF($AK285, INDEX(defvals_specific_countries, MATCH(LEFT($AE285,8), LEFT(list_cn_codes,8), 0), MATCH($L285, list_specific_countries, 0)), INDEX(defvals_rest_of_world, MATCH(LEFT($AE285,8), LEFT(list_cn_codes,8), 0))), 0)))</f>
        <v/>
      </c>
      <c r="Q285" s="81" t="str">
        <f t="shared" si="34"/>
        <v/>
      </c>
      <c r="R285" s="81" t="str">
        <f t="shared" si="38"/>
        <v/>
      </c>
      <c r="S285" s="81" t="str">
        <f t="shared" si="38"/>
        <v/>
      </c>
      <c r="T285" s="81" t="str">
        <f t="shared" si="38"/>
        <v/>
      </c>
      <c r="U285" s="81" t="str">
        <f t="shared" si="38"/>
        <v/>
      </c>
      <c r="V285" s="81" t="str">
        <f t="shared" si="38"/>
        <v/>
      </c>
      <c r="W285" s="81" t="str">
        <f t="shared" si="38"/>
        <v/>
      </c>
      <c r="X285" s="81" t="str">
        <f t="shared" si="38"/>
        <v/>
      </c>
      <c r="Y285" s="81" t="str">
        <f t="shared" si="38"/>
        <v/>
      </c>
      <c r="Z285" s="81" t="str">
        <f t="shared" si="38"/>
        <v/>
      </c>
      <c r="AE285" s="7" t="str">
        <f t="shared" si="31"/>
        <v/>
      </c>
      <c r="AF285" s="7" t="str">
        <f t="shared" si="35"/>
        <v/>
      </c>
      <c r="AG285" s="7" t="str">
        <f t="shared" si="32"/>
        <v/>
      </c>
      <c r="AH285" s="7" t="str">
        <f t="shared" si="36"/>
        <v/>
      </c>
      <c r="AI285" s="7" t="str" cm="1">
        <f t="array" ref="AI285">IF($K285="", "", AND($L285&lt;&gt;"", OR(EXACT($L285,list_unlocodes_countries))))</f>
        <v/>
      </c>
      <c r="AJ285" s="7" t="str">
        <f t="shared" si="37"/>
        <v/>
      </c>
      <c r="AK285" s="7" t="str">
        <f t="shared" si="33"/>
        <v/>
      </c>
      <c r="AL285" s="7" t="str" cm="1">
        <f t="array" ref="AL285">IF($AE285="", "", ISNUMBER(MATCH(LEFT($AE285,8), LEFT(list_cn_codes,8), 0)))</f>
        <v/>
      </c>
      <c r="AM285" s="7" t="str" cm="1">
        <f t="array" ref="AM285">IFERROR(
 IF(OR(EXACT("",$G285:$I285)), "",
  IF($F285="", 1, INDEX(calc_companies, MATCH($F285, drop_companies, 0))) *
  IF($H285="", 1, INDEX(calc_suppliers, MATCH($H285, drop_suppliers, 0))) *
  INDEX(calc_cn_codes, MATCH(LEFT($AE285,8), LEFT(drop_cn_codes,8), 0)) *
  INDEX(calc_countries, MATCH($L285, drop_countries, 0))
 ), "")</f>
        <v/>
      </c>
    </row>
    <row r="286" spans="1:39" ht="36" customHeight="1" thickTop="1" thickBot="1" x14ac:dyDescent="0.3">
      <c r="A286" s="62"/>
      <c r="C286" s="75"/>
      <c r="D286" s="75"/>
      <c r="E286" s="75"/>
      <c r="F286" s="75"/>
      <c r="G286" s="76"/>
      <c r="H286" s="76"/>
      <c r="I286" s="76"/>
      <c r="J286" s="76"/>
      <c r="K286" s="81" t="str">
        <f>IF($H286="", "", IFERROR(INDEX('Country List'!$E$2:$E$224, MATCH(INDEX(copy_paste_country, MATCH($H286, copy_paste_supplier, 0)), 'Country List'!$G$2:$G$224, 0)), INDEX(copy_paste_country, MATCH($H286, copy_paste_supplier, 0))))</f>
        <v/>
      </c>
      <c r="L286" s="81" t="str">
        <f t="shared" si="30"/>
        <v/>
      </c>
      <c r="M286" s="81" t="str" cm="1">
        <f t="array" ref="M286">IF($K286="", "", IFERROR(INDEX(list_cbam_relevance, MATCH($L286,list_specific_countries,0)), IF(OR(EXACT($L286,list_unlocodes_countries)), "CBAM-relevant", "Ungültiger UNLOCODE")))</f>
        <v/>
      </c>
      <c r="N286" s="81" t="str" cm="1">
        <f t="array" ref="N286">IF($G286="", "", IF($AF286 &lt; 8, "Nicht genügend Ziffern", IF(OR(EXACT($AE286,LEFT(list_cn_codes,8))), "CBAM-relevant", "Von CBAM ausgeschlossen")))</f>
        <v/>
      </c>
      <c r="O286" s="81" t="str" cm="1">
        <f t="array" ref="O286">IF(AND(EXACT("",$G286:$I286)), "", IF(OR(EXACT("",$G286:$I286)), "Bitte Pflichtfelder befüllen", IF($AH286, IF($AI286, IF($AJ286, IF(AND($N286="CBAM-relevant",$M286="CBAM-relevant"), "CBAM-relevant", "von CBAM ausgeschlossen"), "Bitte Nettogewicht überprüfen"), "Bitte Ursprungsland überprüfen"), "Bitte Zolltarifnummer überprüfen")))</f>
        <v/>
      </c>
      <c r="P286" s="81" t="str" cm="1">
        <f t="array" ref="P286">IF(OR(EXACT("",$G286:$I286)), "", MAX(0, IF($AL286, IF($AK286, INDEX(defvals_specific_countries, MATCH(LEFT($AE286,8), LEFT(list_cn_codes,8), 0), MATCH($L286, list_specific_countries, 0)), INDEX(defvals_rest_of_world, MATCH(LEFT($AE286,8), LEFT(list_cn_codes,8), 0))), 0)))</f>
        <v/>
      </c>
      <c r="Q286" s="81" t="str">
        <f t="shared" si="34"/>
        <v/>
      </c>
      <c r="R286" s="81" t="str">
        <f t="shared" si="38"/>
        <v/>
      </c>
      <c r="S286" s="81" t="str">
        <f t="shared" si="38"/>
        <v/>
      </c>
      <c r="T286" s="81" t="str">
        <f t="shared" si="38"/>
        <v/>
      </c>
      <c r="U286" s="81" t="str">
        <f t="shared" si="38"/>
        <v/>
      </c>
      <c r="V286" s="81" t="str">
        <f t="shared" si="38"/>
        <v/>
      </c>
      <c r="W286" s="81" t="str">
        <f t="shared" si="38"/>
        <v/>
      </c>
      <c r="X286" s="81" t="str">
        <f t="shared" si="38"/>
        <v/>
      </c>
      <c r="Y286" s="81" t="str">
        <f t="shared" si="38"/>
        <v/>
      </c>
      <c r="Z286" s="81" t="str">
        <f t="shared" si="38"/>
        <v/>
      </c>
      <c r="AE286" s="7" t="str">
        <f t="shared" si="31"/>
        <v/>
      </c>
      <c r="AF286" s="7" t="str">
        <f t="shared" si="35"/>
        <v/>
      </c>
      <c r="AG286" s="7" t="str">
        <f t="shared" si="32"/>
        <v/>
      </c>
      <c r="AH286" s="7" t="str">
        <f t="shared" si="36"/>
        <v/>
      </c>
      <c r="AI286" s="7" t="str" cm="1">
        <f t="array" ref="AI286">IF($K286="", "", AND($L286&lt;&gt;"", OR(EXACT($L286,list_unlocodes_countries))))</f>
        <v/>
      </c>
      <c r="AJ286" s="7" t="str">
        <f t="shared" si="37"/>
        <v/>
      </c>
      <c r="AK286" s="7" t="str">
        <f t="shared" si="33"/>
        <v/>
      </c>
      <c r="AL286" s="7" t="str" cm="1">
        <f t="array" ref="AL286">IF($AE286="", "", ISNUMBER(MATCH(LEFT($AE286,8), LEFT(list_cn_codes,8), 0)))</f>
        <v/>
      </c>
      <c r="AM286" s="7" t="str" cm="1">
        <f t="array" ref="AM286">IFERROR(
 IF(OR(EXACT("",$G286:$I286)), "",
  IF($F286="", 1, INDEX(calc_companies, MATCH($F286, drop_companies, 0))) *
  IF($H286="", 1, INDEX(calc_suppliers, MATCH($H286, drop_suppliers, 0))) *
  INDEX(calc_cn_codes, MATCH(LEFT($AE286,8), LEFT(drop_cn_codes,8), 0)) *
  INDEX(calc_countries, MATCH($L286, drop_countries, 0))
 ), "")</f>
        <v/>
      </c>
    </row>
    <row r="287" spans="1:39" ht="36" customHeight="1" thickTop="1" thickBot="1" x14ac:dyDescent="0.3">
      <c r="A287" s="62"/>
      <c r="C287" s="75"/>
      <c r="D287" s="75"/>
      <c r="E287" s="75"/>
      <c r="F287" s="75"/>
      <c r="G287" s="76"/>
      <c r="H287" s="76"/>
      <c r="I287" s="76"/>
      <c r="J287" s="76"/>
      <c r="K287" s="81" t="str">
        <f>IF($H287="", "", IFERROR(INDEX('Country List'!$E$2:$E$224, MATCH(INDEX(copy_paste_country, MATCH($H287, copy_paste_supplier, 0)), 'Country List'!$G$2:$G$224, 0)), INDEX(copy_paste_country, MATCH($H287, copy_paste_supplier, 0))))</f>
        <v/>
      </c>
      <c r="L287" s="81" t="str">
        <f t="shared" si="30"/>
        <v/>
      </c>
      <c r="M287" s="81" t="str" cm="1">
        <f t="array" ref="M287">IF($K287="", "", IFERROR(INDEX(list_cbam_relevance, MATCH($L287,list_specific_countries,0)), IF(OR(EXACT($L287,list_unlocodes_countries)), "CBAM-relevant", "Ungültiger UNLOCODE")))</f>
        <v/>
      </c>
      <c r="N287" s="81" t="str" cm="1">
        <f t="array" ref="N287">IF($G287="", "", IF($AF287 &lt; 8, "Nicht genügend Ziffern", IF(OR(EXACT($AE287,LEFT(list_cn_codes,8))), "CBAM-relevant", "Von CBAM ausgeschlossen")))</f>
        <v/>
      </c>
      <c r="O287" s="81" t="str" cm="1">
        <f t="array" ref="O287">IF(AND(EXACT("",$G287:$I287)), "", IF(OR(EXACT("",$G287:$I287)), "Bitte Pflichtfelder befüllen", IF($AH287, IF($AI287, IF($AJ287, IF(AND($N287="CBAM-relevant",$M287="CBAM-relevant"), "CBAM-relevant", "von CBAM ausgeschlossen"), "Bitte Nettogewicht überprüfen"), "Bitte Ursprungsland überprüfen"), "Bitte Zolltarifnummer überprüfen")))</f>
        <v/>
      </c>
      <c r="P287" s="81" t="str" cm="1">
        <f t="array" ref="P287">IF(OR(EXACT("",$G287:$I287)), "", MAX(0, IF($AL287, IF($AK287, INDEX(defvals_specific_countries, MATCH(LEFT($AE287,8), LEFT(list_cn_codes,8), 0), MATCH($L287, list_specific_countries, 0)), INDEX(defvals_rest_of_world, MATCH(LEFT($AE287,8), LEFT(list_cn_codes,8), 0))), 0)))</f>
        <v/>
      </c>
      <c r="Q287" s="81" t="str">
        <f t="shared" si="34"/>
        <v/>
      </c>
      <c r="R287" s="81" t="str">
        <f t="shared" si="38"/>
        <v/>
      </c>
      <c r="S287" s="81" t="str">
        <f t="shared" si="38"/>
        <v/>
      </c>
      <c r="T287" s="81" t="str">
        <f t="shared" si="38"/>
        <v/>
      </c>
      <c r="U287" s="81" t="str">
        <f t="shared" si="38"/>
        <v/>
      </c>
      <c r="V287" s="81" t="str">
        <f t="shared" si="38"/>
        <v/>
      </c>
      <c r="W287" s="81" t="str">
        <f t="shared" si="38"/>
        <v/>
      </c>
      <c r="X287" s="81" t="str">
        <f t="shared" si="38"/>
        <v/>
      </c>
      <c r="Y287" s="81" t="str">
        <f t="shared" si="38"/>
        <v/>
      </c>
      <c r="Z287" s="81" t="str">
        <f t="shared" si="38"/>
        <v/>
      </c>
      <c r="AE287" s="7" t="str">
        <f t="shared" si="31"/>
        <v/>
      </c>
      <c r="AF287" s="7" t="str">
        <f t="shared" si="35"/>
        <v/>
      </c>
      <c r="AG287" s="7" t="str">
        <f t="shared" si="32"/>
        <v/>
      </c>
      <c r="AH287" s="7" t="str">
        <f t="shared" si="36"/>
        <v/>
      </c>
      <c r="AI287" s="7" t="str" cm="1">
        <f t="array" ref="AI287">IF($K287="", "", AND($L287&lt;&gt;"", OR(EXACT($L287,list_unlocodes_countries))))</f>
        <v/>
      </c>
      <c r="AJ287" s="7" t="str">
        <f t="shared" si="37"/>
        <v/>
      </c>
      <c r="AK287" s="7" t="str">
        <f t="shared" si="33"/>
        <v/>
      </c>
      <c r="AL287" s="7" t="str" cm="1">
        <f t="array" ref="AL287">IF($AE287="", "", ISNUMBER(MATCH(LEFT($AE287,8), LEFT(list_cn_codes,8), 0)))</f>
        <v/>
      </c>
      <c r="AM287" s="7" t="str" cm="1">
        <f t="array" ref="AM287">IFERROR(
 IF(OR(EXACT("",$G287:$I287)), "",
  IF($F287="", 1, INDEX(calc_companies, MATCH($F287, drop_companies, 0))) *
  IF($H287="", 1, INDEX(calc_suppliers, MATCH($H287, drop_suppliers, 0))) *
  INDEX(calc_cn_codes, MATCH(LEFT($AE287,8), LEFT(drop_cn_codes,8), 0)) *
  INDEX(calc_countries, MATCH($L287, drop_countries, 0))
 ), "")</f>
        <v/>
      </c>
    </row>
    <row r="288" spans="1:39" ht="36" customHeight="1" thickTop="1" thickBot="1" x14ac:dyDescent="0.3">
      <c r="A288" s="62"/>
      <c r="C288" s="75"/>
      <c r="D288" s="75"/>
      <c r="E288" s="75"/>
      <c r="F288" s="75"/>
      <c r="G288" s="76"/>
      <c r="H288" s="76"/>
      <c r="I288" s="76"/>
      <c r="J288" s="76"/>
      <c r="K288" s="81" t="str">
        <f>IF($H288="", "", IFERROR(INDEX('Country List'!$E$2:$E$224, MATCH(INDEX(copy_paste_country, MATCH($H288, copy_paste_supplier, 0)), 'Country List'!$G$2:$G$224, 0)), INDEX(copy_paste_country, MATCH($H288, copy_paste_supplier, 0))))</f>
        <v/>
      </c>
      <c r="L288" s="81" t="str">
        <f t="shared" si="30"/>
        <v/>
      </c>
      <c r="M288" s="81" t="str" cm="1">
        <f t="array" ref="M288">IF($K288="", "", IFERROR(INDEX(list_cbam_relevance, MATCH($L288,list_specific_countries,0)), IF(OR(EXACT($L288,list_unlocodes_countries)), "CBAM-relevant", "Ungültiger UNLOCODE")))</f>
        <v/>
      </c>
      <c r="N288" s="81" t="str" cm="1">
        <f t="array" ref="N288">IF($G288="", "", IF($AF288 &lt; 8, "Nicht genügend Ziffern", IF(OR(EXACT($AE288,LEFT(list_cn_codes,8))), "CBAM-relevant", "Von CBAM ausgeschlossen")))</f>
        <v/>
      </c>
      <c r="O288" s="81" t="str" cm="1">
        <f t="array" ref="O288">IF(AND(EXACT("",$G288:$I288)), "", IF(OR(EXACT("",$G288:$I288)), "Bitte Pflichtfelder befüllen", IF($AH288, IF($AI288, IF($AJ288, IF(AND($N288="CBAM-relevant",$M288="CBAM-relevant"), "CBAM-relevant", "von CBAM ausgeschlossen"), "Bitte Nettogewicht überprüfen"), "Bitte Ursprungsland überprüfen"), "Bitte Zolltarifnummer überprüfen")))</f>
        <v/>
      </c>
      <c r="P288" s="81" t="str" cm="1">
        <f t="array" ref="P288">IF(OR(EXACT("",$G288:$I288)), "", MAX(0, IF($AL288, IF($AK288, INDEX(defvals_specific_countries, MATCH(LEFT($AE288,8), LEFT(list_cn_codes,8), 0), MATCH($L288, list_specific_countries, 0)), INDEX(defvals_rest_of_world, MATCH(LEFT($AE288,8), LEFT(list_cn_codes,8), 0))), 0)))</f>
        <v/>
      </c>
      <c r="Q288" s="81" t="str">
        <f t="shared" si="34"/>
        <v/>
      </c>
      <c r="R288" s="81" t="str">
        <f t="shared" si="38"/>
        <v/>
      </c>
      <c r="S288" s="81" t="str">
        <f t="shared" si="38"/>
        <v/>
      </c>
      <c r="T288" s="81" t="str">
        <f t="shared" si="38"/>
        <v/>
      </c>
      <c r="U288" s="81" t="str">
        <f t="shared" si="38"/>
        <v/>
      </c>
      <c r="V288" s="81" t="str">
        <f t="shared" si="38"/>
        <v/>
      </c>
      <c r="W288" s="81" t="str">
        <f t="shared" si="38"/>
        <v/>
      </c>
      <c r="X288" s="81" t="str">
        <f t="shared" si="38"/>
        <v/>
      </c>
      <c r="Y288" s="81" t="str">
        <f t="shared" si="38"/>
        <v/>
      </c>
      <c r="Z288" s="81" t="str">
        <f t="shared" si="38"/>
        <v/>
      </c>
      <c r="AE288" s="7" t="str">
        <f t="shared" si="31"/>
        <v/>
      </c>
      <c r="AF288" s="7" t="str">
        <f t="shared" si="35"/>
        <v/>
      </c>
      <c r="AG288" s="7" t="str">
        <f t="shared" si="32"/>
        <v/>
      </c>
      <c r="AH288" s="7" t="str">
        <f t="shared" si="36"/>
        <v/>
      </c>
      <c r="AI288" s="7" t="str" cm="1">
        <f t="array" ref="AI288">IF($K288="", "", AND($L288&lt;&gt;"", OR(EXACT($L288,list_unlocodes_countries))))</f>
        <v/>
      </c>
      <c r="AJ288" s="7" t="str">
        <f t="shared" si="37"/>
        <v/>
      </c>
      <c r="AK288" s="7" t="str">
        <f t="shared" si="33"/>
        <v/>
      </c>
      <c r="AL288" s="7" t="str" cm="1">
        <f t="array" ref="AL288">IF($AE288="", "", ISNUMBER(MATCH(LEFT($AE288,8), LEFT(list_cn_codes,8), 0)))</f>
        <v/>
      </c>
      <c r="AM288" s="7" t="str" cm="1">
        <f t="array" ref="AM288">IFERROR(
 IF(OR(EXACT("",$G288:$I288)), "",
  IF($F288="", 1, INDEX(calc_companies, MATCH($F288, drop_companies, 0))) *
  IF($H288="", 1, INDEX(calc_suppliers, MATCH($H288, drop_suppliers, 0))) *
  INDEX(calc_cn_codes, MATCH(LEFT($AE288,8), LEFT(drop_cn_codes,8), 0)) *
  INDEX(calc_countries, MATCH($L288, drop_countries, 0))
 ), "")</f>
        <v/>
      </c>
    </row>
    <row r="289" spans="1:39" ht="36" customHeight="1" thickTop="1" thickBot="1" x14ac:dyDescent="0.3">
      <c r="A289" s="62"/>
      <c r="C289" s="75"/>
      <c r="D289" s="75"/>
      <c r="E289" s="75"/>
      <c r="F289" s="75"/>
      <c r="G289" s="76"/>
      <c r="H289" s="76"/>
      <c r="I289" s="76"/>
      <c r="J289" s="76"/>
      <c r="K289" s="81" t="str">
        <f>IF($H289="", "", IFERROR(INDEX('Country List'!$E$2:$E$224, MATCH(INDEX(copy_paste_country, MATCH($H289, copy_paste_supplier, 0)), 'Country List'!$G$2:$G$224, 0)), INDEX(copy_paste_country, MATCH($H289, copy_paste_supplier, 0))))</f>
        <v/>
      </c>
      <c r="L289" s="81" t="str">
        <f t="shared" si="30"/>
        <v/>
      </c>
      <c r="M289" s="81" t="str" cm="1">
        <f t="array" ref="M289">IF($K289="", "", IFERROR(INDEX(list_cbam_relevance, MATCH($L289,list_specific_countries,0)), IF(OR(EXACT($L289,list_unlocodes_countries)), "CBAM-relevant", "Ungültiger UNLOCODE")))</f>
        <v/>
      </c>
      <c r="N289" s="81" t="str" cm="1">
        <f t="array" ref="N289">IF($G289="", "", IF($AF289 &lt; 8, "Nicht genügend Ziffern", IF(OR(EXACT($AE289,LEFT(list_cn_codes,8))), "CBAM-relevant", "Von CBAM ausgeschlossen")))</f>
        <v/>
      </c>
      <c r="O289" s="81" t="str" cm="1">
        <f t="array" ref="O289">IF(AND(EXACT("",$G289:$I289)), "", IF(OR(EXACT("",$G289:$I289)), "Bitte Pflichtfelder befüllen", IF($AH289, IF($AI289, IF($AJ289, IF(AND($N289="CBAM-relevant",$M289="CBAM-relevant"), "CBAM-relevant", "von CBAM ausgeschlossen"), "Bitte Nettogewicht überprüfen"), "Bitte Ursprungsland überprüfen"), "Bitte Zolltarifnummer überprüfen")))</f>
        <v/>
      </c>
      <c r="P289" s="81" t="str" cm="1">
        <f t="array" ref="P289">IF(OR(EXACT("",$G289:$I289)), "", MAX(0, IF($AL289, IF($AK289, INDEX(defvals_specific_countries, MATCH(LEFT($AE289,8), LEFT(list_cn_codes,8), 0), MATCH($L289, list_specific_countries, 0)), INDEX(defvals_rest_of_world, MATCH(LEFT($AE289,8), LEFT(list_cn_codes,8), 0))), 0)))</f>
        <v/>
      </c>
      <c r="Q289" s="81" t="str">
        <f t="shared" si="34"/>
        <v/>
      </c>
      <c r="R289" s="81" t="str">
        <f t="shared" si="38"/>
        <v/>
      </c>
      <c r="S289" s="81" t="str">
        <f t="shared" si="38"/>
        <v/>
      </c>
      <c r="T289" s="81" t="str">
        <f t="shared" si="38"/>
        <v/>
      </c>
      <c r="U289" s="81" t="str">
        <f t="shared" si="38"/>
        <v/>
      </c>
      <c r="V289" s="81" t="str">
        <f t="shared" si="38"/>
        <v/>
      </c>
      <c r="W289" s="81" t="str">
        <f t="shared" si="38"/>
        <v/>
      </c>
      <c r="X289" s="81" t="str">
        <f t="shared" si="38"/>
        <v/>
      </c>
      <c r="Y289" s="81" t="str">
        <f t="shared" si="38"/>
        <v/>
      </c>
      <c r="Z289" s="81" t="str">
        <f t="shared" si="38"/>
        <v/>
      </c>
      <c r="AE289" s="7" t="str">
        <f t="shared" si="31"/>
        <v/>
      </c>
      <c r="AF289" s="7" t="str">
        <f t="shared" si="35"/>
        <v/>
      </c>
      <c r="AG289" s="7" t="str">
        <f t="shared" si="32"/>
        <v/>
      </c>
      <c r="AH289" s="7" t="str">
        <f t="shared" si="36"/>
        <v/>
      </c>
      <c r="AI289" s="7" t="str" cm="1">
        <f t="array" ref="AI289">IF($K289="", "", AND($L289&lt;&gt;"", OR(EXACT($L289,list_unlocodes_countries))))</f>
        <v/>
      </c>
      <c r="AJ289" s="7" t="str">
        <f t="shared" si="37"/>
        <v/>
      </c>
      <c r="AK289" s="7" t="str">
        <f t="shared" si="33"/>
        <v/>
      </c>
      <c r="AL289" s="7" t="str" cm="1">
        <f t="array" ref="AL289">IF($AE289="", "", ISNUMBER(MATCH(LEFT($AE289,8), LEFT(list_cn_codes,8), 0)))</f>
        <v/>
      </c>
      <c r="AM289" s="7" t="str" cm="1">
        <f t="array" ref="AM289">IFERROR(
 IF(OR(EXACT("",$G289:$I289)), "",
  IF($F289="", 1, INDEX(calc_companies, MATCH($F289, drop_companies, 0))) *
  IF($H289="", 1, INDEX(calc_suppliers, MATCH($H289, drop_suppliers, 0))) *
  INDEX(calc_cn_codes, MATCH(LEFT($AE289,8), LEFT(drop_cn_codes,8), 0)) *
  INDEX(calc_countries, MATCH($L289, drop_countries, 0))
 ), "")</f>
        <v/>
      </c>
    </row>
    <row r="290" spans="1:39" ht="36" customHeight="1" thickTop="1" thickBot="1" x14ac:dyDescent="0.3">
      <c r="A290" s="62"/>
      <c r="C290" s="75"/>
      <c r="D290" s="75"/>
      <c r="E290" s="75"/>
      <c r="F290" s="75"/>
      <c r="G290" s="76"/>
      <c r="H290" s="76"/>
      <c r="I290" s="76"/>
      <c r="J290" s="76"/>
      <c r="K290" s="81" t="str">
        <f>IF($H290="", "", IFERROR(INDEX('Country List'!$E$2:$E$224, MATCH(INDEX(copy_paste_country, MATCH($H290, copy_paste_supplier, 0)), 'Country List'!$G$2:$G$224, 0)), INDEX(copy_paste_country, MATCH($H290, copy_paste_supplier, 0))))</f>
        <v/>
      </c>
      <c r="L290" s="81" t="str">
        <f t="shared" si="30"/>
        <v/>
      </c>
      <c r="M290" s="81" t="str" cm="1">
        <f t="array" ref="M290">IF($K290="", "", IFERROR(INDEX(list_cbam_relevance, MATCH($L290,list_specific_countries,0)), IF(OR(EXACT($L290,list_unlocodes_countries)), "CBAM-relevant", "Ungültiger UNLOCODE")))</f>
        <v/>
      </c>
      <c r="N290" s="81" t="str" cm="1">
        <f t="array" ref="N290">IF($G290="", "", IF($AF290 &lt; 8, "Nicht genügend Ziffern", IF(OR(EXACT($AE290,LEFT(list_cn_codes,8))), "CBAM-relevant", "Von CBAM ausgeschlossen")))</f>
        <v/>
      </c>
      <c r="O290" s="81" t="str" cm="1">
        <f t="array" ref="O290">IF(AND(EXACT("",$G290:$I290)), "", IF(OR(EXACT("",$G290:$I290)), "Bitte Pflichtfelder befüllen", IF($AH290, IF($AI290, IF($AJ290, IF(AND($N290="CBAM-relevant",$M290="CBAM-relevant"), "CBAM-relevant", "von CBAM ausgeschlossen"), "Bitte Nettogewicht überprüfen"), "Bitte Ursprungsland überprüfen"), "Bitte Zolltarifnummer überprüfen")))</f>
        <v/>
      </c>
      <c r="P290" s="81" t="str" cm="1">
        <f t="array" ref="P290">IF(OR(EXACT("",$G290:$I290)), "", MAX(0, IF($AL290, IF($AK290, INDEX(defvals_specific_countries, MATCH(LEFT($AE290,8), LEFT(list_cn_codes,8), 0), MATCH($L290, list_specific_countries, 0)), INDEX(defvals_rest_of_world, MATCH(LEFT($AE290,8), LEFT(list_cn_codes,8), 0))), 0)))</f>
        <v/>
      </c>
      <c r="Q290" s="81" t="str">
        <f t="shared" si="34"/>
        <v/>
      </c>
      <c r="R290" s="81" t="str">
        <f t="shared" si="38"/>
        <v/>
      </c>
      <c r="S290" s="81" t="str">
        <f t="shared" si="38"/>
        <v/>
      </c>
      <c r="T290" s="81" t="str">
        <f t="shared" si="38"/>
        <v/>
      </c>
      <c r="U290" s="81" t="str">
        <f t="shared" si="38"/>
        <v/>
      </c>
      <c r="V290" s="81" t="str">
        <f t="shared" si="38"/>
        <v/>
      </c>
      <c r="W290" s="81" t="str">
        <f t="shared" si="38"/>
        <v/>
      </c>
      <c r="X290" s="81" t="str">
        <f t="shared" si="38"/>
        <v/>
      </c>
      <c r="Y290" s="81" t="str">
        <f t="shared" si="38"/>
        <v/>
      </c>
      <c r="Z290" s="81" t="str">
        <f t="shared" si="38"/>
        <v/>
      </c>
      <c r="AE290" s="7" t="str">
        <f t="shared" si="31"/>
        <v/>
      </c>
      <c r="AF290" s="7" t="str">
        <f t="shared" si="35"/>
        <v/>
      </c>
      <c r="AG290" s="7" t="str">
        <f t="shared" si="32"/>
        <v/>
      </c>
      <c r="AH290" s="7" t="str">
        <f t="shared" si="36"/>
        <v/>
      </c>
      <c r="AI290" s="7" t="str" cm="1">
        <f t="array" ref="AI290">IF($K290="", "", AND($L290&lt;&gt;"", OR(EXACT($L290,list_unlocodes_countries))))</f>
        <v/>
      </c>
      <c r="AJ290" s="7" t="str">
        <f t="shared" si="37"/>
        <v/>
      </c>
      <c r="AK290" s="7" t="str">
        <f t="shared" si="33"/>
        <v/>
      </c>
      <c r="AL290" s="7" t="str" cm="1">
        <f t="array" ref="AL290">IF($AE290="", "", ISNUMBER(MATCH(LEFT($AE290,8), LEFT(list_cn_codes,8), 0)))</f>
        <v/>
      </c>
      <c r="AM290" s="7" t="str" cm="1">
        <f t="array" ref="AM290">IFERROR(
 IF(OR(EXACT("",$G290:$I290)), "",
  IF($F290="", 1, INDEX(calc_companies, MATCH($F290, drop_companies, 0))) *
  IF($H290="", 1, INDEX(calc_suppliers, MATCH($H290, drop_suppliers, 0))) *
  INDEX(calc_cn_codes, MATCH(LEFT($AE290,8), LEFT(drop_cn_codes,8), 0)) *
  INDEX(calc_countries, MATCH($L290, drop_countries, 0))
 ), "")</f>
        <v/>
      </c>
    </row>
    <row r="291" spans="1:39" ht="36" customHeight="1" thickTop="1" thickBot="1" x14ac:dyDescent="0.3">
      <c r="A291" s="62"/>
      <c r="C291" s="75"/>
      <c r="D291" s="75"/>
      <c r="E291" s="75"/>
      <c r="F291" s="75"/>
      <c r="G291" s="76"/>
      <c r="H291" s="76"/>
      <c r="I291" s="76"/>
      <c r="J291" s="76"/>
      <c r="K291" s="81" t="str">
        <f>IF($H291="", "", IFERROR(INDEX('Country List'!$E$2:$E$224, MATCH(INDEX(copy_paste_country, MATCH($H291, copy_paste_supplier, 0)), 'Country List'!$G$2:$G$224, 0)), INDEX(copy_paste_country, MATCH($H291, copy_paste_supplier, 0))))</f>
        <v/>
      </c>
      <c r="L291" s="81" t="str">
        <f t="shared" si="30"/>
        <v/>
      </c>
      <c r="M291" s="81" t="str" cm="1">
        <f t="array" ref="M291">IF($K291="", "", IFERROR(INDEX(list_cbam_relevance, MATCH($L291,list_specific_countries,0)), IF(OR(EXACT($L291,list_unlocodes_countries)), "CBAM-relevant", "Ungültiger UNLOCODE")))</f>
        <v/>
      </c>
      <c r="N291" s="81" t="str" cm="1">
        <f t="array" ref="N291">IF($G291="", "", IF($AF291 &lt; 8, "Nicht genügend Ziffern", IF(OR(EXACT($AE291,LEFT(list_cn_codes,8))), "CBAM-relevant", "Von CBAM ausgeschlossen")))</f>
        <v/>
      </c>
      <c r="O291" s="81" t="str" cm="1">
        <f t="array" ref="O291">IF(AND(EXACT("",$G291:$I291)), "", IF(OR(EXACT("",$G291:$I291)), "Bitte Pflichtfelder befüllen", IF($AH291, IF($AI291, IF($AJ291, IF(AND($N291="CBAM-relevant",$M291="CBAM-relevant"), "CBAM-relevant", "von CBAM ausgeschlossen"), "Bitte Nettogewicht überprüfen"), "Bitte Ursprungsland überprüfen"), "Bitte Zolltarifnummer überprüfen")))</f>
        <v/>
      </c>
      <c r="P291" s="81" t="str" cm="1">
        <f t="array" ref="P291">IF(OR(EXACT("",$G291:$I291)), "", MAX(0, IF($AL291, IF($AK291, INDEX(defvals_specific_countries, MATCH(LEFT($AE291,8), LEFT(list_cn_codes,8), 0), MATCH($L291, list_specific_countries, 0)), INDEX(defvals_rest_of_world, MATCH(LEFT($AE291,8), LEFT(list_cn_codes,8), 0))), 0)))</f>
        <v/>
      </c>
      <c r="Q291" s="81" t="str">
        <f t="shared" si="34"/>
        <v/>
      </c>
      <c r="R291" s="81" t="str">
        <f t="shared" si="38"/>
        <v/>
      </c>
      <c r="S291" s="81" t="str">
        <f t="shared" si="38"/>
        <v/>
      </c>
      <c r="T291" s="81" t="str">
        <f t="shared" si="38"/>
        <v/>
      </c>
      <c r="U291" s="81" t="str">
        <f t="shared" si="38"/>
        <v/>
      </c>
      <c r="V291" s="81" t="str">
        <f t="shared" si="38"/>
        <v/>
      </c>
      <c r="W291" s="81" t="str">
        <f t="shared" si="38"/>
        <v/>
      </c>
      <c r="X291" s="81" t="str">
        <f t="shared" si="38"/>
        <v/>
      </c>
      <c r="Y291" s="81" t="str">
        <f t="shared" si="38"/>
        <v/>
      </c>
      <c r="Z291" s="81" t="str">
        <f t="shared" si="38"/>
        <v/>
      </c>
      <c r="AE291" s="7" t="str">
        <f t="shared" si="31"/>
        <v/>
      </c>
      <c r="AF291" s="7" t="str">
        <f t="shared" si="35"/>
        <v/>
      </c>
      <c r="AG291" s="7" t="str">
        <f t="shared" si="32"/>
        <v/>
      </c>
      <c r="AH291" s="7" t="str">
        <f t="shared" si="36"/>
        <v/>
      </c>
      <c r="AI291" s="7" t="str" cm="1">
        <f t="array" ref="AI291">IF($K291="", "", AND($L291&lt;&gt;"", OR(EXACT($L291,list_unlocodes_countries))))</f>
        <v/>
      </c>
      <c r="AJ291" s="7" t="str">
        <f t="shared" si="37"/>
        <v/>
      </c>
      <c r="AK291" s="7" t="str">
        <f t="shared" si="33"/>
        <v/>
      </c>
      <c r="AL291" s="7" t="str" cm="1">
        <f t="array" ref="AL291">IF($AE291="", "", ISNUMBER(MATCH(LEFT($AE291,8), LEFT(list_cn_codes,8), 0)))</f>
        <v/>
      </c>
      <c r="AM291" s="7" t="str" cm="1">
        <f t="array" ref="AM291">IFERROR(
 IF(OR(EXACT("",$G291:$I291)), "",
  IF($F291="", 1, INDEX(calc_companies, MATCH($F291, drop_companies, 0))) *
  IF($H291="", 1, INDEX(calc_suppliers, MATCH($H291, drop_suppliers, 0))) *
  INDEX(calc_cn_codes, MATCH(LEFT($AE291,8), LEFT(drop_cn_codes,8), 0)) *
  INDEX(calc_countries, MATCH($L291, drop_countries, 0))
 ), "")</f>
        <v/>
      </c>
    </row>
    <row r="292" spans="1:39" ht="36" customHeight="1" thickTop="1" thickBot="1" x14ac:dyDescent="0.3">
      <c r="A292" s="62"/>
      <c r="C292" s="75"/>
      <c r="D292" s="75"/>
      <c r="E292" s="75"/>
      <c r="F292" s="75"/>
      <c r="G292" s="76"/>
      <c r="H292" s="76"/>
      <c r="I292" s="76"/>
      <c r="J292" s="76"/>
      <c r="K292" s="81" t="str">
        <f>IF($H292="", "", IFERROR(INDEX('Country List'!$E$2:$E$224, MATCH(INDEX(copy_paste_country, MATCH($H292, copy_paste_supplier, 0)), 'Country List'!$G$2:$G$224, 0)), INDEX(copy_paste_country, MATCH($H292, copy_paste_supplier, 0))))</f>
        <v/>
      </c>
      <c r="L292" s="81" t="str">
        <f t="shared" si="30"/>
        <v/>
      </c>
      <c r="M292" s="81" t="str" cm="1">
        <f t="array" ref="M292">IF($K292="", "", IFERROR(INDEX(list_cbam_relevance, MATCH($L292,list_specific_countries,0)), IF(OR(EXACT($L292,list_unlocodes_countries)), "CBAM-relevant", "Ungültiger UNLOCODE")))</f>
        <v/>
      </c>
      <c r="N292" s="81" t="str" cm="1">
        <f t="array" ref="N292">IF($G292="", "", IF($AF292 &lt; 8, "Nicht genügend Ziffern", IF(OR(EXACT($AE292,LEFT(list_cn_codes,8))), "CBAM-relevant", "Von CBAM ausgeschlossen")))</f>
        <v/>
      </c>
      <c r="O292" s="81" t="str" cm="1">
        <f t="array" ref="O292">IF(AND(EXACT("",$G292:$I292)), "", IF(OR(EXACT("",$G292:$I292)), "Bitte Pflichtfelder befüllen", IF($AH292, IF($AI292, IF($AJ292, IF(AND($N292="CBAM-relevant",$M292="CBAM-relevant"), "CBAM-relevant", "von CBAM ausgeschlossen"), "Bitte Nettogewicht überprüfen"), "Bitte Ursprungsland überprüfen"), "Bitte Zolltarifnummer überprüfen")))</f>
        <v/>
      </c>
      <c r="P292" s="81" t="str" cm="1">
        <f t="array" ref="P292">IF(OR(EXACT("",$G292:$I292)), "", MAX(0, IF($AL292, IF($AK292, INDEX(defvals_specific_countries, MATCH(LEFT($AE292,8), LEFT(list_cn_codes,8), 0), MATCH($L292, list_specific_countries, 0)), INDEX(defvals_rest_of_world, MATCH(LEFT($AE292,8), LEFT(list_cn_codes,8), 0))), 0)))</f>
        <v/>
      </c>
      <c r="Q292" s="81" t="str">
        <f t="shared" si="34"/>
        <v/>
      </c>
      <c r="R292" s="81" t="str">
        <f t="shared" si="38"/>
        <v/>
      </c>
      <c r="S292" s="81" t="str">
        <f t="shared" si="38"/>
        <v/>
      </c>
      <c r="T292" s="81" t="str">
        <f t="shared" si="38"/>
        <v/>
      </c>
      <c r="U292" s="81" t="str">
        <f t="shared" si="38"/>
        <v/>
      </c>
      <c r="V292" s="81" t="str">
        <f t="shared" si="38"/>
        <v/>
      </c>
      <c r="W292" s="81" t="str">
        <f t="shared" si="38"/>
        <v/>
      </c>
      <c r="X292" s="81" t="str">
        <f t="shared" si="38"/>
        <v/>
      </c>
      <c r="Y292" s="81" t="str">
        <f t="shared" si="38"/>
        <v/>
      </c>
      <c r="Z292" s="81" t="str">
        <f t="shared" si="38"/>
        <v/>
      </c>
      <c r="AE292" s="7" t="str">
        <f t="shared" si="31"/>
        <v/>
      </c>
      <c r="AF292" s="7" t="str">
        <f t="shared" si="35"/>
        <v/>
      </c>
      <c r="AG292" s="7" t="str">
        <f t="shared" si="32"/>
        <v/>
      </c>
      <c r="AH292" s="7" t="str">
        <f t="shared" si="36"/>
        <v/>
      </c>
      <c r="AI292" s="7" t="str" cm="1">
        <f t="array" ref="AI292">IF($K292="", "", AND($L292&lt;&gt;"", OR(EXACT($L292,list_unlocodes_countries))))</f>
        <v/>
      </c>
      <c r="AJ292" s="7" t="str">
        <f t="shared" si="37"/>
        <v/>
      </c>
      <c r="AK292" s="7" t="str">
        <f t="shared" si="33"/>
        <v/>
      </c>
      <c r="AL292" s="7" t="str" cm="1">
        <f t="array" ref="AL292">IF($AE292="", "", ISNUMBER(MATCH(LEFT($AE292,8), LEFT(list_cn_codes,8), 0)))</f>
        <v/>
      </c>
      <c r="AM292" s="7" t="str" cm="1">
        <f t="array" ref="AM292">IFERROR(
 IF(OR(EXACT("",$G292:$I292)), "",
  IF($F292="", 1, INDEX(calc_companies, MATCH($F292, drop_companies, 0))) *
  IF($H292="", 1, INDEX(calc_suppliers, MATCH($H292, drop_suppliers, 0))) *
  INDEX(calc_cn_codes, MATCH(LEFT($AE292,8), LEFT(drop_cn_codes,8), 0)) *
  INDEX(calc_countries, MATCH($L292, drop_countries, 0))
 ), "")</f>
        <v/>
      </c>
    </row>
    <row r="293" spans="1:39" ht="36" customHeight="1" thickTop="1" thickBot="1" x14ac:dyDescent="0.3">
      <c r="A293" s="62"/>
      <c r="C293" s="75"/>
      <c r="D293" s="75"/>
      <c r="E293" s="75"/>
      <c r="F293" s="75"/>
      <c r="G293" s="76"/>
      <c r="H293" s="76"/>
      <c r="I293" s="76"/>
      <c r="J293" s="76"/>
      <c r="K293" s="81" t="str">
        <f>IF($H293="", "", IFERROR(INDEX('Country List'!$E$2:$E$224, MATCH(INDEX(copy_paste_country, MATCH($H293, copy_paste_supplier, 0)), 'Country List'!$G$2:$G$224, 0)), INDEX(copy_paste_country, MATCH($H293, copy_paste_supplier, 0))))</f>
        <v/>
      </c>
      <c r="L293" s="81" t="str">
        <f t="shared" si="30"/>
        <v/>
      </c>
      <c r="M293" s="81" t="str" cm="1">
        <f t="array" ref="M293">IF($K293="", "", IFERROR(INDEX(list_cbam_relevance, MATCH($L293,list_specific_countries,0)), IF(OR(EXACT($L293,list_unlocodes_countries)), "CBAM-relevant", "Ungültiger UNLOCODE")))</f>
        <v/>
      </c>
      <c r="N293" s="81" t="str" cm="1">
        <f t="array" ref="N293">IF($G293="", "", IF($AF293 &lt; 8, "Nicht genügend Ziffern", IF(OR(EXACT($AE293,LEFT(list_cn_codes,8))), "CBAM-relevant", "Von CBAM ausgeschlossen")))</f>
        <v/>
      </c>
      <c r="O293" s="81" t="str" cm="1">
        <f t="array" ref="O293">IF(AND(EXACT("",$G293:$I293)), "", IF(OR(EXACT("",$G293:$I293)), "Bitte Pflichtfelder befüllen", IF($AH293, IF($AI293, IF($AJ293, IF(AND($N293="CBAM-relevant",$M293="CBAM-relevant"), "CBAM-relevant", "von CBAM ausgeschlossen"), "Bitte Nettogewicht überprüfen"), "Bitte Ursprungsland überprüfen"), "Bitte Zolltarifnummer überprüfen")))</f>
        <v/>
      </c>
      <c r="P293" s="81" t="str" cm="1">
        <f t="array" ref="P293">IF(OR(EXACT("",$G293:$I293)), "", MAX(0, IF($AL293, IF($AK293, INDEX(defvals_specific_countries, MATCH(LEFT($AE293,8), LEFT(list_cn_codes,8), 0), MATCH($L293, list_specific_countries, 0)), INDEX(defvals_rest_of_world, MATCH(LEFT($AE293,8), LEFT(list_cn_codes,8), 0))), 0)))</f>
        <v/>
      </c>
      <c r="Q293" s="81" t="str">
        <f t="shared" si="34"/>
        <v/>
      </c>
      <c r="R293" s="81" t="str">
        <f t="shared" si="38"/>
        <v/>
      </c>
      <c r="S293" s="81" t="str">
        <f t="shared" si="38"/>
        <v/>
      </c>
      <c r="T293" s="81" t="str">
        <f t="shared" si="38"/>
        <v/>
      </c>
      <c r="U293" s="81" t="str">
        <f t="shared" si="38"/>
        <v/>
      </c>
      <c r="V293" s="81" t="str">
        <f t="shared" si="38"/>
        <v/>
      </c>
      <c r="W293" s="81" t="str">
        <f t="shared" si="38"/>
        <v/>
      </c>
      <c r="X293" s="81" t="str">
        <f t="shared" si="38"/>
        <v/>
      </c>
      <c r="Y293" s="81" t="str">
        <f t="shared" si="38"/>
        <v/>
      </c>
      <c r="Z293" s="81" t="str">
        <f t="shared" si="38"/>
        <v/>
      </c>
      <c r="AE293" s="7" t="str">
        <f t="shared" si="31"/>
        <v/>
      </c>
      <c r="AF293" s="7" t="str">
        <f t="shared" si="35"/>
        <v/>
      </c>
      <c r="AG293" s="7" t="str">
        <f t="shared" si="32"/>
        <v/>
      </c>
      <c r="AH293" s="7" t="str">
        <f t="shared" si="36"/>
        <v/>
      </c>
      <c r="AI293" s="7" t="str" cm="1">
        <f t="array" ref="AI293">IF($K293="", "", AND($L293&lt;&gt;"", OR(EXACT($L293,list_unlocodes_countries))))</f>
        <v/>
      </c>
      <c r="AJ293" s="7" t="str">
        <f t="shared" si="37"/>
        <v/>
      </c>
      <c r="AK293" s="7" t="str">
        <f t="shared" si="33"/>
        <v/>
      </c>
      <c r="AL293" s="7" t="str" cm="1">
        <f t="array" ref="AL293">IF($AE293="", "", ISNUMBER(MATCH(LEFT($AE293,8), LEFT(list_cn_codes,8), 0)))</f>
        <v/>
      </c>
      <c r="AM293" s="7" t="str" cm="1">
        <f t="array" ref="AM293">IFERROR(
 IF(OR(EXACT("",$G293:$I293)), "",
  IF($F293="", 1, INDEX(calc_companies, MATCH($F293, drop_companies, 0))) *
  IF($H293="", 1, INDEX(calc_suppliers, MATCH($H293, drop_suppliers, 0))) *
  INDEX(calc_cn_codes, MATCH(LEFT($AE293,8), LEFT(drop_cn_codes,8), 0)) *
  INDEX(calc_countries, MATCH($L293, drop_countries, 0))
 ), "")</f>
        <v/>
      </c>
    </row>
    <row r="294" spans="1:39" ht="36" customHeight="1" thickTop="1" thickBot="1" x14ac:dyDescent="0.3">
      <c r="A294" s="62"/>
      <c r="C294" s="75"/>
      <c r="D294" s="75"/>
      <c r="E294" s="75"/>
      <c r="F294" s="75"/>
      <c r="G294" s="76"/>
      <c r="H294" s="76"/>
      <c r="I294" s="76"/>
      <c r="J294" s="76"/>
      <c r="K294" s="81" t="str">
        <f>IF($H294="", "", IFERROR(INDEX('Country List'!$E$2:$E$224, MATCH(INDEX(copy_paste_country, MATCH($H294, copy_paste_supplier, 0)), 'Country List'!$G$2:$G$224, 0)), INDEX(copy_paste_country, MATCH($H294, copy_paste_supplier, 0))))</f>
        <v/>
      </c>
      <c r="L294" s="81" t="str">
        <f t="shared" si="30"/>
        <v/>
      </c>
      <c r="M294" s="81" t="str" cm="1">
        <f t="array" ref="M294">IF($K294="", "", IFERROR(INDEX(list_cbam_relevance, MATCH($L294,list_specific_countries,0)), IF(OR(EXACT($L294,list_unlocodes_countries)), "CBAM-relevant", "Ungültiger UNLOCODE")))</f>
        <v/>
      </c>
      <c r="N294" s="81" t="str" cm="1">
        <f t="array" ref="N294">IF($G294="", "", IF($AF294 &lt; 8, "Nicht genügend Ziffern", IF(OR(EXACT($AE294,LEFT(list_cn_codes,8))), "CBAM-relevant", "Von CBAM ausgeschlossen")))</f>
        <v/>
      </c>
      <c r="O294" s="81" t="str" cm="1">
        <f t="array" ref="O294">IF(AND(EXACT("",$G294:$I294)), "", IF(OR(EXACT("",$G294:$I294)), "Bitte Pflichtfelder befüllen", IF($AH294, IF($AI294, IF($AJ294, IF(AND($N294="CBAM-relevant",$M294="CBAM-relevant"), "CBAM-relevant", "von CBAM ausgeschlossen"), "Bitte Nettogewicht überprüfen"), "Bitte Ursprungsland überprüfen"), "Bitte Zolltarifnummer überprüfen")))</f>
        <v/>
      </c>
      <c r="P294" s="81" t="str" cm="1">
        <f t="array" ref="P294">IF(OR(EXACT("",$G294:$I294)), "", MAX(0, IF($AL294, IF($AK294, INDEX(defvals_specific_countries, MATCH(LEFT($AE294,8), LEFT(list_cn_codes,8), 0), MATCH($L294, list_specific_countries, 0)), INDEX(defvals_rest_of_world, MATCH(LEFT($AE294,8), LEFT(list_cn_codes,8), 0))), 0)))</f>
        <v/>
      </c>
      <c r="Q294" s="81" t="str">
        <f t="shared" si="34"/>
        <v/>
      </c>
      <c r="R294" s="81" t="str">
        <f t="shared" si="38"/>
        <v/>
      </c>
      <c r="S294" s="81" t="str">
        <f t="shared" si="38"/>
        <v/>
      </c>
      <c r="T294" s="81" t="str">
        <f t="shared" si="38"/>
        <v/>
      </c>
      <c r="U294" s="81" t="str">
        <f t="shared" si="38"/>
        <v/>
      </c>
      <c r="V294" s="81" t="str">
        <f t="shared" si="38"/>
        <v/>
      </c>
      <c r="W294" s="81" t="str">
        <f t="shared" si="38"/>
        <v/>
      </c>
      <c r="X294" s="81" t="str">
        <f t="shared" si="38"/>
        <v/>
      </c>
      <c r="Y294" s="81" t="str">
        <f t="shared" si="38"/>
        <v/>
      </c>
      <c r="Z294" s="81" t="str">
        <f t="shared" si="38"/>
        <v/>
      </c>
      <c r="AE294" s="7" t="str">
        <f t="shared" si="31"/>
        <v/>
      </c>
      <c r="AF294" s="7" t="str">
        <f t="shared" si="35"/>
        <v/>
      </c>
      <c r="AG294" s="7" t="str">
        <f t="shared" si="32"/>
        <v/>
      </c>
      <c r="AH294" s="7" t="str">
        <f t="shared" si="36"/>
        <v/>
      </c>
      <c r="AI294" s="7" t="str" cm="1">
        <f t="array" ref="AI294">IF($K294="", "", AND($L294&lt;&gt;"", OR(EXACT($L294,list_unlocodes_countries))))</f>
        <v/>
      </c>
      <c r="AJ294" s="7" t="str">
        <f t="shared" si="37"/>
        <v/>
      </c>
      <c r="AK294" s="7" t="str">
        <f t="shared" si="33"/>
        <v/>
      </c>
      <c r="AL294" s="7" t="str" cm="1">
        <f t="array" ref="AL294">IF($AE294="", "", ISNUMBER(MATCH(LEFT($AE294,8), LEFT(list_cn_codes,8), 0)))</f>
        <v/>
      </c>
      <c r="AM294" s="7" t="str" cm="1">
        <f t="array" ref="AM294">IFERROR(
 IF(OR(EXACT("",$G294:$I294)), "",
  IF($F294="", 1, INDEX(calc_companies, MATCH($F294, drop_companies, 0))) *
  IF($H294="", 1, INDEX(calc_suppliers, MATCH($H294, drop_suppliers, 0))) *
  INDEX(calc_cn_codes, MATCH(LEFT($AE294,8), LEFT(drop_cn_codes,8), 0)) *
  INDEX(calc_countries, MATCH($L294, drop_countries, 0))
 ), "")</f>
        <v/>
      </c>
    </row>
    <row r="295" spans="1:39" ht="36" customHeight="1" thickTop="1" thickBot="1" x14ac:dyDescent="0.3">
      <c r="A295" s="62"/>
      <c r="C295" s="75"/>
      <c r="D295" s="75"/>
      <c r="E295" s="75"/>
      <c r="F295" s="75"/>
      <c r="G295" s="76"/>
      <c r="H295" s="76"/>
      <c r="I295" s="76"/>
      <c r="J295" s="76"/>
      <c r="K295" s="81" t="str">
        <f>IF($H295="", "", IFERROR(INDEX('Country List'!$E$2:$E$224, MATCH(INDEX(copy_paste_country, MATCH($H295, copy_paste_supplier, 0)), 'Country List'!$G$2:$G$224, 0)), INDEX(copy_paste_country, MATCH($H295, copy_paste_supplier, 0))))</f>
        <v/>
      </c>
      <c r="L295" s="81" t="str">
        <f t="shared" si="30"/>
        <v/>
      </c>
      <c r="M295" s="81" t="str" cm="1">
        <f t="array" ref="M295">IF($K295="", "", IFERROR(INDEX(list_cbam_relevance, MATCH($L295,list_specific_countries,0)), IF(OR(EXACT($L295,list_unlocodes_countries)), "CBAM-relevant", "Ungültiger UNLOCODE")))</f>
        <v/>
      </c>
      <c r="N295" s="81" t="str" cm="1">
        <f t="array" ref="N295">IF($G295="", "", IF($AF295 &lt; 8, "Nicht genügend Ziffern", IF(OR(EXACT($AE295,LEFT(list_cn_codes,8))), "CBAM-relevant", "Von CBAM ausgeschlossen")))</f>
        <v/>
      </c>
      <c r="O295" s="81" t="str" cm="1">
        <f t="array" ref="O295">IF(AND(EXACT("",$G295:$I295)), "", IF(OR(EXACT("",$G295:$I295)), "Bitte Pflichtfelder befüllen", IF($AH295, IF($AI295, IF($AJ295, IF(AND($N295="CBAM-relevant",$M295="CBAM-relevant"), "CBAM-relevant", "von CBAM ausgeschlossen"), "Bitte Nettogewicht überprüfen"), "Bitte Ursprungsland überprüfen"), "Bitte Zolltarifnummer überprüfen")))</f>
        <v/>
      </c>
      <c r="P295" s="81" t="str" cm="1">
        <f t="array" ref="P295">IF(OR(EXACT("",$G295:$I295)), "", MAX(0, IF($AL295, IF($AK295, INDEX(defvals_specific_countries, MATCH(LEFT($AE295,8), LEFT(list_cn_codes,8), 0), MATCH($L295, list_specific_countries, 0)), INDEX(defvals_rest_of_world, MATCH(LEFT($AE295,8), LEFT(list_cn_codes,8), 0))), 0)))</f>
        <v/>
      </c>
      <c r="Q295" s="81" t="str">
        <f t="shared" si="34"/>
        <v/>
      </c>
      <c r="R295" s="81" t="str">
        <f t="shared" si="38"/>
        <v/>
      </c>
      <c r="S295" s="81" t="str">
        <f t="shared" si="38"/>
        <v/>
      </c>
      <c r="T295" s="81" t="str">
        <f t="shared" si="38"/>
        <v/>
      </c>
      <c r="U295" s="81" t="str">
        <f t="shared" si="38"/>
        <v/>
      </c>
      <c r="V295" s="81" t="str">
        <f t="shared" si="38"/>
        <v/>
      </c>
      <c r="W295" s="81" t="str">
        <f t="shared" si="38"/>
        <v/>
      </c>
      <c r="X295" s="81" t="str">
        <f t="shared" si="38"/>
        <v/>
      </c>
      <c r="Y295" s="81" t="str">
        <f t="shared" si="38"/>
        <v/>
      </c>
      <c r="Z295" s="81" t="str">
        <f t="shared" si="38"/>
        <v/>
      </c>
      <c r="AE295" s="7" t="str">
        <f t="shared" si="31"/>
        <v/>
      </c>
      <c r="AF295" s="7" t="str">
        <f t="shared" si="35"/>
        <v/>
      </c>
      <c r="AG295" s="7" t="str">
        <f t="shared" si="32"/>
        <v/>
      </c>
      <c r="AH295" s="7" t="str">
        <f t="shared" si="36"/>
        <v/>
      </c>
      <c r="AI295" s="7" t="str" cm="1">
        <f t="array" ref="AI295">IF($K295="", "", AND($L295&lt;&gt;"", OR(EXACT($L295,list_unlocodes_countries))))</f>
        <v/>
      </c>
      <c r="AJ295" s="7" t="str">
        <f t="shared" si="37"/>
        <v/>
      </c>
      <c r="AK295" s="7" t="str">
        <f t="shared" si="33"/>
        <v/>
      </c>
      <c r="AL295" s="7" t="str" cm="1">
        <f t="array" ref="AL295">IF($AE295="", "", ISNUMBER(MATCH(LEFT($AE295,8), LEFT(list_cn_codes,8), 0)))</f>
        <v/>
      </c>
      <c r="AM295" s="7" t="str" cm="1">
        <f t="array" ref="AM295">IFERROR(
 IF(OR(EXACT("",$G295:$I295)), "",
  IF($F295="", 1, INDEX(calc_companies, MATCH($F295, drop_companies, 0))) *
  IF($H295="", 1, INDEX(calc_suppliers, MATCH($H295, drop_suppliers, 0))) *
  INDEX(calc_cn_codes, MATCH(LEFT($AE295,8), LEFT(drop_cn_codes,8), 0)) *
  INDEX(calc_countries, MATCH($L295, drop_countries, 0))
 ), "")</f>
        <v/>
      </c>
    </row>
    <row r="296" spans="1:39" ht="36" customHeight="1" thickTop="1" thickBot="1" x14ac:dyDescent="0.3">
      <c r="A296" s="62"/>
      <c r="C296" s="75"/>
      <c r="D296" s="75"/>
      <c r="E296" s="75"/>
      <c r="F296" s="75"/>
      <c r="G296" s="76"/>
      <c r="H296" s="76"/>
      <c r="I296" s="76"/>
      <c r="J296" s="76"/>
      <c r="K296" s="81" t="str">
        <f>IF($H296="", "", IFERROR(INDEX('Country List'!$E$2:$E$224, MATCH(INDEX(copy_paste_country, MATCH($H296, copy_paste_supplier, 0)), 'Country List'!$G$2:$G$224, 0)), INDEX(copy_paste_country, MATCH($H296, copy_paste_supplier, 0))))</f>
        <v/>
      </c>
      <c r="L296" s="81" t="str">
        <f t="shared" si="30"/>
        <v/>
      </c>
      <c r="M296" s="81" t="str" cm="1">
        <f t="array" ref="M296">IF($K296="", "", IFERROR(INDEX(list_cbam_relevance, MATCH($L296,list_specific_countries,0)), IF(OR(EXACT($L296,list_unlocodes_countries)), "CBAM-relevant", "Ungültiger UNLOCODE")))</f>
        <v/>
      </c>
      <c r="N296" s="81" t="str" cm="1">
        <f t="array" ref="N296">IF($G296="", "", IF($AF296 &lt; 8, "Nicht genügend Ziffern", IF(OR(EXACT($AE296,LEFT(list_cn_codes,8))), "CBAM-relevant", "Von CBAM ausgeschlossen")))</f>
        <v/>
      </c>
      <c r="O296" s="81" t="str" cm="1">
        <f t="array" ref="O296">IF(AND(EXACT("",$G296:$I296)), "", IF(OR(EXACT("",$G296:$I296)), "Bitte Pflichtfelder befüllen", IF($AH296, IF($AI296, IF($AJ296, IF(AND($N296="CBAM-relevant",$M296="CBAM-relevant"), "CBAM-relevant", "von CBAM ausgeschlossen"), "Bitte Nettogewicht überprüfen"), "Bitte Ursprungsland überprüfen"), "Bitte Zolltarifnummer überprüfen")))</f>
        <v/>
      </c>
      <c r="P296" s="81" t="str" cm="1">
        <f t="array" ref="P296">IF(OR(EXACT("",$G296:$I296)), "", MAX(0, IF($AL296, IF($AK296, INDEX(defvals_specific_countries, MATCH(LEFT($AE296,8), LEFT(list_cn_codes,8), 0), MATCH($L296, list_specific_countries, 0)), INDEX(defvals_rest_of_world, MATCH(LEFT($AE296,8), LEFT(list_cn_codes,8), 0))), 0)))</f>
        <v/>
      </c>
      <c r="Q296" s="81" t="str">
        <f t="shared" si="34"/>
        <v/>
      </c>
      <c r="R296" s="81" t="str">
        <f t="shared" si="38"/>
        <v/>
      </c>
      <c r="S296" s="81" t="str">
        <f t="shared" si="38"/>
        <v/>
      </c>
      <c r="T296" s="81" t="str">
        <f t="shared" si="38"/>
        <v/>
      </c>
      <c r="U296" s="81" t="str">
        <f t="shared" si="38"/>
        <v/>
      </c>
      <c r="V296" s="81" t="str">
        <f t="shared" si="38"/>
        <v/>
      </c>
      <c r="W296" s="81" t="str">
        <f t="shared" si="38"/>
        <v/>
      </c>
      <c r="X296" s="81" t="str">
        <f t="shared" si="38"/>
        <v/>
      </c>
      <c r="Y296" s="81" t="str">
        <f t="shared" si="38"/>
        <v/>
      </c>
      <c r="Z296" s="81" t="str">
        <f t="shared" si="38"/>
        <v/>
      </c>
      <c r="AE296" s="7" t="str">
        <f t="shared" si="31"/>
        <v/>
      </c>
      <c r="AF296" s="7" t="str">
        <f t="shared" si="35"/>
        <v/>
      </c>
      <c r="AG296" s="7" t="str">
        <f t="shared" si="32"/>
        <v/>
      </c>
      <c r="AH296" s="7" t="str">
        <f t="shared" si="36"/>
        <v/>
      </c>
      <c r="AI296" s="7" t="str" cm="1">
        <f t="array" ref="AI296">IF($K296="", "", AND($L296&lt;&gt;"", OR(EXACT($L296,list_unlocodes_countries))))</f>
        <v/>
      </c>
      <c r="AJ296" s="7" t="str">
        <f t="shared" si="37"/>
        <v/>
      </c>
      <c r="AK296" s="7" t="str">
        <f t="shared" si="33"/>
        <v/>
      </c>
      <c r="AL296" s="7" t="str" cm="1">
        <f t="array" ref="AL296">IF($AE296="", "", ISNUMBER(MATCH(LEFT($AE296,8), LEFT(list_cn_codes,8), 0)))</f>
        <v/>
      </c>
      <c r="AM296" s="7" t="str" cm="1">
        <f t="array" ref="AM296">IFERROR(
 IF(OR(EXACT("",$G296:$I296)), "",
  IF($F296="", 1, INDEX(calc_companies, MATCH($F296, drop_companies, 0))) *
  IF($H296="", 1, INDEX(calc_suppliers, MATCH($H296, drop_suppliers, 0))) *
  INDEX(calc_cn_codes, MATCH(LEFT($AE296,8), LEFT(drop_cn_codes,8), 0)) *
  INDEX(calc_countries, MATCH($L296, drop_countries, 0))
 ), "")</f>
        <v/>
      </c>
    </row>
    <row r="297" spans="1:39" ht="36" customHeight="1" thickTop="1" thickBot="1" x14ac:dyDescent="0.3">
      <c r="A297" s="62"/>
      <c r="C297" s="75"/>
      <c r="D297" s="75"/>
      <c r="E297" s="75"/>
      <c r="F297" s="75"/>
      <c r="G297" s="76"/>
      <c r="H297" s="76"/>
      <c r="I297" s="76"/>
      <c r="J297" s="76"/>
      <c r="K297" s="81" t="str">
        <f>IF($H297="", "", IFERROR(INDEX('Country List'!$E$2:$E$224, MATCH(INDEX(copy_paste_country, MATCH($H297, copy_paste_supplier, 0)), 'Country List'!$G$2:$G$224, 0)), INDEX(copy_paste_country, MATCH($H297, copy_paste_supplier, 0))))</f>
        <v/>
      </c>
      <c r="L297" s="81" t="str">
        <f t="shared" si="30"/>
        <v/>
      </c>
      <c r="M297" s="81" t="str" cm="1">
        <f t="array" ref="M297">IF($K297="", "", IFERROR(INDEX(list_cbam_relevance, MATCH($L297,list_specific_countries,0)), IF(OR(EXACT($L297,list_unlocodes_countries)), "CBAM-relevant", "Ungültiger UNLOCODE")))</f>
        <v/>
      </c>
      <c r="N297" s="81" t="str" cm="1">
        <f t="array" ref="N297">IF($G297="", "", IF($AF297 &lt; 8, "Nicht genügend Ziffern", IF(OR(EXACT($AE297,LEFT(list_cn_codes,8))), "CBAM-relevant", "Von CBAM ausgeschlossen")))</f>
        <v/>
      </c>
      <c r="O297" s="81" t="str" cm="1">
        <f t="array" ref="O297">IF(AND(EXACT("",$G297:$I297)), "", IF(OR(EXACT("",$G297:$I297)), "Bitte Pflichtfelder befüllen", IF($AH297, IF($AI297, IF($AJ297, IF(AND($N297="CBAM-relevant",$M297="CBAM-relevant"), "CBAM-relevant", "von CBAM ausgeschlossen"), "Bitte Nettogewicht überprüfen"), "Bitte Ursprungsland überprüfen"), "Bitte Zolltarifnummer überprüfen")))</f>
        <v/>
      </c>
      <c r="P297" s="81" t="str" cm="1">
        <f t="array" ref="P297">IF(OR(EXACT("",$G297:$I297)), "", MAX(0, IF($AL297, IF($AK297, INDEX(defvals_specific_countries, MATCH(LEFT($AE297,8), LEFT(list_cn_codes,8), 0), MATCH($L297, list_specific_countries, 0)), INDEX(defvals_rest_of_world, MATCH(LEFT($AE297,8), LEFT(list_cn_codes,8), 0))), 0)))</f>
        <v/>
      </c>
      <c r="Q297" s="81" t="str">
        <f t="shared" si="34"/>
        <v/>
      </c>
      <c r="R297" s="81" t="str">
        <f t="shared" si="38"/>
        <v/>
      </c>
      <c r="S297" s="81" t="str">
        <f t="shared" si="38"/>
        <v/>
      </c>
      <c r="T297" s="81" t="str">
        <f t="shared" si="38"/>
        <v/>
      </c>
      <c r="U297" s="81" t="str">
        <f t="shared" si="38"/>
        <v/>
      </c>
      <c r="V297" s="81" t="str">
        <f t="shared" si="38"/>
        <v/>
      </c>
      <c r="W297" s="81" t="str">
        <f t="shared" si="38"/>
        <v/>
      </c>
      <c r="X297" s="81" t="str">
        <f t="shared" si="38"/>
        <v/>
      </c>
      <c r="Y297" s="81" t="str">
        <f t="shared" si="38"/>
        <v/>
      </c>
      <c r="Z297" s="81" t="str">
        <f t="shared" si="38"/>
        <v/>
      </c>
      <c r="AE297" s="7" t="str">
        <f t="shared" si="31"/>
        <v/>
      </c>
      <c r="AF297" s="7" t="str">
        <f t="shared" si="35"/>
        <v/>
      </c>
      <c r="AG297" s="7" t="str">
        <f t="shared" si="32"/>
        <v/>
      </c>
      <c r="AH297" s="7" t="str">
        <f t="shared" si="36"/>
        <v/>
      </c>
      <c r="AI297" s="7" t="str" cm="1">
        <f t="array" ref="AI297">IF($K297="", "", AND($L297&lt;&gt;"", OR(EXACT($L297,list_unlocodes_countries))))</f>
        <v/>
      </c>
      <c r="AJ297" s="7" t="str">
        <f t="shared" si="37"/>
        <v/>
      </c>
      <c r="AK297" s="7" t="str">
        <f t="shared" si="33"/>
        <v/>
      </c>
      <c r="AL297" s="7" t="str" cm="1">
        <f t="array" ref="AL297">IF($AE297="", "", ISNUMBER(MATCH(LEFT($AE297,8), LEFT(list_cn_codes,8), 0)))</f>
        <v/>
      </c>
      <c r="AM297" s="7" t="str" cm="1">
        <f t="array" ref="AM297">IFERROR(
 IF(OR(EXACT("",$G297:$I297)), "",
  IF($F297="", 1, INDEX(calc_companies, MATCH($F297, drop_companies, 0))) *
  IF($H297="", 1, INDEX(calc_suppliers, MATCH($H297, drop_suppliers, 0))) *
  INDEX(calc_cn_codes, MATCH(LEFT($AE297,8), LEFT(drop_cn_codes,8), 0)) *
  INDEX(calc_countries, MATCH($L297, drop_countries, 0))
 ), "")</f>
        <v/>
      </c>
    </row>
    <row r="298" spans="1:39" ht="36" customHeight="1" thickTop="1" thickBot="1" x14ac:dyDescent="0.3">
      <c r="A298" s="62"/>
      <c r="C298" s="75"/>
      <c r="D298" s="75"/>
      <c r="E298" s="75"/>
      <c r="F298" s="75"/>
      <c r="G298" s="76"/>
      <c r="H298" s="76"/>
      <c r="I298" s="76"/>
      <c r="J298" s="76"/>
      <c r="K298" s="81" t="str">
        <f>IF($H298="", "", IFERROR(INDEX('Country List'!$E$2:$E$224, MATCH(INDEX(copy_paste_country, MATCH($H298, copy_paste_supplier, 0)), 'Country List'!$G$2:$G$224, 0)), INDEX(copy_paste_country, MATCH($H298, copy_paste_supplier, 0))))</f>
        <v/>
      </c>
      <c r="L298" s="81" t="str">
        <f t="shared" si="30"/>
        <v/>
      </c>
      <c r="M298" s="81" t="str" cm="1">
        <f t="array" ref="M298">IF($K298="", "", IFERROR(INDEX(list_cbam_relevance, MATCH($L298,list_specific_countries,0)), IF(OR(EXACT($L298,list_unlocodes_countries)), "CBAM-relevant", "Ungültiger UNLOCODE")))</f>
        <v/>
      </c>
      <c r="N298" s="81" t="str" cm="1">
        <f t="array" ref="N298">IF($G298="", "", IF($AF298 &lt; 8, "Nicht genügend Ziffern", IF(OR(EXACT($AE298,LEFT(list_cn_codes,8))), "CBAM-relevant", "Von CBAM ausgeschlossen")))</f>
        <v/>
      </c>
      <c r="O298" s="81" t="str" cm="1">
        <f t="array" ref="O298">IF(AND(EXACT("",$G298:$I298)), "", IF(OR(EXACT("",$G298:$I298)), "Bitte Pflichtfelder befüllen", IF($AH298, IF($AI298, IF($AJ298, IF(AND($N298="CBAM-relevant",$M298="CBAM-relevant"), "CBAM-relevant", "von CBAM ausgeschlossen"), "Bitte Nettogewicht überprüfen"), "Bitte Ursprungsland überprüfen"), "Bitte Zolltarifnummer überprüfen")))</f>
        <v/>
      </c>
      <c r="P298" s="81" t="str" cm="1">
        <f t="array" ref="P298">IF(OR(EXACT("",$G298:$I298)), "", MAX(0, IF($AL298, IF($AK298, INDEX(defvals_specific_countries, MATCH(LEFT($AE298,8), LEFT(list_cn_codes,8), 0), MATCH($L298, list_specific_countries, 0)), INDEX(defvals_rest_of_world, MATCH(LEFT($AE298,8), LEFT(list_cn_codes,8), 0))), 0)))</f>
        <v/>
      </c>
      <c r="Q298" s="81" t="str">
        <f t="shared" si="34"/>
        <v/>
      </c>
      <c r="R298" s="81" t="str">
        <f t="shared" si="38"/>
        <v/>
      </c>
      <c r="S298" s="81" t="str">
        <f t="shared" si="38"/>
        <v/>
      </c>
      <c r="T298" s="81" t="str">
        <f t="shared" si="38"/>
        <v/>
      </c>
      <c r="U298" s="81" t="str">
        <f t="shared" si="38"/>
        <v/>
      </c>
      <c r="V298" s="81" t="str">
        <f t="shared" si="38"/>
        <v/>
      </c>
      <c r="W298" s="81" t="str">
        <f t="shared" si="38"/>
        <v/>
      </c>
      <c r="X298" s="81" t="str">
        <f t="shared" si="38"/>
        <v/>
      </c>
      <c r="Y298" s="81" t="str">
        <f t="shared" si="38"/>
        <v/>
      </c>
      <c r="Z298" s="81" t="str">
        <f t="shared" si="38"/>
        <v/>
      </c>
      <c r="AE298" s="7" t="str">
        <f t="shared" si="31"/>
        <v/>
      </c>
      <c r="AF298" s="7" t="str">
        <f t="shared" si="35"/>
        <v/>
      </c>
      <c r="AG298" s="7" t="str">
        <f t="shared" si="32"/>
        <v/>
      </c>
      <c r="AH298" s="7" t="str">
        <f t="shared" si="36"/>
        <v/>
      </c>
      <c r="AI298" s="7" t="str" cm="1">
        <f t="array" ref="AI298">IF($K298="", "", AND($L298&lt;&gt;"", OR(EXACT($L298,list_unlocodes_countries))))</f>
        <v/>
      </c>
      <c r="AJ298" s="7" t="str">
        <f t="shared" si="37"/>
        <v/>
      </c>
      <c r="AK298" s="7" t="str">
        <f t="shared" si="33"/>
        <v/>
      </c>
      <c r="AL298" s="7" t="str" cm="1">
        <f t="array" ref="AL298">IF($AE298="", "", ISNUMBER(MATCH(LEFT($AE298,8), LEFT(list_cn_codes,8), 0)))</f>
        <v/>
      </c>
      <c r="AM298" s="7" t="str" cm="1">
        <f t="array" ref="AM298">IFERROR(
 IF(OR(EXACT("",$G298:$I298)), "",
  IF($F298="", 1, INDEX(calc_companies, MATCH($F298, drop_companies, 0))) *
  IF($H298="", 1, INDEX(calc_suppliers, MATCH($H298, drop_suppliers, 0))) *
  INDEX(calc_cn_codes, MATCH(LEFT($AE298,8), LEFT(drop_cn_codes,8), 0)) *
  INDEX(calc_countries, MATCH($L298, drop_countries, 0))
 ), "")</f>
        <v/>
      </c>
    </row>
    <row r="299" spans="1:39" ht="36" customHeight="1" thickTop="1" thickBot="1" x14ac:dyDescent="0.3">
      <c r="A299" s="62"/>
      <c r="C299" s="75"/>
      <c r="D299" s="75"/>
      <c r="E299" s="75"/>
      <c r="F299" s="75"/>
      <c r="G299" s="76"/>
      <c r="H299" s="76"/>
      <c r="I299" s="76"/>
      <c r="J299" s="76"/>
      <c r="K299" s="81" t="str">
        <f>IF($H299="", "", IFERROR(INDEX('Country List'!$E$2:$E$224, MATCH(INDEX(copy_paste_country, MATCH($H299, copy_paste_supplier, 0)), 'Country List'!$G$2:$G$224, 0)), INDEX(copy_paste_country, MATCH($H299, copy_paste_supplier, 0))))</f>
        <v/>
      </c>
      <c r="L299" s="81" t="str">
        <f t="shared" si="30"/>
        <v/>
      </c>
      <c r="M299" s="81" t="str" cm="1">
        <f t="array" ref="M299">IF($K299="", "", IFERROR(INDEX(list_cbam_relevance, MATCH($L299,list_specific_countries,0)), IF(OR(EXACT($L299,list_unlocodes_countries)), "CBAM-relevant", "Ungültiger UNLOCODE")))</f>
        <v/>
      </c>
      <c r="N299" s="81" t="str" cm="1">
        <f t="array" ref="N299">IF($G299="", "", IF($AF299 &lt; 8, "Nicht genügend Ziffern", IF(OR(EXACT($AE299,LEFT(list_cn_codes,8))), "CBAM-relevant", "Von CBAM ausgeschlossen")))</f>
        <v/>
      </c>
      <c r="O299" s="81" t="str" cm="1">
        <f t="array" ref="O299">IF(AND(EXACT("",$G299:$I299)), "", IF(OR(EXACT("",$G299:$I299)), "Bitte Pflichtfelder befüllen", IF($AH299, IF($AI299, IF($AJ299, IF(AND($N299="CBAM-relevant",$M299="CBAM-relevant"), "CBAM-relevant", "von CBAM ausgeschlossen"), "Bitte Nettogewicht überprüfen"), "Bitte Ursprungsland überprüfen"), "Bitte Zolltarifnummer überprüfen")))</f>
        <v/>
      </c>
      <c r="P299" s="81" t="str" cm="1">
        <f t="array" ref="P299">IF(OR(EXACT("",$G299:$I299)), "", MAX(0, IF($AL299, IF($AK299, INDEX(defvals_specific_countries, MATCH(LEFT($AE299,8), LEFT(list_cn_codes,8), 0), MATCH($L299, list_specific_countries, 0)), INDEX(defvals_rest_of_world, MATCH(LEFT($AE299,8), LEFT(list_cn_codes,8), 0))), 0)))</f>
        <v/>
      </c>
      <c r="Q299" s="81" t="str">
        <f t="shared" si="34"/>
        <v/>
      </c>
      <c r="R299" s="81" t="str">
        <f t="shared" si="38"/>
        <v/>
      </c>
      <c r="S299" s="81" t="str">
        <f t="shared" si="38"/>
        <v/>
      </c>
      <c r="T299" s="81" t="str">
        <f t="shared" si="38"/>
        <v/>
      </c>
      <c r="U299" s="81" t="str">
        <f t="shared" si="38"/>
        <v/>
      </c>
      <c r="V299" s="81" t="str">
        <f t="shared" si="38"/>
        <v/>
      </c>
      <c r="W299" s="81" t="str">
        <f t="shared" si="38"/>
        <v/>
      </c>
      <c r="X299" s="81" t="str">
        <f t="shared" si="38"/>
        <v/>
      </c>
      <c r="Y299" s="81" t="str">
        <f t="shared" si="38"/>
        <v/>
      </c>
      <c r="Z299" s="81" t="str">
        <f t="shared" si="38"/>
        <v/>
      </c>
      <c r="AE299" s="7" t="str">
        <f t="shared" si="31"/>
        <v/>
      </c>
      <c r="AF299" s="7" t="str">
        <f t="shared" si="35"/>
        <v/>
      </c>
      <c r="AG299" s="7" t="str">
        <f t="shared" si="32"/>
        <v/>
      </c>
      <c r="AH299" s="7" t="str">
        <f t="shared" si="36"/>
        <v/>
      </c>
      <c r="AI299" s="7" t="str" cm="1">
        <f t="array" ref="AI299">IF($K299="", "", AND($L299&lt;&gt;"", OR(EXACT($L299,list_unlocodes_countries))))</f>
        <v/>
      </c>
      <c r="AJ299" s="7" t="str">
        <f t="shared" si="37"/>
        <v/>
      </c>
      <c r="AK299" s="7" t="str">
        <f t="shared" si="33"/>
        <v/>
      </c>
      <c r="AL299" s="7" t="str" cm="1">
        <f t="array" ref="AL299">IF($AE299="", "", ISNUMBER(MATCH(LEFT($AE299,8), LEFT(list_cn_codes,8), 0)))</f>
        <v/>
      </c>
      <c r="AM299" s="7" t="str" cm="1">
        <f t="array" ref="AM299">IFERROR(
 IF(OR(EXACT("",$G299:$I299)), "",
  IF($F299="", 1, INDEX(calc_companies, MATCH($F299, drop_companies, 0))) *
  IF($H299="", 1, INDEX(calc_suppliers, MATCH($H299, drop_suppliers, 0))) *
  INDEX(calc_cn_codes, MATCH(LEFT($AE299,8), LEFT(drop_cn_codes,8), 0)) *
  INDEX(calc_countries, MATCH($L299, drop_countries, 0))
 ), "")</f>
        <v/>
      </c>
    </row>
    <row r="300" spans="1:39" ht="36" customHeight="1" thickTop="1" thickBot="1" x14ac:dyDescent="0.3">
      <c r="A300" s="62"/>
      <c r="C300" s="75"/>
      <c r="D300" s="75"/>
      <c r="E300" s="75"/>
      <c r="F300" s="75"/>
      <c r="G300" s="76"/>
      <c r="H300" s="76"/>
      <c r="I300" s="76"/>
      <c r="J300" s="76"/>
      <c r="K300" s="81" t="str">
        <f>IF($H300="", "", IFERROR(INDEX('Country List'!$E$2:$E$224, MATCH(INDEX(copy_paste_country, MATCH($H300, copy_paste_supplier, 0)), 'Country List'!$G$2:$G$224, 0)), INDEX(copy_paste_country, MATCH($H300, copy_paste_supplier, 0))))</f>
        <v/>
      </c>
      <c r="L300" s="81" t="str">
        <f t="shared" si="30"/>
        <v/>
      </c>
      <c r="M300" s="81" t="str" cm="1">
        <f t="array" ref="M300">IF($K300="", "", IFERROR(INDEX(list_cbam_relevance, MATCH($L300,list_specific_countries,0)), IF(OR(EXACT($L300,list_unlocodes_countries)), "CBAM-relevant", "Ungültiger UNLOCODE")))</f>
        <v/>
      </c>
      <c r="N300" s="81" t="str" cm="1">
        <f t="array" ref="N300">IF($G300="", "", IF($AF300 &lt; 8, "Nicht genügend Ziffern", IF(OR(EXACT($AE300,LEFT(list_cn_codes,8))), "CBAM-relevant", "Von CBAM ausgeschlossen")))</f>
        <v/>
      </c>
      <c r="O300" s="81" t="str" cm="1">
        <f t="array" ref="O300">IF(AND(EXACT("",$G300:$I300)), "", IF(OR(EXACT("",$G300:$I300)), "Bitte Pflichtfelder befüllen", IF($AH300, IF($AI300, IF($AJ300, IF(AND($N300="CBAM-relevant",$M300="CBAM-relevant"), "CBAM-relevant", "von CBAM ausgeschlossen"), "Bitte Nettogewicht überprüfen"), "Bitte Ursprungsland überprüfen"), "Bitte Zolltarifnummer überprüfen")))</f>
        <v/>
      </c>
      <c r="P300" s="81" t="str" cm="1">
        <f t="array" ref="P300">IF(OR(EXACT("",$G300:$I300)), "", MAX(0, IF($AL300, IF($AK300, INDEX(defvals_specific_countries, MATCH(LEFT($AE300,8), LEFT(list_cn_codes,8), 0), MATCH($L300, list_specific_countries, 0)), INDEX(defvals_rest_of_world, MATCH(LEFT($AE300,8), LEFT(list_cn_codes,8), 0))), 0)))</f>
        <v/>
      </c>
      <c r="Q300" s="81" t="str">
        <f t="shared" si="34"/>
        <v/>
      </c>
      <c r="R300" s="81" t="str">
        <f t="shared" si="38"/>
        <v/>
      </c>
      <c r="S300" s="81" t="str">
        <f t="shared" si="38"/>
        <v/>
      </c>
      <c r="T300" s="81" t="str">
        <f t="shared" si="38"/>
        <v/>
      </c>
      <c r="U300" s="81" t="str">
        <f t="shared" si="38"/>
        <v/>
      </c>
      <c r="V300" s="81" t="str">
        <f t="shared" si="38"/>
        <v/>
      </c>
      <c r="W300" s="81" t="str">
        <f t="shared" si="38"/>
        <v/>
      </c>
      <c r="X300" s="81" t="str">
        <f t="shared" si="38"/>
        <v/>
      </c>
      <c r="Y300" s="81" t="str">
        <f t="shared" si="38"/>
        <v/>
      </c>
      <c r="Z300" s="81" t="str">
        <f t="shared" si="38"/>
        <v/>
      </c>
      <c r="AE300" s="7" t="str">
        <f t="shared" si="31"/>
        <v/>
      </c>
      <c r="AF300" s="7" t="str">
        <f t="shared" si="35"/>
        <v/>
      </c>
      <c r="AG300" s="7" t="str">
        <f t="shared" si="32"/>
        <v/>
      </c>
      <c r="AH300" s="7" t="str">
        <f t="shared" si="36"/>
        <v/>
      </c>
      <c r="AI300" s="7" t="str" cm="1">
        <f t="array" ref="AI300">IF($K300="", "", AND($L300&lt;&gt;"", OR(EXACT($L300,list_unlocodes_countries))))</f>
        <v/>
      </c>
      <c r="AJ300" s="7" t="str">
        <f t="shared" si="37"/>
        <v/>
      </c>
      <c r="AK300" s="7" t="str">
        <f t="shared" si="33"/>
        <v/>
      </c>
      <c r="AL300" s="7" t="str" cm="1">
        <f t="array" ref="AL300">IF($AE300="", "", ISNUMBER(MATCH(LEFT($AE300,8), LEFT(list_cn_codes,8), 0)))</f>
        <v/>
      </c>
      <c r="AM300" s="7" t="str" cm="1">
        <f t="array" ref="AM300">IFERROR(
 IF(OR(EXACT("",$G300:$I300)), "",
  IF($F300="", 1, INDEX(calc_companies, MATCH($F300, drop_companies, 0))) *
  IF($H300="", 1, INDEX(calc_suppliers, MATCH($H300, drop_suppliers, 0))) *
  INDEX(calc_cn_codes, MATCH(LEFT($AE300,8), LEFT(drop_cn_codes,8), 0)) *
  INDEX(calc_countries, MATCH($L300, drop_countries, 0))
 ), "")</f>
        <v/>
      </c>
    </row>
    <row r="301" spans="1:39" ht="36" customHeight="1" thickTop="1" thickBot="1" x14ac:dyDescent="0.3">
      <c r="A301" s="62"/>
      <c r="C301" s="75"/>
      <c r="D301" s="75"/>
      <c r="E301" s="75"/>
      <c r="F301" s="75"/>
      <c r="G301" s="76"/>
      <c r="H301" s="76"/>
      <c r="I301" s="76"/>
      <c r="J301" s="76"/>
      <c r="K301" s="81" t="str">
        <f>IF($H301="", "", IFERROR(INDEX('Country List'!$E$2:$E$224, MATCH(INDEX(copy_paste_country, MATCH($H301, copy_paste_supplier, 0)), 'Country List'!$G$2:$G$224, 0)), INDEX(copy_paste_country, MATCH($H301, copy_paste_supplier, 0))))</f>
        <v/>
      </c>
      <c r="L301" s="81" t="str">
        <f t="shared" si="30"/>
        <v/>
      </c>
      <c r="M301" s="81" t="str" cm="1">
        <f t="array" ref="M301">IF($K301="", "", IFERROR(INDEX(list_cbam_relevance, MATCH($L301,list_specific_countries,0)), IF(OR(EXACT($L301,list_unlocodes_countries)), "CBAM-relevant", "Ungültiger UNLOCODE")))</f>
        <v/>
      </c>
      <c r="N301" s="81" t="str" cm="1">
        <f t="array" ref="N301">IF($G301="", "", IF($AF301 &lt; 8, "Nicht genügend Ziffern", IF(OR(EXACT($AE301,LEFT(list_cn_codes,8))), "CBAM-relevant", "Von CBAM ausgeschlossen")))</f>
        <v/>
      </c>
      <c r="O301" s="81" t="str" cm="1">
        <f t="array" ref="O301">IF(AND(EXACT("",$G301:$I301)), "", IF(OR(EXACT("",$G301:$I301)), "Bitte Pflichtfelder befüllen", IF($AH301, IF($AI301, IF($AJ301, IF(AND($N301="CBAM-relevant",$M301="CBAM-relevant"), "CBAM-relevant", "von CBAM ausgeschlossen"), "Bitte Nettogewicht überprüfen"), "Bitte Ursprungsland überprüfen"), "Bitte Zolltarifnummer überprüfen")))</f>
        <v/>
      </c>
      <c r="P301" s="81" t="str" cm="1">
        <f t="array" ref="P301">IF(OR(EXACT("",$G301:$I301)), "", MAX(0, IF($AL301, IF($AK301, INDEX(defvals_specific_countries, MATCH(LEFT($AE301,8), LEFT(list_cn_codes,8), 0), MATCH($L301, list_specific_countries, 0)), INDEX(defvals_rest_of_world, MATCH(LEFT($AE301,8), LEFT(list_cn_codes,8), 0))), 0)))</f>
        <v/>
      </c>
      <c r="Q301" s="81" t="str">
        <f t="shared" si="34"/>
        <v/>
      </c>
      <c r="R301" s="81" t="str">
        <f t="shared" si="38"/>
        <v/>
      </c>
      <c r="S301" s="81" t="str">
        <f t="shared" si="38"/>
        <v/>
      </c>
      <c r="T301" s="81" t="str">
        <f t="shared" si="38"/>
        <v/>
      </c>
      <c r="U301" s="81" t="str">
        <f t="shared" si="38"/>
        <v/>
      </c>
      <c r="V301" s="81" t="str">
        <f t="shared" si="38"/>
        <v/>
      </c>
      <c r="W301" s="81" t="str">
        <f t="shared" si="38"/>
        <v/>
      </c>
      <c r="X301" s="81" t="str">
        <f t="shared" si="38"/>
        <v/>
      </c>
      <c r="Y301" s="81" t="str">
        <f t="shared" si="38"/>
        <v/>
      </c>
      <c r="Z301" s="81" t="str">
        <f t="shared" si="38"/>
        <v/>
      </c>
      <c r="AE301" s="7" t="str">
        <f t="shared" si="31"/>
        <v/>
      </c>
      <c r="AF301" s="7" t="str">
        <f t="shared" si="35"/>
        <v/>
      </c>
      <c r="AG301" s="7" t="str">
        <f t="shared" si="32"/>
        <v/>
      </c>
      <c r="AH301" s="7" t="str">
        <f t="shared" si="36"/>
        <v/>
      </c>
      <c r="AI301" s="7" t="str" cm="1">
        <f t="array" ref="AI301">IF($K301="", "", AND($L301&lt;&gt;"", OR(EXACT($L301,list_unlocodes_countries))))</f>
        <v/>
      </c>
      <c r="AJ301" s="7" t="str">
        <f t="shared" si="37"/>
        <v/>
      </c>
      <c r="AK301" s="7" t="str">
        <f t="shared" si="33"/>
        <v/>
      </c>
      <c r="AL301" s="7" t="str" cm="1">
        <f t="array" ref="AL301">IF($AE301="", "", ISNUMBER(MATCH(LEFT($AE301,8), LEFT(list_cn_codes,8), 0)))</f>
        <v/>
      </c>
      <c r="AM301" s="7" t="str" cm="1">
        <f t="array" ref="AM301">IFERROR(
 IF(OR(EXACT("",$G301:$I301)), "",
  IF($F301="", 1, INDEX(calc_companies, MATCH($F301, drop_companies, 0))) *
  IF($H301="", 1, INDEX(calc_suppliers, MATCH($H301, drop_suppliers, 0))) *
  INDEX(calc_cn_codes, MATCH(LEFT($AE301,8), LEFT(drop_cn_codes,8), 0)) *
  INDEX(calc_countries, MATCH($L301, drop_countries, 0))
 ), "")</f>
        <v/>
      </c>
    </row>
    <row r="302" spans="1:39" ht="36" customHeight="1" thickTop="1" thickBot="1" x14ac:dyDescent="0.3">
      <c r="A302" s="62"/>
      <c r="C302" s="75"/>
      <c r="D302" s="75"/>
      <c r="E302" s="75"/>
      <c r="F302" s="75"/>
      <c r="G302" s="76"/>
      <c r="H302" s="76"/>
      <c r="I302" s="76"/>
      <c r="J302" s="76"/>
      <c r="K302" s="81" t="str">
        <f>IF($H302="", "", IFERROR(INDEX('Country List'!$E$2:$E$224, MATCH(INDEX(copy_paste_country, MATCH($H302, copy_paste_supplier, 0)), 'Country List'!$G$2:$G$224, 0)), INDEX(copy_paste_country, MATCH($H302, copy_paste_supplier, 0))))</f>
        <v/>
      </c>
      <c r="L302" s="81" t="str">
        <f t="shared" si="30"/>
        <v/>
      </c>
      <c r="M302" s="81" t="str" cm="1">
        <f t="array" ref="M302">IF($K302="", "", IFERROR(INDEX(list_cbam_relevance, MATCH($L302,list_specific_countries,0)), IF(OR(EXACT($L302,list_unlocodes_countries)), "CBAM-relevant", "Ungültiger UNLOCODE")))</f>
        <v/>
      </c>
      <c r="N302" s="81" t="str" cm="1">
        <f t="array" ref="N302">IF($G302="", "", IF($AF302 &lt; 8, "Nicht genügend Ziffern", IF(OR(EXACT($AE302,LEFT(list_cn_codes,8))), "CBAM-relevant", "Von CBAM ausgeschlossen")))</f>
        <v/>
      </c>
      <c r="O302" s="81" t="str" cm="1">
        <f t="array" ref="O302">IF(AND(EXACT("",$G302:$I302)), "", IF(OR(EXACT("",$G302:$I302)), "Bitte Pflichtfelder befüllen", IF($AH302, IF($AI302, IF($AJ302, IF(AND($N302="CBAM-relevant",$M302="CBAM-relevant"), "CBAM-relevant", "von CBAM ausgeschlossen"), "Bitte Nettogewicht überprüfen"), "Bitte Ursprungsland überprüfen"), "Bitte Zolltarifnummer überprüfen")))</f>
        <v/>
      </c>
      <c r="P302" s="81" t="str" cm="1">
        <f t="array" ref="P302">IF(OR(EXACT("",$G302:$I302)), "", MAX(0, IF($AL302, IF($AK302, INDEX(defvals_specific_countries, MATCH(LEFT($AE302,8), LEFT(list_cn_codes,8), 0), MATCH($L302, list_specific_countries, 0)), INDEX(defvals_rest_of_world, MATCH(LEFT($AE302,8), LEFT(list_cn_codes,8), 0))), 0)))</f>
        <v/>
      </c>
      <c r="Q302" s="81" t="str">
        <f t="shared" si="34"/>
        <v/>
      </c>
      <c r="R302" s="81" t="str">
        <f t="shared" si="38"/>
        <v/>
      </c>
      <c r="S302" s="81" t="str">
        <f t="shared" si="38"/>
        <v/>
      </c>
      <c r="T302" s="81" t="str">
        <f t="shared" si="38"/>
        <v/>
      </c>
      <c r="U302" s="81" t="str">
        <f t="shared" si="38"/>
        <v/>
      </c>
      <c r="V302" s="81" t="str">
        <f t="shared" si="38"/>
        <v/>
      </c>
      <c r="W302" s="81" t="str">
        <f t="shared" si="38"/>
        <v/>
      </c>
      <c r="X302" s="81" t="str">
        <f t="shared" si="38"/>
        <v/>
      </c>
      <c r="Y302" s="81" t="str">
        <f t="shared" si="38"/>
        <v/>
      </c>
      <c r="Z302" s="81" t="str">
        <f t="shared" si="38"/>
        <v/>
      </c>
      <c r="AE302" s="7" t="str">
        <f t="shared" si="31"/>
        <v/>
      </c>
      <c r="AF302" s="7" t="str">
        <f t="shared" si="35"/>
        <v/>
      </c>
      <c r="AG302" s="7" t="str">
        <f t="shared" si="32"/>
        <v/>
      </c>
      <c r="AH302" s="7" t="str">
        <f t="shared" si="36"/>
        <v/>
      </c>
      <c r="AI302" s="7" t="str" cm="1">
        <f t="array" ref="AI302">IF($K302="", "", AND($L302&lt;&gt;"", OR(EXACT($L302,list_unlocodes_countries))))</f>
        <v/>
      </c>
      <c r="AJ302" s="7" t="str">
        <f t="shared" si="37"/>
        <v/>
      </c>
      <c r="AK302" s="7" t="str">
        <f t="shared" si="33"/>
        <v/>
      </c>
      <c r="AL302" s="7" t="str" cm="1">
        <f t="array" ref="AL302">IF($AE302="", "", ISNUMBER(MATCH(LEFT($AE302,8), LEFT(list_cn_codes,8), 0)))</f>
        <v/>
      </c>
      <c r="AM302" s="7" t="str" cm="1">
        <f t="array" ref="AM302">IFERROR(
 IF(OR(EXACT("",$G302:$I302)), "",
  IF($F302="", 1, INDEX(calc_companies, MATCH($F302, drop_companies, 0))) *
  IF($H302="", 1, INDEX(calc_suppliers, MATCH($H302, drop_suppliers, 0))) *
  INDEX(calc_cn_codes, MATCH(LEFT($AE302,8), LEFT(drop_cn_codes,8), 0)) *
  INDEX(calc_countries, MATCH($L302, drop_countries, 0))
 ), "")</f>
        <v/>
      </c>
    </row>
    <row r="303" spans="1:39" ht="36" customHeight="1" thickTop="1" thickBot="1" x14ac:dyDescent="0.3">
      <c r="A303" s="62"/>
      <c r="C303" s="75"/>
      <c r="D303" s="75"/>
      <c r="E303" s="75"/>
      <c r="F303" s="75"/>
      <c r="G303" s="76"/>
      <c r="H303" s="76"/>
      <c r="I303" s="76"/>
      <c r="J303" s="76"/>
      <c r="K303" s="81" t="str">
        <f>IF($H303="", "", IFERROR(INDEX('Country List'!$E$2:$E$224, MATCH(INDEX(copy_paste_country, MATCH($H303, copy_paste_supplier, 0)), 'Country List'!$G$2:$G$224, 0)), INDEX(copy_paste_country, MATCH($H303, copy_paste_supplier, 0))))</f>
        <v/>
      </c>
      <c r="L303" s="81" t="str">
        <f t="shared" si="30"/>
        <v/>
      </c>
      <c r="M303" s="81" t="str" cm="1">
        <f t="array" ref="M303">IF($K303="", "", IFERROR(INDEX(list_cbam_relevance, MATCH($L303,list_specific_countries,0)), IF(OR(EXACT($L303,list_unlocodes_countries)), "CBAM-relevant", "Ungültiger UNLOCODE")))</f>
        <v/>
      </c>
      <c r="N303" s="81" t="str" cm="1">
        <f t="array" ref="N303">IF($G303="", "", IF($AF303 &lt; 8, "Nicht genügend Ziffern", IF(OR(EXACT($AE303,LEFT(list_cn_codes,8))), "CBAM-relevant", "Von CBAM ausgeschlossen")))</f>
        <v/>
      </c>
      <c r="O303" s="81" t="str" cm="1">
        <f t="array" ref="O303">IF(AND(EXACT("",$G303:$I303)), "", IF(OR(EXACT("",$G303:$I303)), "Bitte Pflichtfelder befüllen", IF($AH303, IF($AI303, IF($AJ303, IF(AND($N303="CBAM-relevant",$M303="CBAM-relevant"), "CBAM-relevant", "von CBAM ausgeschlossen"), "Bitte Nettogewicht überprüfen"), "Bitte Ursprungsland überprüfen"), "Bitte Zolltarifnummer überprüfen")))</f>
        <v/>
      </c>
      <c r="P303" s="81" t="str" cm="1">
        <f t="array" ref="P303">IF(OR(EXACT("",$G303:$I303)), "", MAX(0, IF($AL303, IF($AK303, INDEX(defvals_specific_countries, MATCH(LEFT($AE303,8), LEFT(list_cn_codes,8), 0), MATCH($L303, list_specific_countries, 0)), INDEX(defvals_rest_of_world, MATCH(LEFT($AE303,8), LEFT(list_cn_codes,8), 0))), 0)))</f>
        <v/>
      </c>
      <c r="Q303" s="81" t="str">
        <f t="shared" si="34"/>
        <v/>
      </c>
      <c r="R303" s="81" t="str">
        <f t="shared" si="38"/>
        <v/>
      </c>
      <c r="S303" s="81" t="str">
        <f t="shared" si="38"/>
        <v/>
      </c>
      <c r="T303" s="81" t="str">
        <f t="shared" si="38"/>
        <v/>
      </c>
      <c r="U303" s="81" t="str">
        <f t="shared" si="38"/>
        <v/>
      </c>
      <c r="V303" s="81" t="str">
        <f t="shared" si="38"/>
        <v/>
      </c>
      <c r="W303" s="81" t="str">
        <f t="shared" si="38"/>
        <v/>
      </c>
      <c r="X303" s="81" t="str">
        <f t="shared" si="38"/>
        <v/>
      </c>
      <c r="Y303" s="81" t="str">
        <f t="shared" si="38"/>
        <v/>
      </c>
      <c r="Z303" s="81" t="str">
        <f t="shared" si="38"/>
        <v/>
      </c>
      <c r="AE303" s="7" t="str">
        <f t="shared" si="31"/>
        <v/>
      </c>
      <c r="AF303" s="7" t="str">
        <f t="shared" si="35"/>
        <v/>
      </c>
      <c r="AG303" s="7" t="str">
        <f t="shared" si="32"/>
        <v/>
      </c>
      <c r="AH303" s="7" t="str">
        <f t="shared" si="36"/>
        <v/>
      </c>
      <c r="AI303" s="7" t="str" cm="1">
        <f t="array" ref="AI303">IF($K303="", "", AND($L303&lt;&gt;"", OR(EXACT($L303,list_unlocodes_countries))))</f>
        <v/>
      </c>
      <c r="AJ303" s="7" t="str">
        <f t="shared" si="37"/>
        <v/>
      </c>
      <c r="AK303" s="7" t="str">
        <f t="shared" si="33"/>
        <v/>
      </c>
      <c r="AL303" s="7" t="str" cm="1">
        <f t="array" ref="AL303">IF($AE303="", "", ISNUMBER(MATCH(LEFT($AE303,8), LEFT(list_cn_codes,8), 0)))</f>
        <v/>
      </c>
      <c r="AM303" s="7" t="str" cm="1">
        <f t="array" ref="AM303">IFERROR(
 IF(OR(EXACT("",$G303:$I303)), "",
  IF($F303="", 1, INDEX(calc_companies, MATCH($F303, drop_companies, 0))) *
  IF($H303="", 1, INDEX(calc_suppliers, MATCH($H303, drop_suppliers, 0))) *
  INDEX(calc_cn_codes, MATCH(LEFT($AE303,8), LEFT(drop_cn_codes,8), 0)) *
  INDEX(calc_countries, MATCH($L303, drop_countries, 0))
 ), "")</f>
        <v/>
      </c>
    </row>
    <row r="304" spans="1:39" ht="36" customHeight="1" thickTop="1" thickBot="1" x14ac:dyDescent="0.3">
      <c r="A304" s="62"/>
      <c r="C304" s="75"/>
      <c r="D304" s="75"/>
      <c r="E304" s="75"/>
      <c r="F304" s="75"/>
      <c r="G304" s="76"/>
      <c r="H304" s="76"/>
      <c r="I304" s="76"/>
      <c r="J304" s="76"/>
      <c r="K304" s="81" t="str">
        <f>IF($H304="", "", IFERROR(INDEX('Country List'!$E$2:$E$224, MATCH(INDEX(copy_paste_country, MATCH($H304, copy_paste_supplier, 0)), 'Country List'!$G$2:$G$224, 0)), INDEX(copy_paste_country, MATCH($H304, copy_paste_supplier, 0))))</f>
        <v/>
      </c>
      <c r="L304" s="81" t="str">
        <f t="shared" si="30"/>
        <v/>
      </c>
      <c r="M304" s="81" t="str" cm="1">
        <f t="array" ref="M304">IF($K304="", "", IFERROR(INDEX(list_cbam_relevance, MATCH($L304,list_specific_countries,0)), IF(OR(EXACT($L304,list_unlocodes_countries)), "CBAM-relevant", "Ungültiger UNLOCODE")))</f>
        <v/>
      </c>
      <c r="N304" s="81" t="str" cm="1">
        <f t="array" ref="N304">IF($G304="", "", IF($AF304 &lt; 8, "Nicht genügend Ziffern", IF(OR(EXACT($AE304,LEFT(list_cn_codes,8))), "CBAM-relevant", "Von CBAM ausgeschlossen")))</f>
        <v/>
      </c>
      <c r="O304" s="81" t="str" cm="1">
        <f t="array" ref="O304">IF(AND(EXACT("",$G304:$I304)), "", IF(OR(EXACT("",$G304:$I304)), "Bitte Pflichtfelder befüllen", IF($AH304, IF($AI304, IF($AJ304, IF(AND($N304="CBAM-relevant",$M304="CBAM-relevant"), "CBAM-relevant", "von CBAM ausgeschlossen"), "Bitte Nettogewicht überprüfen"), "Bitte Ursprungsland überprüfen"), "Bitte Zolltarifnummer überprüfen")))</f>
        <v/>
      </c>
      <c r="P304" s="81" t="str" cm="1">
        <f t="array" ref="P304">IF(OR(EXACT("",$G304:$I304)), "", MAX(0, IF($AL304, IF($AK304, INDEX(defvals_specific_countries, MATCH(LEFT($AE304,8), LEFT(list_cn_codes,8), 0), MATCH($L304, list_specific_countries, 0)), INDEX(defvals_rest_of_world, MATCH(LEFT($AE304,8), LEFT(list_cn_codes,8), 0))), 0)))</f>
        <v/>
      </c>
      <c r="Q304" s="81" t="str">
        <f t="shared" si="34"/>
        <v/>
      </c>
      <c r="R304" s="81" t="str">
        <f t="shared" si="38"/>
        <v/>
      </c>
      <c r="S304" s="81" t="str">
        <f t="shared" si="38"/>
        <v/>
      </c>
      <c r="T304" s="81" t="str">
        <f t="shared" si="38"/>
        <v/>
      </c>
      <c r="U304" s="81" t="str">
        <f t="shared" si="38"/>
        <v/>
      </c>
      <c r="V304" s="81" t="str">
        <f t="shared" si="38"/>
        <v/>
      </c>
      <c r="W304" s="81" t="str">
        <f t="shared" si="38"/>
        <v/>
      </c>
      <c r="X304" s="81" t="str">
        <f t="shared" si="38"/>
        <v/>
      </c>
      <c r="Y304" s="81" t="str">
        <f t="shared" si="38"/>
        <v/>
      </c>
      <c r="Z304" s="81" t="str">
        <f t="shared" si="38"/>
        <v/>
      </c>
      <c r="AE304" s="7" t="str">
        <f t="shared" si="31"/>
        <v/>
      </c>
      <c r="AF304" s="7" t="str">
        <f t="shared" si="35"/>
        <v/>
      </c>
      <c r="AG304" s="7" t="str">
        <f t="shared" si="32"/>
        <v/>
      </c>
      <c r="AH304" s="7" t="str">
        <f t="shared" si="36"/>
        <v/>
      </c>
      <c r="AI304" s="7" t="str" cm="1">
        <f t="array" ref="AI304">IF($K304="", "", AND($L304&lt;&gt;"", OR(EXACT($L304,list_unlocodes_countries))))</f>
        <v/>
      </c>
      <c r="AJ304" s="7" t="str">
        <f t="shared" si="37"/>
        <v/>
      </c>
      <c r="AK304" s="7" t="str">
        <f t="shared" si="33"/>
        <v/>
      </c>
      <c r="AL304" s="7" t="str" cm="1">
        <f t="array" ref="AL304">IF($AE304="", "", ISNUMBER(MATCH(LEFT($AE304,8), LEFT(list_cn_codes,8), 0)))</f>
        <v/>
      </c>
      <c r="AM304" s="7" t="str" cm="1">
        <f t="array" ref="AM304">IFERROR(
 IF(OR(EXACT("",$G304:$I304)), "",
  IF($F304="", 1, INDEX(calc_companies, MATCH($F304, drop_companies, 0))) *
  IF($H304="", 1, INDEX(calc_suppliers, MATCH($H304, drop_suppliers, 0))) *
  INDEX(calc_cn_codes, MATCH(LEFT($AE304,8), LEFT(drop_cn_codes,8), 0)) *
  INDEX(calc_countries, MATCH($L304, drop_countries, 0))
 ), "")</f>
        <v/>
      </c>
    </row>
    <row r="305" spans="1:39" ht="36" customHeight="1" thickTop="1" thickBot="1" x14ac:dyDescent="0.3">
      <c r="A305" s="62"/>
      <c r="C305" s="75"/>
      <c r="D305" s="75"/>
      <c r="E305" s="75"/>
      <c r="F305" s="75"/>
      <c r="G305" s="76"/>
      <c r="H305" s="76"/>
      <c r="I305" s="76"/>
      <c r="J305" s="76"/>
      <c r="K305" s="81" t="str">
        <f>IF($H305="", "", IFERROR(INDEX('Country List'!$E$2:$E$224, MATCH(INDEX(copy_paste_country, MATCH($H305, copy_paste_supplier, 0)), 'Country List'!$G$2:$G$224, 0)), INDEX(copy_paste_country, MATCH($H305, copy_paste_supplier, 0))))</f>
        <v/>
      </c>
      <c r="L305" s="81" t="str">
        <f t="shared" si="30"/>
        <v/>
      </c>
      <c r="M305" s="81" t="str" cm="1">
        <f t="array" ref="M305">IF($K305="", "", IFERROR(INDEX(list_cbam_relevance, MATCH($L305,list_specific_countries,0)), IF(OR(EXACT($L305,list_unlocodes_countries)), "CBAM-relevant", "Ungültiger UNLOCODE")))</f>
        <v/>
      </c>
      <c r="N305" s="81" t="str" cm="1">
        <f t="array" ref="N305">IF($G305="", "", IF($AF305 &lt; 8, "Nicht genügend Ziffern", IF(OR(EXACT($AE305,LEFT(list_cn_codes,8))), "CBAM-relevant", "Von CBAM ausgeschlossen")))</f>
        <v/>
      </c>
      <c r="O305" s="81" t="str" cm="1">
        <f t="array" ref="O305">IF(AND(EXACT("",$G305:$I305)), "", IF(OR(EXACT("",$G305:$I305)), "Bitte Pflichtfelder befüllen", IF($AH305, IF($AI305, IF($AJ305, IF(AND($N305="CBAM-relevant",$M305="CBAM-relevant"), "CBAM-relevant", "von CBAM ausgeschlossen"), "Bitte Nettogewicht überprüfen"), "Bitte Ursprungsland überprüfen"), "Bitte Zolltarifnummer überprüfen")))</f>
        <v/>
      </c>
      <c r="P305" s="81" t="str" cm="1">
        <f t="array" ref="P305">IF(OR(EXACT("",$G305:$I305)), "", MAX(0, IF($AL305, IF($AK305, INDEX(defvals_specific_countries, MATCH(LEFT($AE305,8), LEFT(list_cn_codes,8), 0), MATCH($L305, list_specific_countries, 0)), INDEX(defvals_rest_of_world, MATCH(LEFT($AE305,8), LEFT(list_cn_codes,8), 0))), 0)))</f>
        <v/>
      </c>
      <c r="Q305" s="81" t="str">
        <f t="shared" si="34"/>
        <v/>
      </c>
      <c r="R305" s="81" t="str">
        <f t="shared" si="38"/>
        <v/>
      </c>
      <c r="S305" s="81" t="str">
        <f t="shared" si="38"/>
        <v/>
      </c>
      <c r="T305" s="81" t="str">
        <f t="shared" si="38"/>
        <v/>
      </c>
      <c r="U305" s="81" t="str">
        <f t="shared" ref="U305:Z305" si="39">IF($P305="", "", MAX(0, $Q305 - INDEX(defvals_benchmark, MATCH($G305, defvals_cn_codes, 0))*(1-INDEX(defvals_phase_in, MATCH(U$5, defvals_years, 0)))) * $AG305 * 80)</f>
        <v/>
      </c>
      <c r="V305" s="81" t="str">
        <f t="shared" si="39"/>
        <v/>
      </c>
      <c r="W305" s="81" t="str">
        <f t="shared" si="39"/>
        <v/>
      </c>
      <c r="X305" s="81" t="str">
        <f t="shared" si="39"/>
        <v/>
      </c>
      <c r="Y305" s="81" t="str">
        <f t="shared" si="39"/>
        <v/>
      </c>
      <c r="Z305" s="81" t="str">
        <f t="shared" si="39"/>
        <v/>
      </c>
      <c r="AE305" s="7" t="str">
        <f t="shared" si="31"/>
        <v/>
      </c>
      <c r="AF305" s="7" t="str">
        <f t="shared" si="35"/>
        <v/>
      </c>
      <c r="AG305" s="7" t="str">
        <f t="shared" si="32"/>
        <v/>
      </c>
      <c r="AH305" s="7" t="str">
        <f t="shared" si="36"/>
        <v/>
      </c>
      <c r="AI305" s="7" t="str" cm="1">
        <f t="array" ref="AI305">IF($K305="", "", AND($L305&lt;&gt;"", OR(EXACT($L305,list_unlocodes_countries))))</f>
        <v/>
      </c>
      <c r="AJ305" s="7" t="str">
        <f t="shared" si="37"/>
        <v/>
      </c>
      <c r="AK305" s="7" t="str">
        <f t="shared" si="33"/>
        <v/>
      </c>
      <c r="AL305" s="7" t="str" cm="1">
        <f t="array" ref="AL305">IF($AE305="", "", ISNUMBER(MATCH(LEFT($AE305,8), LEFT(list_cn_codes,8), 0)))</f>
        <v/>
      </c>
      <c r="AM305" s="7" t="str" cm="1">
        <f t="array" ref="AM305">IFERROR(
 IF(OR(EXACT("",$G305:$I305)), "",
  IF($F305="", 1, INDEX(calc_companies, MATCH($F305, drop_companies, 0))) *
  IF($H305="", 1, INDEX(calc_suppliers, MATCH($H305, drop_suppliers, 0))) *
  INDEX(calc_cn_codes, MATCH(LEFT($AE305,8), LEFT(drop_cn_codes,8), 0)) *
  INDEX(calc_countries, MATCH($L305, drop_countries, 0))
 ), "")</f>
        <v/>
      </c>
    </row>
    <row r="306" spans="1:39" ht="15.75" thickTop="1" x14ac:dyDescent="0.25">
      <c r="A306" s="62"/>
    </row>
    <row r="307" spans="1:39" x14ac:dyDescent="0.25">
      <c r="A307" s="62"/>
    </row>
    <row r="308" spans="1:39" x14ac:dyDescent="0.25">
      <c r="A308" s="62"/>
    </row>
    <row r="309" spans="1:39" x14ac:dyDescent="0.25">
      <c r="A309" s="62"/>
    </row>
    <row r="310" spans="1:39" x14ac:dyDescent="0.25">
      <c r="A310" s="62"/>
    </row>
    <row r="311" spans="1:39" x14ac:dyDescent="0.25">
      <c r="A311" s="62"/>
    </row>
    <row r="312" spans="1:39" x14ac:dyDescent="0.25">
      <c r="A312" s="62"/>
    </row>
    <row r="313" spans="1:39" x14ac:dyDescent="0.25">
      <c r="A313" s="62"/>
    </row>
    <row r="314" spans="1:39" x14ac:dyDescent="0.25">
      <c r="A314" s="62"/>
    </row>
    <row r="315" spans="1:39" x14ac:dyDescent="0.25">
      <c r="A315" s="62"/>
    </row>
    <row r="316" spans="1:39" x14ac:dyDescent="0.25">
      <c r="A316" s="62"/>
    </row>
    <row r="317" spans="1:39" x14ac:dyDescent="0.25">
      <c r="A317" s="62"/>
    </row>
    <row r="318" spans="1:39" x14ac:dyDescent="0.25">
      <c r="A318" s="62"/>
    </row>
    <row r="319" spans="1:39" x14ac:dyDescent="0.25">
      <c r="A319" s="62"/>
    </row>
    <row r="320" spans="1:39" x14ac:dyDescent="0.25">
      <c r="A320" s="62"/>
    </row>
    <row r="321" spans="1:1" x14ac:dyDescent="0.25">
      <c r="A321" s="62"/>
    </row>
    <row r="322" spans="1:1" x14ac:dyDescent="0.25">
      <c r="A322" s="62"/>
    </row>
    <row r="323" spans="1:1" x14ac:dyDescent="0.25">
      <c r="A323" s="62"/>
    </row>
    <row r="324" spans="1:1" x14ac:dyDescent="0.25">
      <c r="A324" s="62"/>
    </row>
    <row r="325" spans="1:1" x14ac:dyDescent="0.25">
      <c r="A325" s="62"/>
    </row>
    <row r="326" spans="1:1" x14ac:dyDescent="0.25">
      <c r="A326" s="62"/>
    </row>
    <row r="327" spans="1:1" x14ac:dyDescent="0.25">
      <c r="A327" s="62"/>
    </row>
    <row r="328" spans="1:1" x14ac:dyDescent="0.25">
      <c r="A328" s="62"/>
    </row>
    <row r="329" spans="1:1" x14ac:dyDescent="0.25">
      <c r="A329" s="62"/>
    </row>
    <row r="330" spans="1:1" x14ac:dyDescent="0.25">
      <c r="A330" s="62"/>
    </row>
    <row r="331" spans="1:1" x14ac:dyDescent="0.25">
      <c r="A331" s="62"/>
    </row>
    <row r="332" spans="1:1" x14ac:dyDescent="0.25">
      <c r="A332" s="62"/>
    </row>
    <row r="333" spans="1:1" x14ac:dyDescent="0.25">
      <c r="A333" s="62"/>
    </row>
    <row r="334" spans="1:1" x14ac:dyDescent="0.25">
      <c r="A334" s="62"/>
    </row>
    <row r="335" spans="1:1" x14ac:dyDescent="0.25">
      <c r="A335" s="62"/>
    </row>
    <row r="336" spans="1:1" x14ac:dyDescent="0.25">
      <c r="A336" s="62"/>
    </row>
    <row r="337" spans="1:1" x14ac:dyDescent="0.25">
      <c r="A337" s="62"/>
    </row>
    <row r="338" spans="1:1" x14ac:dyDescent="0.25">
      <c r="A338" s="62"/>
    </row>
    <row r="339" spans="1:1" x14ac:dyDescent="0.25">
      <c r="A339" s="62"/>
    </row>
    <row r="340" spans="1:1" x14ac:dyDescent="0.25">
      <c r="A340" s="62"/>
    </row>
    <row r="341" spans="1:1" x14ac:dyDescent="0.25">
      <c r="A341" s="62"/>
    </row>
    <row r="342" spans="1:1" x14ac:dyDescent="0.25">
      <c r="A342" s="62"/>
    </row>
    <row r="343" spans="1:1" x14ac:dyDescent="0.25">
      <c r="A343" s="62"/>
    </row>
    <row r="344" spans="1:1" x14ac:dyDescent="0.25">
      <c r="A344" s="62"/>
    </row>
    <row r="345" spans="1:1" x14ac:dyDescent="0.25">
      <c r="A345" s="62"/>
    </row>
    <row r="346" spans="1:1" x14ac:dyDescent="0.25">
      <c r="A346" s="62"/>
    </row>
    <row r="347" spans="1:1" x14ac:dyDescent="0.25">
      <c r="A347" s="62"/>
    </row>
    <row r="348" spans="1:1" x14ac:dyDescent="0.25">
      <c r="A348" s="62"/>
    </row>
    <row r="349" spans="1:1" x14ac:dyDescent="0.25">
      <c r="A349" s="62"/>
    </row>
    <row r="350" spans="1:1" x14ac:dyDescent="0.25">
      <c r="A350" s="62"/>
    </row>
    <row r="351" spans="1:1" x14ac:dyDescent="0.25">
      <c r="A351" s="62"/>
    </row>
    <row r="352" spans="1:1" x14ac:dyDescent="0.25">
      <c r="A352" s="62"/>
    </row>
    <row r="353" spans="1:1" x14ac:dyDescent="0.25">
      <c r="A353" s="62"/>
    </row>
    <row r="354" spans="1:1" x14ac:dyDescent="0.25">
      <c r="A354" s="62"/>
    </row>
    <row r="355" spans="1:1" x14ac:dyDescent="0.25">
      <c r="A355" s="62"/>
    </row>
    <row r="356" spans="1:1" x14ac:dyDescent="0.25">
      <c r="A356" s="62"/>
    </row>
    <row r="357" spans="1:1" x14ac:dyDescent="0.25">
      <c r="A357" s="62"/>
    </row>
  </sheetData>
  <mergeCells count="2">
    <mergeCell ref="C1:F2"/>
    <mergeCell ref="C4:E4"/>
  </mergeCells>
  <conditionalFormatting sqref="M7:M305">
    <cfRule type="expression" dxfId="5" priority="16">
      <formula>OR($M7="CBAM-relevant",$M7="Ungültiger UNLOCODE")</formula>
    </cfRule>
    <cfRule type="expression" dxfId="4" priority="17">
      <formula>$M7&lt;&gt;""</formula>
    </cfRule>
  </conditionalFormatting>
  <conditionalFormatting sqref="N7:N305">
    <cfRule type="expression" dxfId="3" priority="13">
      <formula>$N7="Von CBAM ausgeschlossen"</formula>
    </cfRule>
    <cfRule type="expression" dxfId="2" priority="14">
      <formula>OR($N7="Nicht genügend Ziffern",$N7="CBAM-relevant")</formula>
    </cfRule>
  </conditionalFormatting>
  <conditionalFormatting sqref="O7:O305">
    <cfRule type="expression" dxfId="1" priority="6">
      <formula>$O7="Von CBAM ausgeschlossen"</formula>
    </cfRule>
    <cfRule type="expression" dxfId="0" priority="7">
      <formula>$O7&lt;&gt;""</formula>
    </cfRule>
  </conditionalFormatting>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B02E9-79BA-4A29-9E8A-2C0B04738FC4}">
  <dimension ref="A1:AJ358"/>
  <sheetViews>
    <sheetView workbookViewId="0">
      <selection activeCell="I42" sqref="I42"/>
    </sheetView>
  </sheetViews>
  <sheetFormatPr baseColWidth="10" defaultColWidth="11.42578125" defaultRowHeight="15" x14ac:dyDescent="0.25"/>
  <cols>
    <col min="1" max="1" width="3.28515625" style="56" customWidth="1"/>
    <col min="2" max="2" width="3.28515625" style="63" customWidth="1"/>
    <col min="3" max="6" width="18.42578125" customWidth="1"/>
    <col min="9" max="9" width="15.140625" customWidth="1"/>
    <col min="10" max="16" width="16.85546875" bestFit="1" customWidth="1"/>
    <col min="17" max="18" width="18.140625" customWidth="1"/>
  </cols>
  <sheetData>
    <row r="1" spans="1:36" s="62" customFormat="1" ht="12.75" x14ac:dyDescent="0.2">
      <c r="A1" s="56"/>
      <c r="B1" s="57"/>
      <c r="C1" s="84" t="s">
        <v>1364</v>
      </c>
      <c r="D1" s="84"/>
      <c r="E1" s="84"/>
      <c r="F1" s="85"/>
      <c r="H1" s="64"/>
      <c r="I1" s="65"/>
      <c r="J1" s="64"/>
      <c r="K1" s="64"/>
      <c r="L1" s="64"/>
      <c r="M1" s="64"/>
      <c r="N1" s="64"/>
      <c r="O1" s="64"/>
      <c r="P1" s="64"/>
      <c r="Q1" s="64"/>
      <c r="R1" s="64"/>
      <c r="S1" s="64"/>
      <c r="T1" s="64"/>
      <c r="U1" s="64"/>
      <c r="V1" s="64"/>
      <c r="W1" s="64"/>
      <c r="X1" s="64"/>
      <c r="Y1" s="64"/>
      <c r="Z1" s="64"/>
    </row>
    <row r="2" spans="1:36" s="66" customFormat="1" ht="20.100000000000001" customHeight="1" thickBot="1" x14ac:dyDescent="0.25">
      <c r="A2" s="56"/>
      <c r="B2" s="58"/>
      <c r="C2" s="86"/>
      <c r="D2" s="86"/>
      <c r="E2" s="86"/>
      <c r="F2" s="87"/>
      <c r="H2" s="67"/>
      <c r="I2" s="68"/>
      <c r="J2" s="69"/>
      <c r="K2" s="69"/>
      <c r="L2" s="69"/>
      <c r="M2" s="69"/>
      <c r="N2" s="69"/>
      <c r="O2" s="69"/>
      <c r="P2" s="69"/>
      <c r="Q2" s="69"/>
      <c r="R2" s="69"/>
      <c r="S2" s="69"/>
      <c r="T2" s="69"/>
      <c r="U2" s="69"/>
      <c r="V2" s="69"/>
      <c r="W2" s="69"/>
      <c r="X2" s="69"/>
      <c r="Y2" s="69"/>
      <c r="Z2" s="69"/>
    </row>
    <row r="3" spans="1:36" s="12" customFormat="1" ht="37.5" customHeight="1" thickTop="1" thickBot="1" x14ac:dyDescent="0.3">
      <c r="A3" s="60"/>
      <c r="B3" s="15"/>
    </row>
    <row r="4" spans="1:36" ht="27.95" customHeight="1" thickTop="1" thickBot="1" x14ac:dyDescent="0.3">
      <c r="A4" s="60"/>
      <c r="B4" s="15"/>
      <c r="C4" s="77" t="s">
        <v>78</v>
      </c>
      <c r="D4" s="77" t="s">
        <v>79</v>
      </c>
      <c r="E4" s="77" t="s">
        <v>80</v>
      </c>
      <c r="F4" s="77" t="s">
        <v>81</v>
      </c>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row>
    <row r="5" spans="1:36" ht="20.100000000000001" customHeight="1" thickTop="1" thickBot="1" x14ac:dyDescent="0.3">
      <c r="A5" s="70"/>
      <c r="B5" s="71"/>
      <c r="C5" s="76" t="s">
        <v>82</v>
      </c>
      <c r="D5" s="76" t="s">
        <v>82</v>
      </c>
      <c r="E5" s="76" t="s">
        <v>82</v>
      </c>
      <c r="F5" s="76" t="s">
        <v>82</v>
      </c>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row>
    <row r="6" spans="1:36" ht="20.100000000000001" customHeight="1" thickTop="1" thickBot="1" x14ac:dyDescent="0.3">
      <c r="A6" s="60"/>
      <c r="B6" s="15"/>
      <c r="C6" s="76"/>
      <c r="D6" s="76"/>
      <c r="E6" s="76"/>
      <c r="F6" s="76"/>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row>
    <row r="7" spans="1:36" ht="20.100000000000001" customHeight="1" thickTop="1" thickBot="1" x14ac:dyDescent="0.3">
      <c r="A7" s="60"/>
      <c r="B7" s="15"/>
      <c r="C7" s="76"/>
      <c r="D7" s="76"/>
      <c r="E7" s="76"/>
      <c r="F7" s="76"/>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row>
    <row r="8" spans="1:36" ht="20.100000000000001" customHeight="1" thickTop="1" thickBot="1" x14ac:dyDescent="0.3">
      <c r="B8" s="61"/>
      <c r="C8" s="76"/>
      <c r="D8" s="76"/>
      <c r="E8" s="76"/>
      <c r="F8" s="76"/>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row>
    <row r="9" spans="1:36" ht="20.100000000000001" customHeight="1" thickTop="1" thickBot="1" x14ac:dyDescent="0.3">
      <c r="A9" s="62"/>
      <c r="C9" s="76"/>
      <c r="D9" s="76"/>
      <c r="E9" s="76"/>
      <c r="F9" s="76"/>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row>
    <row r="10" spans="1:36" ht="20.100000000000001" customHeight="1" thickTop="1" thickBot="1" x14ac:dyDescent="0.3">
      <c r="A10" s="62"/>
      <c r="C10" s="76"/>
      <c r="D10" s="76"/>
      <c r="E10" s="76"/>
      <c r="F10" s="76"/>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row>
    <row r="11" spans="1:36" ht="20.100000000000001" customHeight="1" thickTop="1" thickBot="1" x14ac:dyDescent="0.3">
      <c r="A11" s="62"/>
      <c r="C11" s="76"/>
      <c r="D11" s="76"/>
      <c r="E11" s="76"/>
      <c r="F11" s="76"/>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row>
    <row r="12" spans="1:36" ht="20.100000000000001" customHeight="1" thickTop="1" thickBot="1" x14ac:dyDescent="0.3">
      <c r="A12" s="62"/>
      <c r="C12" s="76"/>
      <c r="D12" s="76"/>
      <c r="E12" s="76"/>
      <c r="F12" s="76"/>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row>
    <row r="13" spans="1:36" ht="20.100000000000001" customHeight="1" thickTop="1" thickBot="1" x14ac:dyDescent="0.3">
      <c r="A13" s="62"/>
      <c r="C13" s="76"/>
      <c r="D13" s="76"/>
      <c r="E13" s="76"/>
      <c r="F13" s="76"/>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row>
    <row r="14" spans="1:36" ht="20.100000000000001" customHeight="1" thickTop="1" thickBot="1" x14ac:dyDescent="0.3">
      <c r="A14" s="62"/>
      <c r="C14" s="76"/>
      <c r="D14" s="76"/>
      <c r="E14" s="76"/>
      <c r="F14" s="76"/>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row>
    <row r="15" spans="1:36" ht="20.100000000000001" customHeight="1" thickTop="1" thickBot="1" x14ac:dyDescent="0.3">
      <c r="A15" s="62"/>
      <c r="C15" s="76"/>
      <c r="D15" s="76"/>
      <c r="E15" s="76"/>
      <c r="F15" s="76"/>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row>
    <row r="16" spans="1:36" ht="20.100000000000001" customHeight="1" thickTop="1" thickBot="1" x14ac:dyDescent="0.3">
      <c r="A16" s="62"/>
      <c r="C16" s="76"/>
      <c r="D16" s="76"/>
      <c r="E16" s="76"/>
      <c r="F16" s="76"/>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row>
    <row r="17" spans="1:36" ht="20.100000000000001" customHeight="1" thickTop="1" thickBot="1" x14ac:dyDescent="0.3">
      <c r="A17" s="62"/>
      <c r="C17" s="76"/>
      <c r="D17" s="76"/>
      <c r="E17" s="76"/>
      <c r="F17" s="76"/>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row>
    <row r="18" spans="1:36" ht="20.100000000000001" customHeight="1" thickTop="1" thickBot="1" x14ac:dyDescent="0.3">
      <c r="A18" s="62"/>
      <c r="C18" s="76"/>
      <c r="D18" s="76"/>
      <c r="E18" s="76"/>
      <c r="F18" s="76"/>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row>
    <row r="19" spans="1:36" ht="20.100000000000001" customHeight="1" thickTop="1" thickBot="1" x14ac:dyDescent="0.3">
      <c r="A19" s="62"/>
      <c r="C19" s="76"/>
      <c r="D19" s="76"/>
      <c r="E19" s="76"/>
      <c r="F19" s="76"/>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row>
    <row r="20" spans="1:36" ht="20.100000000000001" customHeight="1" thickTop="1" thickBot="1" x14ac:dyDescent="0.3">
      <c r="A20" s="62"/>
      <c r="C20" s="76"/>
      <c r="D20" s="76"/>
      <c r="E20" s="76"/>
      <c r="F20" s="76"/>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row>
    <row r="21" spans="1:36" ht="20.100000000000001" customHeight="1" thickTop="1" thickBot="1" x14ac:dyDescent="0.3">
      <c r="A21" s="62"/>
      <c r="C21" s="76"/>
      <c r="D21" s="76"/>
      <c r="E21" s="76"/>
      <c r="F21" s="76"/>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row>
    <row r="22" spans="1:36" ht="20.100000000000001" customHeight="1" thickTop="1" thickBot="1" x14ac:dyDescent="0.3">
      <c r="A22" s="62"/>
      <c r="C22" s="76"/>
      <c r="D22" s="76"/>
      <c r="E22" s="76"/>
      <c r="F22" s="76"/>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row>
    <row r="23" spans="1:36" ht="20.100000000000001" customHeight="1" thickTop="1" thickBot="1" x14ac:dyDescent="0.3">
      <c r="A23" s="62"/>
      <c r="C23" s="76"/>
      <c r="D23" s="76"/>
      <c r="E23" s="76"/>
      <c r="F23" s="76"/>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row>
    <row r="24" spans="1:36" ht="20.100000000000001" customHeight="1" thickTop="1" thickBot="1" x14ac:dyDescent="0.3">
      <c r="A24" s="62"/>
      <c r="C24" s="76"/>
      <c r="D24" s="76"/>
      <c r="E24" s="76"/>
      <c r="F24" s="76"/>
      <c r="G24" s="12"/>
      <c r="H24" s="12"/>
      <c r="I24" s="77" t="s">
        <v>83</v>
      </c>
      <c r="J24" s="80">
        <v>2026</v>
      </c>
      <c r="K24" s="80">
        <v>2027</v>
      </c>
      <c r="L24" s="80">
        <v>2028</v>
      </c>
      <c r="M24" s="80">
        <v>2029</v>
      </c>
      <c r="N24" s="80">
        <v>2030</v>
      </c>
      <c r="O24" s="80">
        <v>2031</v>
      </c>
      <c r="P24" s="80">
        <v>2032</v>
      </c>
      <c r="Q24" s="80">
        <v>2033</v>
      </c>
      <c r="R24" s="80">
        <v>2034</v>
      </c>
      <c r="S24" s="12"/>
      <c r="T24" s="12"/>
      <c r="U24" s="12"/>
      <c r="V24" s="12"/>
      <c r="W24" s="12"/>
      <c r="X24" s="12"/>
      <c r="Y24" s="12"/>
      <c r="Z24" s="12"/>
      <c r="AA24" s="12"/>
      <c r="AB24" s="12"/>
      <c r="AC24" s="12"/>
      <c r="AD24" s="12"/>
      <c r="AE24" s="12"/>
      <c r="AF24" s="12"/>
      <c r="AG24" s="12"/>
      <c r="AH24" s="12"/>
      <c r="AI24" s="12"/>
      <c r="AJ24" s="12"/>
    </row>
    <row r="25" spans="1:36" s="9" customFormat="1" ht="20.100000000000001" customHeight="1" thickTop="1" thickBot="1" x14ac:dyDescent="0.3">
      <c r="A25" s="62"/>
      <c r="B25" s="63"/>
      <c r="C25" s="76"/>
      <c r="D25" s="76"/>
      <c r="E25" s="76"/>
      <c r="F25" s="76"/>
      <c r="G25" s="79"/>
      <c r="H25" s="79"/>
      <c r="I25" s="77" t="s">
        <v>84</v>
      </c>
      <c r="J25" s="78">
        <f>SUMIFS(Importangaben!R$6:R$305, d_position_relevant_for_plot, 1)</f>
        <v>0</v>
      </c>
      <c r="K25" s="78">
        <f>SUMIFS(Importangaben!S$6:S$305, d_position_relevant_for_plot, 1)</f>
        <v>0</v>
      </c>
      <c r="L25" s="78">
        <f>SUMIFS(Importangaben!T$6:T$305, d_position_relevant_for_plot, 1)</f>
        <v>0</v>
      </c>
      <c r="M25" s="78">
        <f>SUMIFS(Importangaben!U$6:U$305, d_position_relevant_for_plot, 1)</f>
        <v>0</v>
      </c>
      <c r="N25" s="78">
        <f>SUMIFS(Importangaben!V$6:V$305, d_position_relevant_for_plot, 1)</f>
        <v>0</v>
      </c>
      <c r="O25" s="78">
        <f>SUMIFS(Importangaben!W$6:W$305, d_position_relevant_for_plot, 1)</f>
        <v>0</v>
      </c>
      <c r="P25" s="78">
        <f>SUMIFS(Importangaben!X$6:X$305, d_position_relevant_for_plot, 1)</f>
        <v>0</v>
      </c>
      <c r="Q25" s="78">
        <f>SUMIFS(Importangaben!Y$6:Y$305, d_position_relevant_for_plot, 1)</f>
        <v>0</v>
      </c>
      <c r="R25" s="78">
        <f>SUMIFS(Importangaben!Z$6:Z$305, d_position_relevant_for_plot, 1)</f>
        <v>0</v>
      </c>
      <c r="S25" s="12"/>
      <c r="T25" s="79"/>
      <c r="U25" s="79"/>
      <c r="V25" s="79"/>
      <c r="W25" s="79"/>
      <c r="X25" s="79"/>
      <c r="Y25" s="79"/>
      <c r="Z25" s="79"/>
      <c r="AA25" s="79"/>
      <c r="AB25" s="79"/>
      <c r="AC25" s="79"/>
      <c r="AD25" s="79"/>
      <c r="AE25" s="79"/>
      <c r="AF25" s="79"/>
      <c r="AG25" s="79"/>
      <c r="AH25" s="79"/>
      <c r="AI25" s="79"/>
      <c r="AJ25" s="79"/>
    </row>
    <row r="26" spans="1:36" ht="20.100000000000001" customHeight="1" thickTop="1" thickBot="1" x14ac:dyDescent="0.3">
      <c r="A26" s="62"/>
      <c r="C26" s="76"/>
      <c r="D26" s="76"/>
      <c r="E26" s="76"/>
      <c r="F26" s="76"/>
      <c r="G26" s="12"/>
      <c r="H26" s="12"/>
      <c r="I26" s="77" t="s">
        <v>85</v>
      </c>
      <c r="J26" s="78"/>
      <c r="K26" s="78"/>
      <c r="L26" s="78"/>
      <c r="M26" s="78"/>
      <c r="N26" s="78"/>
      <c r="O26" s="78"/>
      <c r="P26" s="78"/>
      <c r="Q26" s="78"/>
      <c r="R26" s="78"/>
      <c r="S26" s="12"/>
      <c r="T26" s="12"/>
      <c r="U26" s="12"/>
      <c r="V26" s="12"/>
      <c r="W26" s="12"/>
      <c r="X26" s="12"/>
      <c r="Y26" s="12"/>
      <c r="Z26" s="12"/>
      <c r="AA26" s="12"/>
      <c r="AB26" s="12"/>
      <c r="AC26" s="12"/>
      <c r="AD26" s="12"/>
      <c r="AE26" s="12"/>
      <c r="AF26" s="12"/>
      <c r="AG26" s="12"/>
      <c r="AH26" s="12"/>
      <c r="AI26" s="12"/>
      <c r="AJ26" s="12"/>
    </row>
    <row r="27" spans="1:36" ht="20.100000000000001" customHeight="1" thickTop="1" thickBot="1" x14ac:dyDescent="0.3">
      <c r="A27" s="62"/>
      <c r="C27" s="76"/>
      <c r="D27" s="76"/>
      <c r="E27" s="76"/>
      <c r="F27" s="76"/>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row>
    <row r="28" spans="1:36" ht="20.100000000000001" customHeight="1" thickTop="1" thickBot="1" x14ac:dyDescent="0.3">
      <c r="A28" s="62"/>
      <c r="C28" s="76"/>
      <c r="D28" s="76"/>
      <c r="E28" s="76"/>
      <c r="F28" s="76"/>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row>
    <row r="29" spans="1:36" ht="20.100000000000001" customHeight="1" thickTop="1" thickBot="1" x14ac:dyDescent="0.3">
      <c r="A29" s="62"/>
      <c r="C29" s="76"/>
      <c r="D29" s="76"/>
      <c r="E29" s="76"/>
      <c r="F29" s="76"/>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row>
    <row r="30" spans="1:36" ht="20.100000000000001" customHeight="1" thickTop="1" thickBot="1" x14ac:dyDescent="0.3">
      <c r="A30" s="62"/>
      <c r="C30" s="76"/>
      <c r="D30" s="76"/>
      <c r="E30" s="76"/>
      <c r="F30" s="76"/>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row>
    <row r="31" spans="1:36" ht="20.100000000000001" customHeight="1" thickTop="1" thickBot="1" x14ac:dyDescent="0.3">
      <c r="A31" s="62"/>
      <c r="C31" s="76"/>
      <c r="D31" s="76"/>
      <c r="E31" s="76"/>
      <c r="F31" s="76"/>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row>
    <row r="32" spans="1:36" ht="20.100000000000001" customHeight="1" thickTop="1" thickBot="1" x14ac:dyDescent="0.3">
      <c r="A32" s="62"/>
      <c r="C32" s="76"/>
      <c r="D32" s="76"/>
      <c r="E32" s="76"/>
      <c r="F32" s="76"/>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row>
    <row r="33" spans="1:36" ht="20.100000000000001" customHeight="1" thickTop="1" thickBot="1" x14ac:dyDescent="0.3">
      <c r="A33" s="62"/>
      <c r="C33" s="76"/>
      <c r="D33" s="76"/>
      <c r="E33" s="76"/>
      <c r="F33" s="76"/>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row>
    <row r="34" spans="1:36" ht="20.100000000000001" customHeight="1" thickTop="1" thickBot="1" x14ac:dyDescent="0.3">
      <c r="A34" s="62"/>
      <c r="C34" s="76"/>
      <c r="D34" s="76"/>
      <c r="E34" s="76"/>
      <c r="F34" s="76"/>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row>
    <row r="35" spans="1:36" ht="20.100000000000001" customHeight="1" thickTop="1" thickBot="1" x14ac:dyDescent="0.3">
      <c r="A35" s="62"/>
      <c r="C35" s="76"/>
      <c r="D35" s="76"/>
      <c r="E35" s="76"/>
      <c r="F35" s="76"/>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row>
    <row r="36" spans="1:36" ht="20.100000000000001" customHeight="1" thickTop="1" thickBot="1" x14ac:dyDescent="0.3">
      <c r="A36" s="62"/>
      <c r="C36" s="76"/>
      <c r="D36" s="76"/>
      <c r="E36" s="76"/>
      <c r="F36" s="76"/>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row>
    <row r="37" spans="1:36" ht="20.100000000000001" customHeight="1" thickTop="1" thickBot="1" x14ac:dyDescent="0.3">
      <c r="A37" s="62"/>
      <c r="C37" s="76"/>
      <c r="D37" s="76"/>
      <c r="E37" s="76"/>
      <c r="F37" s="76"/>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row>
    <row r="38" spans="1:36" ht="20.100000000000001" customHeight="1" thickTop="1" thickBot="1" x14ac:dyDescent="0.3">
      <c r="A38" s="62"/>
      <c r="C38" s="76"/>
      <c r="D38" s="76"/>
      <c r="E38" s="76"/>
      <c r="F38" s="76"/>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row>
    <row r="39" spans="1:36" ht="20.100000000000001" customHeight="1" thickTop="1" thickBot="1" x14ac:dyDescent="0.3">
      <c r="A39" s="62"/>
      <c r="C39" s="76"/>
      <c r="D39" s="76"/>
      <c r="E39" s="76"/>
      <c r="F39" s="76"/>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row>
    <row r="40" spans="1:36" ht="20.100000000000001" customHeight="1" thickTop="1" thickBot="1" x14ac:dyDescent="0.3">
      <c r="A40" s="62"/>
      <c r="C40" s="76"/>
      <c r="D40" s="76"/>
      <c r="E40" s="76"/>
      <c r="F40" s="76"/>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row>
    <row r="41" spans="1:36" ht="20.100000000000001" customHeight="1" thickTop="1" thickBot="1" x14ac:dyDescent="0.3">
      <c r="A41" s="62"/>
      <c r="C41" s="76"/>
      <c r="D41" s="76"/>
      <c r="E41" s="76"/>
      <c r="F41" s="76"/>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row>
    <row r="42" spans="1:36" ht="20.100000000000001" customHeight="1" thickTop="1" thickBot="1" x14ac:dyDescent="0.3">
      <c r="A42" s="62"/>
      <c r="C42" s="76"/>
      <c r="D42" s="76"/>
      <c r="E42" s="76"/>
      <c r="F42" s="76"/>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row>
    <row r="43" spans="1:36" ht="20.100000000000001" customHeight="1" thickTop="1" thickBot="1" x14ac:dyDescent="0.3">
      <c r="A43" s="62"/>
      <c r="C43" s="76"/>
      <c r="D43" s="76"/>
      <c r="E43" s="76"/>
      <c r="F43" s="76"/>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row>
    <row r="44" spans="1:36" ht="20.100000000000001" customHeight="1" thickTop="1" thickBot="1" x14ac:dyDescent="0.3">
      <c r="A44" s="62"/>
      <c r="C44" s="76"/>
      <c r="D44" s="76"/>
      <c r="E44" s="76"/>
      <c r="F44" s="76"/>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row>
    <row r="45" spans="1:36" ht="20.100000000000001" customHeight="1" thickTop="1" thickBot="1" x14ac:dyDescent="0.3">
      <c r="A45" s="62"/>
      <c r="C45" s="76"/>
      <c r="D45" s="76"/>
      <c r="E45" s="76"/>
      <c r="F45" s="76"/>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row>
    <row r="46" spans="1:36" ht="20.100000000000001" customHeight="1" thickTop="1" thickBot="1" x14ac:dyDescent="0.3">
      <c r="A46" s="62"/>
      <c r="C46" s="76"/>
      <c r="D46" s="76"/>
      <c r="E46" s="76"/>
      <c r="F46" s="76"/>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row>
    <row r="47" spans="1:36" ht="20.100000000000001" customHeight="1" thickTop="1" thickBot="1" x14ac:dyDescent="0.3">
      <c r="A47" s="62"/>
      <c r="C47" s="76"/>
      <c r="D47" s="76"/>
      <c r="E47" s="76"/>
      <c r="F47" s="76"/>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row>
    <row r="48" spans="1:36" ht="20.100000000000001" customHeight="1" thickTop="1" thickBot="1" x14ac:dyDescent="0.3">
      <c r="A48" s="62"/>
      <c r="C48" s="76"/>
      <c r="D48" s="76"/>
      <c r="E48" s="76"/>
      <c r="F48" s="76"/>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row>
    <row r="49" spans="1:36" ht="20.100000000000001" customHeight="1" thickTop="1" thickBot="1" x14ac:dyDescent="0.3">
      <c r="A49" s="62"/>
      <c r="C49" s="76"/>
      <c r="D49" s="76"/>
      <c r="E49" s="76"/>
      <c r="F49" s="76"/>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row>
    <row r="50" spans="1:36" ht="20.100000000000001" customHeight="1" thickTop="1" thickBot="1" x14ac:dyDescent="0.3">
      <c r="A50" s="62"/>
      <c r="C50" s="76"/>
      <c r="D50" s="76"/>
      <c r="E50" s="76"/>
      <c r="F50" s="76"/>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row>
    <row r="51" spans="1:36" ht="20.100000000000001" customHeight="1" thickTop="1" thickBot="1" x14ac:dyDescent="0.3">
      <c r="A51" s="62"/>
      <c r="C51" s="76"/>
      <c r="D51" s="76"/>
      <c r="E51" s="76"/>
      <c r="F51" s="76"/>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row>
    <row r="52" spans="1:36" ht="20.100000000000001" customHeight="1" thickTop="1" thickBot="1" x14ac:dyDescent="0.3">
      <c r="A52" s="62"/>
      <c r="C52" s="76"/>
      <c r="D52" s="76"/>
      <c r="E52" s="76"/>
      <c r="F52" s="76"/>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row>
    <row r="53" spans="1:36" ht="20.100000000000001" customHeight="1" thickTop="1" thickBot="1" x14ac:dyDescent="0.3">
      <c r="A53" s="62"/>
      <c r="C53" s="76"/>
      <c r="D53" s="76"/>
      <c r="E53" s="76"/>
      <c r="F53" s="76"/>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row>
    <row r="54" spans="1:36" ht="20.100000000000001" customHeight="1" thickTop="1" thickBot="1" x14ac:dyDescent="0.3">
      <c r="A54" s="62"/>
      <c r="C54" s="76"/>
      <c r="D54" s="76"/>
      <c r="E54" s="76"/>
      <c r="F54" s="76"/>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row>
    <row r="55" spans="1:36" ht="20.100000000000001" customHeight="1" thickTop="1" thickBot="1" x14ac:dyDescent="0.3">
      <c r="A55" s="62"/>
      <c r="C55" s="76"/>
      <c r="D55" s="76"/>
      <c r="E55" s="76"/>
      <c r="F55" s="76"/>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row>
    <row r="56" spans="1:36" ht="20.100000000000001" customHeight="1" thickTop="1" thickBot="1" x14ac:dyDescent="0.3">
      <c r="A56" s="62"/>
      <c r="C56" s="76"/>
      <c r="D56" s="76"/>
      <c r="E56" s="76"/>
      <c r="F56" s="76"/>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row>
    <row r="57" spans="1:36" ht="20.100000000000001" customHeight="1" thickTop="1" thickBot="1" x14ac:dyDescent="0.3">
      <c r="A57" s="62"/>
      <c r="C57" s="76"/>
      <c r="D57" s="76"/>
      <c r="E57" s="76"/>
      <c r="F57" s="76"/>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row>
    <row r="58" spans="1:36" ht="20.100000000000001" customHeight="1" thickTop="1" thickBot="1" x14ac:dyDescent="0.3">
      <c r="A58" s="62"/>
      <c r="C58" s="76"/>
      <c r="D58" s="76"/>
      <c r="E58" s="76"/>
      <c r="F58" s="76"/>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row>
    <row r="59" spans="1:36" ht="20.100000000000001" customHeight="1" thickTop="1" thickBot="1" x14ac:dyDescent="0.3">
      <c r="A59" s="62"/>
      <c r="C59" s="76"/>
      <c r="D59" s="76"/>
      <c r="E59" s="76"/>
      <c r="F59" s="76"/>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row>
    <row r="60" spans="1:36" ht="20.100000000000001" customHeight="1" thickTop="1" thickBot="1" x14ac:dyDescent="0.3">
      <c r="A60" s="62"/>
      <c r="C60" s="76"/>
      <c r="D60" s="76"/>
      <c r="E60" s="76"/>
      <c r="F60" s="76"/>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row>
    <row r="61" spans="1:36" ht="20.100000000000001" customHeight="1" thickTop="1" thickBot="1" x14ac:dyDescent="0.3">
      <c r="A61" s="62"/>
      <c r="C61" s="76"/>
      <c r="D61" s="76"/>
      <c r="E61" s="76"/>
      <c r="F61" s="76"/>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row>
    <row r="62" spans="1:36" ht="20.100000000000001" customHeight="1" thickTop="1" thickBot="1" x14ac:dyDescent="0.3">
      <c r="A62" s="62"/>
      <c r="C62" s="76"/>
      <c r="D62" s="76"/>
      <c r="E62" s="76"/>
      <c r="F62" s="76"/>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row>
    <row r="63" spans="1:36" ht="20.100000000000001" customHeight="1" thickTop="1" thickBot="1" x14ac:dyDescent="0.3">
      <c r="A63" s="62"/>
      <c r="C63" s="76"/>
      <c r="D63" s="76"/>
      <c r="E63" s="76"/>
      <c r="F63" s="76"/>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row>
    <row r="64" spans="1:36" ht="20.100000000000001" customHeight="1" thickTop="1" thickBot="1" x14ac:dyDescent="0.3">
      <c r="A64" s="62"/>
      <c r="C64" s="76"/>
      <c r="D64" s="76"/>
      <c r="E64" s="76"/>
      <c r="F64" s="76"/>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row>
    <row r="65" spans="1:36" ht="20.100000000000001" customHeight="1" thickTop="1" thickBot="1" x14ac:dyDescent="0.3">
      <c r="A65" s="62"/>
      <c r="C65" s="76"/>
      <c r="D65" s="76"/>
      <c r="E65" s="76"/>
      <c r="F65" s="76"/>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row>
    <row r="66" spans="1:36" ht="20.100000000000001" customHeight="1" thickTop="1" thickBot="1" x14ac:dyDescent="0.3">
      <c r="A66" s="62"/>
      <c r="C66" s="76"/>
      <c r="D66" s="76"/>
      <c r="E66" s="76"/>
      <c r="F66" s="76"/>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row>
    <row r="67" spans="1:36" ht="20.100000000000001" customHeight="1" thickTop="1" thickBot="1" x14ac:dyDescent="0.3">
      <c r="A67" s="62"/>
      <c r="C67" s="76"/>
      <c r="D67" s="76"/>
      <c r="E67" s="76"/>
      <c r="F67" s="76"/>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row>
    <row r="68" spans="1:36" ht="20.100000000000001" customHeight="1" thickTop="1" thickBot="1" x14ac:dyDescent="0.3">
      <c r="A68" s="62"/>
      <c r="C68" s="76"/>
      <c r="D68" s="76"/>
      <c r="E68" s="76"/>
      <c r="F68" s="76"/>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row>
    <row r="69" spans="1:36" ht="20.100000000000001" customHeight="1" thickTop="1" thickBot="1" x14ac:dyDescent="0.3">
      <c r="A69" s="62"/>
      <c r="C69" s="76"/>
      <c r="D69" s="76"/>
      <c r="E69" s="76"/>
      <c r="F69" s="76"/>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row>
    <row r="70" spans="1:36" ht="20.100000000000001" customHeight="1" thickTop="1" thickBot="1" x14ac:dyDescent="0.3">
      <c r="A70" s="62"/>
      <c r="C70" s="76"/>
      <c r="D70" s="76"/>
      <c r="E70" s="76"/>
      <c r="F70" s="76"/>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row>
    <row r="71" spans="1:36" ht="20.100000000000001" customHeight="1" thickTop="1" thickBot="1" x14ac:dyDescent="0.3">
      <c r="A71" s="62"/>
      <c r="C71" s="76"/>
      <c r="D71" s="76"/>
      <c r="E71" s="76"/>
      <c r="F71" s="76"/>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row>
    <row r="72" spans="1:36" ht="20.100000000000001" customHeight="1" thickTop="1" thickBot="1" x14ac:dyDescent="0.3">
      <c r="A72" s="62"/>
      <c r="C72" s="76"/>
      <c r="D72" s="76"/>
      <c r="E72" s="76"/>
      <c r="F72" s="76"/>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row>
    <row r="73" spans="1:36" ht="20.100000000000001" customHeight="1" thickTop="1" thickBot="1" x14ac:dyDescent="0.3">
      <c r="A73" s="62"/>
      <c r="C73" s="76"/>
      <c r="D73" s="76"/>
      <c r="E73" s="76"/>
      <c r="F73" s="76"/>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row>
    <row r="74" spans="1:36" ht="20.100000000000001" customHeight="1" thickTop="1" thickBot="1" x14ac:dyDescent="0.3">
      <c r="A74" s="62"/>
      <c r="C74" s="76"/>
      <c r="D74" s="76"/>
      <c r="E74" s="76"/>
      <c r="F74" s="76"/>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row>
    <row r="75" spans="1:36" ht="20.100000000000001" customHeight="1" thickTop="1" thickBot="1" x14ac:dyDescent="0.3">
      <c r="A75" s="62"/>
      <c r="C75" s="76"/>
      <c r="D75" s="76"/>
      <c r="E75" s="76"/>
      <c r="F75" s="76"/>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row>
    <row r="76" spans="1:36" ht="20.100000000000001" customHeight="1" thickTop="1" thickBot="1" x14ac:dyDescent="0.3">
      <c r="A76" s="62"/>
      <c r="C76" s="76"/>
      <c r="D76" s="76"/>
      <c r="E76" s="76"/>
      <c r="F76" s="76"/>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row>
    <row r="77" spans="1:36" ht="20.100000000000001" customHeight="1" thickTop="1" thickBot="1" x14ac:dyDescent="0.3">
      <c r="A77" s="62"/>
      <c r="C77" s="76"/>
      <c r="D77" s="76"/>
      <c r="E77" s="76"/>
      <c r="F77" s="76"/>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row>
    <row r="78" spans="1:36" ht="20.100000000000001" customHeight="1" thickTop="1" thickBot="1" x14ac:dyDescent="0.3">
      <c r="A78" s="62"/>
      <c r="C78" s="76"/>
      <c r="D78" s="76"/>
      <c r="E78" s="76"/>
      <c r="F78" s="76"/>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row>
    <row r="79" spans="1:36" ht="20.100000000000001" customHeight="1" thickTop="1" thickBot="1" x14ac:dyDescent="0.3">
      <c r="A79" s="62"/>
      <c r="C79" s="76"/>
      <c r="D79" s="76"/>
      <c r="E79" s="76"/>
      <c r="F79" s="76"/>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row>
    <row r="80" spans="1:36" ht="20.100000000000001" customHeight="1" thickTop="1" thickBot="1" x14ac:dyDescent="0.3">
      <c r="A80" s="62"/>
      <c r="C80" s="76"/>
      <c r="D80" s="76"/>
      <c r="E80" s="76"/>
      <c r="F80" s="76"/>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row>
    <row r="81" spans="1:36" ht="20.100000000000001" customHeight="1" thickTop="1" thickBot="1" x14ac:dyDescent="0.3">
      <c r="A81" s="62"/>
      <c r="C81" s="76"/>
      <c r="D81" s="76"/>
      <c r="E81" s="76"/>
      <c r="F81" s="76"/>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row>
    <row r="82" spans="1:36" ht="20.100000000000001" customHeight="1" thickTop="1" thickBot="1" x14ac:dyDescent="0.3">
      <c r="A82" s="62"/>
      <c r="C82" s="76"/>
      <c r="D82" s="76"/>
      <c r="E82" s="76"/>
      <c r="F82" s="76"/>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row>
    <row r="83" spans="1:36" ht="20.100000000000001" customHeight="1" thickTop="1" thickBot="1" x14ac:dyDescent="0.3">
      <c r="A83" s="62"/>
      <c r="C83" s="76"/>
      <c r="D83" s="76"/>
      <c r="E83" s="76"/>
      <c r="F83" s="76"/>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row>
    <row r="84" spans="1:36" ht="20.100000000000001" customHeight="1" thickTop="1" thickBot="1" x14ac:dyDescent="0.3">
      <c r="A84" s="62"/>
      <c r="C84" s="76"/>
      <c r="D84" s="76"/>
      <c r="E84" s="76"/>
      <c r="F84" s="76"/>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row>
    <row r="85" spans="1:36" ht="20.100000000000001" customHeight="1" thickTop="1" thickBot="1" x14ac:dyDescent="0.3">
      <c r="A85" s="62"/>
      <c r="C85" s="76"/>
      <c r="D85" s="76"/>
      <c r="E85" s="76"/>
      <c r="F85" s="76"/>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row>
    <row r="86" spans="1:36" ht="20.100000000000001" customHeight="1" thickTop="1" thickBot="1" x14ac:dyDescent="0.3">
      <c r="A86" s="62"/>
      <c r="C86" s="76"/>
      <c r="D86" s="76"/>
      <c r="E86" s="76"/>
      <c r="F86" s="76"/>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row>
    <row r="87" spans="1:36" ht="20.100000000000001" customHeight="1" thickTop="1" thickBot="1" x14ac:dyDescent="0.3">
      <c r="A87" s="62"/>
      <c r="C87" s="76"/>
      <c r="D87" s="76"/>
      <c r="E87" s="76"/>
      <c r="F87" s="76"/>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row>
    <row r="88" spans="1:36" ht="20.100000000000001" customHeight="1" thickTop="1" thickBot="1" x14ac:dyDescent="0.3">
      <c r="A88" s="62"/>
      <c r="C88" s="76"/>
      <c r="D88" s="76"/>
      <c r="E88" s="76"/>
      <c r="F88" s="76"/>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row>
    <row r="89" spans="1:36" ht="20.100000000000001" customHeight="1" thickTop="1" thickBot="1" x14ac:dyDescent="0.3">
      <c r="A89" s="62"/>
      <c r="C89" s="76"/>
      <c r="D89" s="76"/>
      <c r="E89" s="76"/>
      <c r="F89" s="76"/>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row>
    <row r="90" spans="1:36" ht="20.100000000000001" customHeight="1" thickTop="1" thickBot="1" x14ac:dyDescent="0.3">
      <c r="A90" s="62"/>
      <c r="C90" s="76"/>
      <c r="D90" s="76"/>
      <c r="E90" s="76"/>
      <c r="F90" s="76"/>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row>
    <row r="91" spans="1:36" ht="20.100000000000001" customHeight="1" thickTop="1" thickBot="1" x14ac:dyDescent="0.3">
      <c r="A91" s="62"/>
      <c r="C91" s="76"/>
      <c r="D91" s="76"/>
      <c r="E91" s="76"/>
      <c r="F91" s="76"/>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row>
    <row r="92" spans="1:36" ht="20.100000000000001" customHeight="1" thickTop="1" thickBot="1" x14ac:dyDescent="0.3">
      <c r="A92" s="62"/>
      <c r="C92" s="76"/>
      <c r="D92" s="76"/>
      <c r="E92" s="76"/>
      <c r="F92" s="76"/>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row>
    <row r="93" spans="1:36" ht="20.100000000000001" customHeight="1" thickTop="1" thickBot="1" x14ac:dyDescent="0.3">
      <c r="A93" s="62"/>
      <c r="C93" s="76"/>
      <c r="D93" s="76"/>
      <c r="E93" s="76"/>
      <c r="F93" s="76"/>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row>
    <row r="94" spans="1:36" ht="20.100000000000001" customHeight="1" thickTop="1" thickBot="1" x14ac:dyDescent="0.3">
      <c r="A94" s="62"/>
      <c r="C94" s="76"/>
      <c r="D94" s="76"/>
      <c r="E94" s="76"/>
      <c r="F94" s="76"/>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row>
    <row r="95" spans="1:36" ht="20.100000000000001" customHeight="1" thickTop="1" thickBot="1" x14ac:dyDescent="0.3">
      <c r="A95" s="62"/>
      <c r="C95" s="76"/>
      <c r="D95" s="76"/>
      <c r="E95" s="76"/>
      <c r="F95" s="76"/>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row>
    <row r="96" spans="1:36" ht="20.100000000000001" customHeight="1" thickTop="1" thickBot="1" x14ac:dyDescent="0.3">
      <c r="A96" s="62"/>
      <c r="C96" s="76"/>
      <c r="D96" s="76"/>
      <c r="E96" s="76"/>
      <c r="F96" s="76"/>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row>
    <row r="97" spans="1:36" ht="20.100000000000001" customHeight="1" thickTop="1" thickBot="1" x14ac:dyDescent="0.3">
      <c r="A97" s="62"/>
      <c r="C97" s="76"/>
      <c r="D97" s="76"/>
      <c r="E97" s="76"/>
      <c r="F97" s="76"/>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row>
    <row r="98" spans="1:36" ht="20.100000000000001" customHeight="1" thickTop="1" thickBot="1" x14ac:dyDescent="0.3">
      <c r="A98" s="62"/>
      <c r="C98" s="76"/>
      <c r="D98" s="76"/>
      <c r="E98" s="76"/>
      <c r="F98" s="76"/>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row>
    <row r="99" spans="1:36" ht="20.100000000000001" customHeight="1" thickTop="1" thickBot="1" x14ac:dyDescent="0.3">
      <c r="A99" s="62"/>
      <c r="C99" s="76"/>
      <c r="D99" s="76"/>
      <c r="E99" s="76"/>
      <c r="F99" s="76"/>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row>
    <row r="100" spans="1:36" ht="20.100000000000001" customHeight="1" thickTop="1" thickBot="1" x14ac:dyDescent="0.3">
      <c r="A100" s="62"/>
      <c r="C100" s="76"/>
      <c r="D100" s="76"/>
      <c r="E100" s="76"/>
      <c r="F100" s="76"/>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row>
    <row r="101" spans="1:36" ht="20.100000000000001" customHeight="1" thickTop="1" thickBot="1" x14ac:dyDescent="0.3">
      <c r="A101" s="62"/>
      <c r="C101" s="76"/>
      <c r="D101" s="76"/>
      <c r="E101" s="76"/>
      <c r="F101" s="76"/>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row>
    <row r="102" spans="1:36" ht="20.100000000000001" customHeight="1" thickTop="1" thickBot="1" x14ac:dyDescent="0.3">
      <c r="A102" s="62"/>
      <c r="C102" s="76"/>
      <c r="D102" s="76"/>
      <c r="E102" s="76"/>
      <c r="F102" s="76"/>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row>
    <row r="103" spans="1:36" ht="20.100000000000001" customHeight="1" thickTop="1" thickBot="1" x14ac:dyDescent="0.3">
      <c r="A103" s="62"/>
      <c r="C103" s="76"/>
      <c r="D103" s="76"/>
      <c r="E103" s="76"/>
      <c r="F103" s="76"/>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row>
    <row r="104" spans="1:36" ht="20.100000000000001" customHeight="1" thickTop="1" thickBot="1" x14ac:dyDescent="0.3">
      <c r="A104" s="62"/>
      <c r="C104" s="76"/>
      <c r="D104" s="76"/>
      <c r="E104" s="76"/>
      <c r="F104" s="76"/>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row>
    <row r="105" spans="1:36" ht="15.75" thickTop="1" x14ac:dyDescent="0.25">
      <c r="A105" s="6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row>
    <row r="106" spans="1:36" x14ac:dyDescent="0.25">
      <c r="A106" s="6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row>
    <row r="107" spans="1:36" x14ac:dyDescent="0.25">
      <c r="A107" s="6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row>
    <row r="108" spans="1:36" x14ac:dyDescent="0.25">
      <c r="A108" s="6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row>
    <row r="109" spans="1:36" x14ac:dyDescent="0.25">
      <c r="A109" s="6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row>
    <row r="110" spans="1:36" x14ac:dyDescent="0.25">
      <c r="A110" s="6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row>
    <row r="111" spans="1:36" x14ac:dyDescent="0.25">
      <c r="A111" s="6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row>
    <row r="112" spans="1:36" x14ac:dyDescent="0.25">
      <c r="A112" s="6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row>
    <row r="113" spans="1:36" x14ac:dyDescent="0.25">
      <c r="A113" s="6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row>
    <row r="114" spans="1:36" x14ac:dyDescent="0.25">
      <c r="A114" s="6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row>
    <row r="115" spans="1:36" x14ac:dyDescent="0.25">
      <c r="A115" s="6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row>
    <row r="116" spans="1:36" x14ac:dyDescent="0.25">
      <c r="A116" s="6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row>
    <row r="117" spans="1:36" x14ac:dyDescent="0.25">
      <c r="A117" s="6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row>
    <row r="118" spans="1:36" x14ac:dyDescent="0.25">
      <c r="A118" s="6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row>
    <row r="119" spans="1:36" x14ac:dyDescent="0.25">
      <c r="A119" s="6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row>
    <row r="120" spans="1:36" x14ac:dyDescent="0.25">
      <c r="A120" s="6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row>
    <row r="121" spans="1:36" x14ac:dyDescent="0.25">
      <c r="A121" s="6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row>
    <row r="122" spans="1:36" x14ac:dyDescent="0.25">
      <c r="A122" s="6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row>
    <row r="123" spans="1:36" x14ac:dyDescent="0.25">
      <c r="A123" s="6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row>
    <row r="124" spans="1:36" x14ac:dyDescent="0.25">
      <c r="A124" s="6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row>
    <row r="125" spans="1:36" x14ac:dyDescent="0.25">
      <c r="A125" s="6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row>
    <row r="126" spans="1:36" x14ac:dyDescent="0.25">
      <c r="A126" s="6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row>
    <row r="127" spans="1:36" x14ac:dyDescent="0.25">
      <c r="A127" s="6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row>
    <row r="128" spans="1:36" x14ac:dyDescent="0.25">
      <c r="A128" s="6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row>
    <row r="129" spans="1:36" x14ac:dyDescent="0.25">
      <c r="A129" s="6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row>
    <row r="130" spans="1:36" x14ac:dyDescent="0.25">
      <c r="A130" s="6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row>
    <row r="131" spans="1:36" x14ac:dyDescent="0.25">
      <c r="A131" s="6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row>
    <row r="132" spans="1:36" x14ac:dyDescent="0.25">
      <c r="A132" s="6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row>
    <row r="133" spans="1:36" x14ac:dyDescent="0.25">
      <c r="A133" s="6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row>
    <row r="134" spans="1:36" x14ac:dyDescent="0.25">
      <c r="A134" s="6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row>
    <row r="135" spans="1:36" x14ac:dyDescent="0.25">
      <c r="A135" s="6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row>
    <row r="136" spans="1:36" x14ac:dyDescent="0.25">
      <c r="A136" s="6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row>
    <row r="137" spans="1:36" x14ac:dyDescent="0.25">
      <c r="A137" s="6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row>
    <row r="138" spans="1:36" x14ac:dyDescent="0.25">
      <c r="A138" s="6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row>
    <row r="139" spans="1:36" x14ac:dyDescent="0.25">
      <c r="A139" s="6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row>
    <row r="140" spans="1:36" x14ac:dyDescent="0.25">
      <c r="A140" s="6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row>
    <row r="141" spans="1:36" x14ac:dyDescent="0.25">
      <c r="A141" s="6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row>
    <row r="142" spans="1:36" x14ac:dyDescent="0.25">
      <c r="A142" s="6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row>
    <row r="143" spans="1:36" x14ac:dyDescent="0.25">
      <c r="A143" s="6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row>
    <row r="144" spans="1:36" x14ac:dyDescent="0.25">
      <c r="A144" s="6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row>
    <row r="145" spans="1:36" x14ac:dyDescent="0.25">
      <c r="A145" s="6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row>
    <row r="146" spans="1:36" x14ac:dyDescent="0.25">
      <c r="A146" s="6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row>
    <row r="147" spans="1:36" x14ac:dyDescent="0.25">
      <c r="A147" s="6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row>
    <row r="148" spans="1:36" x14ac:dyDescent="0.25">
      <c r="A148" s="6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row>
    <row r="149" spans="1:36" x14ac:dyDescent="0.25">
      <c r="A149" s="6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row>
    <row r="150" spans="1:36" x14ac:dyDescent="0.25">
      <c r="A150" s="6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row>
    <row r="151" spans="1:36" x14ac:dyDescent="0.25">
      <c r="A151" s="6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row>
    <row r="152" spans="1:36" x14ac:dyDescent="0.25">
      <c r="A152" s="6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row>
    <row r="153" spans="1:36" x14ac:dyDescent="0.25">
      <c r="A153" s="6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row>
    <row r="154" spans="1:36" x14ac:dyDescent="0.25">
      <c r="A154" s="6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row>
    <row r="155" spans="1:36" x14ac:dyDescent="0.25">
      <c r="A155" s="6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row>
    <row r="156" spans="1:36" x14ac:dyDescent="0.25">
      <c r="A156" s="6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row>
    <row r="157" spans="1:36" x14ac:dyDescent="0.25">
      <c r="A157" s="6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row>
    <row r="158" spans="1:36" x14ac:dyDescent="0.25">
      <c r="A158" s="6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row>
    <row r="159" spans="1:36" x14ac:dyDescent="0.25">
      <c r="A159" s="6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row>
    <row r="160" spans="1:36" x14ac:dyDescent="0.25">
      <c r="A160" s="6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row>
    <row r="161" spans="1:36" x14ac:dyDescent="0.25">
      <c r="A161" s="6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row>
    <row r="162" spans="1:36" x14ac:dyDescent="0.25">
      <c r="A162" s="6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row>
    <row r="163" spans="1:36" x14ac:dyDescent="0.25">
      <c r="A163" s="6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row>
    <row r="164" spans="1:36" x14ac:dyDescent="0.25">
      <c r="A164" s="6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row>
    <row r="165" spans="1:36" x14ac:dyDescent="0.25">
      <c r="A165" s="6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row>
    <row r="166" spans="1:36" x14ac:dyDescent="0.25">
      <c r="A166" s="6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row>
    <row r="167" spans="1:36" x14ac:dyDescent="0.25">
      <c r="A167" s="6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row>
    <row r="168" spans="1:36" x14ac:dyDescent="0.25">
      <c r="A168" s="6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row>
    <row r="169" spans="1:36" x14ac:dyDescent="0.25">
      <c r="A169" s="6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row>
    <row r="170" spans="1:36" x14ac:dyDescent="0.25">
      <c r="A170" s="6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row>
    <row r="171" spans="1:36" x14ac:dyDescent="0.25">
      <c r="A171" s="6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row>
    <row r="172" spans="1:36" x14ac:dyDescent="0.25">
      <c r="A172" s="6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row>
    <row r="173" spans="1:36" x14ac:dyDescent="0.25">
      <c r="A173" s="6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row>
    <row r="174" spans="1:36" x14ac:dyDescent="0.25">
      <c r="A174" s="6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row>
    <row r="175" spans="1:36" x14ac:dyDescent="0.25">
      <c r="A175" s="62"/>
    </row>
    <row r="176" spans="1:36" x14ac:dyDescent="0.25">
      <c r="A176" s="62"/>
    </row>
    <row r="177" spans="1:1" x14ac:dyDescent="0.25">
      <c r="A177" s="62"/>
    </row>
    <row r="178" spans="1:1" x14ac:dyDescent="0.25">
      <c r="A178" s="62"/>
    </row>
    <row r="179" spans="1:1" x14ac:dyDescent="0.25">
      <c r="A179" s="62"/>
    </row>
    <row r="180" spans="1:1" x14ac:dyDescent="0.25">
      <c r="A180" s="62"/>
    </row>
    <row r="181" spans="1:1" x14ac:dyDescent="0.25">
      <c r="A181" s="62"/>
    </row>
    <row r="182" spans="1:1" x14ac:dyDescent="0.25">
      <c r="A182" s="62"/>
    </row>
    <row r="183" spans="1:1" x14ac:dyDescent="0.25">
      <c r="A183" s="62"/>
    </row>
    <row r="184" spans="1:1" x14ac:dyDescent="0.25">
      <c r="A184" s="62"/>
    </row>
    <row r="185" spans="1:1" x14ac:dyDescent="0.25">
      <c r="A185" s="62"/>
    </row>
    <row r="186" spans="1:1" x14ac:dyDescent="0.25">
      <c r="A186" s="62"/>
    </row>
    <row r="187" spans="1:1" x14ac:dyDescent="0.25">
      <c r="A187" s="62"/>
    </row>
    <row r="188" spans="1:1" x14ac:dyDescent="0.25">
      <c r="A188" s="62"/>
    </row>
    <row r="189" spans="1:1" x14ac:dyDescent="0.25">
      <c r="A189" s="62"/>
    </row>
    <row r="190" spans="1:1" x14ac:dyDescent="0.25">
      <c r="A190" s="62"/>
    </row>
    <row r="191" spans="1:1" x14ac:dyDescent="0.25">
      <c r="A191" s="62"/>
    </row>
    <row r="192" spans="1:1" x14ac:dyDescent="0.25">
      <c r="A192" s="62"/>
    </row>
    <row r="193" spans="1:1" x14ac:dyDescent="0.25">
      <c r="A193" s="62"/>
    </row>
    <row r="194" spans="1:1" x14ac:dyDescent="0.25">
      <c r="A194" s="62"/>
    </row>
    <row r="195" spans="1:1" x14ac:dyDescent="0.25">
      <c r="A195" s="62"/>
    </row>
    <row r="196" spans="1:1" x14ac:dyDescent="0.25">
      <c r="A196" s="62"/>
    </row>
    <row r="197" spans="1:1" x14ac:dyDescent="0.25">
      <c r="A197" s="62"/>
    </row>
    <row r="198" spans="1:1" x14ac:dyDescent="0.25">
      <c r="A198" s="62"/>
    </row>
    <row r="199" spans="1:1" x14ac:dyDescent="0.25">
      <c r="A199" s="62"/>
    </row>
    <row r="200" spans="1:1" x14ac:dyDescent="0.25">
      <c r="A200" s="62"/>
    </row>
    <row r="201" spans="1:1" x14ac:dyDescent="0.25">
      <c r="A201" s="62"/>
    </row>
    <row r="202" spans="1:1" x14ac:dyDescent="0.25">
      <c r="A202" s="62"/>
    </row>
    <row r="203" spans="1:1" x14ac:dyDescent="0.25">
      <c r="A203" s="62"/>
    </row>
    <row r="204" spans="1:1" x14ac:dyDescent="0.25">
      <c r="A204" s="62"/>
    </row>
    <row r="205" spans="1:1" x14ac:dyDescent="0.25">
      <c r="A205" s="62"/>
    </row>
    <row r="206" spans="1:1" x14ac:dyDescent="0.25">
      <c r="A206" s="62"/>
    </row>
    <row r="207" spans="1:1" x14ac:dyDescent="0.25">
      <c r="A207" s="62"/>
    </row>
    <row r="208" spans="1:1" x14ac:dyDescent="0.25">
      <c r="A208" s="62"/>
    </row>
    <row r="209" spans="1:1" x14ac:dyDescent="0.25">
      <c r="A209" s="62"/>
    </row>
    <row r="210" spans="1:1" x14ac:dyDescent="0.25">
      <c r="A210" s="62"/>
    </row>
    <row r="211" spans="1:1" x14ac:dyDescent="0.25">
      <c r="A211" s="62"/>
    </row>
    <row r="212" spans="1:1" x14ac:dyDescent="0.25">
      <c r="A212" s="62"/>
    </row>
    <row r="213" spans="1:1" x14ac:dyDescent="0.25">
      <c r="A213" s="62"/>
    </row>
    <row r="214" spans="1:1" x14ac:dyDescent="0.25">
      <c r="A214" s="62"/>
    </row>
    <row r="215" spans="1:1" x14ac:dyDescent="0.25">
      <c r="A215" s="62"/>
    </row>
    <row r="216" spans="1:1" x14ac:dyDescent="0.25">
      <c r="A216" s="62"/>
    </row>
    <row r="217" spans="1:1" x14ac:dyDescent="0.25">
      <c r="A217" s="62"/>
    </row>
    <row r="218" spans="1:1" x14ac:dyDescent="0.25">
      <c r="A218" s="62"/>
    </row>
    <row r="219" spans="1:1" x14ac:dyDescent="0.25">
      <c r="A219" s="62"/>
    </row>
    <row r="220" spans="1:1" x14ac:dyDescent="0.25">
      <c r="A220" s="62"/>
    </row>
    <row r="221" spans="1:1" x14ac:dyDescent="0.25">
      <c r="A221" s="62"/>
    </row>
    <row r="222" spans="1:1" x14ac:dyDescent="0.25">
      <c r="A222" s="62"/>
    </row>
    <row r="223" spans="1:1" x14ac:dyDescent="0.25">
      <c r="A223" s="62"/>
    </row>
    <row r="224" spans="1:1" x14ac:dyDescent="0.25">
      <c r="A224" s="62"/>
    </row>
    <row r="225" spans="1:1" x14ac:dyDescent="0.25">
      <c r="A225" s="62"/>
    </row>
    <row r="226" spans="1:1" x14ac:dyDescent="0.25">
      <c r="A226" s="62"/>
    </row>
    <row r="227" spans="1:1" x14ac:dyDescent="0.25">
      <c r="A227" s="62"/>
    </row>
    <row r="228" spans="1:1" x14ac:dyDescent="0.25">
      <c r="A228" s="62"/>
    </row>
    <row r="229" spans="1:1" x14ac:dyDescent="0.25">
      <c r="A229" s="62"/>
    </row>
    <row r="230" spans="1:1" x14ac:dyDescent="0.25">
      <c r="A230" s="62"/>
    </row>
    <row r="231" spans="1:1" x14ac:dyDescent="0.25">
      <c r="A231" s="62"/>
    </row>
    <row r="232" spans="1:1" x14ac:dyDescent="0.25">
      <c r="A232" s="62"/>
    </row>
    <row r="233" spans="1:1" x14ac:dyDescent="0.25">
      <c r="A233" s="62"/>
    </row>
    <row r="234" spans="1:1" x14ac:dyDescent="0.25">
      <c r="A234" s="62"/>
    </row>
    <row r="235" spans="1:1" x14ac:dyDescent="0.25">
      <c r="A235" s="62"/>
    </row>
    <row r="236" spans="1:1" x14ac:dyDescent="0.25">
      <c r="A236" s="62"/>
    </row>
    <row r="237" spans="1:1" x14ac:dyDescent="0.25">
      <c r="A237" s="62"/>
    </row>
    <row r="238" spans="1:1" x14ac:dyDescent="0.25">
      <c r="A238" s="62"/>
    </row>
    <row r="239" spans="1:1" x14ac:dyDescent="0.25">
      <c r="A239" s="62"/>
    </row>
    <row r="240" spans="1:1" x14ac:dyDescent="0.25">
      <c r="A240" s="62"/>
    </row>
    <row r="241" spans="1:1" x14ac:dyDescent="0.25">
      <c r="A241" s="62"/>
    </row>
    <row r="242" spans="1:1" x14ac:dyDescent="0.25">
      <c r="A242" s="62"/>
    </row>
    <row r="243" spans="1:1" x14ac:dyDescent="0.25">
      <c r="A243" s="62"/>
    </row>
    <row r="244" spans="1:1" x14ac:dyDescent="0.25">
      <c r="A244" s="62"/>
    </row>
    <row r="245" spans="1:1" x14ac:dyDescent="0.25">
      <c r="A245" s="62"/>
    </row>
    <row r="246" spans="1:1" x14ac:dyDescent="0.25">
      <c r="A246" s="62"/>
    </row>
    <row r="247" spans="1:1" x14ac:dyDescent="0.25">
      <c r="A247" s="62"/>
    </row>
    <row r="248" spans="1:1" x14ac:dyDescent="0.25">
      <c r="A248" s="62"/>
    </row>
    <row r="249" spans="1:1" x14ac:dyDescent="0.25">
      <c r="A249" s="62"/>
    </row>
    <row r="250" spans="1:1" x14ac:dyDescent="0.25">
      <c r="A250" s="62"/>
    </row>
    <row r="251" spans="1:1" x14ac:dyDescent="0.25">
      <c r="A251" s="62"/>
    </row>
    <row r="252" spans="1:1" x14ac:dyDescent="0.25">
      <c r="A252" s="62"/>
    </row>
    <row r="253" spans="1:1" x14ac:dyDescent="0.25">
      <c r="A253" s="62"/>
    </row>
    <row r="254" spans="1:1" x14ac:dyDescent="0.25">
      <c r="A254" s="62"/>
    </row>
    <row r="255" spans="1:1" x14ac:dyDescent="0.25">
      <c r="A255" s="62"/>
    </row>
    <row r="256" spans="1:1" x14ac:dyDescent="0.25">
      <c r="A256" s="62"/>
    </row>
    <row r="257" spans="1:1" x14ac:dyDescent="0.25">
      <c r="A257" s="62"/>
    </row>
    <row r="258" spans="1:1" x14ac:dyDescent="0.25">
      <c r="A258" s="62"/>
    </row>
    <row r="259" spans="1:1" x14ac:dyDescent="0.25">
      <c r="A259" s="62"/>
    </row>
    <row r="260" spans="1:1" x14ac:dyDescent="0.25">
      <c r="A260" s="62"/>
    </row>
    <row r="261" spans="1:1" x14ac:dyDescent="0.25">
      <c r="A261" s="62"/>
    </row>
    <row r="262" spans="1:1" x14ac:dyDescent="0.25">
      <c r="A262" s="62"/>
    </row>
    <row r="263" spans="1:1" x14ac:dyDescent="0.25">
      <c r="A263" s="62"/>
    </row>
    <row r="264" spans="1:1" x14ac:dyDescent="0.25">
      <c r="A264" s="62"/>
    </row>
    <row r="265" spans="1:1" x14ac:dyDescent="0.25">
      <c r="A265" s="62"/>
    </row>
    <row r="266" spans="1:1" x14ac:dyDescent="0.25">
      <c r="A266" s="62"/>
    </row>
    <row r="267" spans="1:1" x14ac:dyDescent="0.25">
      <c r="A267" s="62"/>
    </row>
    <row r="268" spans="1:1" x14ac:dyDescent="0.25">
      <c r="A268" s="62"/>
    </row>
    <row r="269" spans="1:1" x14ac:dyDescent="0.25">
      <c r="A269" s="62"/>
    </row>
    <row r="270" spans="1:1" x14ac:dyDescent="0.25">
      <c r="A270" s="62"/>
    </row>
    <row r="271" spans="1:1" x14ac:dyDescent="0.25">
      <c r="A271" s="62"/>
    </row>
    <row r="272" spans="1:1" x14ac:dyDescent="0.25">
      <c r="A272" s="62"/>
    </row>
    <row r="273" spans="1:1" x14ac:dyDescent="0.25">
      <c r="A273" s="62"/>
    </row>
    <row r="274" spans="1:1" x14ac:dyDescent="0.25">
      <c r="A274" s="62"/>
    </row>
    <row r="275" spans="1:1" x14ac:dyDescent="0.25">
      <c r="A275" s="62"/>
    </row>
    <row r="276" spans="1:1" x14ac:dyDescent="0.25">
      <c r="A276" s="62"/>
    </row>
    <row r="277" spans="1:1" x14ac:dyDescent="0.25">
      <c r="A277" s="62"/>
    </row>
    <row r="278" spans="1:1" x14ac:dyDescent="0.25">
      <c r="A278" s="62"/>
    </row>
    <row r="279" spans="1:1" x14ac:dyDescent="0.25">
      <c r="A279" s="62"/>
    </row>
    <row r="280" spans="1:1" x14ac:dyDescent="0.25">
      <c r="A280" s="62"/>
    </row>
    <row r="281" spans="1:1" x14ac:dyDescent="0.25">
      <c r="A281" s="62"/>
    </row>
    <row r="282" spans="1:1" x14ac:dyDescent="0.25">
      <c r="A282" s="62"/>
    </row>
    <row r="283" spans="1:1" x14ac:dyDescent="0.25">
      <c r="A283" s="62"/>
    </row>
    <row r="284" spans="1:1" x14ac:dyDescent="0.25">
      <c r="A284" s="62"/>
    </row>
    <row r="285" spans="1:1" x14ac:dyDescent="0.25">
      <c r="A285" s="62"/>
    </row>
    <row r="286" spans="1:1" x14ac:dyDescent="0.25">
      <c r="A286" s="62"/>
    </row>
    <row r="287" spans="1:1" x14ac:dyDescent="0.25">
      <c r="A287" s="62"/>
    </row>
    <row r="288" spans="1:1" x14ac:dyDescent="0.25">
      <c r="A288" s="62"/>
    </row>
    <row r="289" spans="1:1" x14ac:dyDescent="0.25">
      <c r="A289" s="62"/>
    </row>
    <row r="290" spans="1:1" x14ac:dyDescent="0.25">
      <c r="A290" s="62"/>
    </row>
    <row r="291" spans="1:1" x14ac:dyDescent="0.25">
      <c r="A291" s="62"/>
    </row>
    <row r="292" spans="1:1" x14ac:dyDescent="0.25">
      <c r="A292" s="62"/>
    </row>
    <row r="293" spans="1:1" x14ac:dyDescent="0.25">
      <c r="A293" s="62"/>
    </row>
    <row r="294" spans="1:1" x14ac:dyDescent="0.25">
      <c r="A294" s="62"/>
    </row>
    <row r="295" spans="1:1" x14ac:dyDescent="0.25">
      <c r="A295" s="62"/>
    </row>
    <row r="296" spans="1:1" x14ac:dyDescent="0.25">
      <c r="A296" s="62"/>
    </row>
    <row r="297" spans="1:1" x14ac:dyDescent="0.25">
      <c r="A297" s="62"/>
    </row>
    <row r="298" spans="1:1" x14ac:dyDescent="0.25">
      <c r="A298" s="62"/>
    </row>
    <row r="299" spans="1:1" x14ac:dyDescent="0.25">
      <c r="A299" s="62"/>
    </row>
    <row r="300" spans="1:1" x14ac:dyDescent="0.25">
      <c r="A300" s="62"/>
    </row>
    <row r="301" spans="1:1" x14ac:dyDescent="0.25">
      <c r="A301" s="62"/>
    </row>
    <row r="302" spans="1:1" x14ac:dyDescent="0.25">
      <c r="A302" s="62"/>
    </row>
    <row r="303" spans="1:1" x14ac:dyDescent="0.25">
      <c r="A303" s="62"/>
    </row>
    <row r="304" spans="1:1" x14ac:dyDescent="0.25">
      <c r="A304" s="62"/>
    </row>
    <row r="305" spans="1:1" x14ac:dyDescent="0.25">
      <c r="A305" s="62"/>
    </row>
    <row r="306" spans="1:1" x14ac:dyDescent="0.25">
      <c r="A306" s="62"/>
    </row>
    <row r="307" spans="1:1" x14ac:dyDescent="0.25">
      <c r="A307" s="62"/>
    </row>
    <row r="308" spans="1:1" x14ac:dyDescent="0.25">
      <c r="A308" s="62"/>
    </row>
    <row r="309" spans="1:1" x14ac:dyDescent="0.25">
      <c r="A309" s="62"/>
    </row>
    <row r="310" spans="1:1" x14ac:dyDescent="0.25">
      <c r="A310" s="62"/>
    </row>
    <row r="311" spans="1:1" x14ac:dyDescent="0.25">
      <c r="A311" s="62"/>
    </row>
    <row r="312" spans="1:1" x14ac:dyDescent="0.25">
      <c r="A312" s="62"/>
    </row>
    <row r="313" spans="1:1" x14ac:dyDescent="0.25">
      <c r="A313" s="62"/>
    </row>
    <row r="314" spans="1:1" x14ac:dyDescent="0.25">
      <c r="A314" s="62"/>
    </row>
    <row r="315" spans="1:1" x14ac:dyDescent="0.25">
      <c r="A315" s="62"/>
    </row>
    <row r="316" spans="1:1" x14ac:dyDescent="0.25">
      <c r="A316" s="62"/>
    </row>
    <row r="317" spans="1:1" x14ac:dyDescent="0.25">
      <c r="A317" s="62"/>
    </row>
    <row r="318" spans="1:1" x14ac:dyDescent="0.25">
      <c r="A318" s="62"/>
    </row>
    <row r="319" spans="1:1" x14ac:dyDescent="0.25">
      <c r="A319" s="62"/>
    </row>
    <row r="320" spans="1:1" x14ac:dyDescent="0.25">
      <c r="A320" s="62"/>
    </row>
    <row r="321" spans="1:1" x14ac:dyDescent="0.25">
      <c r="A321" s="62"/>
    </row>
    <row r="322" spans="1:1" x14ac:dyDescent="0.25">
      <c r="A322" s="62"/>
    </row>
    <row r="323" spans="1:1" x14ac:dyDescent="0.25">
      <c r="A323" s="62"/>
    </row>
    <row r="324" spans="1:1" x14ac:dyDescent="0.25">
      <c r="A324" s="62"/>
    </row>
    <row r="325" spans="1:1" x14ac:dyDescent="0.25">
      <c r="A325" s="62"/>
    </row>
    <row r="326" spans="1:1" x14ac:dyDescent="0.25">
      <c r="A326" s="62"/>
    </row>
    <row r="327" spans="1:1" x14ac:dyDescent="0.25">
      <c r="A327" s="62"/>
    </row>
    <row r="328" spans="1:1" x14ac:dyDescent="0.25">
      <c r="A328" s="62"/>
    </row>
    <row r="329" spans="1:1" x14ac:dyDescent="0.25">
      <c r="A329" s="62"/>
    </row>
    <row r="330" spans="1:1" x14ac:dyDescent="0.25">
      <c r="A330" s="62"/>
    </row>
    <row r="331" spans="1:1" x14ac:dyDescent="0.25">
      <c r="A331" s="62"/>
    </row>
    <row r="332" spans="1:1" x14ac:dyDescent="0.25">
      <c r="A332" s="62"/>
    </row>
    <row r="333" spans="1:1" x14ac:dyDescent="0.25">
      <c r="A333" s="62"/>
    </row>
    <row r="334" spans="1:1" x14ac:dyDescent="0.25">
      <c r="A334" s="62"/>
    </row>
    <row r="335" spans="1:1" x14ac:dyDescent="0.25">
      <c r="A335" s="62"/>
    </row>
    <row r="336" spans="1:1" x14ac:dyDescent="0.25">
      <c r="A336" s="62"/>
    </row>
    <row r="337" spans="1:1" x14ac:dyDescent="0.25">
      <c r="A337" s="62"/>
    </row>
    <row r="338" spans="1:1" x14ac:dyDescent="0.25">
      <c r="A338" s="62"/>
    </row>
    <row r="339" spans="1:1" x14ac:dyDescent="0.25">
      <c r="A339" s="62"/>
    </row>
    <row r="340" spans="1:1" x14ac:dyDescent="0.25">
      <c r="A340" s="62"/>
    </row>
    <row r="341" spans="1:1" x14ac:dyDescent="0.25">
      <c r="A341" s="62"/>
    </row>
    <row r="342" spans="1:1" x14ac:dyDescent="0.25">
      <c r="A342" s="62"/>
    </row>
    <row r="343" spans="1:1" x14ac:dyDescent="0.25">
      <c r="A343" s="62"/>
    </row>
    <row r="344" spans="1:1" x14ac:dyDescent="0.25">
      <c r="A344" s="62"/>
    </row>
    <row r="345" spans="1:1" x14ac:dyDescent="0.25">
      <c r="A345" s="62"/>
    </row>
    <row r="346" spans="1:1" x14ac:dyDescent="0.25">
      <c r="A346" s="62"/>
    </row>
    <row r="347" spans="1:1" x14ac:dyDescent="0.25">
      <c r="A347" s="62"/>
    </row>
    <row r="348" spans="1:1" x14ac:dyDescent="0.25">
      <c r="A348" s="62"/>
    </row>
    <row r="349" spans="1:1" x14ac:dyDescent="0.25">
      <c r="A349" s="62"/>
    </row>
    <row r="350" spans="1:1" x14ac:dyDescent="0.25">
      <c r="A350" s="62"/>
    </row>
    <row r="351" spans="1:1" x14ac:dyDescent="0.25">
      <c r="A351" s="62"/>
    </row>
    <row r="352" spans="1:1" x14ac:dyDescent="0.25">
      <c r="A352" s="62"/>
    </row>
    <row r="353" spans="1:1" x14ac:dyDescent="0.25">
      <c r="A353" s="62"/>
    </row>
    <row r="354" spans="1:1" x14ac:dyDescent="0.25">
      <c r="A354" s="62"/>
    </row>
    <row r="355" spans="1:1" x14ac:dyDescent="0.25">
      <c r="A355" s="62"/>
    </row>
    <row r="356" spans="1:1" x14ac:dyDescent="0.25">
      <c r="A356" s="62"/>
    </row>
    <row r="357" spans="1:1" x14ac:dyDescent="0.25">
      <c r="A357" s="62"/>
    </row>
    <row r="358" spans="1:1" x14ac:dyDescent="0.25">
      <c r="A358" s="62"/>
    </row>
  </sheetData>
  <mergeCells count="1">
    <mergeCell ref="C1:F2"/>
  </mergeCells>
  <dataValidations count="4">
    <dataValidation type="list" allowBlank="1" showInputMessage="1" showErrorMessage="1" sqref="E5:E104" xr:uid="{2914B46D-9C24-43CA-82AC-93734F538E07}">
      <formula1>OFFSET(drop_cn_codes,0,0,COUNTIFS(drop_cn_codes, "&lt;&gt;0", drop_cn_codes, "&lt;&gt;"))</formula1>
    </dataValidation>
    <dataValidation type="list" allowBlank="1" showInputMessage="1" showErrorMessage="1" sqref="F5:F104" xr:uid="{65849C16-37BA-434A-9D0B-C8E6A1494FA8}">
      <formula1>OFFSET(drop_countries,0,0,COUNTIFS(drop_countries, "&lt;&gt;0", drop_countries, "&lt;&gt;"))</formula1>
    </dataValidation>
    <dataValidation type="list" allowBlank="1" showInputMessage="1" showErrorMessage="1" sqref="C5:C104" xr:uid="{29484F3D-D65D-49F1-B0E2-CAAFE6F60725}">
      <formula1>OFFSET(drop_companies,0,0,SUM(--(drop_companies&lt;&gt;0)*(drop_companies&lt;&gt;"")))</formula1>
    </dataValidation>
    <dataValidation type="list" allowBlank="1" showInputMessage="1" showErrorMessage="1" sqref="D5:D104" xr:uid="{83E5A535-98D1-442E-8829-44D680875F78}">
      <formula1>drop_suppliers</formula1>
    </dataValidation>
  </dataValidations>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CFF85-FAF2-4004-848E-0D11EEF1295D}">
  <dimension ref="A1:E26"/>
  <sheetViews>
    <sheetView workbookViewId="0">
      <selection activeCell="A2" sqref="A2"/>
    </sheetView>
  </sheetViews>
  <sheetFormatPr baseColWidth="10" defaultColWidth="11.42578125" defaultRowHeight="15" x14ac:dyDescent="0.25"/>
  <cols>
    <col min="1" max="4" width="25.42578125" customWidth="1"/>
    <col min="5" max="5" width="18.42578125" customWidth="1"/>
  </cols>
  <sheetData>
    <row r="1" spans="1:5" x14ac:dyDescent="0.25">
      <c r="A1" s="8" t="s">
        <v>86</v>
      </c>
    </row>
    <row r="2" spans="1:5" x14ac:dyDescent="0.25">
      <c r="A2" s="7">
        <f>SUMIFS(d_emissions_per_position, d_position_relevant_for_plot, 1)</f>
        <v>0</v>
      </c>
    </row>
    <row r="3" spans="1:5" x14ac:dyDescent="0.25">
      <c r="A3" s="11"/>
    </row>
    <row r="5" spans="1:5" s="9" customFormat="1" ht="30" x14ac:dyDescent="0.25">
      <c r="A5" s="8" t="s">
        <v>83</v>
      </c>
      <c r="B5" s="8" t="s">
        <v>87</v>
      </c>
      <c r="C5" s="8" t="s">
        <v>88</v>
      </c>
      <c r="D5" s="8" t="s">
        <v>89</v>
      </c>
      <c r="E5" s="8" t="s">
        <v>90</v>
      </c>
    </row>
    <row r="6" spans="1:5" x14ac:dyDescent="0.25">
      <c r="A6" s="7">
        <v>2026</v>
      </c>
      <c r="B6" s="10">
        <v>2.5000000000000001E-2</v>
      </c>
      <c r="C6" s="7">
        <f>$A$2 * $B6</f>
        <v>0</v>
      </c>
      <c r="D6" s="7">
        <v>80</v>
      </c>
      <c r="E6" s="7">
        <f>$C6 * $D6</f>
        <v>0</v>
      </c>
    </row>
    <row r="7" spans="1:5" x14ac:dyDescent="0.25">
      <c r="A7" s="7">
        <v>2027</v>
      </c>
      <c r="B7" s="10">
        <v>0.05</v>
      </c>
      <c r="C7" s="7">
        <f t="shared" ref="C7:C14" si="0">$A$2 * $B7</f>
        <v>0</v>
      </c>
      <c r="D7" s="7">
        <v>80</v>
      </c>
      <c r="E7" s="7">
        <f t="shared" ref="E7:E14" si="1">$C7 * $D7</f>
        <v>0</v>
      </c>
    </row>
    <row r="8" spans="1:5" x14ac:dyDescent="0.25">
      <c r="A8" s="7">
        <v>2028</v>
      </c>
      <c r="B8" s="10">
        <v>0.1</v>
      </c>
      <c r="C8" s="7">
        <f t="shared" si="0"/>
        <v>0</v>
      </c>
      <c r="D8" s="7">
        <v>80</v>
      </c>
      <c r="E8" s="7">
        <f t="shared" si="1"/>
        <v>0</v>
      </c>
    </row>
    <row r="9" spans="1:5" x14ac:dyDescent="0.25">
      <c r="A9" s="7">
        <v>2029</v>
      </c>
      <c r="B9" s="10">
        <v>0.22500000000000001</v>
      </c>
      <c r="C9" s="7">
        <f t="shared" si="0"/>
        <v>0</v>
      </c>
      <c r="D9" s="7">
        <v>80</v>
      </c>
      <c r="E9" s="7">
        <f t="shared" si="1"/>
        <v>0</v>
      </c>
    </row>
    <row r="10" spans="1:5" x14ac:dyDescent="0.25">
      <c r="A10" s="7">
        <v>2030</v>
      </c>
      <c r="B10" s="10">
        <v>0.48499999999999999</v>
      </c>
      <c r="C10" s="7">
        <f t="shared" si="0"/>
        <v>0</v>
      </c>
      <c r="D10" s="7">
        <v>80</v>
      </c>
      <c r="E10" s="7">
        <f t="shared" si="1"/>
        <v>0</v>
      </c>
    </row>
    <row r="11" spans="1:5" x14ac:dyDescent="0.25">
      <c r="A11" s="7">
        <v>2031</v>
      </c>
      <c r="B11" s="10">
        <v>0.61</v>
      </c>
      <c r="C11" s="7">
        <f t="shared" si="0"/>
        <v>0</v>
      </c>
      <c r="D11" s="7">
        <v>80</v>
      </c>
      <c r="E11" s="7">
        <f t="shared" si="1"/>
        <v>0</v>
      </c>
    </row>
    <row r="12" spans="1:5" x14ac:dyDescent="0.25">
      <c r="A12" s="7">
        <v>2032</v>
      </c>
      <c r="B12" s="10">
        <v>0.73499999999999999</v>
      </c>
      <c r="C12" s="7">
        <f t="shared" si="0"/>
        <v>0</v>
      </c>
      <c r="D12" s="7">
        <v>80</v>
      </c>
      <c r="E12" s="7">
        <f t="shared" si="1"/>
        <v>0</v>
      </c>
    </row>
    <row r="13" spans="1:5" x14ac:dyDescent="0.25">
      <c r="A13" s="7">
        <v>2033</v>
      </c>
      <c r="B13" s="10">
        <v>0.86</v>
      </c>
      <c r="C13" s="7">
        <f t="shared" si="0"/>
        <v>0</v>
      </c>
      <c r="D13" s="7">
        <v>80</v>
      </c>
      <c r="E13" s="7">
        <f t="shared" si="1"/>
        <v>0</v>
      </c>
    </row>
    <row r="14" spans="1:5" x14ac:dyDescent="0.25">
      <c r="A14" s="7">
        <v>2034</v>
      </c>
      <c r="B14" s="10">
        <v>1</v>
      </c>
      <c r="C14" s="7">
        <f t="shared" si="0"/>
        <v>0</v>
      </c>
      <c r="D14" s="7">
        <v>80</v>
      </c>
      <c r="E14" s="7">
        <f t="shared" si="1"/>
        <v>0</v>
      </c>
    </row>
    <row r="17" spans="1:2" x14ac:dyDescent="0.25">
      <c r="A17" s="8" t="s">
        <v>83</v>
      </c>
      <c r="B17" s="8" t="s">
        <v>84</v>
      </c>
    </row>
    <row r="18" spans="1:2" x14ac:dyDescent="0.25">
      <c r="A18" s="7">
        <v>2026</v>
      </c>
      <c r="B18" s="7">
        <f>$E6</f>
        <v>0</v>
      </c>
    </row>
    <row r="19" spans="1:2" x14ac:dyDescent="0.25">
      <c r="A19" s="7">
        <v>2027</v>
      </c>
      <c r="B19" s="7">
        <f t="shared" ref="B19:B26" si="2">$E7</f>
        <v>0</v>
      </c>
    </row>
    <row r="20" spans="1:2" x14ac:dyDescent="0.25">
      <c r="A20" s="7">
        <v>2028</v>
      </c>
      <c r="B20" s="7">
        <f t="shared" si="2"/>
        <v>0</v>
      </c>
    </row>
    <row r="21" spans="1:2" x14ac:dyDescent="0.25">
      <c r="A21" s="7">
        <v>2029</v>
      </c>
      <c r="B21" s="7">
        <f t="shared" si="2"/>
        <v>0</v>
      </c>
    </row>
    <row r="22" spans="1:2" x14ac:dyDescent="0.25">
      <c r="A22" s="7">
        <v>2030</v>
      </c>
      <c r="B22" s="7">
        <f t="shared" si="2"/>
        <v>0</v>
      </c>
    </row>
    <row r="23" spans="1:2" x14ac:dyDescent="0.25">
      <c r="A23" s="7">
        <v>2031</v>
      </c>
      <c r="B23" s="7">
        <f t="shared" si="2"/>
        <v>0</v>
      </c>
    </row>
    <row r="24" spans="1:2" x14ac:dyDescent="0.25">
      <c r="A24" s="7">
        <v>2032</v>
      </c>
      <c r="B24" s="7">
        <f t="shared" si="2"/>
        <v>0</v>
      </c>
    </row>
    <row r="25" spans="1:2" x14ac:dyDescent="0.25">
      <c r="A25" s="7">
        <v>2033</v>
      </c>
      <c r="B25" s="7">
        <f t="shared" si="2"/>
        <v>0</v>
      </c>
    </row>
    <row r="26" spans="1:2" x14ac:dyDescent="0.25">
      <c r="A26" s="7">
        <v>2034</v>
      </c>
      <c r="B26" s="7">
        <f t="shared" si="2"/>
        <v>0</v>
      </c>
    </row>
  </sheetData>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38"/>
  <sheetViews>
    <sheetView tabSelected="1" zoomScale="85" zoomScaleNormal="85" workbookViewId="0">
      <selection activeCell="K6" sqref="K6"/>
    </sheetView>
  </sheetViews>
  <sheetFormatPr baseColWidth="10" defaultColWidth="11.42578125" defaultRowHeight="15" x14ac:dyDescent="0.25"/>
  <cols>
    <col min="1" max="1" width="11.42578125" style="1"/>
    <col min="2" max="2" width="35.28515625" style="1" customWidth="1"/>
    <col min="3" max="3" width="28.140625" style="1" customWidth="1"/>
    <col min="4" max="4" width="25.42578125" style="1" customWidth="1"/>
    <col min="5" max="5" width="13" style="1" customWidth="1"/>
    <col min="6" max="42" width="11.42578125" style="1"/>
    <col min="43" max="44" width="11.42578125" style="83"/>
    <col min="45" max="16384" width="11.42578125" style="1"/>
  </cols>
  <sheetData>
    <row r="1" spans="1:44" ht="15" customHeight="1" x14ac:dyDescent="0.25">
      <c r="A1" s="2" t="s">
        <v>91</v>
      </c>
      <c r="B1" s="2" t="s">
        <v>92</v>
      </c>
      <c r="C1" s="2" t="s">
        <v>93</v>
      </c>
      <c r="D1" s="2" t="s">
        <v>94</v>
      </c>
      <c r="E1" s="2" t="s">
        <v>95</v>
      </c>
      <c r="F1" s="2" t="s">
        <v>96</v>
      </c>
      <c r="G1" s="2" t="s">
        <v>97</v>
      </c>
      <c r="H1" s="2" t="s">
        <v>98</v>
      </c>
      <c r="I1" s="2" t="s">
        <v>99</v>
      </c>
      <c r="J1" s="3" t="s">
        <v>100</v>
      </c>
      <c r="K1" s="2" t="s">
        <v>101</v>
      </c>
      <c r="L1" s="2" t="s">
        <v>102</v>
      </c>
      <c r="M1" s="2" t="s">
        <v>103</v>
      </c>
      <c r="N1" s="2" t="s">
        <v>104</v>
      </c>
      <c r="O1" s="2" t="s">
        <v>105</v>
      </c>
      <c r="P1" s="2" t="s">
        <v>106</v>
      </c>
      <c r="Q1" s="2" t="s">
        <v>107</v>
      </c>
      <c r="R1" s="2" t="s">
        <v>108</v>
      </c>
      <c r="S1" s="2" t="s">
        <v>109</v>
      </c>
      <c r="T1" s="2" t="s">
        <v>110</v>
      </c>
      <c r="U1" s="2" t="s">
        <v>111</v>
      </c>
      <c r="V1" s="2" t="s">
        <v>112</v>
      </c>
      <c r="W1" s="2" t="s">
        <v>113</v>
      </c>
      <c r="X1" s="2" t="s">
        <v>114</v>
      </c>
      <c r="Y1" s="2" t="s">
        <v>115</v>
      </c>
      <c r="Z1" s="2" t="s">
        <v>116</v>
      </c>
      <c r="AA1" s="2" t="s">
        <v>117</v>
      </c>
      <c r="AB1" s="2" t="s">
        <v>118</v>
      </c>
      <c r="AC1" s="2" t="s">
        <v>119</v>
      </c>
      <c r="AD1" s="2" t="s">
        <v>120</v>
      </c>
      <c r="AE1" s="2" t="s">
        <v>121</v>
      </c>
      <c r="AF1" s="2" t="s">
        <v>122</v>
      </c>
      <c r="AG1" s="2" t="s">
        <v>123</v>
      </c>
      <c r="AH1" s="2" t="s">
        <v>124</v>
      </c>
      <c r="AI1" s="2" t="s">
        <v>125</v>
      </c>
      <c r="AJ1" s="2" t="s">
        <v>126</v>
      </c>
      <c r="AK1" s="2" t="s">
        <v>127</v>
      </c>
      <c r="AL1" s="2" t="s">
        <v>128</v>
      </c>
      <c r="AM1" s="2" t="s">
        <v>129</v>
      </c>
      <c r="AN1" s="2" t="s">
        <v>130</v>
      </c>
      <c r="AO1" s="2" t="s">
        <v>131</v>
      </c>
      <c r="AQ1" s="2" t="s">
        <v>132</v>
      </c>
      <c r="AR1" s="2" t="s">
        <v>133</v>
      </c>
    </row>
    <row r="2" spans="1:44" s="4" customFormat="1" ht="25.5" x14ac:dyDescent="0.25">
      <c r="D2" s="5" t="s">
        <v>134</v>
      </c>
      <c r="E2" s="5" t="s">
        <v>135</v>
      </c>
      <c r="F2" s="5" t="s">
        <v>135</v>
      </c>
      <c r="G2" s="5" t="s">
        <v>135</v>
      </c>
      <c r="H2" s="5" t="s">
        <v>135</v>
      </c>
      <c r="I2" s="5" t="s">
        <v>135</v>
      </c>
      <c r="J2" s="5" t="s">
        <v>135</v>
      </c>
      <c r="K2" s="5" t="s">
        <v>135</v>
      </c>
      <c r="L2" s="5" t="s">
        <v>135</v>
      </c>
      <c r="M2" s="5" t="s">
        <v>135</v>
      </c>
      <c r="N2" s="5" t="s">
        <v>135</v>
      </c>
      <c r="O2" s="5" t="s">
        <v>135</v>
      </c>
      <c r="P2" s="5" t="s">
        <v>135</v>
      </c>
      <c r="Q2" s="5" t="s">
        <v>135</v>
      </c>
      <c r="R2" s="5" t="s">
        <v>135</v>
      </c>
      <c r="S2" s="5" t="s">
        <v>135</v>
      </c>
      <c r="T2" s="5" t="s">
        <v>135</v>
      </c>
      <c r="U2" s="5" t="s">
        <v>135</v>
      </c>
      <c r="V2" s="5" t="s">
        <v>135</v>
      </c>
      <c r="W2" s="5" t="s">
        <v>135</v>
      </c>
      <c r="X2" s="5" t="s">
        <v>135</v>
      </c>
      <c r="Y2" s="5" t="s">
        <v>135</v>
      </c>
      <c r="Z2" s="5" t="s">
        <v>135</v>
      </c>
      <c r="AA2" s="5" t="s">
        <v>135</v>
      </c>
      <c r="AB2" s="5" t="s">
        <v>135</v>
      </c>
      <c r="AC2" s="5" t="s">
        <v>135</v>
      </c>
      <c r="AD2" s="5" t="s">
        <v>135</v>
      </c>
      <c r="AE2" s="5" t="s">
        <v>135</v>
      </c>
      <c r="AF2" s="5" t="s">
        <v>135</v>
      </c>
      <c r="AG2" s="5" t="s">
        <v>135</v>
      </c>
      <c r="AH2" s="5" t="s">
        <v>135</v>
      </c>
      <c r="AI2" s="5" t="s">
        <v>135</v>
      </c>
      <c r="AJ2" s="5" t="s">
        <v>135</v>
      </c>
      <c r="AK2" s="5" t="s">
        <v>135</v>
      </c>
      <c r="AL2" s="5" t="s">
        <v>135</v>
      </c>
      <c r="AM2" s="5" t="s">
        <v>135</v>
      </c>
      <c r="AN2" s="5" t="s">
        <v>135</v>
      </c>
      <c r="AO2" s="5" t="s">
        <v>135</v>
      </c>
      <c r="AQ2" s="82" t="s">
        <v>136</v>
      </c>
      <c r="AR2" s="82" t="s">
        <v>135</v>
      </c>
    </row>
    <row r="3" spans="1:44" x14ac:dyDescent="0.25">
      <c r="A3" s="1">
        <v>26011200</v>
      </c>
      <c r="B3" s="1" t="s">
        <v>137</v>
      </c>
      <c r="C3" s="1" t="s">
        <v>138</v>
      </c>
      <c r="D3" s="1">
        <v>0.36</v>
      </c>
      <c r="E3" s="1">
        <v>0.36</v>
      </c>
      <c r="F3" s="1">
        <v>0.36</v>
      </c>
      <c r="G3" s="1">
        <v>0.36</v>
      </c>
      <c r="H3" s="1">
        <v>0.36</v>
      </c>
      <c r="I3" s="1">
        <v>0.39</v>
      </c>
      <c r="J3" s="1">
        <v>0.21</v>
      </c>
      <c r="K3" s="1">
        <v>0.36</v>
      </c>
      <c r="L3" s="1">
        <v>0.36</v>
      </c>
      <c r="M3" s="1">
        <v>0.33</v>
      </c>
      <c r="N3" s="1">
        <v>0.36</v>
      </c>
      <c r="O3" s="1">
        <v>0.36</v>
      </c>
      <c r="P3" s="1">
        <v>0.36</v>
      </c>
      <c r="Q3" s="1">
        <v>0.26</v>
      </c>
      <c r="R3" s="1">
        <v>0.36</v>
      </c>
      <c r="S3" s="1">
        <v>0.36</v>
      </c>
      <c r="T3" s="1">
        <v>0.36</v>
      </c>
      <c r="U3" s="1">
        <v>0.39</v>
      </c>
      <c r="V3" s="1">
        <v>0.36</v>
      </c>
      <c r="W3" s="1">
        <v>0.24</v>
      </c>
      <c r="X3" s="1">
        <v>0.17</v>
      </c>
      <c r="Y3" s="1">
        <v>0.36</v>
      </c>
      <c r="Z3" s="1">
        <v>0.36</v>
      </c>
      <c r="AA3" s="1">
        <v>0.36</v>
      </c>
      <c r="AB3" s="1">
        <v>0.36</v>
      </c>
      <c r="AC3" s="1">
        <v>0.36</v>
      </c>
      <c r="AD3" s="1">
        <v>0.14000000000000001</v>
      </c>
      <c r="AE3" s="1">
        <v>1.45</v>
      </c>
      <c r="AF3" s="1">
        <v>0.36</v>
      </c>
      <c r="AG3" s="1">
        <v>0.36</v>
      </c>
      <c r="AH3" s="1">
        <v>0.36</v>
      </c>
      <c r="AI3" s="1">
        <v>0.25</v>
      </c>
      <c r="AJ3" s="1">
        <v>0.36</v>
      </c>
      <c r="AK3" s="1">
        <v>0.2</v>
      </c>
      <c r="AL3" s="1">
        <v>0.75</v>
      </c>
      <c r="AM3" s="1">
        <v>1.1100000000000001</v>
      </c>
      <c r="AN3" s="1">
        <v>0.36</v>
      </c>
      <c r="AO3" s="1">
        <v>0.74</v>
      </c>
      <c r="AQ3" s="83">
        <v>0.19</v>
      </c>
      <c r="AR3" s="83">
        <v>0.36</v>
      </c>
    </row>
    <row r="4" spans="1:44" x14ac:dyDescent="0.25">
      <c r="A4" s="1">
        <v>72011011</v>
      </c>
      <c r="B4" s="1" t="s">
        <v>139</v>
      </c>
      <c r="C4" s="1" t="s">
        <v>140</v>
      </c>
      <c r="D4" s="1">
        <v>1.9</v>
      </c>
      <c r="E4" s="1">
        <v>1.9</v>
      </c>
      <c r="F4" s="1">
        <v>1.9</v>
      </c>
      <c r="G4" s="1">
        <v>1.9</v>
      </c>
      <c r="H4" s="1">
        <v>1.9</v>
      </c>
      <c r="I4" s="1">
        <v>1.79</v>
      </c>
      <c r="J4" s="1">
        <v>1.38</v>
      </c>
      <c r="K4" s="1">
        <v>1.9</v>
      </c>
      <c r="L4" s="1">
        <v>1.9</v>
      </c>
      <c r="M4" s="1">
        <v>1.75</v>
      </c>
      <c r="N4" s="1">
        <v>1.9</v>
      </c>
      <c r="O4" s="1">
        <v>1.9</v>
      </c>
      <c r="P4" s="1">
        <v>1.9</v>
      </c>
      <c r="Q4" s="1">
        <v>1.88</v>
      </c>
      <c r="R4" s="1">
        <v>1.9</v>
      </c>
      <c r="S4" s="1">
        <v>1.9</v>
      </c>
      <c r="T4" s="1">
        <v>1.9</v>
      </c>
      <c r="U4" s="1">
        <v>2.74</v>
      </c>
      <c r="V4" s="1">
        <v>1.9</v>
      </c>
      <c r="W4" s="1">
        <v>1.98</v>
      </c>
      <c r="X4" s="1">
        <v>1.66</v>
      </c>
      <c r="Y4" s="1">
        <v>1.9</v>
      </c>
      <c r="Z4" s="1">
        <v>1.9</v>
      </c>
      <c r="AA4" s="1">
        <v>1.9</v>
      </c>
      <c r="AB4" s="1">
        <v>1.9</v>
      </c>
      <c r="AC4" s="1">
        <v>1.9</v>
      </c>
      <c r="AD4" s="1">
        <v>2.2599999999999998</v>
      </c>
      <c r="AE4" s="1">
        <v>3.3</v>
      </c>
      <c r="AF4" s="1">
        <v>1.9</v>
      </c>
      <c r="AG4" s="1">
        <v>1.9</v>
      </c>
      <c r="AH4" s="1">
        <v>1.9</v>
      </c>
      <c r="AI4" s="1">
        <v>1.74</v>
      </c>
      <c r="AJ4" s="1">
        <v>1.9</v>
      </c>
      <c r="AK4" s="1">
        <v>1.79</v>
      </c>
      <c r="AL4" s="1">
        <v>1.98</v>
      </c>
      <c r="AM4" s="1">
        <v>1.5</v>
      </c>
      <c r="AN4" s="1">
        <v>1.9</v>
      </c>
      <c r="AO4" s="1">
        <v>3.44</v>
      </c>
      <c r="AQ4" s="83">
        <v>1.69</v>
      </c>
      <c r="AR4" s="83">
        <v>1.9</v>
      </c>
    </row>
    <row r="5" spans="1:44" x14ac:dyDescent="0.25">
      <c r="A5" s="1">
        <v>72011019</v>
      </c>
      <c r="B5" s="1" t="s">
        <v>141</v>
      </c>
      <c r="C5" s="1" t="s">
        <v>140</v>
      </c>
      <c r="D5" s="1">
        <v>1.9</v>
      </c>
      <c r="E5" s="1">
        <v>1.9</v>
      </c>
      <c r="F5" s="1">
        <v>1.9</v>
      </c>
      <c r="G5" s="1">
        <v>1.9</v>
      </c>
      <c r="H5" s="1">
        <v>1.9</v>
      </c>
      <c r="I5" s="1">
        <v>1.79</v>
      </c>
      <c r="J5" s="1">
        <v>1.38</v>
      </c>
      <c r="K5" s="1">
        <v>1.9</v>
      </c>
      <c r="L5" s="1">
        <v>1.9</v>
      </c>
      <c r="M5" s="1">
        <v>1.75</v>
      </c>
      <c r="N5" s="1">
        <v>1.9</v>
      </c>
      <c r="O5" s="1">
        <v>1.9</v>
      </c>
      <c r="P5" s="1">
        <v>1.9</v>
      </c>
      <c r="Q5" s="1">
        <v>1.88</v>
      </c>
      <c r="R5" s="1">
        <v>1.9</v>
      </c>
      <c r="S5" s="1">
        <v>1.9</v>
      </c>
      <c r="T5" s="1">
        <v>1.9</v>
      </c>
      <c r="U5" s="1">
        <v>2.74</v>
      </c>
      <c r="V5" s="1">
        <v>1.9</v>
      </c>
      <c r="W5" s="1">
        <v>1.98</v>
      </c>
      <c r="X5" s="1">
        <v>1.66</v>
      </c>
      <c r="Y5" s="1">
        <v>1.9</v>
      </c>
      <c r="Z5" s="1">
        <v>1.9</v>
      </c>
      <c r="AA5" s="1">
        <v>1.9</v>
      </c>
      <c r="AB5" s="1">
        <v>1.9</v>
      </c>
      <c r="AC5" s="1">
        <v>1.9</v>
      </c>
      <c r="AD5" s="1">
        <v>2.2599999999999998</v>
      </c>
      <c r="AE5" s="1">
        <v>3.3</v>
      </c>
      <c r="AF5" s="1">
        <v>1.9</v>
      </c>
      <c r="AG5" s="1">
        <v>1.9</v>
      </c>
      <c r="AH5" s="1">
        <v>1.9</v>
      </c>
      <c r="AI5" s="1">
        <v>1.74</v>
      </c>
      <c r="AJ5" s="1">
        <v>1.9</v>
      </c>
      <c r="AK5" s="1">
        <v>1.79</v>
      </c>
      <c r="AL5" s="1">
        <v>1.98</v>
      </c>
      <c r="AM5" s="1">
        <v>1.5</v>
      </c>
      <c r="AN5" s="1">
        <v>1.9</v>
      </c>
      <c r="AO5" s="1">
        <v>3.44</v>
      </c>
      <c r="AQ5" s="83">
        <v>1.69</v>
      </c>
      <c r="AR5" s="83">
        <v>1.9</v>
      </c>
    </row>
    <row r="6" spans="1:44" x14ac:dyDescent="0.25">
      <c r="A6" s="1">
        <v>72011030</v>
      </c>
      <c r="B6" s="1" t="s">
        <v>142</v>
      </c>
      <c r="C6" s="1" t="s">
        <v>140</v>
      </c>
      <c r="D6" s="1">
        <v>1.9</v>
      </c>
      <c r="E6" s="1">
        <v>1.9</v>
      </c>
      <c r="F6" s="1">
        <v>1.9</v>
      </c>
      <c r="G6" s="1">
        <v>1.9</v>
      </c>
      <c r="H6" s="1">
        <v>1.9</v>
      </c>
      <c r="I6" s="1">
        <v>1.79</v>
      </c>
      <c r="J6" s="1">
        <v>1.38</v>
      </c>
      <c r="K6" s="1">
        <v>1.9</v>
      </c>
      <c r="L6" s="1">
        <v>1.9</v>
      </c>
      <c r="M6" s="1">
        <v>1.75</v>
      </c>
      <c r="N6" s="1">
        <v>1.9</v>
      </c>
      <c r="O6" s="1">
        <v>1.9</v>
      </c>
      <c r="P6" s="1">
        <v>1.9</v>
      </c>
      <c r="Q6" s="1">
        <v>1.88</v>
      </c>
      <c r="R6" s="1">
        <v>1.9</v>
      </c>
      <c r="S6" s="1">
        <v>1.9</v>
      </c>
      <c r="T6" s="1">
        <v>1.9</v>
      </c>
      <c r="U6" s="1">
        <v>2.74</v>
      </c>
      <c r="V6" s="1">
        <v>1.9</v>
      </c>
      <c r="W6" s="1">
        <v>1.98</v>
      </c>
      <c r="X6" s="1">
        <v>1.66</v>
      </c>
      <c r="Y6" s="1">
        <v>1.9</v>
      </c>
      <c r="Z6" s="1">
        <v>1.9</v>
      </c>
      <c r="AA6" s="1">
        <v>1.9</v>
      </c>
      <c r="AB6" s="1">
        <v>1.9</v>
      </c>
      <c r="AC6" s="1">
        <v>1.9</v>
      </c>
      <c r="AD6" s="1">
        <v>2.2599999999999998</v>
      </c>
      <c r="AE6" s="1">
        <v>3.3</v>
      </c>
      <c r="AF6" s="1">
        <v>1.9</v>
      </c>
      <c r="AG6" s="1">
        <v>1.9</v>
      </c>
      <c r="AH6" s="1">
        <v>1.9</v>
      </c>
      <c r="AI6" s="1">
        <v>1.74</v>
      </c>
      <c r="AJ6" s="1">
        <v>1.9</v>
      </c>
      <c r="AK6" s="1">
        <v>1.79</v>
      </c>
      <c r="AL6" s="1">
        <v>1.98</v>
      </c>
      <c r="AM6" s="1">
        <v>1.5</v>
      </c>
      <c r="AN6" s="1">
        <v>1.9</v>
      </c>
      <c r="AO6" s="1">
        <v>3.44</v>
      </c>
      <c r="AQ6" s="83">
        <v>1.69</v>
      </c>
      <c r="AR6" s="83">
        <v>1.9</v>
      </c>
    </row>
    <row r="7" spans="1:44" x14ac:dyDescent="0.25">
      <c r="A7" s="1">
        <v>72011090</v>
      </c>
      <c r="B7" s="1" t="s">
        <v>143</v>
      </c>
      <c r="C7" s="1" t="s">
        <v>140</v>
      </c>
      <c r="D7" s="1">
        <v>1.9</v>
      </c>
      <c r="E7" s="1">
        <v>1.9</v>
      </c>
      <c r="F7" s="1">
        <v>1.9</v>
      </c>
      <c r="G7" s="1">
        <v>1.9</v>
      </c>
      <c r="H7" s="1">
        <v>1.9</v>
      </c>
      <c r="I7" s="1">
        <v>1.79</v>
      </c>
      <c r="J7" s="1">
        <v>1.38</v>
      </c>
      <c r="K7" s="1">
        <v>1.9</v>
      </c>
      <c r="L7" s="1">
        <v>1.9</v>
      </c>
      <c r="M7" s="1">
        <v>1.75</v>
      </c>
      <c r="N7" s="1">
        <v>1.9</v>
      </c>
      <c r="O7" s="1">
        <v>1.9</v>
      </c>
      <c r="P7" s="1">
        <v>1.9</v>
      </c>
      <c r="Q7" s="1">
        <v>1.88</v>
      </c>
      <c r="R7" s="1">
        <v>1.9</v>
      </c>
      <c r="S7" s="1">
        <v>1.9</v>
      </c>
      <c r="T7" s="1">
        <v>1.9</v>
      </c>
      <c r="U7" s="1">
        <v>2.74</v>
      </c>
      <c r="V7" s="1">
        <v>1.9</v>
      </c>
      <c r="W7" s="1">
        <v>1.98</v>
      </c>
      <c r="X7" s="1">
        <v>1.66</v>
      </c>
      <c r="Y7" s="1">
        <v>1.9</v>
      </c>
      <c r="Z7" s="1">
        <v>1.9</v>
      </c>
      <c r="AA7" s="1">
        <v>1.9</v>
      </c>
      <c r="AB7" s="1">
        <v>1.9</v>
      </c>
      <c r="AC7" s="1">
        <v>1.9</v>
      </c>
      <c r="AD7" s="1">
        <v>2.2599999999999998</v>
      </c>
      <c r="AE7" s="1">
        <v>3.3</v>
      </c>
      <c r="AF7" s="1">
        <v>1.9</v>
      </c>
      <c r="AG7" s="1">
        <v>1.9</v>
      </c>
      <c r="AH7" s="1">
        <v>1.9</v>
      </c>
      <c r="AI7" s="1">
        <v>1.74</v>
      </c>
      <c r="AJ7" s="1">
        <v>1.9</v>
      </c>
      <c r="AK7" s="1">
        <v>1.79</v>
      </c>
      <c r="AL7" s="1">
        <v>1.98</v>
      </c>
      <c r="AM7" s="1">
        <v>1.5</v>
      </c>
      <c r="AN7" s="1">
        <v>1.9</v>
      </c>
      <c r="AO7" s="1">
        <v>3.44</v>
      </c>
      <c r="AQ7" s="83">
        <v>1.69</v>
      </c>
      <c r="AR7" s="83">
        <v>1.9</v>
      </c>
    </row>
    <row r="8" spans="1:44" x14ac:dyDescent="0.25">
      <c r="A8" s="1">
        <v>72012000</v>
      </c>
      <c r="B8" s="1" t="s">
        <v>144</v>
      </c>
      <c r="C8" s="1" t="s">
        <v>140</v>
      </c>
      <c r="D8" s="1">
        <v>1.9</v>
      </c>
      <c r="E8" s="1">
        <v>1.9</v>
      </c>
      <c r="F8" s="1">
        <v>1.9</v>
      </c>
      <c r="G8" s="1">
        <v>1.9</v>
      </c>
      <c r="H8" s="1">
        <v>1.9</v>
      </c>
      <c r="I8" s="1">
        <v>1.79</v>
      </c>
      <c r="J8" s="1">
        <v>1.38</v>
      </c>
      <c r="K8" s="1">
        <v>1.9</v>
      </c>
      <c r="L8" s="1">
        <v>1.9</v>
      </c>
      <c r="M8" s="1">
        <v>1.75</v>
      </c>
      <c r="N8" s="1">
        <v>1.9</v>
      </c>
      <c r="O8" s="1">
        <v>1.9</v>
      </c>
      <c r="P8" s="1">
        <v>1.9</v>
      </c>
      <c r="Q8" s="1">
        <v>1.88</v>
      </c>
      <c r="R8" s="1">
        <v>1.9</v>
      </c>
      <c r="S8" s="1">
        <v>1.9</v>
      </c>
      <c r="T8" s="1">
        <v>1.9</v>
      </c>
      <c r="U8" s="1">
        <v>2.74</v>
      </c>
      <c r="V8" s="1">
        <v>1.9</v>
      </c>
      <c r="W8" s="1">
        <v>1.98</v>
      </c>
      <c r="X8" s="1">
        <v>1.66</v>
      </c>
      <c r="Y8" s="1">
        <v>1.9</v>
      </c>
      <c r="Z8" s="1">
        <v>1.9</v>
      </c>
      <c r="AA8" s="1">
        <v>1.9</v>
      </c>
      <c r="AB8" s="1">
        <v>1.9</v>
      </c>
      <c r="AC8" s="1">
        <v>1.9</v>
      </c>
      <c r="AD8" s="1">
        <v>2.2599999999999998</v>
      </c>
      <c r="AE8" s="1">
        <v>3.3</v>
      </c>
      <c r="AF8" s="1">
        <v>1.9</v>
      </c>
      <c r="AG8" s="1">
        <v>1.9</v>
      </c>
      <c r="AH8" s="1">
        <v>1.9</v>
      </c>
      <c r="AI8" s="1">
        <v>1.74</v>
      </c>
      <c r="AJ8" s="1">
        <v>1.9</v>
      </c>
      <c r="AK8" s="1">
        <v>1.79</v>
      </c>
      <c r="AL8" s="1">
        <v>1.98</v>
      </c>
      <c r="AM8" s="1">
        <v>1.5</v>
      </c>
      <c r="AN8" s="1">
        <v>1.9</v>
      </c>
      <c r="AO8" s="1">
        <v>3.44</v>
      </c>
      <c r="AQ8" s="83">
        <v>1.69</v>
      </c>
      <c r="AR8" s="83">
        <v>1.9</v>
      </c>
    </row>
    <row r="9" spans="1:44" x14ac:dyDescent="0.25">
      <c r="A9" s="1">
        <v>72015010</v>
      </c>
      <c r="B9" s="1" t="s">
        <v>145</v>
      </c>
      <c r="C9" s="1" t="s">
        <v>140</v>
      </c>
      <c r="D9" s="1">
        <v>1.9</v>
      </c>
      <c r="E9" s="1">
        <v>1.9</v>
      </c>
      <c r="F9" s="1">
        <v>1.9</v>
      </c>
      <c r="G9" s="1">
        <v>1.9</v>
      </c>
      <c r="H9" s="1">
        <v>1.9</v>
      </c>
      <c r="I9" s="1">
        <v>1.79</v>
      </c>
      <c r="J9" s="1">
        <v>1.38</v>
      </c>
      <c r="K9" s="1">
        <v>1.9</v>
      </c>
      <c r="L9" s="1">
        <v>1.9</v>
      </c>
      <c r="M9" s="1">
        <v>1.75</v>
      </c>
      <c r="N9" s="1">
        <v>1.9</v>
      </c>
      <c r="O9" s="1">
        <v>1.9</v>
      </c>
      <c r="P9" s="1">
        <v>1.9</v>
      </c>
      <c r="Q9" s="1">
        <v>1.88</v>
      </c>
      <c r="R9" s="1">
        <v>1.9</v>
      </c>
      <c r="S9" s="1">
        <v>1.9</v>
      </c>
      <c r="T9" s="1">
        <v>1.9</v>
      </c>
      <c r="U9" s="1">
        <v>2.74</v>
      </c>
      <c r="V9" s="1">
        <v>1.9</v>
      </c>
      <c r="W9" s="1">
        <v>1.98</v>
      </c>
      <c r="X9" s="1">
        <v>1.66</v>
      </c>
      <c r="Y9" s="1">
        <v>1.9</v>
      </c>
      <c r="Z9" s="1">
        <v>1.9</v>
      </c>
      <c r="AA9" s="1">
        <v>1.9</v>
      </c>
      <c r="AB9" s="1">
        <v>1.9</v>
      </c>
      <c r="AC9" s="1">
        <v>1.9</v>
      </c>
      <c r="AD9" s="1">
        <v>2.2599999999999998</v>
      </c>
      <c r="AE9" s="1">
        <v>3.3</v>
      </c>
      <c r="AF9" s="1">
        <v>1.9</v>
      </c>
      <c r="AG9" s="1">
        <v>1.9</v>
      </c>
      <c r="AH9" s="1">
        <v>1.9</v>
      </c>
      <c r="AI9" s="1">
        <v>1.74</v>
      </c>
      <c r="AJ9" s="1">
        <v>1.9</v>
      </c>
      <c r="AK9" s="1">
        <v>1.79</v>
      </c>
      <c r="AL9" s="1">
        <v>1.98</v>
      </c>
      <c r="AM9" s="1">
        <v>1.5</v>
      </c>
      <c r="AN9" s="1">
        <v>1.9</v>
      </c>
      <c r="AO9" s="1">
        <v>3.44</v>
      </c>
      <c r="AQ9" s="83">
        <v>1.69</v>
      </c>
      <c r="AR9" s="83">
        <v>1.9</v>
      </c>
    </row>
    <row r="10" spans="1:44" x14ac:dyDescent="0.25">
      <c r="A10" s="1">
        <v>72015090</v>
      </c>
      <c r="B10" s="1" t="s">
        <v>146</v>
      </c>
      <c r="C10" s="1" t="s">
        <v>140</v>
      </c>
      <c r="D10" s="1">
        <v>1.9</v>
      </c>
      <c r="E10" s="1">
        <v>1.9</v>
      </c>
      <c r="F10" s="1">
        <v>1.9</v>
      </c>
      <c r="G10" s="1">
        <v>1.9</v>
      </c>
      <c r="H10" s="1">
        <v>1.9</v>
      </c>
      <c r="I10" s="1">
        <v>1.79</v>
      </c>
      <c r="J10" s="1">
        <v>1.38</v>
      </c>
      <c r="K10" s="1">
        <v>1.9</v>
      </c>
      <c r="L10" s="1">
        <v>1.9</v>
      </c>
      <c r="M10" s="1">
        <v>1.75</v>
      </c>
      <c r="N10" s="1">
        <v>1.9</v>
      </c>
      <c r="O10" s="1">
        <v>1.9</v>
      </c>
      <c r="P10" s="1">
        <v>1.9</v>
      </c>
      <c r="Q10" s="1">
        <v>1.88</v>
      </c>
      <c r="R10" s="1">
        <v>1.9</v>
      </c>
      <c r="S10" s="1">
        <v>1.9</v>
      </c>
      <c r="T10" s="1">
        <v>1.9</v>
      </c>
      <c r="U10" s="1">
        <v>2.74</v>
      </c>
      <c r="V10" s="1">
        <v>1.9</v>
      </c>
      <c r="W10" s="1">
        <v>1.98</v>
      </c>
      <c r="X10" s="1">
        <v>1.66</v>
      </c>
      <c r="Y10" s="1">
        <v>1.9</v>
      </c>
      <c r="Z10" s="1">
        <v>1.9</v>
      </c>
      <c r="AA10" s="1">
        <v>1.9</v>
      </c>
      <c r="AB10" s="1">
        <v>1.9</v>
      </c>
      <c r="AC10" s="1">
        <v>1.9</v>
      </c>
      <c r="AD10" s="1">
        <v>2.2599999999999998</v>
      </c>
      <c r="AE10" s="1">
        <v>3.3</v>
      </c>
      <c r="AF10" s="1">
        <v>1.9</v>
      </c>
      <c r="AG10" s="1">
        <v>1.9</v>
      </c>
      <c r="AH10" s="1">
        <v>1.9</v>
      </c>
      <c r="AI10" s="1">
        <v>1.74</v>
      </c>
      <c r="AJ10" s="1">
        <v>1.9</v>
      </c>
      <c r="AK10" s="1">
        <v>1.79</v>
      </c>
      <c r="AL10" s="1">
        <v>1.98</v>
      </c>
      <c r="AM10" s="1">
        <v>1.5</v>
      </c>
      <c r="AN10" s="1">
        <v>1.9</v>
      </c>
      <c r="AO10" s="1">
        <v>3.44</v>
      </c>
      <c r="AQ10" s="83">
        <v>1.69</v>
      </c>
      <c r="AR10" s="83">
        <v>1.9</v>
      </c>
    </row>
    <row r="11" spans="1:44" x14ac:dyDescent="0.25">
      <c r="A11" s="1">
        <v>72021120</v>
      </c>
      <c r="B11" s="1" t="s">
        <v>147</v>
      </c>
      <c r="C11" s="1" t="s">
        <v>148</v>
      </c>
      <c r="D11" s="1">
        <v>1.44</v>
      </c>
      <c r="E11" s="1">
        <v>1.44</v>
      </c>
      <c r="F11" s="1">
        <v>1.44</v>
      </c>
      <c r="G11" s="1">
        <v>1.44</v>
      </c>
      <c r="H11" s="1">
        <v>1.44</v>
      </c>
      <c r="I11" s="1">
        <v>1.44</v>
      </c>
      <c r="J11" s="1">
        <v>1.44</v>
      </c>
      <c r="K11" s="1">
        <v>1.44</v>
      </c>
      <c r="L11" s="1">
        <v>1.44</v>
      </c>
      <c r="M11" s="1">
        <v>1.44</v>
      </c>
      <c r="N11" s="1">
        <v>1.44</v>
      </c>
      <c r="O11" s="1">
        <v>1.44</v>
      </c>
      <c r="P11" s="1">
        <v>1.44</v>
      </c>
      <c r="Q11" s="1">
        <v>1.44</v>
      </c>
      <c r="R11" s="1">
        <v>1.44</v>
      </c>
      <c r="S11" s="1">
        <v>1.44</v>
      </c>
      <c r="T11" s="1">
        <v>1.44</v>
      </c>
      <c r="U11" s="1">
        <v>1.44</v>
      </c>
      <c r="V11" s="1">
        <v>1.44</v>
      </c>
      <c r="W11" s="1">
        <v>1.44</v>
      </c>
      <c r="X11" s="1">
        <v>1.44</v>
      </c>
      <c r="Y11" s="1">
        <v>1.44</v>
      </c>
      <c r="Z11" s="1">
        <v>1.44</v>
      </c>
      <c r="AA11" s="1">
        <v>1.44</v>
      </c>
      <c r="AB11" s="1">
        <v>1.44</v>
      </c>
      <c r="AC11" s="1">
        <v>1.44</v>
      </c>
      <c r="AD11" s="1">
        <v>0</v>
      </c>
      <c r="AE11" s="1">
        <v>1.44</v>
      </c>
      <c r="AF11" s="1">
        <v>1.44</v>
      </c>
      <c r="AG11" s="1">
        <v>1.44</v>
      </c>
      <c r="AH11" s="1">
        <v>1.44</v>
      </c>
      <c r="AI11" s="1">
        <v>0</v>
      </c>
      <c r="AJ11" s="1">
        <v>1.44</v>
      </c>
      <c r="AK11" s="1">
        <v>1.44</v>
      </c>
      <c r="AL11" s="1">
        <v>1.44</v>
      </c>
      <c r="AM11" s="1">
        <v>1.44</v>
      </c>
      <c r="AN11" s="1">
        <v>1.44</v>
      </c>
      <c r="AO11" s="1">
        <v>1.44</v>
      </c>
      <c r="AQ11" s="83">
        <v>1.44</v>
      </c>
      <c r="AR11" s="83">
        <v>1.44</v>
      </c>
    </row>
    <row r="12" spans="1:44" x14ac:dyDescent="0.25">
      <c r="A12" s="1">
        <v>72021180</v>
      </c>
      <c r="B12" s="1" t="s">
        <v>149</v>
      </c>
      <c r="C12" s="1" t="s">
        <v>148</v>
      </c>
      <c r="D12" s="1">
        <v>1.44</v>
      </c>
      <c r="E12" s="1">
        <v>1.44</v>
      </c>
      <c r="F12" s="1">
        <v>1.44</v>
      </c>
      <c r="G12" s="1">
        <v>1.44</v>
      </c>
      <c r="H12" s="1">
        <v>1.44</v>
      </c>
      <c r="I12" s="1">
        <v>1.44</v>
      </c>
      <c r="J12" s="1">
        <v>1.44</v>
      </c>
      <c r="K12" s="1">
        <v>1.44</v>
      </c>
      <c r="L12" s="1">
        <v>1.44</v>
      </c>
      <c r="M12" s="1">
        <v>1.44</v>
      </c>
      <c r="N12" s="1">
        <v>1.44</v>
      </c>
      <c r="O12" s="1">
        <v>1.44</v>
      </c>
      <c r="P12" s="1">
        <v>1.44</v>
      </c>
      <c r="Q12" s="1">
        <v>1.44</v>
      </c>
      <c r="R12" s="1">
        <v>1.44</v>
      </c>
      <c r="S12" s="1">
        <v>1.44</v>
      </c>
      <c r="T12" s="1">
        <v>1.44</v>
      </c>
      <c r="U12" s="1">
        <v>1.44</v>
      </c>
      <c r="V12" s="1">
        <v>1.44</v>
      </c>
      <c r="W12" s="1">
        <v>1.44</v>
      </c>
      <c r="X12" s="1">
        <v>1.44</v>
      </c>
      <c r="Y12" s="1">
        <v>1.44</v>
      </c>
      <c r="Z12" s="1">
        <v>1.44</v>
      </c>
      <c r="AA12" s="1">
        <v>1.44</v>
      </c>
      <c r="AB12" s="1">
        <v>1.44</v>
      </c>
      <c r="AC12" s="1">
        <v>1.44</v>
      </c>
      <c r="AD12" s="1">
        <v>0</v>
      </c>
      <c r="AE12" s="1">
        <v>1.44</v>
      </c>
      <c r="AF12" s="1">
        <v>1.44</v>
      </c>
      <c r="AG12" s="1">
        <v>1.44</v>
      </c>
      <c r="AH12" s="1">
        <v>1.44</v>
      </c>
      <c r="AI12" s="1">
        <v>0</v>
      </c>
      <c r="AJ12" s="1">
        <v>1.44</v>
      </c>
      <c r="AK12" s="1">
        <v>1.44</v>
      </c>
      <c r="AL12" s="1">
        <v>1.44</v>
      </c>
      <c r="AM12" s="1">
        <v>1.44</v>
      </c>
      <c r="AN12" s="1">
        <v>1.44</v>
      </c>
      <c r="AO12" s="1">
        <v>1.44</v>
      </c>
      <c r="AQ12" s="83">
        <v>1.44</v>
      </c>
      <c r="AR12" s="83">
        <v>1.44</v>
      </c>
    </row>
    <row r="13" spans="1:44" x14ac:dyDescent="0.25">
      <c r="A13" s="1">
        <v>72021900</v>
      </c>
      <c r="B13" s="1" t="s">
        <v>150</v>
      </c>
      <c r="C13" s="1" t="s">
        <v>148</v>
      </c>
      <c r="D13" s="1">
        <v>1.44</v>
      </c>
      <c r="E13" s="1">
        <v>1.44</v>
      </c>
      <c r="F13" s="1">
        <v>1.44</v>
      </c>
      <c r="G13" s="1">
        <v>1.44</v>
      </c>
      <c r="H13" s="1">
        <v>1.44</v>
      </c>
      <c r="I13" s="1">
        <v>1.44</v>
      </c>
      <c r="J13" s="1">
        <v>1.44</v>
      </c>
      <c r="K13" s="1">
        <v>1.44</v>
      </c>
      <c r="L13" s="1">
        <v>1.44</v>
      </c>
      <c r="M13" s="1">
        <v>1.44</v>
      </c>
      <c r="N13" s="1">
        <v>1.44</v>
      </c>
      <c r="O13" s="1">
        <v>1.44</v>
      </c>
      <c r="P13" s="1">
        <v>1.44</v>
      </c>
      <c r="Q13" s="1">
        <v>1.44</v>
      </c>
      <c r="R13" s="1">
        <v>1.44</v>
      </c>
      <c r="S13" s="1">
        <v>1.44</v>
      </c>
      <c r="T13" s="1">
        <v>1.44</v>
      </c>
      <c r="U13" s="1">
        <v>1.44</v>
      </c>
      <c r="V13" s="1">
        <v>1.44</v>
      </c>
      <c r="W13" s="1">
        <v>1.44</v>
      </c>
      <c r="X13" s="1">
        <v>1.44</v>
      </c>
      <c r="Y13" s="1">
        <v>1.44</v>
      </c>
      <c r="Z13" s="1">
        <v>1.44</v>
      </c>
      <c r="AA13" s="1">
        <v>1.44</v>
      </c>
      <c r="AB13" s="1">
        <v>1.44</v>
      </c>
      <c r="AC13" s="1">
        <v>1.44</v>
      </c>
      <c r="AD13" s="1">
        <v>0</v>
      </c>
      <c r="AE13" s="1">
        <v>1.44</v>
      </c>
      <c r="AF13" s="1">
        <v>1.44</v>
      </c>
      <c r="AG13" s="1">
        <v>1.44</v>
      </c>
      <c r="AH13" s="1">
        <v>1.44</v>
      </c>
      <c r="AI13" s="1">
        <v>0</v>
      </c>
      <c r="AJ13" s="1">
        <v>1.44</v>
      </c>
      <c r="AK13" s="1">
        <v>1.44</v>
      </c>
      <c r="AL13" s="1">
        <v>1.44</v>
      </c>
      <c r="AM13" s="1">
        <v>1.44</v>
      </c>
      <c r="AN13" s="1">
        <v>1.44</v>
      </c>
      <c r="AO13" s="1">
        <v>1.44</v>
      </c>
      <c r="AQ13" s="83">
        <v>1.44</v>
      </c>
      <c r="AR13" s="83">
        <v>1.44</v>
      </c>
    </row>
    <row r="14" spans="1:44" x14ac:dyDescent="0.25">
      <c r="A14" s="1">
        <v>72024110</v>
      </c>
      <c r="B14" s="1" t="s">
        <v>151</v>
      </c>
      <c r="C14" s="1" t="s">
        <v>152</v>
      </c>
      <c r="D14" s="1">
        <v>2.0699999999999998</v>
      </c>
      <c r="E14" s="1">
        <v>2.06</v>
      </c>
      <c r="F14" s="1">
        <v>2.06</v>
      </c>
      <c r="G14" s="1">
        <v>2.06</v>
      </c>
      <c r="H14" s="1">
        <v>2.06</v>
      </c>
      <c r="I14" s="1">
        <v>2.0699999999999998</v>
      </c>
      <c r="J14" s="1">
        <v>2.0699999999999998</v>
      </c>
      <c r="K14" s="1">
        <v>2.06</v>
      </c>
      <c r="L14" s="1">
        <v>2.06</v>
      </c>
      <c r="M14" s="1">
        <v>2.0699999999999998</v>
      </c>
      <c r="N14" s="1">
        <v>2.06</v>
      </c>
      <c r="O14" s="1">
        <v>2.06</v>
      </c>
      <c r="P14" s="1">
        <v>2.06</v>
      </c>
      <c r="Q14" s="1">
        <v>0</v>
      </c>
      <c r="R14" s="1">
        <v>2.06</v>
      </c>
      <c r="S14" s="1">
        <v>2.06</v>
      </c>
      <c r="T14" s="1">
        <v>2.06</v>
      </c>
      <c r="U14" s="1">
        <v>2.0699999999999998</v>
      </c>
      <c r="V14" s="1">
        <v>2.06</v>
      </c>
      <c r="W14" s="1">
        <v>0</v>
      </c>
      <c r="X14" s="1">
        <v>0</v>
      </c>
      <c r="Y14" s="1">
        <v>2.06</v>
      </c>
      <c r="Z14" s="1">
        <v>2.06</v>
      </c>
      <c r="AA14" s="1">
        <v>2.06</v>
      </c>
      <c r="AB14" s="1">
        <v>2.06</v>
      </c>
      <c r="AC14" s="1">
        <v>2.06</v>
      </c>
      <c r="AD14" s="1">
        <v>0</v>
      </c>
      <c r="AE14" s="1">
        <v>2.0699999999999998</v>
      </c>
      <c r="AF14" s="1">
        <v>2.06</v>
      </c>
      <c r="AG14" s="1">
        <v>2.06</v>
      </c>
      <c r="AH14" s="1">
        <v>2.06</v>
      </c>
      <c r="AI14" s="1">
        <v>2.0699999999999998</v>
      </c>
      <c r="AJ14" s="1">
        <v>2.06</v>
      </c>
      <c r="AK14" s="1">
        <v>2.0699999999999998</v>
      </c>
      <c r="AL14" s="1">
        <v>0</v>
      </c>
      <c r="AM14" s="1">
        <v>0</v>
      </c>
      <c r="AN14" s="1">
        <v>2.06</v>
      </c>
      <c r="AO14" s="1">
        <v>2.0699999999999998</v>
      </c>
      <c r="AQ14" s="83">
        <v>2.0699999999999998</v>
      </c>
      <c r="AR14" s="83">
        <v>2.06</v>
      </c>
    </row>
    <row r="15" spans="1:44" x14ac:dyDescent="0.25">
      <c r="A15" s="1">
        <v>72024190</v>
      </c>
      <c r="B15" s="1" t="s">
        <v>153</v>
      </c>
      <c r="C15" s="1" t="s">
        <v>152</v>
      </c>
      <c r="D15" s="1">
        <v>2.0699999999999998</v>
      </c>
      <c r="E15" s="1">
        <v>2.06</v>
      </c>
      <c r="F15" s="1">
        <v>2.06</v>
      </c>
      <c r="G15" s="1">
        <v>2.06</v>
      </c>
      <c r="H15" s="1">
        <v>2.06</v>
      </c>
      <c r="I15" s="1">
        <v>2.0699999999999998</v>
      </c>
      <c r="J15" s="1">
        <v>2.0699999999999998</v>
      </c>
      <c r="K15" s="1">
        <v>2.06</v>
      </c>
      <c r="L15" s="1">
        <v>2.06</v>
      </c>
      <c r="M15" s="1">
        <v>2.0699999999999998</v>
      </c>
      <c r="N15" s="1">
        <v>2.06</v>
      </c>
      <c r="O15" s="1">
        <v>2.06</v>
      </c>
      <c r="P15" s="1">
        <v>2.06</v>
      </c>
      <c r="Q15" s="1">
        <v>0</v>
      </c>
      <c r="R15" s="1">
        <v>2.06</v>
      </c>
      <c r="S15" s="1">
        <v>2.06</v>
      </c>
      <c r="T15" s="1">
        <v>2.06</v>
      </c>
      <c r="U15" s="1">
        <v>2.0699999999999998</v>
      </c>
      <c r="V15" s="1">
        <v>2.06</v>
      </c>
      <c r="W15" s="1">
        <v>0</v>
      </c>
      <c r="X15" s="1">
        <v>0</v>
      </c>
      <c r="Y15" s="1">
        <v>2.06</v>
      </c>
      <c r="Z15" s="1">
        <v>2.06</v>
      </c>
      <c r="AA15" s="1">
        <v>2.06</v>
      </c>
      <c r="AB15" s="1">
        <v>2.06</v>
      </c>
      <c r="AC15" s="1">
        <v>2.06</v>
      </c>
      <c r="AD15" s="1">
        <v>0</v>
      </c>
      <c r="AE15" s="1">
        <v>2.0699999999999998</v>
      </c>
      <c r="AF15" s="1">
        <v>2.06</v>
      </c>
      <c r="AG15" s="1">
        <v>2.06</v>
      </c>
      <c r="AH15" s="1">
        <v>2.06</v>
      </c>
      <c r="AI15" s="1">
        <v>2.0699999999999998</v>
      </c>
      <c r="AJ15" s="1">
        <v>2.06</v>
      </c>
      <c r="AK15" s="1">
        <v>2.0699999999999998</v>
      </c>
      <c r="AL15" s="1">
        <v>0</v>
      </c>
      <c r="AM15" s="1">
        <v>0</v>
      </c>
      <c r="AN15" s="1">
        <v>2.06</v>
      </c>
      <c r="AO15" s="1">
        <v>2.0699999999999998</v>
      </c>
      <c r="AQ15" s="83">
        <v>2.0699999999999998</v>
      </c>
      <c r="AR15" s="83">
        <v>2.06</v>
      </c>
    </row>
    <row r="16" spans="1:44" x14ac:dyDescent="0.25">
      <c r="A16" s="1">
        <v>72024910</v>
      </c>
      <c r="B16" s="1" t="s">
        <v>154</v>
      </c>
      <c r="C16" s="1" t="s">
        <v>152</v>
      </c>
      <c r="D16" s="1">
        <v>2.0699999999999998</v>
      </c>
      <c r="E16" s="1">
        <v>2.06</v>
      </c>
      <c r="F16" s="1">
        <v>2.06</v>
      </c>
      <c r="G16" s="1">
        <v>2.06</v>
      </c>
      <c r="H16" s="1">
        <v>2.06</v>
      </c>
      <c r="I16" s="1">
        <v>2.0699999999999998</v>
      </c>
      <c r="J16" s="1">
        <v>2.0699999999999998</v>
      </c>
      <c r="K16" s="1">
        <v>2.06</v>
      </c>
      <c r="L16" s="1">
        <v>2.06</v>
      </c>
      <c r="M16" s="1">
        <v>2.0699999999999998</v>
      </c>
      <c r="N16" s="1">
        <v>2.06</v>
      </c>
      <c r="O16" s="1">
        <v>2.06</v>
      </c>
      <c r="P16" s="1">
        <v>2.06</v>
      </c>
      <c r="Q16" s="1">
        <v>0</v>
      </c>
      <c r="R16" s="1">
        <v>2.06</v>
      </c>
      <c r="S16" s="1">
        <v>2.06</v>
      </c>
      <c r="T16" s="1">
        <v>2.06</v>
      </c>
      <c r="U16" s="1">
        <v>2.0699999999999998</v>
      </c>
      <c r="V16" s="1">
        <v>2.06</v>
      </c>
      <c r="W16" s="1">
        <v>0</v>
      </c>
      <c r="X16" s="1">
        <v>0</v>
      </c>
      <c r="Y16" s="1">
        <v>2.06</v>
      </c>
      <c r="Z16" s="1">
        <v>2.06</v>
      </c>
      <c r="AA16" s="1">
        <v>2.06</v>
      </c>
      <c r="AB16" s="1">
        <v>2.06</v>
      </c>
      <c r="AC16" s="1">
        <v>2.06</v>
      </c>
      <c r="AD16" s="1">
        <v>0</v>
      </c>
      <c r="AE16" s="1">
        <v>2.0699999999999998</v>
      </c>
      <c r="AF16" s="1">
        <v>2.06</v>
      </c>
      <c r="AG16" s="1">
        <v>2.06</v>
      </c>
      <c r="AH16" s="1">
        <v>2.06</v>
      </c>
      <c r="AI16" s="1">
        <v>2.0699999999999998</v>
      </c>
      <c r="AJ16" s="1">
        <v>2.06</v>
      </c>
      <c r="AK16" s="1">
        <v>2.0699999999999998</v>
      </c>
      <c r="AL16" s="1">
        <v>0</v>
      </c>
      <c r="AM16" s="1">
        <v>0</v>
      </c>
      <c r="AN16" s="1">
        <v>2.06</v>
      </c>
      <c r="AO16" s="1">
        <v>2.0699999999999998</v>
      </c>
      <c r="AQ16" s="83">
        <v>2.0699999999999998</v>
      </c>
      <c r="AR16" s="83">
        <v>2.06</v>
      </c>
    </row>
    <row r="17" spans="1:44" x14ac:dyDescent="0.25">
      <c r="A17" s="1">
        <v>72024950</v>
      </c>
      <c r="B17" s="1" t="s">
        <v>155</v>
      </c>
      <c r="C17" s="1" t="s">
        <v>152</v>
      </c>
      <c r="D17" s="1">
        <v>2.0699999999999998</v>
      </c>
      <c r="E17" s="1">
        <v>2.06</v>
      </c>
      <c r="F17" s="1">
        <v>2.06</v>
      </c>
      <c r="G17" s="1">
        <v>2.06</v>
      </c>
      <c r="H17" s="1">
        <v>2.06</v>
      </c>
      <c r="I17" s="1">
        <v>2.0699999999999998</v>
      </c>
      <c r="J17" s="1">
        <v>2.0699999999999998</v>
      </c>
      <c r="K17" s="1">
        <v>2.06</v>
      </c>
      <c r="L17" s="1">
        <v>2.06</v>
      </c>
      <c r="M17" s="1">
        <v>2.0699999999999998</v>
      </c>
      <c r="N17" s="1">
        <v>2.06</v>
      </c>
      <c r="O17" s="1">
        <v>2.06</v>
      </c>
      <c r="P17" s="1">
        <v>2.06</v>
      </c>
      <c r="Q17" s="1">
        <v>0</v>
      </c>
      <c r="R17" s="1">
        <v>2.06</v>
      </c>
      <c r="S17" s="1">
        <v>2.06</v>
      </c>
      <c r="T17" s="1">
        <v>2.06</v>
      </c>
      <c r="U17" s="1">
        <v>2.0699999999999998</v>
      </c>
      <c r="V17" s="1">
        <v>2.06</v>
      </c>
      <c r="W17" s="1">
        <v>0</v>
      </c>
      <c r="X17" s="1">
        <v>0</v>
      </c>
      <c r="Y17" s="1">
        <v>2.06</v>
      </c>
      <c r="Z17" s="1">
        <v>2.06</v>
      </c>
      <c r="AA17" s="1">
        <v>2.06</v>
      </c>
      <c r="AB17" s="1">
        <v>2.06</v>
      </c>
      <c r="AC17" s="1">
        <v>2.06</v>
      </c>
      <c r="AD17" s="1">
        <v>0</v>
      </c>
      <c r="AE17" s="1">
        <v>2.0699999999999998</v>
      </c>
      <c r="AF17" s="1">
        <v>2.06</v>
      </c>
      <c r="AG17" s="1">
        <v>2.06</v>
      </c>
      <c r="AH17" s="1">
        <v>2.06</v>
      </c>
      <c r="AI17" s="1">
        <v>2.0699999999999998</v>
      </c>
      <c r="AJ17" s="1">
        <v>2.06</v>
      </c>
      <c r="AK17" s="1">
        <v>2.0699999999999998</v>
      </c>
      <c r="AL17" s="1">
        <v>0</v>
      </c>
      <c r="AM17" s="1">
        <v>0</v>
      </c>
      <c r="AN17" s="1">
        <v>2.06</v>
      </c>
      <c r="AO17" s="1">
        <v>2.0699999999999998</v>
      </c>
      <c r="AQ17" s="83">
        <v>2.0699999999999998</v>
      </c>
      <c r="AR17" s="83">
        <v>2.06</v>
      </c>
    </row>
    <row r="18" spans="1:44" x14ac:dyDescent="0.25">
      <c r="A18" s="1">
        <v>72024990</v>
      </c>
      <c r="B18" s="1" t="s">
        <v>156</v>
      </c>
      <c r="C18" s="1" t="s">
        <v>152</v>
      </c>
      <c r="D18" s="1">
        <v>2.0699999999999998</v>
      </c>
      <c r="E18" s="1">
        <v>2.06</v>
      </c>
      <c r="F18" s="1">
        <v>2.06</v>
      </c>
      <c r="G18" s="1">
        <v>2.06</v>
      </c>
      <c r="H18" s="1">
        <v>2.06</v>
      </c>
      <c r="I18" s="1">
        <v>2.0699999999999998</v>
      </c>
      <c r="J18" s="1">
        <v>2.0699999999999998</v>
      </c>
      <c r="K18" s="1">
        <v>2.06</v>
      </c>
      <c r="L18" s="1">
        <v>2.06</v>
      </c>
      <c r="M18" s="1">
        <v>2.0699999999999998</v>
      </c>
      <c r="N18" s="1">
        <v>2.06</v>
      </c>
      <c r="O18" s="1">
        <v>2.06</v>
      </c>
      <c r="P18" s="1">
        <v>2.06</v>
      </c>
      <c r="Q18" s="1">
        <v>0</v>
      </c>
      <c r="R18" s="1">
        <v>2.06</v>
      </c>
      <c r="S18" s="1">
        <v>2.06</v>
      </c>
      <c r="T18" s="1">
        <v>2.06</v>
      </c>
      <c r="U18" s="1">
        <v>2.0699999999999998</v>
      </c>
      <c r="V18" s="1">
        <v>2.06</v>
      </c>
      <c r="W18" s="1">
        <v>0</v>
      </c>
      <c r="X18" s="1">
        <v>0</v>
      </c>
      <c r="Y18" s="1">
        <v>2.06</v>
      </c>
      <c r="Z18" s="1">
        <v>2.06</v>
      </c>
      <c r="AA18" s="1">
        <v>2.06</v>
      </c>
      <c r="AB18" s="1">
        <v>2.06</v>
      </c>
      <c r="AC18" s="1">
        <v>2.06</v>
      </c>
      <c r="AD18" s="1">
        <v>0</v>
      </c>
      <c r="AE18" s="1">
        <v>2.0699999999999998</v>
      </c>
      <c r="AF18" s="1">
        <v>2.06</v>
      </c>
      <c r="AG18" s="1">
        <v>2.06</v>
      </c>
      <c r="AH18" s="1">
        <v>2.06</v>
      </c>
      <c r="AI18" s="1">
        <v>2.0699999999999998</v>
      </c>
      <c r="AJ18" s="1">
        <v>2.06</v>
      </c>
      <c r="AK18" s="1">
        <v>2.0699999999999998</v>
      </c>
      <c r="AL18" s="1">
        <v>0</v>
      </c>
      <c r="AM18" s="1">
        <v>0</v>
      </c>
      <c r="AN18" s="1">
        <v>2.06</v>
      </c>
      <c r="AO18" s="1">
        <v>2.0699999999999998</v>
      </c>
      <c r="AQ18" s="83">
        <v>2.0699999999999998</v>
      </c>
      <c r="AR18" s="83">
        <v>2.06</v>
      </c>
    </row>
    <row r="19" spans="1:44" x14ac:dyDescent="0.25">
      <c r="A19" s="1">
        <v>72026000</v>
      </c>
      <c r="B19" s="1" t="s">
        <v>157</v>
      </c>
      <c r="C19" s="1" t="s">
        <v>158</v>
      </c>
      <c r="D19" s="1">
        <v>3.48</v>
      </c>
      <c r="E19" s="1">
        <v>3.45</v>
      </c>
      <c r="F19" s="1">
        <v>3.45</v>
      </c>
      <c r="G19" s="1">
        <v>3.45</v>
      </c>
      <c r="H19" s="1">
        <v>3.45</v>
      </c>
      <c r="I19" s="1">
        <v>3.48</v>
      </c>
      <c r="J19" s="1">
        <v>3.48</v>
      </c>
      <c r="K19" s="1">
        <v>3.45</v>
      </c>
      <c r="L19" s="1">
        <v>3.45</v>
      </c>
      <c r="M19" s="1">
        <v>0</v>
      </c>
      <c r="N19" s="1">
        <v>3.45</v>
      </c>
      <c r="O19" s="1">
        <v>3.45</v>
      </c>
      <c r="P19" s="1">
        <v>3.45</v>
      </c>
      <c r="Q19" s="1">
        <v>3.48</v>
      </c>
      <c r="R19" s="1">
        <v>3.45</v>
      </c>
      <c r="S19" s="1">
        <v>3.45</v>
      </c>
      <c r="T19" s="1">
        <v>3.45</v>
      </c>
      <c r="U19" s="1">
        <v>0</v>
      </c>
      <c r="V19" s="1">
        <v>3.45</v>
      </c>
      <c r="W19" s="1">
        <v>3.48</v>
      </c>
      <c r="X19" s="1">
        <v>3.48</v>
      </c>
      <c r="Y19" s="1">
        <v>3.45</v>
      </c>
      <c r="Z19" s="1">
        <v>3.45</v>
      </c>
      <c r="AA19" s="1">
        <v>3.45</v>
      </c>
      <c r="AB19" s="1">
        <v>3.45</v>
      </c>
      <c r="AC19" s="1">
        <v>3.45</v>
      </c>
      <c r="AD19" s="1">
        <v>3.48</v>
      </c>
      <c r="AE19" s="1">
        <v>0</v>
      </c>
      <c r="AF19" s="1">
        <v>3.45</v>
      </c>
      <c r="AG19" s="1">
        <v>3.45</v>
      </c>
      <c r="AH19" s="1">
        <v>3.45</v>
      </c>
      <c r="AI19" s="1">
        <v>0</v>
      </c>
      <c r="AJ19" s="1">
        <v>3.45</v>
      </c>
      <c r="AK19" s="1">
        <v>3.48</v>
      </c>
      <c r="AL19" s="1">
        <v>3.48</v>
      </c>
      <c r="AM19" s="1">
        <v>0</v>
      </c>
      <c r="AN19" s="1">
        <v>3.45</v>
      </c>
      <c r="AO19" s="1">
        <v>0</v>
      </c>
      <c r="AQ19" s="83">
        <v>3.48</v>
      </c>
      <c r="AR19" s="83">
        <v>3.45</v>
      </c>
    </row>
    <row r="20" spans="1:44" x14ac:dyDescent="0.25">
      <c r="A20" s="1">
        <v>72031000</v>
      </c>
      <c r="B20" s="1" t="s">
        <v>159</v>
      </c>
      <c r="C20" s="1" t="s">
        <v>160</v>
      </c>
      <c r="D20" s="1">
        <v>4.8099999999999996</v>
      </c>
      <c r="E20" s="1">
        <v>4.8099999999999996</v>
      </c>
      <c r="F20" s="1">
        <v>4.8099999999999996</v>
      </c>
      <c r="G20" s="1">
        <v>4.8099999999999996</v>
      </c>
      <c r="H20" s="1">
        <v>4.8099999999999996</v>
      </c>
      <c r="I20" s="1">
        <v>0</v>
      </c>
      <c r="J20" s="1">
        <v>0</v>
      </c>
      <c r="K20" s="1">
        <v>4.8099999999999996</v>
      </c>
      <c r="L20" s="1">
        <v>4.8099999999999996</v>
      </c>
      <c r="M20" s="1">
        <v>0</v>
      </c>
      <c r="N20" s="1">
        <v>4.8099999999999996</v>
      </c>
      <c r="O20" s="1">
        <v>4.8099999999999996</v>
      </c>
      <c r="P20" s="1">
        <v>4.8099999999999996</v>
      </c>
      <c r="Q20" s="1">
        <v>0</v>
      </c>
      <c r="R20" s="1">
        <v>4.8099999999999996</v>
      </c>
      <c r="S20" s="1">
        <v>4.8099999999999996</v>
      </c>
      <c r="T20" s="1">
        <v>4.8099999999999996</v>
      </c>
      <c r="U20" s="1">
        <v>4.8099999999999996</v>
      </c>
      <c r="V20" s="1">
        <v>4.8099999999999996</v>
      </c>
      <c r="W20" s="1">
        <v>0</v>
      </c>
      <c r="X20" s="1">
        <v>0</v>
      </c>
      <c r="Y20" s="1">
        <v>4.8099999999999996</v>
      </c>
      <c r="Z20" s="1">
        <v>4.8099999999999996</v>
      </c>
      <c r="AA20" s="1">
        <v>4.8099999999999996</v>
      </c>
      <c r="AB20" s="1">
        <v>4.8099999999999996</v>
      </c>
      <c r="AC20" s="1">
        <v>4.8099999999999996</v>
      </c>
      <c r="AD20" s="1">
        <v>0</v>
      </c>
      <c r="AE20" s="1">
        <v>1.62</v>
      </c>
      <c r="AF20" s="1">
        <v>4.8099999999999996</v>
      </c>
      <c r="AG20" s="1">
        <v>4.8099999999999996</v>
      </c>
      <c r="AH20" s="1">
        <v>4.8099999999999996</v>
      </c>
      <c r="AI20" s="1">
        <v>0</v>
      </c>
      <c r="AJ20" s="1">
        <v>4.8099999999999996</v>
      </c>
      <c r="AK20" s="1">
        <v>0</v>
      </c>
      <c r="AL20" s="1">
        <v>0</v>
      </c>
      <c r="AM20" s="1">
        <v>0.63</v>
      </c>
      <c r="AN20" s="1">
        <v>4.8099999999999996</v>
      </c>
      <c r="AO20" s="1">
        <v>0.53</v>
      </c>
      <c r="AQ20" s="83">
        <v>0.39</v>
      </c>
      <c r="AR20" s="83">
        <v>4.8099999999999996</v>
      </c>
    </row>
    <row r="21" spans="1:44" x14ac:dyDescent="0.25">
      <c r="A21" s="1">
        <v>72039000</v>
      </c>
      <c r="B21" s="1" t="s">
        <v>161</v>
      </c>
      <c r="C21" s="1" t="s">
        <v>160</v>
      </c>
      <c r="D21" s="1">
        <v>4.8099999999999996</v>
      </c>
      <c r="E21" s="1">
        <v>4.8099999999999996</v>
      </c>
      <c r="F21" s="1">
        <v>4.8099999999999996</v>
      </c>
      <c r="G21" s="1">
        <v>4.8099999999999996</v>
      </c>
      <c r="H21" s="1">
        <v>4.8099999999999996</v>
      </c>
      <c r="I21" s="1">
        <v>0</v>
      </c>
      <c r="J21" s="1">
        <v>0</v>
      </c>
      <c r="K21" s="1">
        <v>4.8099999999999996</v>
      </c>
      <c r="L21" s="1">
        <v>4.8099999999999996</v>
      </c>
      <c r="M21" s="1">
        <v>0</v>
      </c>
      <c r="N21" s="1">
        <v>4.8099999999999996</v>
      </c>
      <c r="O21" s="1">
        <v>4.8099999999999996</v>
      </c>
      <c r="P21" s="1">
        <v>4.8099999999999996</v>
      </c>
      <c r="Q21" s="1">
        <v>0</v>
      </c>
      <c r="R21" s="1">
        <v>4.8099999999999996</v>
      </c>
      <c r="S21" s="1">
        <v>4.8099999999999996</v>
      </c>
      <c r="T21" s="1">
        <v>4.8099999999999996</v>
      </c>
      <c r="U21" s="1">
        <v>4.8099999999999996</v>
      </c>
      <c r="V21" s="1">
        <v>4.8099999999999996</v>
      </c>
      <c r="W21" s="1">
        <v>0</v>
      </c>
      <c r="X21" s="1">
        <v>0</v>
      </c>
      <c r="Y21" s="1">
        <v>4.8099999999999996</v>
      </c>
      <c r="Z21" s="1">
        <v>4.8099999999999996</v>
      </c>
      <c r="AA21" s="1">
        <v>4.8099999999999996</v>
      </c>
      <c r="AB21" s="1">
        <v>4.8099999999999996</v>
      </c>
      <c r="AC21" s="1">
        <v>4.8099999999999996</v>
      </c>
      <c r="AD21" s="1">
        <v>0</v>
      </c>
      <c r="AE21" s="1">
        <v>1.62</v>
      </c>
      <c r="AF21" s="1">
        <v>4.8099999999999996</v>
      </c>
      <c r="AG21" s="1">
        <v>4.8099999999999996</v>
      </c>
      <c r="AH21" s="1">
        <v>4.8099999999999996</v>
      </c>
      <c r="AI21" s="1">
        <v>0</v>
      </c>
      <c r="AJ21" s="1">
        <v>4.8099999999999996</v>
      </c>
      <c r="AK21" s="1">
        <v>0</v>
      </c>
      <c r="AL21" s="1">
        <v>0</v>
      </c>
      <c r="AM21" s="1">
        <v>0.63</v>
      </c>
      <c r="AN21" s="1">
        <v>4.8099999999999996</v>
      </c>
      <c r="AO21" s="1">
        <v>0.53</v>
      </c>
      <c r="AQ21" s="83">
        <v>0.39</v>
      </c>
      <c r="AR21" s="83">
        <v>4.8099999999999996</v>
      </c>
    </row>
    <row r="22" spans="1:44" x14ac:dyDescent="0.25">
      <c r="A22" s="1">
        <v>72051000</v>
      </c>
      <c r="B22" s="1" t="s">
        <v>162</v>
      </c>
      <c r="C22" s="1" t="s">
        <v>163</v>
      </c>
      <c r="D22" s="1">
        <v>1.9</v>
      </c>
      <c r="E22" s="1">
        <v>1.9</v>
      </c>
      <c r="F22" s="1">
        <v>1.9</v>
      </c>
      <c r="G22" s="1">
        <v>1.9</v>
      </c>
      <c r="H22" s="1">
        <v>1.9</v>
      </c>
      <c r="I22" s="1">
        <v>1.83</v>
      </c>
      <c r="J22" s="1">
        <v>1.38</v>
      </c>
      <c r="K22" s="1">
        <v>1.9</v>
      </c>
      <c r="L22" s="1">
        <v>1.9</v>
      </c>
      <c r="M22" s="1">
        <v>1.76</v>
      </c>
      <c r="N22" s="1">
        <v>1.9</v>
      </c>
      <c r="O22" s="1">
        <v>1.9</v>
      </c>
      <c r="P22" s="1">
        <v>1.9</v>
      </c>
      <c r="Q22" s="1">
        <v>1.9</v>
      </c>
      <c r="R22" s="1">
        <v>1.9</v>
      </c>
      <c r="S22" s="1">
        <v>1.9</v>
      </c>
      <c r="T22" s="1">
        <v>1.9</v>
      </c>
      <c r="U22" s="1">
        <v>2.75</v>
      </c>
      <c r="V22" s="1">
        <v>1.9</v>
      </c>
      <c r="W22" s="1">
        <v>1.99</v>
      </c>
      <c r="X22" s="1">
        <v>1.67</v>
      </c>
      <c r="Y22" s="1">
        <v>1.9</v>
      </c>
      <c r="Z22" s="1">
        <v>1.9</v>
      </c>
      <c r="AA22" s="1">
        <v>1.9</v>
      </c>
      <c r="AB22" s="1">
        <v>1.9</v>
      </c>
      <c r="AC22" s="1">
        <v>1.9</v>
      </c>
      <c r="AD22" s="1">
        <v>2.34</v>
      </c>
      <c r="AE22" s="1">
        <v>3.35</v>
      </c>
      <c r="AF22" s="1">
        <v>1.9</v>
      </c>
      <c r="AG22" s="1">
        <v>1.9</v>
      </c>
      <c r="AH22" s="1">
        <v>1.9</v>
      </c>
      <c r="AI22" s="1">
        <v>1.76</v>
      </c>
      <c r="AJ22" s="1">
        <v>1.9</v>
      </c>
      <c r="AK22" s="1">
        <v>1.8</v>
      </c>
      <c r="AL22" s="1">
        <v>2.0099999999999998</v>
      </c>
      <c r="AM22" s="1">
        <v>1.52</v>
      </c>
      <c r="AN22" s="1">
        <v>1.9</v>
      </c>
      <c r="AO22" s="1">
        <v>3.46</v>
      </c>
      <c r="AQ22" s="83">
        <v>1.7</v>
      </c>
      <c r="AR22" s="83">
        <v>1.9</v>
      </c>
    </row>
    <row r="23" spans="1:44" x14ac:dyDescent="0.25">
      <c r="A23" s="1">
        <v>72052100</v>
      </c>
      <c r="B23" s="1" t="s">
        <v>164</v>
      </c>
      <c r="C23" s="1" t="s">
        <v>163</v>
      </c>
      <c r="D23" s="1">
        <v>1.9</v>
      </c>
      <c r="E23" s="1">
        <v>1.9</v>
      </c>
      <c r="F23" s="1">
        <v>1.9</v>
      </c>
      <c r="G23" s="1">
        <v>1.9</v>
      </c>
      <c r="H23" s="1">
        <v>1.9</v>
      </c>
      <c r="I23" s="1">
        <v>1.83</v>
      </c>
      <c r="J23" s="1">
        <v>1.38</v>
      </c>
      <c r="K23" s="1">
        <v>1.9</v>
      </c>
      <c r="L23" s="1">
        <v>1.9</v>
      </c>
      <c r="M23" s="1">
        <v>1.76</v>
      </c>
      <c r="N23" s="1">
        <v>1.9</v>
      </c>
      <c r="O23" s="1">
        <v>1.9</v>
      </c>
      <c r="P23" s="1">
        <v>1.9</v>
      </c>
      <c r="Q23" s="1">
        <v>1.9</v>
      </c>
      <c r="R23" s="1">
        <v>1.9</v>
      </c>
      <c r="S23" s="1">
        <v>1.9</v>
      </c>
      <c r="T23" s="1">
        <v>1.9</v>
      </c>
      <c r="U23" s="1">
        <v>2.75</v>
      </c>
      <c r="V23" s="1">
        <v>1.9</v>
      </c>
      <c r="W23" s="1">
        <v>1.99</v>
      </c>
      <c r="X23" s="1">
        <v>1.67</v>
      </c>
      <c r="Y23" s="1">
        <v>1.9</v>
      </c>
      <c r="Z23" s="1">
        <v>1.9</v>
      </c>
      <c r="AA23" s="1">
        <v>1.9</v>
      </c>
      <c r="AB23" s="1">
        <v>1.9</v>
      </c>
      <c r="AC23" s="1">
        <v>1.9</v>
      </c>
      <c r="AD23" s="1">
        <v>2.34</v>
      </c>
      <c r="AE23" s="1">
        <v>3.35</v>
      </c>
      <c r="AF23" s="1">
        <v>1.9</v>
      </c>
      <c r="AG23" s="1">
        <v>1.9</v>
      </c>
      <c r="AH23" s="1">
        <v>1.9</v>
      </c>
      <c r="AI23" s="1">
        <v>1.76</v>
      </c>
      <c r="AJ23" s="1">
        <v>1.9</v>
      </c>
      <c r="AK23" s="1">
        <v>1.8</v>
      </c>
      <c r="AL23" s="1">
        <v>2.0099999999999998</v>
      </c>
      <c r="AM23" s="1">
        <v>1.52</v>
      </c>
      <c r="AN23" s="1">
        <v>1.9</v>
      </c>
      <c r="AO23" s="1">
        <v>3.46</v>
      </c>
      <c r="AQ23" s="83">
        <v>1.7</v>
      </c>
      <c r="AR23" s="83">
        <v>1.9</v>
      </c>
    </row>
    <row r="24" spans="1:44" x14ac:dyDescent="0.25">
      <c r="A24" s="1">
        <v>72052900</v>
      </c>
      <c r="B24" s="1" t="s">
        <v>165</v>
      </c>
      <c r="C24" s="1" t="s">
        <v>163</v>
      </c>
      <c r="D24" s="1">
        <v>1.9</v>
      </c>
      <c r="E24" s="1">
        <v>1.9</v>
      </c>
      <c r="F24" s="1">
        <v>1.9</v>
      </c>
      <c r="G24" s="1">
        <v>1.9</v>
      </c>
      <c r="H24" s="1">
        <v>1.9</v>
      </c>
      <c r="I24" s="1">
        <v>1.83</v>
      </c>
      <c r="J24" s="1">
        <v>1.38</v>
      </c>
      <c r="K24" s="1">
        <v>1.9</v>
      </c>
      <c r="L24" s="1">
        <v>1.9</v>
      </c>
      <c r="M24" s="1">
        <v>1.76</v>
      </c>
      <c r="N24" s="1">
        <v>1.9</v>
      </c>
      <c r="O24" s="1">
        <v>1.9</v>
      </c>
      <c r="P24" s="1">
        <v>1.9</v>
      </c>
      <c r="Q24" s="1">
        <v>1.9</v>
      </c>
      <c r="R24" s="1">
        <v>1.9</v>
      </c>
      <c r="S24" s="1">
        <v>1.9</v>
      </c>
      <c r="T24" s="1">
        <v>1.9</v>
      </c>
      <c r="U24" s="1">
        <v>2.75</v>
      </c>
      <c r="V24" s="1">
        <v>1.9</v>
      </c>
      <c r="W24" s="1">
        <v>1.99</v>
      </c>
      <c r="X24" s="1">
        <v>1.67</v>
      </c>
      <c r="Y24" s="1">
        <v>1.9</v>
      </c>
      <c r="Z24" s="1">
        <v>1.9</v>
      </c>
      <c r="AA24" s="1">
        <v>1.9</v>
      </c>
      <c r="AB24" s="1">
        <v>1.9</v>
      </c>
      <c r="AC24" s="1">
        <v>1.9</v>
      </c>
      <c r="AD24" s="1">
        <v>2.34</v>
      </c>
      <c r="AE24" s="1">
        <v>3.35</v>
      </c>
      <c r="AF24" s="1">
        <v>1.9</v>
      </c>
      <c r="AG24" s="1">
        <v>1.9</v>
      </c>
      <c r="AH24" s="1">
        <v>1.9</v>
      </c>
      <c r="AI24" s="1">
        <v>1.76</v>
      </c>
      <c r="AJ24" s="1">
        <v>1.9</v>
      </c>
      <c r="AK24" s="1">
        <v>1.8</v>
      </c>
      <c r="AL24" s="1">
        <v>2.0099999999999998</v>
      </c>
      <c r="AM24" s="1">
        <v>1.52</v>
      </c>
      <c r="AN24" s="1">
        <v>1.9</v>
      </c>
      <c r="AO24" s="1">
        <v>3.46</v>
      </c>
      <c r="AQ24" s="83">
        <v>1.7</v>
      </c>
      <c r="AR24" s="83">
        <v>1.9</v>
      </c>
    </row>
    <row r="25" spans="1:44" x14ac:dyDescent="0.25">
      <c r="A25" s="1">
        <v>72061000</v>
      </c>
      <c r="B25" s="1" t="s">
        <v>166</v>
      </c>
      <c r="C25" s="1" t="s">
        <v>167</v>
      </c>
      <c r="D25" s="1">
        <v>2.52</v>
      </c>
      <c r="E25" s="1">
        <v>2.52</v>
      </c>
      <c r="F25" s="1">
        <v>2.52</v>
      </c>
      <c r="G25" s="1">
        <v>2.52</v>
      </c>
      <c r="H25" s="1">
        <v>2.52</v>
      </c>
      <c r="I25" s="1">
        <v>1.9</v>
      </c>
      <c r="J25" s="1">
        <v>7.0000000000000007E-2</v>
      </c>
      <c r="K25" s="1">
        <v>2.52</v>
      </c>
      <c r="L25" s="1">
        <v>2.52</v>
      </c>
      <c r="M25" s="1">
        <v>1.83</v>
      </c>
      <c r="N25" s="1">
        <v>2.52</v>
      </c>
      <c r="O25" s="1">
        <v>2.52</v>
      </c>
      <c r="P25" s="1">
        <v>2.52</v>
      </c>
      <c r="Q25" s="1">
        <v>1.98</v>
      </c>
      <c r="R25" s="1">
        <v>2.52</v>
      </c>
      <c r="S25" s="1">
        <v>2.52</v>
      </c>
      <c r="T25" s="1">
        <v>2.52</v>
      </c>
      <c r="U25" s="1">
        <v>2.86</v>
      </c>
      <c r="V25" s="1">
        <v>2.52</v>
      </c>
      <c r="W25" s="1">
        <v>2.0699999999999998</v>
      </c>
      <c r="X25" s="1">
        <v>1.73</v>
      </c>
      <c r="Y25" s="1">
        <v>2.52</v>
      </c>
      <c r="Z25" s="1">
        <v>2.52</v>
      </c>
      <c r="AA25" s="1">
        <v>2.52</v>
      </c>
      <c r="AB25" s="1">
        <v>2.52</v>
      </c>
      <c r="AC25" s="1">
        <v>2.52</v>
      </c>
      <c r="AD25" s="1">
        <v>2.4300000000000002</v>
      </c>
      <c r="AE25" s="1">
        <v>3.48</v>
      </c>
      <c r="AF25" s="1">
        <v>2.52</v>
      </c>
      <c r="AG25" s="1">
        <v>2.52</v>
      </c>
      <c r="AH25" s="1">
        <v>2.52</v>
      </c>
      <c r="AI25" s="1">
        <v>1.83</v>
      </c>
      <c r="AJ25" s="1">
        <v>2.52</v>
      </c>
      <c r="AK25" s="1">
        <v>1.87</v>
      </c>
      <c r="AL25" s="1">
        <v>2.09</v>
      </c>
      <c r="AM25" s="1">
        <v>1.58</v>
      </c>
      <c r="AN25" s="1">
        <v>2.52</v>
      </c>
      <c r="AO25" s="1">
        <v>3.6</v>
      </c>
      <c r="AQ25" s="83">
        <v>1.77</v>
      </c>
      <c r="AR25" s="83">
        <v>2.52</v>
      </c>
    </row>
    <row r="26" spans="1:44" x14ac:dyDescent="0.25">
      <c r="A26" s="1">
        <v>72069000</v>
      </c>
      <c r="B26" s="1" t="s">
        <v>168</v>
      </c>
      <c r="C26" s="1" t="s">
        <v>167</v>
      </c>
      <c r="D26" s="1">
        <v>1.97</v>
      </c>
      <c r="E26" s="1">
        <v>1.97</v>
      </c>
      <c r="F26" s="1">
        <v>1.97</v>
      </c>
      <c r="G26" s="1">
        <v>1.97</v>
      </c>
      <c r="H26" s="1">
        <v>1.97</v>
      </c>
      <c r="I26" s="1">
        <v>1.9</v>
      </c>
      <c r="J26" s="1">
        <v>7.0000000000000007E-2</v>
      </c>
      <c r="K26" s="1">
        <v>1.97</v>
      </c>
      <c r="L26" s="1">
        <v>1.97</v>
      </c>
      <c r="M26" s="1">
        <v>1.83</v>
      </c>
      <c r="N26" s="1">
        <v>1.97</v>
      </c>
      <c r="O26" s="1">
        <v>1.97</v>
      </c>
      <c r="P26" s="1">
        <v>1.97</v>
      </c>
      <c r="Q26" s="1">
        <v>1.98</v>
      </c>
      <c r="R26" s="1">
        <v>1.97</v>
      </c>
      <c r="S26" s="1">
        <v>1.97</v>
      </c>
      <c r="T26" s="1">
        <v>1.97</v>
      </c>
      <c r="U26" s="1">
        <v>2.86</v>
      </c>
      <c r="V26" s="1">
        <v>1.97</v>
      </c>
      <c r="W26" s="1">
        <v>2.0699999999999998</v>
      </c>
      <c r="X26" s="1">
        <v>1.73</v>
      </c>
      <c r="Y26" s="1">
        <v>1.97</v>
      </c>
      <c r="Z26" s="1">
        <v>1.97</v>
      </c>
      <c r="AA26" s="1">
        <v>1.97</v>
      </c>
      <c r="AB26" s="1">
        <v>1.97</v>
      </c>
      <c r="AC26" s="1">
        <v>1.97</v>
      </c>
      <c r="AD26" s="1">
        <v>2.4300000000000002</v>
      </c>
      <c r="AE26" s="1">
        <v>3.48</v>
      </c>
      <c r="AF26" s="1">
        <v>1.97</v>
      </c>
      <c r="AG26" s="1">
        <v>1.97</v>
      </c>
      <c r="AH26" s="1">
        <v>1.97</v>
      </c>
      <c r="AI26" s="1">
        <v>1.83</v>
      </c>
      <c r="AJ26" s="1">
        <v>1.97</v>
      </c>
      <c r="AK26" s="1">
        <v>1.87</v>
      </c>
      <c r="AL26" s="1">
        <v>2.09</v>
      </c>
      <c r="AM26" s="1">
        <v>1.58</v>
      </c>
      <c r="AN26" s="1">
        <v>1.97</v>
      </c>
      <c r="AO26" s="1">
        <v>3.6</v>
      </c>
      <c r="AQ26" s="83">
        <v>1.77</v>
      </c>
      <c r="AR26" s="83">
        <v>1.97</v>
      </c>
    </row>
    <row r="27" spans="1:44" x14ac:dyDescent="0.25">
      <c r="A27" s="1">
        <v>72071111</v>
      </c>
      <c r="B27" s="1" t="s">
        <v>169</v>
      </c>
      <c r="C27" s="1" t="s">
        <v>167</v>
      </c>
      <c r="D27" s="1">
        <v>1.89</v>
      </c>
      <c r="E27" s="1">
        <v>1.89</v>
      </c>
      <c r="F27" s="1">
        <v>1.89</v>
      </c>
      <c r="G27" s="1">
        <v>1.89</v>
      </c>
      <c r="H27" s="1">
        <v>1.89</v>
      </c>
      <c r="I27" s="1">
        <v>2.0099999999999998</v>
      </c>
      <c r="J27" s="1">
        <v>0.13</v>
      </c>
      <c r="K27" s="1">
        <v>1.89</v>
      </c>
      <c r="L27" s="1">
        <v>1.89</v>
      </c>
      <c r="M27" s="1">
        <v>1.84</v>
      </c>
      <c r="N27" s="1">
        <v>1.89</v>
      </c>
      <c r="O27" s="1">
        <v>1.89</v>
      </c>
      <c r="P27" s="1">
        <v>1.89</v>
      </c>
      <c r="Q27" s="1">
        <v>1.98</v>
      </c>
      <c r="R27" s="1">
        <v>1.89</v>
      </c>
      <c r="S27" s="1">
        <v>1.89</v>
      </c>
      <c r="T27" s="1">
        <v>1.89</v>
      </c>
      <c r="U27" s="1">
        <v>4.9000000000000004</v>
      </c>
      <c r="V27" s="1">
        <v>1.89</v>
      </c>
      <c r="W27" s="1">
        <v>2.09</v>
      </c>
      <c r="X27" s="1">
        <v>1.75</v>
      </c>
      <c r="Y27" s="1">
        <v>1.89</v>
      </c>
      <c r="Z27" s="1">
        <v>1.89</v>
      </c>
      <c r="AA27" s="1">
        <v>1.89</v>
      </c>
      <c r="AB27" s="1">
        <v>1.89</v>
      </c>
      <c r="AC27" s="1">
        <v>1.89</v>
      </c>
      <c r="AD27" s="1">
        <v>2.4300000000000002</v>
      </c>
      <c r="AE27" s="1">
        <v>3.63</v>
      </c>
      <c r="AF27" s="1">
        <v>1.89</v>
      </c>
      <c r="AG27" s="1">
        <v>1.89</v>
      </c>
      <c r="AH27" s="1">
        <v>1.89</v>
      </c>
      <c r="AI27" s="1">
        <v>1.83</v>
      </c>
      <c r="AJ27" s="1">
        <v>1.89</v>
      </c>
      <c r="AK27" s="1">
        <v>1.88</v>
      </c>
      <c r="AL27" s="1">
        <v>2.16</v>
      </c>
      <c r="AM27" s="1">
        <v>1.65</v>
      </c>
      <c r="AN27" s="1">
        <v>1.89</v>
      </c>
      <c r="AO27" s="1">
        <v>3.6</v>
      </c>
      <c r="AQ27" s="83">
        <v>1.81</v>
      </c>
      <c r="AR27" s="83">
        <v>1.89</v>
      </c>
    </row>
    <row r="28" spans="1:44" x14ac:dyDescent="0.25">
      <c r="A28" s="1">
        <v>72071114</v>
      </c>
      <c r="B28" s="1" t="s">
        <v>170</v>
      </c>
      <c r="C28" s="1" t="s">
        <v>167</v>
      </c>
      <c r="D28" s="1">
        <v>1.89</v>
      </c>
      <c r="E28" s="1">
        <v>1.89</v>
      </c>
      <c r="F28" s="1">
        <v>1.89</v>
      </c>
      <c r="G28" s="1">
        <v>1.89</v>
      </c>
      <c r="H28" s="1">
        <v>1.89</v>
      </c>
      <c r="I28" s="1">
        <v>2.0099999999999998</v>
      </c>
      <c r="J28" s="1">
        <v>0.13</v>
      </c>
      <c r="K28" s="1">
        <v>1.89</v>
      </c>
      <c r="L28" s="1">
        <v>1.89</v>
      </c>
      <c r="M28" s="1">
        <v>1.84</v>
      </c>
      <c r="N28" s="1">
        <v>1.89</v>
      </c>
      <c r="O28" s="1">
        <v>1.89</v>
      </c>
      <c r="P28" s="1">
        <v>1.89</v>
      </c>
      <c r="Q28" s="1">
        <v>1.98</v>
      </c>
      <c r="R28" s="1">
        <v>1.89</v>
      </c>
      <c r="S28" s="1">
        <v>1.89</v>
      </c>
      <c r="T28" s="1">
        <v>1.89</v>
      </c>
      <c r="U28" s="1">
        <v>4.9000000000000004</v>
      </c>
      <c r="V28" s="1">
        <v>1.89</v>
      </c>
      <c r="W28" s="1">
        <v>2.09</v>
      </c>
      <c r="X28" s="1">
        <v>1.75</v>
      </c>
      <c r="Y28" s="1">
        <v>1.89</v>
      </c>
      <c r="Z28" s="1">
        <v>1.89</v>
      </c>
      <c r="AA28" s="1">
        <v>1.89</v>
      </c>
      <c r="AB28" s="1">
        <v>1.89</v>
      </c>
      <c r="AC28" s="1">
        <v>1.89</v>
      </c>
      <c r="AD28" s="1">
        <v>2.4300000000000002</v>
      </c>
      <c r="AE28" s="1">
        <v>3.63</v>
      </c>
      <c r="AF28" s="1">
        <v>1.89</v>
      </c>
      <c r="AG28" s="1">
        <v>1.89</v>
      </c>
      <c r="AH28" s="1">
        <v>1.89</v>
      </c>
      <c r="AI28" s="1">
        <v>1.83</v>
      </c>
      <c r="AJ28" s="1">
        <v>1.89</v>
      </c>
      <c r="AK28" s="1">
        <v>1.88</v>
      </c>
      <c r="AL28" s="1">
        <v>2.16</v>
      </c>
      <c r="AM28" s="1">
        <v>1.65</v>
      </c>
      <c r="AN28" s="1">
        <v>1.89</v>
      </c>
      <c r="AO28" s="1">
        <v>3.6</v>
      </c>
      <c r="AQ28" s="83">
        <v>1.81</v>
      </c>
      <c r="AR28" s="83">
        <v>1.89</v>
      </c>
    </row>
    <row r="29" spans="1:44" x14ac:dyDescent="0.25">
      <c r="A29" s="1">
        <v>72071116</v>
      </c>
      <c r="B29" s="1" t="s">
        <v>171</v>
      </c>
      <c r="C29" s="1" t="s">
        <v>167</v>
      </c>
      <c r="D29" s="1">
        <v>1.89</v>
      </c>
      <c r="E29" s="1">
        <v>1.89</v>
      </c>
      <c r="F29" s="1">
        <v>1.89</v>
      </c>
      <c r="G29" s="1">
        <v>1.89</v>
      </c>
      <c r="H29" s="1">
        <v>1.89</v>
      </c>
      <c r="I29" s="1">
        <v>2.0099999999999998</v>
      </c>
      <c r="J29" s="1">
        <v>0.13</v>
      </c>
      <c r="K29" s="1">
        <v>1.89</v>
      </c>
      <c r="L29" s="1">
        <v>1.89</v>
      </c>
      <c r="M29" s="1">
        <v>1.84</v>
      </c>
      <c r="N29" s="1">
        <v>1.89</v>
      </c>
      <c r="O29" s="1">
        <v>1.89</v>
      </c>
      <c r="P29" s="1">
        <v>1.89</v>
      </c>
      <c r="Q29" s="1">
        <v>1.98</v>
      </c>
      <c r="R29" s="1">
        <v>1.89</v>
      </c>
      <c r="S29" s="1">
        <v>1.89</v>
      </c>
      <c r="T29" s="1">
        <v>1.89</v>
      </c>
      <c r="U29" s="1">
        <v>4.9000000000000004</v>
      </c>
      <c r="V29" s="1">
        <v>1.89</v>
      </c>
      <c r="W29" s="1">
        <v>2.09</v>
      </c>
      <c r="X29" s="1">
        <v>1.75</v>
      </c>
      <c r="Y29" s="1">
        <v>1.89</v>
      </c>
      <c r="Z29" s="1">
        <v>1.89</v>
      </c>
      <c r="AA29" s="1">
        <v>1.89</v>
      </c>
      <c r="AB29" s="1">
        <v>1.89</v>
      </c>
      <c r="AC29" s="1">
        <v>1.89</v>
      </c>
      <c r="AD29" s="1">
        <v>2.4300000000000002</v>
      </c>
      <c r="AE29" s="1">
        <v>3.63</v>
      </c>
      <c r="AF29" s="1">
        <v>1.89</v>
      </c>
      <c r="AG29" s="1">
        <v>1.89</v>
      </c>
      <c r="AH29" s="1">
        <v>1.89</v>
      </c>
      <c r="AI29" s="1">
        <v>1.83</v>
      </c>
      <c r="AJ29" s="1">
        <v>1.89</v>
      </c>
      <c r="AK29" s="1">
        <v>1.88</v>
      </c>
      <c r="AL29" s="1">
        <v>2.16</v>
      </c>
      <c r="AM29" s="1">
        <v>1.65</v>
      </c>
      <c r="AN29" s="1">
        <v>1.89</v>
      </c>
      <c r="AO29" s="1">
        <v>3.6</v>
      </c>
      <c r="AQ29" s="83">
        <v>1.81</v>
      </c>
      <c r="AR29" s="83">
        <v>1.89</v>
      </c>
    </row>
    <row r="30" spans="1:44" x14ac:dyDescent="0.25">
      <c r="A30" s="1">
        <v>72071190</v>
      </c>
      <c r="B30" s="1" t="s">
        <v>172</v>
      </c>
      <c r="C30" s="1" t="s">
        <v>167</v>
      </c>
      <c r="D30" s="1">
        <v>2.65</v>
      </c>
      <c r="E30" s="1">
        <v>2.65</v>
      </c>
      <c r="F30" s="1">
        <v>2.65</v>
      </c>
      <c r="G30" s="1">
        <v>2.65</v>
      </c>
      <c r="H30" s="1">
        <v>2.65</v>
      </c>
      <c r="I30" s="1">
        <v>4.0599999999999996</v>
      </c>
      <c r="J30" s="1">
        <v>7.0000000000000007E-2</v>
      </c>
      <c r="K30" s="1">
        <v>2.65</v>
      </c>
      <c r="L30" s="1">
        <v>2.65</v>
      </c>
      <c r="M30" s="1">
        <v>2.0499999999999998</v>
      </c>
      <c r="N30" s="1">
        <v>2.65</v>
      </c>
      <c r="O30" s="1">
        <v>2.65</v>
      </c>
      <c r="P30" s="1">
        <v>2.65</v>
      </c>
      <c r="Q30" s="1">
        <v>2.91</v>
      </c>
      <c r="R30" s="1">
        <v>2.65</v>
      </c>
      <c r="S30" s="1">
        <v>2.65</v>
      </c>
      <c r="T30" s="1">
        <v>2.65</v>
      </c>
      <c r="U30" s="1">
        <v>4.97</v>
      </c>
      <c r="V30" s="1">
        <v>2.65</v>
      </c>
      <c r="W30" s="1">
        <v>2.63</v>
      </c>
      <c r="X30" s="1">
        <v>2.14</v>
      </c>
      <c r="Y30" s="1">
        <v>2.65</v>
      </c>
      <c r="Z30" s="1">
        <v>2.65</v>
      </c>
      <c r="AA30" s="1">
        <v>2.65</v>
      </c>
      <c r="AB30" s="1">
        <v>2.65</v>
      </c>
      <c r="AC30" s="1">
        <v>2.65</v>
      </c>
      <c r="AD30" s="1">
        <v>2.4300000000000002</v>
      </c>
      <c r="AE30" s="1">
        <v>3.48</v>
      </c>
      <c r="AF30" s="1">
        <v>2.65</v>
      </c>
      <c r="AG30" s="1">
        <v>2.65</v>
      </c>
      <c r="AH30" s="1">
        <v>2.65</v>
      </c>
      <c r="AI30" s="1">
        <v>3.07</v>
      </c>
      <c r="AJ30" s="1">
        <v>2.65</v>
      </c>
      <c r="AK30" s="1">
        <v>2.15</v>
      </c>
      <c r="AL30" s="1">
        <v>2.09</v>
      </c>
      <c r="AM30" s="1">
        <v>3.04</v>
      </c>
      <c r="AN30" s="1">
        <v>2.65</v>
      </c>
      <c r="AO30" s="1">
        <v>3.6</v>
      </c>
      <c r="AQ30" s="83">
        <v>2.63</v>
      </c>
      <c r="AR30" s="83">
        <v>2.65</v>
      </c>
    </row>
    <row r="31" spans="1:44" x14ac:dyDescent="0.25">
      <c r="A31" s="1">
        <v>72071210</v>
      </c>
      <c r="B31" s="1" t="s">
        <v>173</v>
      </c>
      <c r="C31" s="1" t="s">
        <v>167</v>
      </c>
      <c r="D31" s="1">
        <v>1.89</v>
      </c>
      <c r="E31" s="1">
        <v>1.89</v>
      </c>
      <c r="F31" s="1">
        <v>1.89</v>
      </c>
      <c r="G31" s="1">
        <v>1.89</v>
      </c>
      <c r="H31" s="1">
        <v>1.89</v>
      </c>
      <c r="I31" s="1">
        <v>2.0099999999999998</v>
      </c>
      <c r="J31" s="1">
        <v>0.13</v>
      </c>
      <c r="K31" s="1">
        <v>1.89</v>
      </c>
      <c r="L31" s="1">
        <v>1.89</v>
      </c>
      <c r="M31" s="1">
        <v>1.84</v>
      </c>
      <c r="N31" s="1">
        <v>1.89</v>
      </c>
      <c r="O31" s="1">
        <v>1.89</v>
      </c>
      <c r="P31" s="1">
        <v>1.89</v>
      </c>
      <c r="Q31" s="1">
        <v>1.98</v>
      </c>
      <c r="R31" s="1">
        <v>1.89</v>
      </c>
      <c r="S31" s="1">
        <v>1.89</v>
      </c>
      <c r="T31" s="1">
        <v>1.89</v>
      </c>
      <c r="U31" s="1">
        <v>4.9000000000000004</v>
      </c>
      <c r="V31" s="1">
        <v>1.89</v>
      </c>
      <c r="W31" s="1">
        <v>2.09</v>
      </c>
      <c r="X31" s="1">
        <v>1.75</v>
      </c>
      <c r="Y31" s="1">
        <v>1.89</v>
      </c>
      <c r="Z31" s="1">
        <v>1.89</v>
      </c>
      <c r="AA31" s="1">
        <v>1.89</v>
      </c>
      <c r="AB31" s="1">
        <v>1.89</v>
      </c>
      <c r="AC31" s="1">
        <v>1.89</v>
      </c>
      <c r="AD31" s="1">
        <v>2.4300000000000002</v>
      </c>
      <c r="AE31" s="1">
        <v>3.63</v>
      </c>
      <c r="AF31" s="1">
        <v>1.89</v>
      </c>
      <c r="AG31" s="1">
        <v>1.89</v>
      </c>
      <c r="AH31" s="1">
        <v>1.89</v>
      </c>
      <c r="AI31" s="1">
        <v>1.83</v>
      </c>
      <c r="AJ31" s="1">
        <v>1.89</v>
      </c>
      <c r="AK31" s="1">
        <v>1.88</v>
      </c>
      <c r="AL31" s="1">
        <v>2.16</v>
      </c>
      <c r="AM31" s="1">
        <v>1.65</v>
      </c>
      <c r="AN31" s="1">
        <v>1.89</v>
      </c>
      <c r="AO31" s="1">
        <v>3.6</v>
      </c>
      <c r="AQ31" s="83">
        <v>1.81</v>
      </c>
      <c r="AR31" s="83">
        <v>1.89</v>
      </c>
    </row>
    <row r="32" spans="1:44" x14ac:dyDescent="0.25">
      <c r="A32" s="1">
        <v>72071290</v>
      </c>
      <c r="B32" s="1" t="s">
        <v>174</v>
      </c>
      <c r="C32" s="1" t="s">
        <v>167</v>
      </c>
      <c r="D32" s="1">
        <v>2.65</v>
      </c>
      <c r="E32" s="1">
        <v>2.65</v>
      </c>
      <c r="F32" s="1">
        <v>2.65</v>
      </c>
      <c r="G32" s="1">
        <v>2.65</v>
      </c>
      <c r="H32" s="1">
        <v>2.65</v>
      </c>
      <c r="I32" s="1">
        <v>4.0599999999999996</v>
      </c>
      <c r="J32" s="1">
        <v>7.0000000000000007E-2</v>
      </c>
      <c r="K32" s="1">
        <v>2.65</v>
      </c>
      <c r="L32" s="1">
        <v>2.65</v>
      </c>
      <c r="M32" s="1">
        <v>2.0499999999999998</v>
      </c>
      <c r="N32" s="1">
        <v>2.65</v>
      </c>
      <c r="O32" s="1">
        <v>2.65</v>
      </c>
      <c r="P32" s="1">
        <v>2.65</v>
      </c>
      <c r="Q32" s="1">
        <v>2.91</v>
      </c>
      <c r="R32" s="1">
        <v>2.65</v>
      </c>
      <c r="S32" s="1">
        <v>2.65</v>
      </c>
      <c r="T32" s="1">
        <v>2.65</v>
      </c>
      <c r="U32" s="1">
        <v>4.97</v>
      </c>
      <c r="V32" s="1">
        <v>2.65</v>
      </c>
      <c r="W32" s="1">
        <v>2.63</v>
      </c>
      <c r="X32" s="1">
        <v>2.14</v>
      </c>
      <c r="Y32" s="1">
        <v>2.65</v>
      </c>
      <c r="Z32" s="1">
        <v>2.65</v>
      </c>
      <c r="AA32" s="1">
        <v>2.65</v>
      </c>
      <c r="AB32" s="1">
        <v>2.65</v>
      </c>
      <c r="AC32" s="1">
        <v>2.65</v>
      </c>
      <c r="AD32" s="1">
        <v>2.4300000000000002</v>
      </c>
      <c r="AE32" s="1">
        <v>3.48</v>
      </c>
      <c r="AF32" s="1">
        <v>2.65</v>
      </c>
      <c r="AG32" s="1">
        <v>2.65</v>
      </c>
      <c r="AH32" s="1">
        <v>2.65</v>
      </c>
      <c r="AI32" s="1">
        <v>3.07</v>
      </c>
      <c r="AJ32" s="1">
        <v>2.65</v>
      </c>
      <c r="AK32" s="1">
        <v>2.15</v>
      </c>
      <c r="AL32" s="1">
        <v>2.09</v>
      </c>
      <c r="AM32" s="1">
        <v>3.04</v>
      </c>
      <c r="AN32" s="1">
        <v>2.65</v>
      </c>
      <c r="AO32" s="1">
        <v>3.6</v>
      </c>
      <c r="AQ32" s="83">
        <v>2.63</v>
      </c>
      <c r="AR32" s="83">
        <v>2.65</v>
      </c>
    </row>
    <row r="33" spans="1:44" x14ac:dyDescent="0.25">
      <c r="A33" s="1">
        <v>72071912</v>
      </c>
      <c r="B33" s="1" t="s">
        <v>175</v>
      </c>
      <c r="C33" s="1" t="s">
        <v>167</v>
      </c>
      <c r="D33" s="1">
        <v>1.89</v>
      </c>
      <c r="E33" s="1">
        <v>1.89</v>
      </c>
      <c r="F33" s="1">
        <v>1.89</v>
      </c>
      <c r="G33" s="1">
        <v>1.89</v>
      </c>
      <c r="H33" s="1">
        <v>1.89</v>
      </c>
      <c r="I33" s="1">
        <v>2.0099999999999998</v>
      </c>
      <c r="J33" s="1">
        <v>0.13</v>
      </c>
      <c r="K33" s="1">
        <v>1.89</v>
      </c>
      <c r="L33" s="1">
        <v>1.89</v>
      </c>
      <c r="M33" s="1">
        <v>1.84</v>
      </c>
      <c r="N33" s="1">
        <v>1.89</v>
      </c>
      <c r="O33" s="1">
        <v>1.89</v>
      </c>
      <c r="P33" s="1">
        <v>1.89</v>
      </c>
      <c r="Q33" s="1">
        <v>1.98</v>
      </c>
      <c r="R33" s="1">
        <v>1.89</v>
      </c>
      <c r="S33" s="1">
        <v>1.89</v>
      </c>
      <c r="T33" s="1">
        <v>1.89</v>
      </c>
      <c r="U33" s="1">
        <v>4.9000000000000004</v>
      </c>
      <c r="V33" s="1">
        <v>1.89</v>
      </c>
      <c r="W33" s="1">
        <v>2.09</v>
      </c>
      <c r="X33" s="1">
        <v>1.75</v>
      </c>
      <c r="Y33" s="1">
        <v>1.89</v>
      </c>
      <c r="Z33" s="1">
        <v>1.89</v>
      </c>
      <c r="AA33" s="1">
        <v>1.89</v>
      </c>
      <c r="AB33" s="1">
        <v>1.89</v>
      </c>
      <c r="AC33" s="1">
        <v>1.89</v>
      </c>
      <c r="AD33" s="1">
        <v>2.4300000000000002</v>
      </c>
      <c r="AE33" s="1">
        <v>3.63</v>
      </c>
      <c r="AF33" s="1">
        <v>1.89</v>
      </c>
      <c r="AG33" s="1">
        <v>1.89</v>
      </c>
      <c r="AH33" s="1">
        <v>1.89</v>
      </c>
      <c r="AI33" s="1">
        <v>1.83</v>
      </c>
      <c r="AJ33" s="1">
        <v>1.89</v>
      </c>
      <c r="AK33" s="1">
        <v>1.88</v>
      </c>
      <c r="AL33" s="1">
        <v>2.16</v>
      </c>
      <c r="AM33" s="1">
        <v>1.65</v>
      </c>
      <c r="AN33" s="1">
        <v>1.89</v>
      </c>
      <c r="AO33" s="1">
        <v>3.6</v>
      </c>
      <c r="AQ33" s="83">
        <v>1.81</v>
      </c>
      <c r="AR33" s="83">
        <v>1.89</v>
      </c>
    </row>
    <row r="34" spans="1:44" x14ac:dyDescent="0.25">
      <c r="A34" s="1">
        <v>72071919</v>
      </c>
      <c r="B34" s="1" t="s">
        <v>176</v>
      </c>
      <c r="C34" s="1" t="s">
        <v>167</v>
      </c>
      <c r="D34" s="1">
        <v>2.65</v>
      </c>
      <c r="E34" s="1">
        <v>2.65</v>
      </c>
      <c r="F34" s="1">
        <v>2.65</v>
      </c>
      <c r="G34" s="1">
        <v>2.65</v>
      </c>
      <c r="H34" s="1">
        <v>2.65</v>
      </c>
      <c r="I34" s="1">
        <v>4.0599999999999996</v>
      </c>
      <c r="J34" s="1">
        <v>7.0000000000000007E-2</v>
      </c>
      <c r="K34" s="1">
        <v>2.65</v>
      </c>
      <c r="L34" s="1">
        <v>2.65</v>
      </c>
      <c r="M34" s="1">
        <v>2.0499999999999998</v>
      </c>
      <c r="N34" s="1">
        <v>2.65</v>
      </c>
      <c r="O34" s="1">
        <v>2.65</v>
      </c>
      <c r="P34" s="1">
        <v>2.65</v>
      </c>
      <c r="Q34" s="1">
        <v>2.91</v>
      </c>
      <c r="R34" s="1">
        <v>2.65</v>
      </c>
      <c r="S34" s="1">
        <v>2.65</v>
      </c>
      <c r="T34" s="1">
        <v>2.65</v>
      </c>
      <c r="U34" s="1">
        <v>4.97</v>
      </c>
      <c r="V34" s="1">
        <v>2.65</v>
      </c>
      <c r="W34" s="1">
        <v>2.63</v>
      </c>
      <c r="X34" s="1">
        <v>2.14</v>
      </c>
      <c r="Y34" s="1">
        <v>2.65</v>
      </c>
      <c r="Z34" s="1">
        <v>2.65</v>
      </c>
      <c r="AA34" s="1">
        <v>2.65</v>
      </c>
      <c r="AB34" s="1">
        <v>2.65</v>
      </c>
      <c r="AC34" s="1">
        <v>2.65</v>
      </c>
      <c r="AD34" s="1">
        <v>2.4300000000000002</v>
      </c>
      <c r="AE34" s="1">
        <v>3.48</v>
      </c>
      <c r="AF34" s="1">
        <v>2.65</v>
      </c>
      <c r="AG34" s="1">
        <v>2.65</v>
      </c>
      <c r="AH34" s="1">
        <v>2.65</v>
      </c>
      <c r="AI34" s="1">
        <v>3.07</v>
      </c>
      <c r="AJ34" s="1">
        <v>2.65</v>
      </c>
      <c r="AK34" s="1">
        <v>2.15</v>
      </c>
      <c r="AL34" s="1">
        <v>2.09</v>
      </c>
      <c r="AM34" s="1">
        <v>3.04</v>
      </c>
      <c r="AN34" s="1">
        <v>2.65</v>
      </c>
      <c r="AO34" s="1">
        <v>3.6</v>
      </c>
      <c r="AQ34" s="83">
        <v>2.63</v>
      </c>
      <c r="AR34" s="83">
        <v>2.65</v>
      </c>
    </row>
    <row r="35" spans="1:44" x14ac:dyDescent="0.25">
      <c r="A35" s="1">
        <v>72071980</v>
      </c>
      <c r="B35" s="1" t="s">
        <v>177</v>
      </c>
      <c r="C35" s="1" t="s">
        <v>167</v>
      </c>
      <c r="D35" s="1">
        <v>1.89</v>
      </c>
      <c r="E35" s="1">
        <v>1.89</v>
      </c>
      <c r="F35" s="1">
        <v>1.89</v>
      </c>
      <c r="G35" s="1">
        <v>1.89</v>
      </c>
      <c r="H35" s="1">
        <v>1.89</v>
      </c>
      <c r="I35" s="1">
        <v>2.0099999999999998</v>
      </c>
      <c r="J35" s="1">
        <v>0.13</v>
      </c>
      <c r="K35" s="1">
        <v>1.89</v>
      </c>
      <c r="L35" s="1">
        <v>1.89</v>
      </c>
      <c r="M35" s="1">
        <v>1.84</v>
      </c>
      <c r="N35" s="1">
        <v>1.89</v>
      </c>
      <c r="O35" s="1">
        <v>1.89</v>
      </c>
      <c r="P35" s="1">
        <v>1.89</v>
      </c>
      <c r="Q35" s="1">
        <v>1.98</v>
      </c>
      <c r="R35" s="1">
        <v>1.89</v>
      </c>
      <c r="S35" s="1">
        <v>1.89</v>
      </c>
      <c r="T35" s="1">
        <v>1.89</v>
      </c>
      <c r="U35" s="1">
        <v>4.9000000000000004</v>
      </c>
      <c r="V35" s="1">
        <v>1.89</v>
      </c>
      <c r="W35" s="1">
        <v>2.09</v>
      </c>
      <c r="X35" s="1">
        <v>1.75</v>
      </c>
      <c r="Y35" s="1">
        <v>1.89</v>
      </c>
      <c r="Z35" s="1">
        <v>1.89</v>
      </c>
      <c r="AA35" s="1">
        <v>1.89</v>
      </c>
      <c r="AB35" s="1">
        <v>1.89</v>
      </c>
      <c r="AC35" s="1">
        <v>1.89</v>
      </c>
      <c r="AD35" s="1">
        <v>2.4300000000000002</v>
      </c>
      <c r="AE35" s="1">
        <v>3.63</v>
      </c>
      <c r="AF35" s="1">
        <v>1.89</v>
      </c>
      <c r="AG35" s="1">
        <v>1.89</v>
      </c>
      <c r="AH35" s="1">
        <v>1.89</v>
      </c>
      <c r="AI35" s="1">
        <v>1.83</v>
      </c>
      <c r="AJ35" s="1">
        <v>1.89</v>
      </c>
      <c r="AK35" s="1">
        <v>1.88</v>
      </c>
      <c r="AL35" s="1">
        <v>2.16</v>
      </c>
      <c r="AM35" s="1">
        <v>1.65</v>
      </c>
      <c r="AN35" s="1">
        <v>1.89</v>
      </c>
      <c r="AO35" s="1">
        <v>3.6</v>
      </c>
      <c r="AQ35" s="83">
        <v>1.81</v>
      </c>
      <c r="AR35" s="83">
        <v>1.89</v>
      </c>
    </row>
    <row r="36" spans="1:44" x14ac:dyDescent="0.25">
      <c r="A36" s="1">
        <v>72072011</v>
      </c>
      <c r="B36" s="1" t="s">
        <v>178</v>
      </c>
      <c r="C36" s="1" t="s">
        <v>167</v>
      </c>
      <c r="D36" s="1">
        <v>1.89</v>
      </c>
      <c r="E36" s="1">
        <v>1.89</v>
      </c>
      <c r="F36" s="1">
        <v>1.89</v>
      </c>
      <c r="G36" s="1">
        <v>1.89</v>
      </c>
      <c r="H36" s="1">
        <v>1.89</v>
      </c>
      <c r="I36" s="1">
        <v>2.0099999999999998</v>
      </c>
      <c r="J36" s="1">
        <v>0.13</v>
      </c>
      <c r="K36" s="1">
        <v>1.89</v>
      </c>
      <c r="L36" s="1">
        <v>1.89</v>
      </c>
      <c r="M36" s="1">
        <v>1.84</v>
      </c>
      <c r="N36" s="1">
        <v>1.89</v>
      </c>
      <c r="O36" s="1">
        <v>1.89</v>
      </c>
      <c r="P36" s="1">
        <v>1.89</v>
      </c>
      <c r="Q36" s="1">
        <v>1.98</v>
      </c>
      <c r="R36" s="1">
        <v>1.89</v>
      </c>
      <c r="S36" s="1">
        <v>1.89</v>
      </c>
      <c r="T36" s="1">
        <v>1.89</v>
      </c>
      <c r="U36" s="1">
        <v>4.9000000000000004</v>
      </c>
      <c r="V36" s="1">
        <v>1.89</v>
      </c>
      <c r="W36" s="1">
        <v>2.09</v>
      </c>
      <c r="X36" s="1">
        <v>1.75</v>
      </c>
      <c r="Y36" s="1">
        <v>1.89</v>
      </c>
      <c r="Z36" s="1">
        <v>1.89</v>
      </c>
      <c r="AA36" s="1">
        <v>1.89</v>
      </c>
      <c r="AB36" s="1">
        <v>1.89</v>
      </c>
      <c r="AC36" s="1">
        <v>1.89</v>
      </c>
      <c r="AD36" s="1">
        <v>2.4300000000000002</v>
      </c>
      <c r="AE36" s="1">
        <v>3.63</v>
      </c>
      <c r="AF36" s="1">
        <v>1.89</v>
      </c>
      <c r="AG36" s="1">
        <v>1.89</v>
      </c>
      <c r="AH36" s="1">
        <v>1.89</v>
      </c>
      <c r="AI36" s="1">
        <v>1.83</v>
      </c>
      <c r="AJ36" s="1">
        <v>1.89</v>
      </c>
      <c r="AK36" s="1">
        <v>1.88</v>
      </c>
      <c r="AL36" s="1">
        <v>2.16</v>
      </c>
      <c r="AM36" s="1">
        <v>1.65</v>
      </c>
      <c r="AN36" s="1">
        <v>1.89</v>
      </c>
      <c r="AO36" s="1">
        <v>3.6</v>
      </c>
      <c r="AQ36" s="83">
        <v>1.81</v>
      </c>
      <c r="AR36" s="83">
        <v>1.89</v>
      </c>
    </row>
    <row r="37" spans="1:44" x14ac:dyDescent="0.25">
      <c r="A37" s="1">
        <v>72072015</v>
      </c>
      <c r="B37" s="1" t="s">
        <v>179</v>
      </c>
      <c r="C37" s="1" t="s">
        <v>167</v>
      </c>
      <c r="D37" s="1">
        <v>1.89</v>
      </c>
      <c r="E37" s="1">
        <v>1.89</v>
      </c>
      <c r="F37" s="1">
        <v>1.89</v>
      </c>
      <c r="G37" s="1">
        <v>1.89</v>
      </c>
      <c r="H37" s="1">
        <v>1.89</v>
      </c>
      <c r="I37" s="1">
        <v>2.0099999999999998</v>
      </c>
      <c r="J37" s="1">
        <v>0.13</v>
      </c>
      <c r="K37" s="1">
        <v>1.89</v>
      </c>
      <c r="L37" s="1">
        <v>1.89</v>
      </c>
      <c r="M37" s="1">
        <v>1.84</v>
      </c>
      <c r="N37" s="1">
        <v>1.89</v>
      </c>
      <c r="O37" s="1">
        <v>1.89</v>
      </c>
      <c r="P37" s="1">
        <v>1.89</v>
      </c>
      <c r="Q37" s="1">
        <v>1.98</v>
      </c>
      <c r="R37" s="1">
        <v>1.89</v>
      </c>
      <c r="S37" s="1">
        <v>1.89</v>
      </c>
      <c r="T37" s="1">
        <v>1.89</v>
      </c>
      <c r="U37" s="1">
        <v>4.9000000000000004</v>
      </c>
      <c r="V37" s="1">
        <v>1.89</v>
      </c>
      <c r="W37" s="1">
        <v>2.09</v>
      </c>
      <c r="X37" s="1">
        <v>1.75</v>
      </c>
      <c r="Y37" s="1">
        <v>1.89</v>
      </c>
      <c r="Z37" s="1">
        <v>1.89</v>
      </c>
      <c r="AA37" s="1">
        <v>1.89</v>
      </c>
      <c r="AB37" s="1">
        <v>1.89</v>
      </c>
      <c r="AC37" s="1">
        <v>1.89</v>
      </c>
      <c r="AD37" s="1">
        <v>2.4300000000000002</v>
      </c>
      <c r="AE37" s="1">
        <v>3.63</v>
      </c>
      <c r="AF37" s="1">
        <v>1.89</v>
      </c>
      <c r="AG37" s="1">
        <v>1.89</v>
      </c>
      <c r="AH37" s="1">
        <v>1.89</v>
      </c>
      <c r="AI37" s="1">
        <v>1.83</v>
      </c>
      <c r="AJ37" s="1">
        <v>1.89</v>
      </c>
      <c r="AK37" s="1">
        <v>1.88</v>
      </c>
      <c r="AL37" s="1">
        <v>2.16</v>
      </c>
      <c r="AM37" s="1">
        <v>1.65</v>
      </c>
      <c r="AN37" s="1">
        <v>1.89</v>
      </c>
      <c r="AO37" s="1">
        <v>3.6</v>
      </c>
      <c r="AQ37" s="83">
        <v>1.81</v>
      </c>
      <c r="AR37" s="83">
        <v>1.89</v>
      </c>
    </row>
    <row r="38" spans="1:44" x14ac:dyDescent="0.25">
      <c r="A38" s="1">
        <v>72072017</v>
      </c>
      <c r="B38" s="1" t="s">
        <v>180</v>
      </c>
      <c r="C38" s="1" t="s">
        <v>167</v>
      </c>
      <c r="D38" s="1">
        <v>1.89</v>
      </c>
      <c r="E38" s="1">
        <v>1.89</v>
      </c>
      <c r="F38" s="1">
        <v>1.89</v>
      </c>
      <c r="G38" s="1">
        <v>1.89</v>
      </c>
      <c r="H38" s="1">
        <v>1.89</v>
      </c>
      <c r="I38" s="1">
        <v>2.0099999999999998</v>
      </c>
      <c r="J38" s="1">
        <v>0.13</v>
      </c>
      <c r="K38" s="1">
        <v>1.89</v>
      </c>
      <c r="L38" s="1">
        <v>1.89</v>
      </c>
      <c r="M38" s="1">
        <v>1.84</v>
      </c>
      <c r="N38" s="1">
        <v>1.89</v>
      </c>
      <c r="O38" s="1">
        <v>1.89</v>
      </c>
      <c r="P38" s="1">
        <v>1.89</v>
      </c>
      <c r="Q38" s="1">
        <v>1.98</v>
      </c>
      <c r="R38" s="1">
        <v>1.89</v>
      </c>
      <c r="S38" s="1">
        <v>1.89</v>
      </c>
      <c r="T38" s="1">
        <v>1.89</v>
      </c>
      <c r="U38" s="1">
        <v>4.9000000000000004</v>
      </c>
      <c r="V38" s="1">
        <v>1.89</v>
      </c>
      <c r="W38" s="1">
        <v>2.09</v>
      </c>
      <c r="X38" s="1">
        <v>1.75</v>
      </c>
      <c r="Y38" s="1">
        <v>1.89</v>
      </c>
      <c r="Z38" s="1">
        <v>1.89</v>
      </c>
      <c r="AA38" s="1">
        <v>1.89</v>
      </c>
      <c r="AB38" s="1">
        <v>1.89</v>
      </c>
      <c r="AC38" s="1">
        <v>1.89</v>
      </c>
      <c r="AD38" s="1">
        <v>2.4300000000000002</v>
      </c>
      <c r="AE38" s="1">
        <v>3.63</v>
      </c>
      <c r="AF38" s="1">
        <v>1.89</v>
      </c>
      <c r="AG38" s="1">
        <v>1.89</v>
      </c>
      <c r="AH38" s="1">
        <v>1.89</v>
      </c>
      <c r="AI38" s="1">
        <v>1.83</v>
      </c>
      <c r="AJ38" s="1">
        <v>1.89</v>
      </c>
      <c r="AK38" s="1">
        <v>1.88</v>
      </c>
      <c r="AL38" s="1">
        <v>2.16</v>
      </c>
      <c r="AM38" s="1">
        <v>1.65</v>
      </c>
      <c r="AN38" s="1">
        <v>1.89</v>
      </c>
      <c r="AO38" s="1">
        <v>3.6</v>
      </c>
      <c r="AQ38" s="83">
        <v>1.81</v>
      </c>
      <c r="AR38" s="83">
        <v>1.89</v>
      </c>
    </row>
    <row r="39" spans="1:44" x14ac:dyDescent="0.25">
      <c r="A39" s="1">
        <v>72072019</v>
      </c>
      <c r="B39" s="1" t="s">
        <v>181</v>
      </c>
      <c r="C39" s="1" t="s">
        <v>167</v>
      </c>
      <c r="D39" s="1">
        <v>2.65</v>
      </c>
      <c r="E39" s="1">
        <v>2.65</v>
      </c>
      <c r="F39" s="1">
        <v>2.65</v>
      </c>
      <c r="G39" s="1">
        <v>2.65</v>
      </c>
      <c r="H39" s="1">
        <v>2.65</v>
      </c>
      <c r="I39" s="1">
        <v>4.0599999999999996</v>
      </c>
      <c r="J39" s="1">
        <v>7.0000000000000007E-2</v>
      </c>
      <c r="K39" s="1">
        <v>2.65</v>
      </c>
      <c r="L39" s="1">
        <v>2.65</v>
      </c>
      <c r="M39" s="1">
        <v>2.0499999999999998</v>
      </c>
      <c r="N39" s="1">
        <v>2.65</v>
      </c>
      <c r="O39" s="1">
        <v>2.65</v>
      </c>
      <c r="P39" s="1">
        <v>2.65</v>
      </c>
      <c r="Q39" s="1">
        <v>2.91</v>
      </c>
      <c r="R39" s="1">
        <v>2.65</v>
      </c>
      <c r="S39" s="1">
        <v>2.65</v>
      </c>
      <c r="T39" s="1">
        <v>2.65</v>
      </c>
      <c r="U39" s="1">
        <v>4.97</v>
      </c>
      <c r="V39" s="1">
        <v>2.65</v>
      </c>
      <c r="W39" s="1">
        <v>2.63</v>
      </c>
      <c r="X39" s="1">
        <v>2.14</v>
      </c>
      <c r="Y39" s="1">
        <v>2.65</v>
      </c>
      <c r="Z39" s="1">
        <v>2.65</v>
      </c>
      <c r="AA39" s="1">
        <v>2.65</v>
      </c>
      <c r="AB39" s="1">
        <v>2.65</v>
      </c>
      <c r="AC39" s="1">
        <v>2.65</v>
      </c>
      <c r="AD39" s="1">
        <v>2.4300000000000002</v>
      </c>
      <c r="AE39" s="1">
        <v>3.48</v>
      </c>
      <c r="AF39" s="1">
        <v>2.65</v>
      </c>
      <c r="AG39" s="1">
        <v>2.65</v>
      </c>
      <c r="AH39" s="1">
        <v>2.65</v>
      </c>
      <c r="AI39" s="1">
        <v>3.07</v>
      </c>
      <c r="AJ39" s="1">
        <v>2.65</v>
      </c>
      <c r="AK39" s="1">
        <v>2.15</v>
      </c>
      <c r="AL39" s="1">
        <v>2.09</v>
      </c>
      <c r="AM39" s="1">
        <v>3.04</v>
      </c>
      <c r="AN39" s="1">
        <v>2.65</v>
      </c>
      <c r="AO39" s="1">
        <v>3.6</v>
      </c>
      <c r="AQ39" s="83">
        <v>2.63</v>
      </c>
      <c r="AR39" s="83">
        <v>2.65</v>
      </c>
    </row>
    <row r="40" spans="1:44" x14ac:dyDescent="0.25">
      <c r="A40" s="1">
        <v>72072032</v>
      </c>
      <c r="B40" s="1" t="s">
        <v>182</v>
      </c>
      <c r="C40" s="1" t="s">
        <v>167</v>
      </c>
      <c r="D40" s="1">
        <v>1.89</v>
      </c>
      <c r="E40" s="1">
        <v>1.89</v>
      </c>
      <c r="F40" s="1">
        <v>1.89</v>
      </c>
      <c r="G40" s="1">
        <v>1.89</v>
      </c>
      <c r="H40" s="1">
        <v>1.89</v>
      </c>
      <c r="I40" s="1">
        <v>2.0099999999999998</v>
      </c>
      <c r="J40" s="1">
        <v>0.13</v>
      </c>
      <c r="K40" s="1">
        <v>1.89</v>
      </c>
      <c r="L40" s="1">
        <v>1.89</v>
      </c>
      <c r="M40" s="1">
        <v>1.84</v>
      </c>
      <c r="N40" s="1">
        <v>1.89</v>
      </c>
      <c r="O40" s="1">
        <v>1.89</v>
      </c>
      <c r="P40" s="1">
        <v>1.89</v>
      </c>
      <c r="Q40" s="1">
        <v>1.98</v>
      </c>
      <c r="R40" s="1">
        <v>1.89</v>
      </c>
      <c r="S40" s="1">
        <v>1.89</v>
      </c>
      <c r="T40" s="1">
        <v>1.89</v>
      </c>
      <c r="U40" s="1">
        <v>4.9000000000000004</v>
      </c>
      <c r="V40" s="1">
        <v>1.89</v>
      </c>
      <c r="W40" s="1">
        <v>2.09</v>
      </c>
      <c r="X40" s="1">
        <v>1.75</v>
      </c>
      <c r="Y40" s="1">
        <v>1.89</v>
      </c>
      <c r="Z40" s="1">
        <v>1.89</v>
      </c>
      <c r="AA40" s="1">
        <v>1.89</v>
      </c>
      <c r="AB40" s="1">
        <v>1.89</v>
      </c>
      <c r="AC40" s="1">
        <v>1.89</v>
      </c>
      <c r="AD40" s="1">
        <v>2.4300000000000002</v>
      </c>
      <c r="AE40" s="1">
        <v>3.63</v>
      </c>
      <c r="AF40" s="1">
        <v>1.89</v>
      </c>
      <c r="AG40" s="1">
        <v>1.89</v>
      </c>
      <c r="AH40" s="1">
        <v>1.89</v>
      </c>
      <c r="AI40" s="1">
        <v>1.83</v>
      </c>
      <c r="AJ40" s="1">
        <v>1.89</v>
      </c>
      <c r="AK40" s="1">
        <v>1.88</v>
      </c>
      <c r="AL40" s="1">
        <v>2.16</v>
      </c>
      <c r="AM40" s="1">
        <v>1.65</v>
      </c>
      <c r="AN40" s="1">
        <v>1.89</v>
      </c>
      <c r="AO40" s="1">
        <v>3.6</v>
      </c>
      <c r="AQ40" s="83">
        <v>1.81</v>
      </c>
      <c r="AR40" s="83">
        <v>1.89</v>
      </c>
    </row>
    <row r="41" spans="1:44" x14ac:dyDescent="0.25">
      <c r="A41" s="1">
        <v>72072039</v>
      </c>
      <c r="B41" s="1" t="s">
        <v>183</v>
      </c>
      <c r="C41" s="1" t="s">
        <v>167</v>
      </c>
      <c r="D41" s="1">
        <v>2.65</v>
      </c>
      <c r="E41" s="1">
        <v>2.65</v>
      </c>
      <c r="F41" s="1">
        <v>2.65</v>
      </c>
      <c r="G41" s="1">
        <v>2.65</v>
      </c>
      <c r="H41" s="1">
        <v>2.65</v>
      </c>
      <c r="I41" s="1">
        <v>4.0599999999999996</v>
      </c>
      <c r="J41" s="1">
        <v>7.0000000000000007E-2</v>
      </c>
      <c r="K41" s="1">
        <v>2.65</v>
      </c>
      <c r="L41" s="1">
        <v>2.65</v>
      </c>
      <c r="M41" s="1">
        <v>2.0499999999999998</v>
      </c>
      <c r="N41" s="1">
        <v>2.65</v>
      </c>
      <c r="O41" s="1">
        <v>2.65</v>
      </c>
      <c r="P41" s="1">
        <v>2.65</v>
      </c>
      <c r="Q41" s="1">
        <v>2.91</v>
      </c>
      <c r="R41" s="1">
        <v>2.65</v>
      </c>
      <c r="S41" s="1">
        <v>2.65</v>
      </c>
      <c r="T41" s="1">
        <v>2.65</v>
      </c>
      <c r="U41" s="1">
        <v>4.97</v>
      </c>
      <c r="V41" s="1">
        <v>2.65</v>
      </c>
      <c r="W41" s="1">
        <v>2.63</v>
      </c>
      <c r="X41" s="1">
        <v>2.14</v>
      </c>
      <c r="Y41" s="1">
        <v>2.65</v>
      </c>
      <c r="Z41" s="1">
        <v>2.65</v>
      </c>
      <c r="AA41" s="1">
        <v>2.65</v>
      </c>
      <c r="AB41" s="1">
        <v>2.65</v>
      </c>
      <c r="AC41" s="1">
        <v>2.65</v>
      </c>
      <c r="AD41" s="1">
        <v>2.4300000000000002</v>
      </c>
      <c r="AE41" s="1">
        <v>3.48</v>
      </c>
      <c r="AF41" s="1">
        <v>2.65</v>
      </c>
      <c r="AG41" s="1">
        <v>2.65</v>
      </c>
      <c r="AH41" s="1">
        <v>2.65</v>
      </c>
      <c r="AI41" s="1">
        <v>3.07</v>
      </c>
      <c r="AJ41" s="1">
        <v>2.65</v>
      </c>
      <c r="AK41" s="1">
        <v>2.15</v>
      </c>
      <c r="AL41" s="1">
        <v>2.09</v>
      </c>
      <c r="AM41" s="1">
        <v>3.04</v>
      </c>
      <c r="AN41" s="1">
        <v>2.65</v>
      </c>
      <c r="AO41" s="1">
        <v>3.6</v>
      </c>
      <c r="AQ41" s="83">
        <v>2.63</v>
      </c>
      <c r="AR41" s="83">
        <v>2.65</v>
      </c>
    </row>
    <row r="42" spans="1:44" x14ac:dyDescent="0.25">
      <c r="A42" s="1">
        <v>72072052</v>
      </c>
      <c r="B42" s="1" t="s">
        <v>184</v>
      </c>
      <c r="C42" s="1" t="s">
        <v>167</v>
      </c>
      <c r="D42" s="1">
        <v>1.89</v>
      </c>
      <c r="E42" s="1">
        <v>1.89</v>
      </c>
      <c r="F42" s="1">
        <v>1.89</v>
      </c>
      <c r="G42" s="1">
        <v>1.89</v>
      </c>
      <c r="H42" s="1">
        <v>1.89</v>
      </c>
      <c r="I42" s="1">
        <v>2.0099999999999998</v>
      </c>
      <c r="J42" s="1">
        <v>0.13</v>
      </c>
      <c r="K42" s="1">
        <v>1.89</v>
      </c>
      <c r="L42" s="1">
        <v>1.89</v>
      </c>
      <c r="M42" s="1">
        <v>1.84</v>
      </c>
      <c r="N42" s="1">
        <v>1.89</v>
      </c>
      <c r="O42" s="1">
        <v>1.89</v>
      </c>
      <c r="P42" s="1">
        <v>1.89</v>
      </c>
      <c r="Q42" s="1">
        <v>1.98</v>
      </c>
      <c r="R42" s="1">
        <v>1.89</v>
      </c>
      <c r="S42" s="1">
        <v>1.89</v>
      </c>
      <c r="T42" s="1">
        <v>1.89</v>
      </c>
      <c r="U42" s="1">
        <v>4.9000000000000004</v>
      </c>
      <c r="V42" s="1">
        <v>1.89</v>
      </c>
      <c r="W42" s="1">
        <v>2.09</v>
      </c>
      <c r="X42" s="1">
        <v>1.75</v>
      </c>
      <c r="Y42" s="1">
        <v>1.89</v>
      </c>
      <c r="Z42" s="1">
        <v>1.89</v>
      </c>
      <c r="AA42" s="1">
        <v>1.89</v>
      </c>
      <c r="AB42" s="1">
        <v>1.89</v>
      </c>
      <c r="AC42" s="1">
        <v>1.89</v>
      </c>
      <c r="AD42" s="1">
        <v>2.4300000000000002</v>
      </c>
      <c r="AE42" s="1">
        <v>3.63</v>
      </c>
      <c r="AF42" s="1">
        <v>1.89</v>
      </c>
      <c r="AG42" s="1">
        <v>1.89</v>
      </c>
      <c r="AH42" s="1">
        <v>1.89</v>
      </c>
      <c r="AI42" s="1">
        <v>1.83</v>
      </c>
      <c r="AJ42" s="1">
        <v>1.89</v>
      </c>
      <c r="AK42" s="1">
        <v>1.88</v>
      </c>
      <c r="AL42" s="1">
        <v>2.16</v>
      </c>
      <c r="AM42" s="1">
        <v>1.65</v>
      </c>
      <c r="AN42" s="1">
        <v>1.89</v>
      </c>
      <c r="AO42" s="1">
        <v>3.6</v>
      </c>
      <c r="AQ42" s="83">
        <v>1.81</v>
      </c>
      <c r="AR42" s="83">
        <v>1.89</v>
      </c>
    </row>
    <row r="43" spans="1:44" x14ac:dyDescent="0.25">
      <c r="A43" s="1">
        <v>72072059</v>
      </c>
      <c r="B43" s="1" t="s">
        <v>185</v>
      </c>
      <c r="C43" s="1" t="s">
        <v>167</v>
      </c>
      <c r="D43" s="1">
        <v>2.65</v>
      </c>
      <c r="E43" s="1">
        <v>2.65</v>
      </c>
      <c r="F43" s="1">
        <v>2.65</v>
      </c>
      <c r="G43" s="1">
        <v>2.65</v>
      </c>
      <c r="H43" s="1">
        <v>2.65</v>
      </c>
      <c r="I43" s="1">
        <v>4.0599999999999996</v>
      </c>
      <c r="J43" s="1">
        <v>7.0000000000000007E-2</v>
      </c>
      <c r="K43" s="1">
        <v>2.65</v>
      </c>
      <c r="L43" s="1">
        <v>2.65</v>
      </c>
      <c r="M43" s="1">
        <v>2.0499999999999998</v>
      </c>
      <c r="N43" s="1">
        <v>2.65</v>
      </c>
      <c r="O43" s="1">
        <v>2.65</v>
      </c>
      <c r="P43" s="1">
        <v>2.65</v>
      </c>
      <c r="Q43" s="1">
        <v>2.91</v>
      </c>
      <c r="R43" s="1">
        <v>2.65</v>
      </c>
      <c r="S43" s="1">
        <v>2.65</v>
      </c>
      <c r="T43" s="1">
        <v>2.65</v>
      </c>
      <c r="U43" s="1">
        <v>4.97</v>
      </c>
      <c r="V43" s="1">
        <v>2.65</v>
      </c>
      <c r="W43" s="1">
        <v>2.63</v>
      </c>
      <c r="X43" s="1">
        <v>2.14</v>
      </c>
      <c r="Y43" s="1">
        <v>2.65</v>
      </c>
      <c r="Z43" s="1">
        <v>2.65</v>
      </c>
      <c r="AA43" s="1">
        <v>2.65</v>
      </c>
      <c r="AB43" s="1">
        <v>2.65</v>
      </c>
      <c r="AC43" s="1">
        <v>2.65</v>
      </c>
      <c r="AD43" s="1">
        <v>2.4300000000000002</v>
      </c>
      <c r="AE43" s="1">
        <v>3.48</v>
      </c>
      <c r="AF43" s="1">
        <v>2.65</v>
      </c>
      <c r="AG43" s="1">
        <v>2.65</v>
      </c>
      <c r="AH43" s="1">
        <v>2.65</v>
      </c>
      <c r="AI43" s="1">
        <v>3.07</v>
      </c>
      <c r="AJ43" s="1">
        <v>2.65</v>
      </c>
      <c r="AK43" s="1">
        <v>2.15</v>
      </c>
      <c r="AL43" s="1">
        <v>2.09</v>
      </c>
      <c r="AM43" s="1">
        <v>3.04</v>
      </c>
      <c r="AN43" s="1">
        <v>2.65</v>
      </c>
      <c r="AO43" s="1">
        <v>3.6</v>
      </c>
      <c r="AQ43" s="83">
        <v>2.63</v>
      </c>
      <c r="AR43" s="83">
        <v>2.65</v>
      </c>
    </row>
    <row r="44" spans="1:44" x14ac:dyDescent="0.25">
      <c r="A44" s="1">
        <v>72072080</v>
      </c>
      <c r="B44" s="1" t="s">
        <v>186</v>
      </c>
      <c r="C44" s="1" t="s">
        <v>167</v>
      </c>
      <c r="D44" s="1">
        <v>1.89</v>
      </c>
      <c r="E44" s="1">
        <v>1.89</v>
      </c>
      <c r="F44" s="1">
        <v>1.89</v>
      </c>
      <c r="G44" s="1">
        <v>1.89</v>
      </c>
      <c r="H44" s="1">
        <v>1.89</v>
      </c>
      <c r="I44" s="1">
        <v>2.0099999999999998</v>
      </c>
      <c r="J44" s="1">
        <v>0.13</v>
      </c>
      <c r="K44" s="1">
        <v>1.89</v>
      </c>
      <c r="L44" s="1">
        <v>1.89</v>
      </c>
      <c r="M44" s="1">
        <v>1.84</v>
      </c>
      <c r="N44" s="1">
        <v>1.89</v>
      </c>
      <c r="O44" s="1">
        <v>1.89</v>
      </c>
      <c r="P44" s="1">
        <v>1.89</v>
      </c>
      <c r="Q44" s="1">
        <v>1.98</v>
      </c>
      <c r="R44" s="1">
        <v>1.89</v>
      </c>
      <c r="S44" s="1">
        <v>1.89</v>
      </c>
      <c r="T44" s="1">
        <v>1.89</v>
      </c>
      <c r="U44" s="1">
        <v>4.9000000000000004</v>
      </c>
      <c r="V44" s="1">
        <v>1.89</v>
      </c>
      <c r="W44" s="1">
        <v>2.09</v>
      </c>
      <c r="X44" s="1">
        <v>1.75</v>
      </c>
      <c r="Y44" s="1">
        <v>1.89</v>
      </c>
      <c r="Z44" s="1">
        <v>1.89</v>
      </c>
      <c r="AA44" s="1">
        <v>1.89</v>
      </c>
      <c r="AB44" s="1">
        <v>1.89</v>
      </c>
      <c r="AC44" s="1">
        <v>1.89</v>
      </c>
      <c r="AD44" s="1">
        <v>2.4300000000000002</v>
      </c>
      <c r="AE44" s="1">
        <v>3.63</v>
      </c>
      <c r="AF44" s="1">
        <v>1.89</v>
      </c>
      <c r="AG44" s="1">
        <v>1.89</v>
      </c>
      <c r="AH44" s="1">
        <v>1.89</v>
      </c>
      <c r="AI44" s="1">
        <v>1.83</v>
      </c>
      <c r="AJ44" s="1">
        <v>1.89</v>
      </c>
      <c r="AK44" s="1">
        <v>1.88</v>
      </c>
      <c r="AL44" s="1">
        <v>2.16</v>
      </c>
      <c r="AM44" s="1">
        <v>1.65</v>
      </c>
      <c r="AN44" s="1">
        <v>1.89</v>
      </c>
      <c r="AO44" s="1">
        <v>3.6</v>
      </c>
      <c r="AQ44" s="83">
        <v>1.81</v>
      </c>
      <c r="AR44" s="83">
        <v>1.89</v>
      </c>
    </row>
    <row r="45" spans="1:44" x14ac:dyDescent="0.25">
      <c r="A45" s="1">
        <v>72081000</v>
      </c>
      <c r="B45" s="1" t="s">
        <v>187</v>
      </c>
      <c r="C45" s="1" t="s">
        <v>163</v>
      </c>
      <c r="D45" s="1">
        <v>2.0099999999999998</v>
      </c>
      <c r="E45" s="1">
        <v>2.0099999999999998</v>
      </c>
      <c r="F45" s="1">
        <v>2.0099999999999998</v>
      </c>
      <c r="G45" s="1">
        <v>2.0099999999999998</v>
      </c>
      <c r="H45" s="1">
        <v>2.0099999999999998</v>
      </c>
      <c r="I45" s="1">
        <v>2.02</v>
      </c>
      <c r="J45" s="1">
        <v>7.0000000000000007E-2</v>
      </c>
      <c r="K45" s="1">
        <v>2.0099999999999998</v>
      </c>
      <c r="L45" s="1">
        <v>2.0099999999999998</v>
      </c>
      <c r="M45" s="1">
        <v>1.84</v>
      </c>
      <c r="N45" s="1">
        <v>2.0099999999999998</v>
      </c>
      <c r="O45" s="1">
        <v>2.0099999999999998</v>
      </c>
      <c r="P45" s="1">
        <v>2.0099999999999998</v>
      </c>
      <c r="Q45" s="1">
        <v>2.0299999999999998</v>
      </c>
      <c r="R45" s="1">
        <v>2.0099999999999998</v>
      </c>
      <c r="S45" s="1">
        <v>2.0099999999999998</v>
      </c>
      <c r="T45" s="1">
        <v>2.0099999999999998</v>
      </c>
      <c r="U45" s="1">
        <v>4.9000000000000004</v>
      </c>
      <c r="V45" s="1">
        <v>2.0099999999999998</v>
      </c>
      <c r="W45" s="1">
        <v>2.1</v>
      </c>
      <c r="X45" s="1">
        <v>1.76</v>
      </c>
      <c r="Y45" s="1">
        <v>2.0099999999999998</v>
      </c>
      <c r="Z45" s="1">
        <v>2.0099999999999998</v>
      </c>
      <c r="AA45" s="1">
        <v>2.0099999999999998</v>
      </c>
      <c r="AB45" s="1">
        <v>2.0099999999999998</v>
      </c>
      <c r="AC45" s="1">
        <v>2.0099999999999998</v>
      </c>
      <c r="AD45" s="1">
        <v>2.4300000000000002</v>
      </c>
      <c r="AE45" s="1">
        <v>3.65</v>
      </c>
      <c r="AF45" s="1">
        <v>2.0099999999999998</v>
      </c>
      <c r="AG45" s="1">
        <v>2.0099999999999998</v>
      </c>
      <c r="AH45" s="1">
        <v>2.0099999999999998</v>
      </c>
      <c r="AI45" s="1">
        <v>1.89</v>
      </c>
      <c r="AJ45" s="1">
        <v>2.0099999999999998</v>
      </c>
      <c r="AK45" s="1">
        <v>1.88</v>
      </c>
      <c r="AL45" s="1">
        <v>2.1800000000000002</v>
      </c>
      <c r="AM45" s="1">
        <v>1.66</v>
      </c>
      <c r="AN45" s="1">
        <v>2.0099999999999998</v>
      </c>
      <c r="AO45" s="1">
        <v>3.65</v>
      </c>
      <c r="AQ45" s="83">
        <v>1.82</v>
      </c>
      <c r="AR45" s="83">
        <v>2.0099999999999998</v>
      </c>
    </row>
    <row r="46" spans="1:44" x14ac:dyDescent="0.25">
      <c r="A46" s="1">
        <v>72082500</v>
      </c>
      <c r="B46" s="1" t="s">
        <v>188</v>
      </c>
      <c r="C46" s="1" t="s">
        <v>163</v>
      </c>
      <c r="D46" s="1">
        <v>2.0099999999999998</v>
      </c>
      <c r="E46" s="1">
        <v>2.0099999999999998</v>
      </c>
      <c r="F46" s="1">
        <v>2.0099999999999998</v>
      </c>
      <c r="G46" s="1">
        <v>2.0099999999999998</v>
      </c>
      <c r="H46" s="1">
        <v>2.0099999999999998</v>
      </c>
      <c r="I46" s="1">
        <v>2.02</v>
      </c>
      <c r="J46" s="1">
        <v>7.0000000000000007E-2</v>
      </c>
      <c r="K46" s="1">
        <v>2.0099999999999998</v>
      </c>
      <c r="L46" s="1">
        <v>2.0099999999999998</v>
      </c>
      <c r="M46" s="1">
        <v>1.84</v>
      </c>
      <c r="N46" s="1">
        <v>2.0099999999999998</v>
      </c>
      <c r="O46" s="1">
        <v>2.0099999999999998</v>
      </c>
      <c r="P46" s="1">
        <v>2.0099999999999998</v>
      </c>
      <c r="Q46" s="1">
        <v>2.0299999999999998</v>
      </c>
      <c r="R46" s="1">
        <v>2.0099999999999998</v>
      </c>
      <c r="S46" s="1">
        <v>2.0099999999999998</v>
      </c>
      <c r="T46" s="1">
        <v>2.0099999999999998</v>
      </c>
      <c r="U46" s="1">
        <v>4.9000000000000004</v>
      </c>
      <c r="V46" s="1">
        <v>2.0099999999999998</v>
      </c>
      <c r="W46" s="1">
        <v>2.1</v>
      </c>
      <c r="X46" s="1">
        <v>1.76</v>
      </c>
      <c r="Y46" s="1">
        <v>2.0099999999999998</v>
      </c>
      <c r="Z46" s="1">
        <v>2.0099999999999998</v>
      </c>
      <c r="AA46" s="1">
        <v>2.0099999999999998</v>
      </c>
      <c r="AB46" s="1">
        <v>2.0099999999999998</v>
      </c>
      <c r="AC46" s="1">
        <v>2.0099999999999998</v>
      </c>
      <c r="AD46" s="1">
        <v>2.4300000000000002</v>
      </c>
      <c r="AE46" s="1">
        <v>3.65</v>
      </c>
      <c r="AF46" s="1">
        <v>2.0099999999999998</v>
      </c>
      <c r="AG46" s="1">
        <v>2.0099999999999998</v>
      </c>
      <c r="AH46" s="1">
        <v>2.0099999999999998</v>
      </c>
      <c r="AI46" s="1">
        <v>1.89</v>
      </c>
      <c r="AJ46" s="1">
        <v>2.0099999999999998</v>
      </c>
      <c r="AK46" s="1">
        <v>1.88</v>
      </c>
      <c r="AL46" s="1">
        <v>2.1800000000000002</v>
      </c>
      <c r="AM46" s="1">
        <v>1.66</v>
      </c>
      <c r="AN46" s="1">
        <v>2.0099999999999998</v>
      </c>
      <c r="AO46" s="1">
        <v>3.65</v>
      </c>
      <c r="AQ46" s="83">
        <v>1.82</v>
      </c>
      <c r="AR46" s="83">
        <v>2.0099999999999998</v>
      </c>
    </row>
    <row r="47" spans="1:44" x14ac:dyDescent="0.25">
      <c r="A47" s="1">
        <v>72082600</v>
      </c>
      <c r="B47" s="1" t="s">
        <v>189</v>
      </c>
      <c r="C47" s="1" t="s">
        <v>163</v>
      </c>
      <c r="D47" s="1">
        <v>2.0099999999999998</v>
      </c>
      <c r="E47" s="1">
        <v>2.0099999999999998</v>
      </c>
      <c r="F47" s="1">
        <v>2.0099999999999998</v>
      </c>
      <c r="G47" s="1">
        <v>2.0099999999999998</v>
      </c>
      <c r="H47" s="1">
        <v>2.0099999999999998</v>
      </c>
      <c r="I47" s="1">
        <v>2.02</v>
      </c>
      <c r="J47" s="1">
        <v>7.0000000000000007E-2</v>
      </c>
      <c r="K47" s="1">
        <v>2.0099999999999998</v>
      </c>
      <c r="L47" s="1">
        <v>2.0099999999999998</v>
      </c>
      <c r="M47" s="1">
        <v>1.84</v>
      </c>
      <c r="N47" s="1">
        <v>2.0099999999999998</v>
      </c>
      <c r="O47" s="1">
        <v>2.0099999999999998</v>
      </c>
      <c r="P47" s="1">
        <v>2.0099999999999998</v>
      </c>
      <c r="Q47" s="1">
        <v>2.0299999999999998</v>
      </c>
      <c r="R47" s="1">
        <v>2.0099999999999998</v>
      </c>
      <c r="S47" s="1">
        <v>2.0099999999999998</v>
      </c>
      <c r="T47" s="1">
        <v>2.0099999999999998</v>
      </c>
      <c r="U47" s="1">
        <v>4.9000000000000004</v>
      </c>
      <c r="V47" s="1">
        <v>2.0099999999999998</v>
      </c>
      <c r="W47" s="1">
        <v>2.1</v>
      </c>
      <c r="X47" s="1">
        <v>1.76</v>
      </c>
      <c r="Y47" s="1">
        <v>2.0099999999999998</v>
      </c>
      <c r="Z47" s="1">
        <v>2.0099999999999998</v>
      </c>
      <c r="AA47" s="1">
        <v>2.0099999999999998</v>
      </c>
      <c r="AB47" s="1">
        <v>2.0099999999999998</v>
      </c>
      <c r="AC47" s="1">
        <v>2.0099999999999998</v>
      </c>
      <c r="AD47" s="1">
        <v>2.4300000000000002</v>
      </c>
      <c r="AE47" s="1">
        <v>3.65</v>
      </c>
      <c r="AF47" s="1">
        <v>2.0099999999999998</v>
      </c>
      <c r="AG47" s="1">
        <v>2.0099999999999998</v>
      </c>
      <c r="AH47" s="1">
        <v>2.0099999999999998</v>
      </c>
      <c r="AI47" s="1">
        <v>1.89</v>
      </c>
      <c r="AJ47" s="1">
        <v>2.0099999999999998</v>
      </c>
      <c r="AK47" s="1">
        <v>1.88</v>
      </c>
      <c r="AL47" s="1">
        <v>2.1800000000000002</v>
      </c>
      <c r="AM47" s="1">
        <v>1.66</v>
      </c>
      <c r="AN47" s="1">
        <v>2.0099999999999998</v>
      </c>
      <c r="AO47" s="1">
        <v>3.65</v>
      </c>
      <c r="AQ47" s="83">
        <v>1.82</v>
      </c>
      <c r="AR47" s="83">
        <v>2.0099999999999998</v>
      </c>
    </row>
    <row r="48" spans="1:44" x14ac:dyDescent="0.25">
      <c r="A48" s="1">
        <v>72082700</v>
      </c>
      <c r="B48" s="1" t="s">
        <v>190</v>
      </c>
      <c r="C48" s="1" t="s">
        <v>163</v>
      </c>
      <c r="D48" s="1">
        <v>2.0099999999999998</v>
      </c>
      <c r="E48" s="1">
        <v>2.0099999999999998</v>
      </c>
      <c r="F48" s="1">
        <v>2.0099999999999998</v>
      </c>
      <c r="G48" s="1">
        <v>2.0099999999999998</v>
      </c>
      <c r="H48" s="1">
        <v>2.0099999999999998</v>
      </c>
      <c r="I48" s="1">
        <v>2.02</v>
      </c>
      <c r="J48" s="1">
        <v>7.0000000000000007E-2</v>
      </c>
      <c r="K48" s="1">
        <v>2.0099999999999998</v>
      </c>
      <c r="L48" s="1">
        <v>2.0099999999999998</v>
      </c>
      <c r="M48" s="1">
        <v>1.84</v>
      </c>
      <c r="N48" s="1">
        <v>2.0099999999999998</v>
      </c>
      <c r="O48" s="1">
        <v>2.0099999999999998</v>
      </c>
      <c r="P48" s="1">
        <v>2.0099999999999998</v>
      </c>
      <c r="Q48" s="1">
        <v>2.0299999999999998</v>
      </c>
      <c r="R48" s="1">
        <v>2.0099999999999998</v>
      </c>
      <c r="S48" s="1">
        <v>2.0099999999999998</v>
      </c>
      <c r="T48" s="1">
        <v>2.0099999999999998</v>
      </c>
      <c r="U48" s="1">
        <v>4.9000000000000004</v>
      </c>
      <c r="V48" s="1">
        <v>2.0099999999999998</v>
      </c>
      <c r="W48" s="1">
        <v>2.1</v>
      </c>
      <c r="X48" s="1">
        <v>1.76</v>
      </c>
      <c r="Y48" s="1">
        <v>2.0099999999999998</v>
      </c>
      <c r="Z48" s="1">
        <v>2.0099999999999998</v>
      </c>
      <c r="AA48" s="1">
        <v>2.0099999999999998</v>
      </c>
      <c r="AB48" s="1">
        <v>2.0099999999999998</v>
      </c>
      <c r="AC48" s="1">
        <v>2.0099999999999998</v>
      </c>
      <c r="AD48" s="1">
        <v>2.4300000000000002</v>
      </c>
      <c r="AE48" s="1">
        <v>3.65</v>
      </c>
      <c r="AF48" s="1">
        <v>2.0099999999999998</v>
      </c>
      <c r="AG48" s="1">
        <v>2.0099999999999998</v>
      </c>
      <c r="AH48" s="1">
        <v>2.0099999999999998</v>
      </c>
      <c r="AI48" s="1">
        <v>1.89</v>
      </c>
      <c r="AJ48" s="1">
        <v>2.0099999999999998</v>
      </c>
      <c r="AK48" s="1">
        <v>1.88</v>
      </c>
      <c r="AL48" s="1">
        <v>2.1800000000000002</v>
      </c>
      <c r="AM48" s="1">
        <v>1.66</v>
      </c>
      <c r="AN48" s="1">
        <v>2.0099999999999998</v>
      </c>
      <c r="AO48" s="1">
        <v>3.65</v>
      </c>
      <c r="AQ48" s="83">
        <v>1.82</v>
      </c>
      <c r="AR48" s="83">
        <v>2.0099999999999998</v>
      </c>
    </row>
    <row r="49" spans="1:44" x14ac:dyDescent="0.25">
      <c r="A49" s="1">
        <v>72083600</v>
      </c>
      <c r="B49" s="1" t="s">
        <v>191</v>
      </c>
      <c r="C49" s="1" t="s">
        <v>163</v>
      </c>
      <c r="D49" s="1">
        <v>2.0099999999999998</v>
      </c>
      <c r="E49" s="1">
        <v>2.0099999999999998</v>
      </c>
      <c r="F49" s="1">
        <v>2.0099999999999998</v>
      </c>
      <c r="G49" s="1">
        <v>2.0099999999999998</v>
      </c>
      <c r="H49" s="1">
        <v>2.0099999999999998</v>
      </c>
      <c r="I49" s="1">
        <v>2.02</v>
      </c>
      <c r="J49" s="1">
        <v>7.0000000000000007E-2</v>
      </c>
      <c r="K49" s="1">
        <v>2.0099999999999998</v>
      </c>
      <c r="L49" s="1">
        <v>2.0099999999999998</v>
      </c>
      <c r="M49" s="1">
        <v>1.84</v>
      </c>
      <c r="N49" s="1">
        <v>2.0099999999999998</v>
      </c>
      <c r="O49" s="1">
        <v>2.0099999999999998</v>
      </c>
      <c r="P49" s="1">
        <v>2.0099999999999998</v>
      </c>
      <c r="Q49" s="1">
        <v>2.0299999999999998</v>
      </c>
      <c r="R49" s="1">
        <v>2.0099999999999998</v>
      </c>
      <c r="S49" s="1">
        <v>2.0099999999999998</v>
      </c>
      <c r="T49" s="1">
        <v>2.0099999999999998</v>
      </c>
      <c r="U49" s="1">
        <v>4.9000000000000004</v>
      </c>
      <c r="V49" s="1">
        <v>2.0099999999999998</v>
      </c>
      <c r="W49" s="1">
        <v>2.1</v>
      </c>
      <c r="X49" s="1">
        <v>1.76</v>
      </c>
      <c r="Y49" s="1">
        <v>2.0099999999999998</v>
      </c>
      <c r="Z49" s="1">
        <v>2.0099999999999998</v>
      </c>
      <c r="AA49" s="1">
        <v>2.0099999999999998</v>
      </c>
      <c r="AB49" s="1">
        <v>2.0099999999999998</v>
      </c>
      <c r="AC49" s="1">
        <v>2.0099999999999998</v>
      </c>
      <c r="AD49" s="1">
        <v>2.4300000000000002</v>
      </c>
      <c r="AE49" s="1">
        <v>3.65</v>
      </c>
      <c r="AF49" s="1">
        <v>2.0099999999999998</v>
      </c>
      <c r="AG49" s="1">
        <v>2.0099999999999998</v>
      </c>
      <c r="AH49" s="1">
        <v>2.0099999999999998</v>
      </c>
      <c r="AI49" s="1">
        <v>1.89</v>
      </c>
      <c r="AJ49" s="1">
        <v>2.0099999999999998</v>
      </c>
      <c r="AK49" s="1">
        <v>1.88</v>
      </c>
      <c r="AL49" s="1">
        <v>2.1800000000000002</v>
      </c>
      <c r="AM49" s="1">
        <v>1.66</v>
      </c>
      <c r="AN49" s="1">
        <v>2.0099999999999998</v>
      </c>
      <c r="AO49" s="1">
        <v>3.65</v>
      </c>
      <c r="AQ49" s="83">
        <v>1.82</v>
      </c>
      <c r="AR49" s="83">
        <v>2.0099999999999998</v>
      </c>
    </row>
    <row r="50" spans="1:44" x14ac:dyDescent="0.25">
      <c r="A50" s="1">
        <v>72083700</v>
      </c>
      <c r="B50" s="1" t="s">
        <v>192</v>
      </c>
      <c r="C50" s="1" t="s">
        <v>163</v>
      </c>
      <c r="D50" s="1">
        <v>2.0099999999999998</v>
      </c>
      <c r="E50" s="1">
        <v>2.0099999999999998</v>
      </c>
      <c r="F50" s="1">
        <v>2.0099999999999998</v>
      </c>
      <c r="G50" s="1">
        <v>2.0099999999999998</v>
      </c>
      <c r="H50" s="1">
        <v>2.0099999999999998</v>
      </c>
      <c r="I50" s="1">
        <v>2.02</v>
      </c>
      <c r="J50" s="1">
        <v>7.0000000000000007E-2</v>
      </c>
      <c r="K50" s="1">
        <v>2.0099999999999998</v>
      </c>
      <c r="L50" s="1">
        <v>2.0099999999999998</v>
      </c>
      <c r="M50" s="1">
        <v>1.84</v>
      </c>
      <c r="N50" s="1">
        <v>2.0099999999999998</v>
      </c>
      <c r="O50" s="1">
        <v>2.0099999999999998</v>
      </c>
      <c r="P50" s="1">
        <v>2.0099999999999998</v>
      </c>
      <c r="Q50" s="1">
        <v>2.0299999999999998</v>
      </c>
      <c r="R50" s="1">
        <v>2.0099999999999998</v>
      </c>
      <c r="S50" s="1">
        <v>2.0099999999999998</v>
      </c>
      <c r="T50" s="1">
        <v>2.0099999999999998</v>
      </c>
      <c r="U50" s="1">
        <v>4.9000000000000004</v>
      </c>
      <c r="V50" s="1">
        <v>2.0099999999999998</v>
      </c>
      <c r="W50" s="1">
        <v>2.1</v>
      </c>
      <c r="X50" s="1">
        <v>1.76</v>
      </c>
      <c r="Y50" s="1">
        <v>2.0099999999999998</v>
      </c>
      <c r="Z50" s="1">
        <v>2.0099999999999998</v>
      </c>
      <c r="AA50" s="1">
        <v>2.0099999999999998</v>
      </c>
      <c r="AB50" s="1">
        <v>2.0099999999999998</v>
      </c>
      <c r="AC50" s="1">
        <v>2.0099999999999998</v>
      </c>
      <c r="AD50" s="1">
        <v>2.4300000000000002</v>
      </c>
      <c r="AE50" s="1">
        <v>3.65</v>
      </c>
      <c r="AF50" s="1">
        <v>2.0099999999999998</v>
      </c>
      <c r="AG50" s="1">
        <v>2.0099999999999998</v>
      </c>
      <c r="AH50" s="1">
        <v>2.0099999999999998</v>
      </c>
      <c r="AI50" s="1">
        <v>1.89</v>
      </c>
      <c r="AJ50" s="1">
        <v>2.0099999999999998</v>
      </c>
      <c r="AK50" s="1">
        <v>1.88</v>
      </c>
      <c r="AL50" s="1">
        <v>2.1800000000000002</v>
      </c>
      <c r="AM50" s="1">
        <v>1.66</v>
      </c>
      <c r="AN50" s="1">
        <v>2.0099999999999998</v>
      </c>
      <c r="AO50" s="1">
        <v>3.65</v>
      </c>
      <c r="AQ50" s="83">
        <v>1.82</v>
      </c>
      <c r="AR50" s="83">
        <v>2.0099999999999998</v>
      </c>
    </row>
    <row r="51" spans="1:44" x14ac:dyDescent="0.25">
      <c r="A51" s="1">
        <v>72083800</v>
      </c>
      <c r="B51" s="1" t="s">
        <v>193</v>
      </c>
      <c r="C51" s="1" t="s">
        <v>163</v>
      </c>
      <c r="D51" s="1">
        <v>2.0099999999999998</v>
      </c>
      <c r="E51" s="1">
        <v>2.0099999999999998</v>
      </c>
      <c r="F51" s="1">
        <v>2.0099999999999998</v>
      </c>
      <c r="G51" s="1">
        <v>2.0099999999999998</v>
      </c>
      <c r="H51" s="1">
        <v>2.0099999999999998</v>
      </c>
      <c r="I51" s="1">
        <v>2.02</v>
      </c>
      <c r="J51" s="1">
        <v>7.0000000000000007E-2</v>
      </c>
      <c r="K51" s="1">
        <v>2.0099999999999998</v>
      </c>
      <c r="L51" s="1">
        <v>2.0099999999999998</v>
      </c>
      <c r="M51" s="1">
        <v>1.84</v>
      </c>
      <c r="N51" s="1">
        <v>2.0099999999999998</v>
      </c>
      <c r="O51" s="1">
        <v>2.0099999999999998</v>
      </c>
      <c r="P51" s="1">
        <v>2.0099999999999998</v>
      </c>
      <c r="Q51" s="1">
        <v>2.0299999999999998</v>
      </c>
      <c r="R51" s="1">
        <v>2.0099999999999998</v>
      </c>
      <c r="S51" s="1">
        <v>2.0099999999999998</v>
      </c>
      <c r="T51" s="1">
        <v>2.0099999999999998</v>
      </c>
      <c r="U51" s="1">
        <v>4.9000000000000004</v>
      </c>
      <c r="V51" s="1">
        <v>2.0099999999999998</v>
      </c>
      <c r="W51" s="1">
        <v>2.1</v>
      </c>
      <c r="X51" s="1">
        <v>1.76</v>
      </c>
      <c r="Y51" s="1">
        <v>2.0099999999999998</v>
      </c>
      <c r="Z51" s="1">
        <v>2.0099999999999998</v>
      </c>
      <c r="AA51" s="1">
        <v>2.0099999999999998</v>
      </c>
      <c r="AB51" s="1">
        <v>2.0099999999999998</v>
      </c>
      <c r="AC51" s="1">
        <v>2.0099999999999998</v>
      </c>
      <c r="AD51" s="1">
        <v>2.4300000000000002</v>
      </c>
      <c r="AE51" s="1">
        <v>3.65</v>
      </c>
      <c r="AF51" s="1">
        <v>2.0099999999999998</v>
      </c>
      <c r="AG51" s="1">
        <v>2.0099999999999998</v>
      </c>
      <c r="AH51" s="1">
        <v>2.0099999999999998</v>
      </c>
      <c r="AI51" s="1">
        <v>1.89</v>
      </c>
      <c r="AJ51" s="1">
        <v>2.0099999999999998</v>
      </c>
      <c r="AK51" s="1">
        <v>1.88</v>
      </c>
      <c r="AL51" s="1">
        <v>2.1800000000000002</v>
      </c>
      <c r="AM51" s="1">
        <v>1.66</v>
      </c>
      <c r="AN51" s="1">
        <v>2.0099999999999998</v>
      </c>
      <c r="AO51" s="1">
        <v>3.65</v>
      </c>
      <c r="AQ51" s="83">
        <v>1.82</v>
      </c>
      <c r="AR51" s="83">
        <v>2.0099999999999998</v>
      </c>
    </row>
    <row r="52" spans="1:44" x14ac:dyDescent="0.25">
      <c r="A52" s="1">
        <v>72083900</v>
      </c>
      <c r="B52" s="1" t="s">
        <v>194</v>
      </c>
      <c r="C52" s="1" t="s">
        <v>163</v>
      </c>
      <c r="D52" s="1">
        <v>2.0099999999999998</v>
      </c>
      <c r="E52" s="1">
        <v>2.0099999999999998</v>
      </c>
      <c r="F52" s="1">
        <v>2.0099999999999998</v>
      </c>
      <c r="G52" s="1">
        <v>2.0099999999999998</v>
      </c>
      <c r="H52" s="1">
        <v>2.0099999999999998</v>
      </c>
      <c r="I52" s="1">
        <v>2.02</v>
      </c>
      <c r="J52" s="1">
        <v>7.0000000000000007E-2</v>
      </c>
      <c r="K52" s="1">
        <v>2.0099999999999998</v>
      </c>
      <c r="L52" s="1">
        <v>2.0099999999999998</v>
      </c>
      <c r="M52" s="1">
        <v>1.84</v>
      </c>
      <c r="N52" s="1">
        <v>2.0099999999999998</v>
      </c>
      <c r="O52" s="1">
        <v>2.0099999999999998</v>
      </c>
      <c r="P52" s="1">
        <v>2.0099999999999998</v>
      </c>
      <c r="Q52" s="1">
        <v>2.0299999999999998</v>
      </c>
      <c r="R52" s="1">
        <v>2.0099999999999998</v>
      </c>
      <c r="S52" s="1">
        <v>2.0099999999999998</v>
      </c>
      <c r="T52" s="1">
        <v>2.0099999999999998</v>
      </c>
      <c r="U52" s="1">
        <v>4.9000000000000004</v>
      </c>
      <c r="V52" s="1">
        <v>2.0099999999999998</v>
      </c>
      <c r="W52" s="1">
        <v>2.1</v>
      </c>
      <c r="X52" s="1">
        <v>1.76</v>
      </c>
      <c r="Y52" s="1">
        <v>2.0099999999999998</v>
      </c>
      <c r="Z52" s="1">
        <v>2.0099999999999998</v>
      </c>
      <c r="AA52" s="1">
        <v>2.0099999999999998</v>
      </c>
      <c r="AB52" s="1">
        <v>2.0099999999999998</v>
      </c>
      <c r="AC52" s="1">
        <v>2.0099999999999998</v>
      </c>
      <c r="AD52" s="1">
        <v>2.4300000000000002</v>
      </c>
      <c r="AE52" s="1">
        <v>3.65</v>
      </c>
      <c r="AF52" s="1">
        <v>2.0099999999999998</v>
      </c>
      <c r="AG52" s="1">
        <v>2.0099999999999998</v>
      </c>
      <c r="AH52" s="1">
        <v>2.0099999999999998</v>
      </c>
      <c r="AI52" s="1">
        <v>1.89</v>
      </c>
      <c r="AJ52" s="1">
        <v>2.0099999999999998</v>
      </c>
      <c r="AK52" s="1">
        <v>1.88</v>
      </c>
      <c r="AL52" s="1">
        <v>2.1800000000000002</v>
      </c>
      <c r="AM52" s="1">
        <v>1.66</v>
      </c>
      <c r="AN52" s="1">
        <v>2.0099999999999998</v>
      </c>
      <c r="AO52" s="1">
        <v>3.65</v>
      </c>
      <c r="AQ52" s="83">
        <v>1.82</v>
      </c>
      <c r="AR52" s="83">
        <v>2.0099999999999998</v>
      </c>
    </row>
    <row r="53" spans="1:44" x14ac:dyDescent="0.25">
      <c r="A53" s="1">
        <v>72084000</v>
      </c>
      <c r="B53" s="1" t="s">
        <v>195</v>
      </c>
      <c r="C53" s="1" t="s">
        <v>163</v>
      </c>
      <c r="D53" s="1">
        <v>2.0099999999999998</v>
      </c>
      <c r="E53" s="1">
        <v>2.0099999999999998</v>
      </c>
      <c r="F53" s="1">
        <v>2.0099999999999998</v>
      </c>
      <c r="G53" s="1">
        <v>2.0099999999999998</v>
      </c>
      <c r="H53" s="1">
        <v>2.0099999999999998</v>
      </c>
      <c r="I53" s="1">
        <v>2.02</v>
      </c>
      <c r="J53" s="1">
        <v>7.0000000000000007E-2</v>
      </c>
      <c r="K53" s="1">
        <v>2.0099999999999998</v>
      </c>
      <c r="L53" s="1">
        <v>2.0099999999999998</v>
      </c>
      <c r="M53" s="1">
        <v>1.84</v>
      </c>
      <c r="N53" s="1">
        <v>2.0099999999999998</v>
      </c>
      <c r="O53" s="1">
        <v>2.0099999999999998</v>
      </c>
      <c r="P53" s="1">
        <v>2.0099999999999998</v>
      </c>
      <c r="Q53" s="1">
        <v>2.0299999999999998</v>
      </c>
      <c r="R53" s="1">
        <v>2.0099999999999998</v>
      </c>
      <c r="S53" s="1">
        <v>2.0099999999999998</v>
      </c>
      <c r="T53" s="1">
        <v>2.0099999999999998</v>
      </c>
      <c r="U53" s="1">
        <v>4.9000000000000004</v>
      </c>
      <c r="V53" s="1">
        <v>2.0099999999999998</v>
      </c>
      <c r="W53" s="1">
        <v>2.1</v>
      </c>
      <c r="X53" s="1">
        <v>1.76</v>
      </c>
      <c r="Y53" s="1">
        <v>2.0099999999999998</v>
      </c>
      <c r="Z53" s="1">
        <v>2.0099999999999998</v>
      </c>
      <c r="AA53" s="1">
        <v>2.0099999999999998</v>
      </c>
      <c r="AB53" s="1">
        <v>2.0099999999999998</v>
      </c>
      <c r="AC53" s="1">
        <v>2.0099999999999998</v>
      </c>
      <c r="AD53" s="1">
        <v>2.4300000000000002</v>
      </c>
      <c r="AE53" s="1">
        <v>3.65</v>
      </c>
      <c r="AF53" s="1">
        <v>2.0099999999999998</v>
      </c>
      <c r="AG53" s="1">
        <v>2.0099999999999998</v>
      </c>
      <c r="AH53" s="1">
        <v>2.0099999999999998</v>
      </c>
      <c r="AI53" s="1">
        <v>1.89</v>
      </c>
      <c r="AJ53" s="1">
        <v>2.0099999999999998</v>
      </c>
      <c r="AK53" s="1">
        <v>1.88</v>
      </c>
      <c r="AL53" s="1">
        <v>2.1800000000000002</v>
      </c>
      <c r="AM53" s="1">
        <v>1.66</v>
      </c>
      <c r="AN53" s="1">
        <v>2.0099999999999998</v>
      </c>
      <c r="AO53" s="1">
        <v>3.65</v>
      </c>
      <c r="AQ53" s="83">
        <v>1.82</v>
      </c>
      <c r="AR53" s="83">
        <v>2.0099999999999998</v>
      </c>
    </row>
    <row r="54" spans="1:44" x14ac:dyDescent="0.25">
      <c r="A54" s="1">
        <v>72085120</v>
      </c>
      <c r="B54" s="1" t="s">
        <v>196</v>
      </c>
      <c r="C54" s="1" t="s">
        <v>163</v>
      </c>
      <c r="D54" s="1">
        <v>2.0099999999999998</v>
      </c>
      <c r="E54" s="1">
        <v>2.0099999999999998</v>
      </c>
      <c r="F54" s="1">
        <v>2.0099999999999998</v>
      </c>
      <c r="G54" s="1">
        <v>2.0099999999999998</v>
      </c>
      <c r="H54" s="1">
        <v>2.0099999999999998</v>
      </c>
      <c r="I54" s="1">
        <v>2.02</v>
      </c>
      <c r="J54" s="1">
        <v>7.0000000000000007E-2</v>
      </c>
      <c r="K54" s="1">
        <v>2.0099999999999998</v>
      </c>
      <c r="L54" s="1">
        <v>2.0099999999999998</v>
      </c>
      <c r="M54" s="1">
        <v>1.84</v>
      </c>
      <c r="N54" s="1">
        <v>2.0099999999999998</v>
      </c>
      <c r="O54" s="1">
        <v>2.0099999999999998</v>
      </c>
      <c r="P54" s="1">
        <v>2.0099999999999998</v>
      </c>
      <c r="Q54" s="1">
        <v>2.0299999999999998</v>
      </c>
      <c r="R54" s="1">
        <v>2.0099999999999998</v>
      </c>
      <c r="S54" s="1">
        <v>2.0099999999999998</v>
      </c>
      <c r="T54" s="1">
        <v>2.0099999999999998</v>
      </c>
      <c r="U54" s="1">
        <v>4.9000000000000004</v>
      </c>
      <c r="V54" s="1">
        <v>2.0099999999999998</v>
      </c>
      <c r="W54" s="1">
        <v>2.1</v>
      </c>
      <c r="X54" s="1">
        <v>1.76</v>
      </c>
      <c r="Y54" s="1">
        <v>2.0099999999999998</v>
      </c>
      <c r="Z54" s="1">
        <v>2.0099999999999998</v>
      </c>
      <c r="AA54" s="1">
        <v>2.0099999999999998</v>
      </c>
      <c r="AB54" s="1">
        <v>2.0099999999999998</v>
      </c>
      <c r="AC54" s="1">
        <v>2.0099999999999998</v>
      </c>
      <c r="AD54" s="1">
        <v>2.4300000000000002</v>
      </c>
      <c r="AE54" s="1">
        <v>3.65</v>
      </c>
      <c r="AF54" s="1">
        <v>2.0099999999999998</v>
      </c>
      <c r="AG54" s="1">
        <v>2.0099999999999998</v>
      </c>
      <c r="AH54" s="1">
        <v>2.0099999999999998</v>
      </c>
      <c r="AI54" s="1">
        <v>1.89</v>
      </c>
      <c r="AJ54" s="1">
        <v>2.0099999999999998</v>
      </c>
      <c r="AK54" s="1">
        <v>1.88</v>
      </c>
      <c r="AL54" s="1">
        <v>2.1800000000000002</v>
      </c>
      <c r="AM54" s="1">
        <v>1.66</v>
      </c>
      <c r="AN54" s="1">
        <v>2.0099999999999998</v>
      </c>
      <c r="AO54" s="1">
        <v>3.65</v>
      </c>
      <c r="AQ54" s="83">
        <v>1.82</v>
      </c>
      <c r="AR54" s="83">
        <v>2.0099999999999998</v>
      </c>
    </row>
    <row r="55" spans="1:44" x14ac:dyDescent="0.25">
      <c r="A55" s="1">
        <v>72085191</v>
      </c>
      <c r="B55" s="1" t="s">
        <v>197</v>
      </c>
      <c r="C55" s="1" t="s">
        <v>163</v>
      </c>
      <c r="D55" s="1">
        <v>2.0099999999999998</v>
      </c>
      <c r="E55" s="1">
        <v>2.0099999999999998</v>
      </c>
      <c r="F55" s="1">
        <v>2.0099999999999998</v>
      </c>
      <c r="G55" s="1">
        <v>2.0099999999999998</v>
      </c>
      <c r="H55" s="1">
        <v>2.0099999999999998</v>
      </c>
      <c r="I55" s="1">
        <v>2.02</v>
      </c>
      <c r="J55" s="1">
        <v>7.0000000000000007E-2</v>
      </c>
      <c r="K55" s="1">
        <v>2.0099999999999998</v>
      </c>
      <c r="L55" s="1">
        <v>2.0099999999999998</v>
      </c>
      <c r="M55" s="1">
        <v>1.84</v>
      </c>
      <c r="N55" s="1">
        <v>2.0099999999999998</v>
      </c>
      <c r="O55" s="1">
        <v>2.0099999999999998</v>
      </c>
      <c r="P55" s="1">
        <v>2.0099999999999998</v>
      </c>
      <c r="Q55" s="1">
        <v>2.0299999999999998</v>
      </c>
      <c r="R55" s="1">
        <v>2.0099999999999998</v>
      </c>
      <c r="S55" s="1">
        <v>2.0099999999999998</v>
      </c>
      <c r="T55" s="1">
        <v>2.0099999999999998</v>
      </c>
      <c r="U55" s="1">
        <v>4.9000000000000004</v>
      </c>
      <c r="V55" s="1">
        <v>2.0099999999999998</v>
      </c>
      <c r="W55" s="1">
        <v>2.1</v>
      </c>
      <c r="X55" s="1">
        <v>1.76</v>
      </c>
      <c r="Y55" s="1">
        <v>2.0099999999999998</v>
      </c>
      <c r="Z55" s="1">
        <v>2.0099999999999998</v>
      </c>
      <c r="AA55" s="1">
        <v>2.0099999999999998</v>
      </c>
      <c r="AB55" s="1">
        <v>2.0099999999999998</v>
      </c>
      <c r="AC55" s="1">
        <v>2.0099999999999998</v>
      </c>
      <c r="AD55" s="1">
        <v>2.4300000000000002</v>
      </c>
      <c r="AE55" s="1">
        <v>3.65</v>
      </c>
      <c r="AF55" s="1">
        <v>2.0099999999999998</v>
      </c>
      <c r="AG55" s="1">
        <v>2.0099999999999998</v>
      </c>
      <c r="AH55" s="1">
        <v>2.0099999999999998</v>
      </c>
      <c r="AI55" s="1">
        <v>1.89</v>
      </c>
      <c r="AJ55" s="1">
        <v>2.0099999999999998</v>
      </c>
      <c r="AK55" s="1">
        <v>1.88</v>
      </c>
      <c r="AL55" s="1">
        <v>2.1800000000000002</v>
      </c>
      <c r="AM55" s="1">
        <v>1.66</v>
      </c>
      <c r="AN55" s="1">
        <v>2.0099999999999998</v>
      </c>
      <c r="AO55" s="1">
        <v>3.65</v>
      </c>
      <c r="AQ55" s="83">
        <v>1.82</v>
      </c>
      <c r="AR55" s="83">
        <v>2.0099999999999998</v>
      </c>
    </row>
    <row r="56" spans="1:44" x14ac:dyDescent="0.25">
      <c r="A56" s="1">
        <v>72085198</v>
      </c>
      <c r="B56" s="1" t="s">
        <v>198</v>
      </c>
      <c r="C56" s="1" t="s">
        <v>163</v>
      </c>
      <c r="D56" s="1">
        <v>2.0099999999999998</v>
      </c>
      <c r="E56" s="1">
        <v>2.0099999999999998</v>
      </c>
      <c r="F56" s="1">
        <v>2.0099999999999998</v>
      </c>
      <c r="G56" s="1">
        <v>2.0099999999999998</v>
      </c>
      <c r="H56" s="1">
        <v>2.0099999999999998</v>
      </c>
      <c r="I56" s="1">
        <v>2.02</v>
      </c>
      <c r="J56" s="1">
        <v>7.0000000000000007E-2</v>
      </c>
      <c r="K56" s="1">
        <v>2.0099999999999998</v>
      </c>
      <c r="L56" s="1">
        <v>2.0099999999999998</v>
      </c>
      <c r="M56" s="1">
        <v>1.84</v>
      </c>
      <c r="N56" s="1">
        <v>2.0099999999999998</v>
      </c>
      <c r="O56" s="1">
        <v>2.0099999999999998</v>
      </c>
      <c r="P56" s="1">
        <v>2.0099999999999998</v>
      </c>
      <c r="Q56" s="1">
        <v>2.0299999999999998</v>
      </c>
      <c r="R56" s="1">
        <v>2.0099999999999998</v>
      </c>
      <c r="S56" s="1">
        <v>2.0099999999999998</v>
      </c>
      <c r="T56" s="1">
        <v>2.0099999999999998</v>
      </c>
      <c r="U56" s="1">
        <v>4.9000000000000004</v>
      </c>
      <c r="V56" s="1">
        <v>2.0099999999999998</v>
      </c>
      <c r="W56" s="1">
        <v>2.1</v>
      </c>
      <c r="X56" s="1">
        <v>1.76</v>
      </c>
      <c r="Y56" s="1">
        <v>2.0099999999999998</v>
      </c>
      <c r="Z56" s="1">
        <v>2.0099999999999998</v>
      </c>
      <c r="AA56" s="1">
        <v>2.0099999999999998</v>
      </c>
      <c r="AB56" s="1">
        <v>2.0099999999999998</v>
      </c>
      <c r="AC56" s="1">
        <v>2.0099999999999998</v>
      </c>
      <c r="AD56" s="1">
        <v>2.4300000000000002</v>
      </c>
      <c r="AE56" s="1">
        <v>3.65</v>
      </c>
      <c r="AF56" s="1">
        <v>2.0099999999999998</v>
      </c>
      <c r="AG56" s="1">
        <v>2.0099999999999998</v>
      </c>
      <c r="AH56" s="1">
        <v>2.0099999999999998</v>
      </c>
      <c r="AI56" s="1">
        <v>1.89</v>
      </c>
      <c r="AJ56" s="1">
        <v>2.0099999999999998</v>
      </c>
      <c r="AK56" s="1">
        <v>1.88</v>
      </c>
      <c r="AL56" s="1">
        <v>2.1800000000000002</v>
      </c>
      <c r="AM56" s="1">
        <v>1.66</v>
      </c>
      <c r="AN56" s="1">
        <v>2.0099999999999998</v>
      </c>
      <c r="AO56" s="1">
        <v>3.65</v>
      </c>
      <c r="AQ56" s="83">
        <v>1.82</v>
      </c>
      <c r="AR56" s="83">
        <v>2.0099999999999998</v>
      </c>
    </row>
    <row r="57" spans="1:44" x14ac:dyDescent="0.25">
      <c r="A57" s="1">
        <v>72085210</v>
      </c>
      <c r="B57" s="1" t="s">
        <v>199</v>
      </c>
      <c r="C57" s="1" t="s">
        <v>163</v>
      </c>
      <c r="D57" s="1">
        <v>2.0099999999999998</v>
      </c>
      <c r="E57" s="1">
        <v>2.0099999999999998</v>
      </c>
      <c r="F57" s="1">
        <v>2.0099999999999998</v>
      </c>
      <c r="G57" s="1">
        <v>2.0099999999999998</v>
      </c>
      <c r="H57" s="1">
        <v>2.0099999999999998</v>
      </c>
      <c r="I57" s="1">
        <v>2.02</v>
      </c>
      <c r="J57" s="1">
        <v>7.0000000000000007E-2</v>
      </c>
      <c r="K57" s="1">
        <v>2.0099999999999998</v>
      </c>
      <c r="L57" s="1">
        <v>2.0099999999999998</v>
      </c>
      <c r="M57" s="1">
        <v>1.84</v>
      </c>
      <c r="N57" s="1">
        <v>2.0099999999999998</v>
      </c>
      <c r="O57" s="1">
        <v>2.0099999999999998</v>
      </c>
      <c r="P57" s="1">
        <v>2.0099999999999998</v>
      </c>
      <c r="Q57" s="1">
        <v>2.0299999999999998</v>
      </c>
      <c r="R57" s="1">
        <v>2.0099999999999998</v>
      </c>
      <c r="S57" s="1">
        <v>2.0099999999999998</v>
      </c>
      <c r="T57" s="1">
        <v>2.0099999999999998</v>
      </c>
      <c r="U57" s="1">
        <v>4.9000000000000004</v>
      </c>
      <c r="V57" s="1">
        <v>2.0099999999999998</v>
      </c>
      <c r="W57" s="1">
        <v>2.1</v>
      </c>
      <c r="X57" s="1">
        <v>1.76</v>
      </c>
      <c r="Y57" s="1">
        <v>2.0099999999999998</v>
      </c>
      <c r="Z57" s="1">
        <v>2.0099999999999998</v>
      </c>
      <c r="AA57" s="1">
        <v>2.0099999999999998</v>
      </c>
      <c r="AB57" s="1">
        <v>2.0099999999999998</v>
      </c>
      <c r="AC57" s="1">
        <v>2.0099999999999998</v>
      </c>
      <c r="AD57" s="1">
        <v>2.4300000000000002</v>
      </c>
      <c r="AE57" s="1">
        <v>3.65</v>
      </c>
      <c r="AF57" s="1">
        <v>2.0099999999999998</v>
      </c>
      <c r="AG57" s="1">
        <v>2.0099999999999998</v>
      </c>
      <c r="AH57" s="1">
        <v>2.0099999999999998</v>
      </c>
      <c r="AI57" s="1">
        <v>1.89</v>
      </c>
      <c r="AJ57" s="1">
        <v>2.0099999999999998</v>
      </c>
      <c r="AK57" s="1">
        <v>1.88</v>
      </c>
      <c r="AL57" s="1">
        <v>2.1800000000000002</v>
      </c>
      <c r="AM57" s="1">
        <v>1.66</v>
      </c>
      <c r="AN57" s="1">
        <v>2.0099999999999998</v>
      </c>
      <c r="AO57" s="1">
        <v>3.65</v>
      </c>
      <c r="AQ57" s="83">
        <v>1.82</v>
      </c>
      <c r="AR57" s="83">
        <v>2.0099999999999998</v>
      </c>
    </row>
    <row r="58" spans="1:44" x14ac:dyDescent="0.25">
      <c r="A58" s="1">
        <v>72085291</v>
      </c>
      <c r="B58" s="1" t="s">
        <v>200</v>
      </c>
      <c r="C58" s="1" t="s">
        <v>163</v>
      </c>
      <c r="D58" s="1">
        <v>2.0099999999999998</v>
      </c>
      <c r="E58" s="1">
        <v>2.0099999999999998</v>
      </c>
      <c r="F58" s="1">
        <v>2.0099999999999998</v>
      </c>
      <c r="G58" s="1">
        <v>2.0099999999999998</v>
      </c>
      <c r="H58" s="1">
        <v>2.0099999999999998</v>
      </c>
      <c r="I58" s="1">
        <v>2.02</v>
      </c>
      <c r="J58" s="1">
        <v>7.0000000000000007E-2</v>
      </c>
      <c r="K58" s="1">
        <v>2.0099999999999998</v>
      </c>
      <c r="L58" s="1">
        <v>2.0099999999999998</v>
      </c>
      <c r="M58" s="1">
        <v>1.84</v>
      </c>
      <c r="N58" s="1">
        <v>2.0099999999999998</v>
      </c>
      <c r="O58" s="1">
        <v>2.0099999999999998</v>
      </c>
      <c r="P58" s="1">
        <v>2.0099999999999998</v>
      </c>
      <c r="Q58" s="1">
        <v>2.0299999999999998</v>
      </c>
      <c r="R58" s="1">
        <v>2.0099999999999998</v>
      </c>
      <c r="S58" s="1">
        <v>2.0099999999999998</v>
      </c>
      <c r="T58" s="1">
        <v>2.0099999999999998</v>
      </c>
      <c r="U58" s="1">
        <v>4.9000000000000004</v>
      </c>
      <c r="V58" s="1">
        <v>2.0099999999999998</v>
      </c>
      <c r="W58" s="1">
        <v>2.1</v>
      </c>
      <c r="X58" s="1">
        <v>1.76</v>
      </c>
      <c r="Y58" s="1">
        <v>2.0099999999999998</v>
      </c>
      <c r="Z58" s="1">
        <v>2.0099999999999998</v>
      </c>
      <c r="AA58" s="1">
        <v>2.0099999999999998</v>
      </c>
      <c r="AB58" s="1">
        <v>2.0099999999999998</v>
      </c>
      <c r="AC58" s="1">
        <v>2.0099999999999998</v>
      </c>
      <c r="AD58" s="1">
        <v>2.4300000000000002</v>
      </c>
      <c r="AE58" s="1">
        <v>3.65</v>
      </c>
      <c r="AF58" s="1">
        <v>2.0099999999999998</v>
      </c>
      <c r="AG58" s="1">
        <v>2.0099999999999998</v>
      </c>
      <c r="AH58" s="1">
        <v>2.0099999999999998</v>
      </c>
      <c r="AI58" s="1">
        <v>1.89</v>
      </c>
      <c r="AJ58" s="1">
        <v>2.0099999999999998</v>
      </c>
      <c r="AK58" s="1">
        <v>1.88</v>
      </c>
      <c r="AL58" s="1">
        <v>2.1800000000000002</v>
      </c>
      <c r="AM58" s="1">
        <v>1.66</v>
      </c>
      <c r="AN58" s="1">
        <v>2.0099999999999998</v>
      </c>
      <c r="AO58" s="1">
        <v>3.65</v>
      </c>
      <c r="AQ58" s="83">
        <v>1.82</v>
      </c>
      <c r="AR58" s="83">
        <v>2.0099999999999998</v>
      </c>
    </row>
    <row r="59" spans="1:44" x14ac:dyDescent="0.25">
      <c r="A59" s="1">
        <v>72085299</v>
      </c>
      <c r="B59" s="1" t="s">
        <v>201</v>
      </c>
      <c r="C59" s="1" t="s">
        <v>163</v>
      </c>
      <c r="D59" s="1">
        <v>2.0099999999999998</v>
      </c>
      <c r="E59" s="1">
        <v>2.0099999999999998</v>
      </c>
      <c r="F59" s="1">
        <v>2.0099999999999998</v>
      </c>
      <c r="G59" s="1">
        <v>2.0099999999999998</v>
      </c>
      <c r="H59" s="1">
        <v>2.0099999999999998</v>
      </c>
      <c r="I59" s="1">
        <v>2.02</v>
      </c>
      <c r="J59" s="1">
        <v>7.0000000000000007E-2</v>
      </c>
      <c r="K59" s="1">
        <v>2.0099999999999998</v>
      </c>
      <c r="L59" s="1">
        <v>2.0099999999999998</v>
      </c>
      <c r="M59" s="1">
        <v>1.84</v>
      </c>
      <c r="N59" s="1">
        <v>2.0099999999999998</v>
      </c>
      <c r="O59" s="1">
        <v>2.0099999999999998</v>
      </c>
      <c r="P59" s="1">
        <v>2.0099999999999998</v>
      </c>
      <c r="Q59" s="1">
        <v>2.0299999999999998</v>
      </c>
      <c r="R59" s="1">
        <v>2.0099999999999998</v>
      </c>
      <c r="S59" s="1">
        <v>2.0099999999999998</v>
      </c>
      <c r="T59" s="1">
        <v>2.0099999999999998</v>
      </c>
      <c r="U59" s="1">
        <v>4.9000000000000004</v>
      </c>
      <c r="V59" s="1">
        <v>2.0099999999999998</v>
      </c>
      <c r="W59" s="1">
        <v>2.1</v>
      </c>
      <c r="X59" s="1">
        <v>1.76</v>
      </c>
      <c r="Y59" s="1">
        <v>2.0099999999999998</v>
      </c>
      <c r="Z59" s="1">
        <v>2.0099999999999998</v>
      </c>
      <c r="AA59" s="1">
        <v>2.0099999999999998</v>
      </c>
      <c r="AB59" s="1">
        <v>2.0099999999999998</v>
      </c>
      <c r="AC59" s="1">
        <v>2.0099999999999998</v>
      </c>
      <c r="AD59" s="1">
        <v>2.4300000000000002</v>
      </c>
      <c r="AE59" s="1">
        <v>3.65</v>
      </c>
      <c r="AF59" s="1">
        <v>2.0099999999999998</v>
      </c>
      <c r="AG59" s="1">
        <v>2.0099999999999998</v>
      </c>
      <c r="AH59" s="1">
        <v>2.0099999999999998</v>
      </c>
      <c r="AI59" s="1">
        <v>1.89</v>
      </c>
      <c r="AJ59" s="1">
        <v>2.0099999999999998</v>
      </c>
      <c r="AK59" s="1">
        <v>1.88</v>
      </c>
      <c r="AL59" s="1">
        <v>2.1800000000000002</v>
      </c>
      <c r="AM59" s="1">
        <v>1.66</v>
      </c>
      <c r="AN59" s="1">
        <v>2.0099999999999998</v>
      </c>
      <c r="AO59" s="1">
        <v>3.65</v>
      </c>
      <c r="AQ59" s="83">
        <v>1.82</v>
      </c>
      <c r="AR59" s="83">
        <v>2.0099999999999998</v>
      </c>
    </row>
    <row r="60" spans="1:44" x14ac:dyDescent="0.25">
      <c r="A60" s="1">
        <v>72085310</v>
      </c>
      <c r="B60" s="1" t="s">
        <v>202</v>
      </c>
      <c r="C60" s="1" t="s">
        <v>163</v>
      </c>
      <c r="D60" s="1">
        <v>2.0099999999999998</v>
      </c>
      <c r="E60" s="1">
        <v>2.0099999999999998</v>
      </c>
      <c r="F60" s="1">
        <v>2.0099999999999998</v>
      </c>
      <c r="G60" s="1">
        <v>2.0099999999999998</v>
      </c>
      <c r="H60" s="1">
        <v>2.0099999999999998</v>
      </c>
      <c r="I60" s="1">
        <v>2.02</v>
      </c>
      <c r="J60" s="1">
        <v>7.0000000000000007E-2</v>
      </c>
      <c r="K60" s="1">
        <v>2.0099999999999998</v>
      </c>
      <c r="L60" s="1">
        <v>2.0099999999999998</v>
      </c>
      <c r="M60" s="1">
        <v>1.84</v>
      </c>
      <c r="N60" s="1">
        <v>2.0099999999999998</v>
      </c>
      <c r="O60" s="1">
        <v>2.0099999999999998</v>
      </c>
      <c r="P60" s="1">
        <v>2.0099999999999998</v>
      </c>
      <c r="Q60" s="1">
        <v>2.0299999999999998</v>
      </c>
      <c r="R60" s="1">
        <v>2.0099999999999998</v>
      </c>
      <c r="S60" s="1">
        <v>2.0099999999999998</v>
      </c>
      <c r="T60" s="1">
        <v>2.0099999999999998</v>
      </c>
      <c r="U60" s="1">
        <v>4.9000000000000004</v>
      </c>
      <c r="V60" s="1">
        <v>2.0099999999999998</v>
      </c>
      <c r="W60" s="1">
        <v>2.1</v>
      </c>
      <c r="X60" s="1">
        <v>1.76</v>
      </c>
      <c r="Y60" s="1">
        <v>2.0099999999999998</v>
      </c>
      <c r="Z60" s="1">
        <v>2.0099999999999998</v>
      </c>
      <c r="AA60" s="1">
        <v>2.0099999999999998</v>
      </c>
      <c r="AB60" s="1">
        <v>2.0099999999999998</v>
      </c>
      <c r="AC60" s="1">
        <v>2.0099999999999998</v>
      </c>
      <c r="AD60" s="1">
        <v>2.4300000000000002</v>
      </c>
      <c r="AE60" s="1">
        <v>3.65</v>
      </c>
      <c r="AF60" s="1">
        <v>2.0099999999999998</v>
      </c>
      <c r="AG60" s="1">
        <v>2.0099999999999998</v>
      </c>
      <c r="AH60" s="1">
        <v>2.0099999999999998</v>
      </c>
      <c r="AI60" s="1">
        <v>1.89</v>
      </c>
      <c r="AJ60" s="1">
        <v>2.0099999999999998</v>
      </c>
      <c r="AK60" s="1">
        <v>1.88</v>
      </c>
      <c r="AL60" s="1">
        <v>2.1800000000000002</v>
      </c>
      <c r="AM60" s="1">
        <v>1.66</v>
      </c>
      <c r="AN60" s="1">
        <v>2.0099999999999998</v>
      </c>
      <c r="AO60" s="1">
        <v>3.65</v>
      </c>
      <c r="AQ60" s="83">
        <v>1.82</v>
      </c>
      <c r="AR60" s="83">
        <v>2.0099999999999998</v>
      </c>
    </row>
    <row r="61" spans="1:44" x14ac:dyDescent="0.25">
      <c r="A61" s="1">
        <v>72085390</v>
      </c>
      <c r="B61" s="1" t="s">
        <v>203</v>
      </c>
      <c r="C61" s="1" t="s">
        <v>163</v>
      </c>
      <c r="D61" s="1">
        <v>2.0099999999999998</v>
      </c>
      <c r="E61" s="1">
        <v>2.0099999999999998</v>
      </c>
      <c r="F61" s="1">
        <v>2.0099999999999998</v>
      </c>
      <c r="G61" s="1">
        <v>2.0099999999999998</v>
      </c>
      <c r="H61" s="1">
        <v>2.0099999999999998</v>
      </c>
      <c r="I61" s="1">
        <v>2.02</v>
      </c>
      <c r="J61" s="1">
        <v>7.0000000000000007E-2</v>
      </c>
      <c r="K61" s="1">
        <v>2.0099999999999998</v>
      </c>
      <c r="L61" s="1">
        <v>2.0099999999999998</v>
      </c>
      <c r="M61" s="1">
        <v>1.84</v>
      </c>
      <c r="N61" s="1">
        <v>2.0099999999999998</v>
      </c>
      <c r="O61" s="1">
        <v>2.0099999999999998</v>
      </c>
      <c r="P61" s="1">
        <v>2.0099999999999998</v>
      </c>
      <c r="Q61" s="1">
        <v>2.0299999999999998</v>
      </c>
      <c r="R61" s="1">
        <v>2.0099999999999998</v>
      </c>
      <c r="S61" s="1">
        <v>2.0099999999999998</v>
      </c>
      <c r="T61" s="1">
        <v>2.0099999999999998</v>
      </c>
      <c r="U61" s="1">
        <v>4.9000000000000004</v>
      </c>
      <c r="V61" s="1">
        <v>2.0099999999999998</v>
      </c>
      <c r="W61" s="1">
        <v>2.1</v>
      </c>
      <c r="X61" s="1">
        <v>1.76</v>
      </c>
      <c r="Y61" s="1">
        <v>2.0099999999999998</v>
      </c>
      <c r="Z61" s="1">
        <v>2.0099999999999998</v>
      </c>
      <c r="AA61" s="1">
        <v>2.0099999999999998</v>
      </c>
      <c r="AB61" s="1">
        <v>2.0099999999999998</v>
      </c>
      <c r="AC61" s="1">
        <v>2.0099999999999998</v>
      </c>
      <c r="AD61" s="1">
        <v>2.4300000000000002</v>
      </c>
      <c r="AE61" s="1">
        <v>3.65</v>
      </c>
      <c r="AF61" s="1">
        <v>2.0099999999999998</v>
      </c>
      <c r="AG61" s="1">
        <v>2.0099999999999998</v>
      </c>
      <c r="AH61" s="1">
        <v>2.0099999999999998</v>
      </c>
      <c r="AI61" s="1">
        <v>1.89</v>
      </c>
      <c r="AJ61" s="1">
        <v>2.0099999999999998</v>
      </c>
      <c r="AK61" s="1">
        <v>1.88</v>
      </c>
      <c r="AL61" s="1">
        <v>2.1800000000000002</v>
      </c>
      <c r="AM61" s="1">
        <v>1.66</v>
      </c>
      <c r="AN61" s="1">
        <v>2.0099999999999998</v>
      </c>
      <c r="AO61" s="1">
        <v>3.65</v>
      </c>
      <c r="AQ61" s="83">
        <v>1.82</v>
      </c>
      <c r="AR61" s="83">
        <v>2.0099999999999998</v>
      </c>
    </row>
    <row r="62" spans="1:44" x14ac:dyDescent="0.25">
      <c r="A62" s="1">
        <v>72085400</v>
      </c>
      <c r="B62" s="1" t="s">
        <v>204</v>
      </c>
      <c r="C62" s="1" t="s">
        <v>163</v>
      </c>
      <c r="D62" s="1">
        <v>2.0099999999999998</v>
      </c>
      <c r="E62" s="1">
        <v>2.0099999999999998</v>
      </c>
      <c r="F62" s="1">
        <v>2.0099999999999998</v>
      </c>
      <c r="G62" s="1">
        <v>2.0099999999999998</v>
      </c>
      <c r="H62" s="1">
        <v>2.0099999999999998</v>
      </c>
      <c r="I62" s="1">
        <v>2.02</v>
      </c>
      <c r="J62" s="1">
        <v>7.0000000000000007E-2</v>
      </c>
      <c r="K62" s="1">
        <v>2.0099999999999998</v>
      </c>
      <c r="L62" s="1">
        <v>2.0099999999999998</v>
      </c>
      <c r="M62" s="1">
        <v>1.84</v>
      </c>
      <c r="N62" s="1">
        <v>2.0099999999999998</v>
      </c>
      <c r="O62" s="1">
        <v>2.0099999999999998</v>
      </c>
      <c r="P62" s="1">
        <v>2.0099999999999998</v>
      </c>
      <c r="Q62" s="1">
        <v>2.0299999999999998</v>
      </c>
      <c r="R62" s="1">
        <v>2.0099999999999998</v>
      </c>
      <c r="S62" s="1">
        <v>2.0099999999999998</v>
      </c>
      <c r="T62" s="1">
        <v>2.0099999999999998</v>
      </c>
      <c r="U62" s="1">
        <v>4.9000000000000004</v>
      </c>
      <c r="V62" s="1">
        <v>2.0099999999999998</v>
      </c>
      <c r="W62" s="1">
        <v>2.1</v>
      </c>
      <c r="X62" s="1">
        <v>1.76</v>
      </c>
      <c r="Y62" s="1">
        <v>2.0099999999999998</v>
      </c>
      <c r="Z62" s="1">
        <v>2.0099999999999998</v>
      </c>
      <c r="AA62" s="1">
        <v>2.0099999999999998</v>
      </c>
      <c r="AB62" s="1">
        <v>2.0099999999999998</v>
      </c>
      <c r="AC62" s="1">
        <v>2.0099999999999998</v>
      </c>
      <c r="AD62" s="1">
        <v>2.4300000000000002</v>
      </c>
      <c r="AE62" s="1">
        <v>3.65</v>
      </c>
      <c r="AF62" s="1">
        <v>2.0099999999999998</v>
      </c>
      <c r="AG62" s="1">
        <v>2.0099999999999998</v>
      </c>
      <c r="AH62" s="1">
        <v>2.0099999999999998</v>
      </c>
      <c r="AI62" s="1">
        <v>1.89</v>
      </c>
      <c r="AJ62" s="1">
        <v>2.0099999999999998</v>
      </c>
      <c r="AK62" s="1">
        <v>1.88</v>
      </c>
      <c r="AL62" s="1">
        <v>2.1800000000000002</v>
      </c>
      <c r="AM62" s="1">
        <v>1.66</v>
      </c>
      <c r="AN62" s="1">
        <v>2.0099999999999998</v>
      </c>
      <c r="AO62" s="1">
        <v>3.65</v>
      </c>
      <c r="AQ62" s="83">
        <v>1.82</v>
      </c>
      <c r="AR62" s="83">
        <v>2.0099999999999998</v>
      </c>
    </row>
    <row r="63" spans="1:44" x14ac:dyDescent="0.25">
      <c r="A63" s="1">
        <v>72089020</v>
      </c>
      <c r="B63" s="1" t="s">
        <v>205</v>
      </c>
      <c r="C63" s="1" t="s">
        <v>163</v>
      </c>
      <c r="D63" s="1">
        <v>2.0099999999999998</v>
      </c>
      <c r="E63" s="1">
        <v>2.0099999999999998</v>
      </c>
      <c r="F63" s="1">
        <v>2.0099999999999998</v>
      </c>
      <c r="G63" s="1">
        <v>2.0099999999999998</v>
      </c>
      <c r="H63" s="1">
        <v>2.0099999999999998</v>
      </c>
      <c r="I63" s="1">
        <v>2.02</v>
      </c>
      <c r="J63" s="1">
        <v>7.0000000000000007E-2</v>
      </c>
      <c r="K63" s="1">
        <v>2.0099999999999998</v>
      </c>
      <c r="L63" s="1">
        <v>2.0099999999999998</v>
      </c>
      <c r="M63" s="1">
        <v>1.84</v>
      </c>
      <c r="N63" s="1">
        <v>2.0099999999999998</v>
      </c>
      <c r="O63" s="1">
        <v>2.0099999999999998</v>
      </c>
      <c r="P63" s="1">
        <v>2.0099999999999998</v>
      </c>
      <c r="Q63" s="1">
        <v>2.0299999999999998</v>
      </c>
      <c r="R63" s="1">
        <v>2.0099999999999998</v>
      </c>
      <c r="S63" s="1">
        <v>2.0099999999999998</v>
      </c>
      <c r="T63" s="1">
        <v>2.0099999999999998</v>
      </c>
      <c r="U63" s="1">
        <v>4.9000000000000004</v>
      </c>
      <c r="V63" s="1">
        <v>2.0099999999999998</v>
      </c>
      <c r="W63" s="1">
        <v>2.1</v>
      </c>
      <c r="X63" s="1">
        <v>1.76</v>
      </c>
      <c r="Y63" s="1">
        <v>2.0099999999999998</v>
      </c>
      <c r="Z63" s="1">
        <v>2.0099999999999998</v>
      </c>
      <c r="AA63" s="1">
        <v>2.0099999999999998</v>
      </c>
      <c r="AB63" s="1">
        <v>2.0099999999999998</v>
      </c>
      <c r="AC63" s="1">
        <v>2.0099999999999998</v>
      </c>
      <c r="AD63" s="1">
        <v>2.4300000000000002</v>
      </c>
      <c r="AE63" s="1">
        <v>3.65</v>
      </c>
      <c r="AF63" s="1">
        <v>2.0099999999999998</v>
      </c>
      <c r="AG63" s="1">
        <v>2.0099999999999998</v>
      </c>
      <c r="AH63" s="1">
        <v>2.0099999999999998</v>
      </c>
      <c r="AI63" s="1">
        <v>1.89</v>
      </c>
      <c r="AJ63" s="1">
        <v>2.0099999999999998</v>
      </c>
      <c r="AK63" s="1">
        <v>1.88</v>
      </c>
      <c r="AL63" s="1">
        <v>2.1800000000000002</v>
      </c>
      <c r="AM63" s="1">
        <v>1.66</v>
      </c>
      <c r="AN63" s="1">
        <v>2.0099999999999998</v>
      </c>
      <c r="AO63" s="1">
        <v>3.65</v>
      </c>
      <c r="AQ63" s="83">
        <v>1.82</v>
      </c>
      <c r="AR63" s="83">
        <v>2.0099999999999998</v>
      </c>
    </row>
    <row r="64" spans="1:44" x14ac:dyDescent="0.25">
      <c r="A64" s="1">
        <v>72089080</v>
      </c>
      <c r="B64" s="1" t="s">
        <v>206</v>
      </c>
      <c r="C64" s="1" t="s">
        <v>163</v>
      </c>
      <c r="D64" s="1">
        <v>2.0099999999999998</v>
      </c>
      <c r="E64" s="1">
        <v>2.0099999999999998</v>
      </c>
      <c r="F64" s="1">
        <v>2.0099999999999998</v>
      </c>
      <c r="G64" s="1">
        <v>2.0099999999999998</v>
      </c>
      <c r="H64" s="1">
        <v>2.0099999999999998</v>
      </c>
      <c r="I64" s="1">
        <v>2.02</v>
      </c>
      <c r="J64" s="1">
        <v>7.0000000000000007E-2</v>
      </c>
      <c r="K64" s="1">
        <v>2.0099999999999998</v>
      </c>
      <c r="L64" s="1">
        <v>2.0099999999999998</v>
      </c>
      <c r="M64" s="1">
        <v>1.84</v>
      </c>
      <c r="N64" s="1">
        <v>2.0099999999999998</v>
      </c>
      <c r="O64" s="1">
        <v>2.0099999999999998</v>
      </c>
      <c r="P64" s="1">
        <v>2.0099999999999998</v>
      </c>
      <c r="Q64" s="1">
        <v>2.0299999999999998</v>
      </c>
      <c r="R64" s="1">
        <v>2.0099999999999998</v>
      </c>
      <c r="S64" s="1">
        <v>2.0099999999999998</v>
      </c>
      <c r="T64" s="1">
        <v>2.0099999999999998</v>
      </c>
      <c r="U64" s="1">
        <v>4.9000000000000004</v>
      </c>
      <c r="V64" s="1">
        <v>2.0099999999999998</v>
      </c>
      <c r="W64" s="1">
        <v>2.1</v>
      </c>
      <c r="X64" s="1">
        <v>1.76</v>
      </c>
      <c r="Y64" s="1">
        <v>2.0099999999999998</v>
      </c>
      <c r="Z64" s="1">
        <v>2.0099999999999998</v>
      </c>
      <c r="AA64" s="1">
        <v>2.0099999999999998</v>
      </c>
      <c r="AB64" s="1">
        <v>2.0099999999999998</v>
      </c>
      <c r="AC64" s="1">
        <v>2.0099999999999998</v>
      </c>
      <c r="AD64" s="1">
        <v>2.4300000000000002</v>
      </c>
      <c r="AE64" s="1">
        <v>3.65</v>
      </c>
      <c r="AF64" s="1">
        <v>2.0099999999999998</v>
      </c>
      <c r="AG64" s="1">
        <v>2.0099999999999998</v>
      </c>
      <c r="AH64" s="1">
        <v>2.0099999999999998</v>
      </c>
      <c r="AI64" s="1">
        <v>1.89</v>
      </c>
      <c r="AJ64" s="1">
        <v>2.0099999999999998</v>
      </c>
      <c r="AK64" s="1">
        <v>1.88</v>
      </c>
      <c r="AL64" s="1">
        <v>2.1800000000000002</v>
      </c>
      <c r="AM64" s="1">
        <v>1.66</v>
      </c>
      <c r="AN64" s="1">
        <v>2.0099999999999998</v>
      </c>
      <c r="AO64" s="1">
        <v>3.65</v>
      </c>
      <c r="AQ64" s="83">
        <v>1.82</v>
      </c>
      <c r="AR64" s="83">
        <v>2.0099999999999998</v>
      </c>
    </row>
    <row r="65" spans="1:44" x14ac:dyDescent="0.25">
      <c r="A65" s="1">
        <v>72091500</v>
      </c>
      <c r="B65" s="1" t="s">
        <v>207</v>
      </c>
      <c r="C65" s="1" t="s">
        <v>163</v>
      </c>
      <c r="D65" s="1">
        <v>2.0299999999999998</v>
      </c>
      <c r="E65" s="1">
        <v>2.0299999999999998</v>
      </c>
      <c r="F65" s="1">
        <v>2.0299999999999998</v>
      </c>
      <c r="G65" s="1">
        <v>2.0299999999999998</v>
      </c>
      <c r="H65" s="1">
        <v>2.0299999999999998</v>
      </c>
      <c r="I65" s="1">
        <v>2.12</v>
      </c>
      <c r="J65" s="1">
        <v>7.0000000000000007E-2</v>
      </c>
      <c r="K65" s="1">
        <v>2.0299999999999998</v>
      </c>
      <c r="L65" s="1">
        <v>2.0299999999999998</v>
      </c>
      <c r="M65" s="1">
        <v>1.85</v>
      </c>
      <c r="N65" s="1">
        <v>2.0299999999999998</v>
      </c>
      <c r="O65" s="1">
        <v>2.0299999999999998</v>
      </c>
      <c r="P65" s="1">
        <v>2.0299999999999998</v>
      </c>
      <c r="Q65" s="1">
        <v>2.06</v>
      </c>
      <c r="R65" s="1">
        <v>2.0299999999999998</v>
      </c>
      <c r="S65" s="1">
        <v>2.0299999999999998</v>
      </c>
      <c r="T65" s="1">
        <v>2.0299999999999998</v>
      </c>
      <c r="U65" s="1">
        <v>4.9000000000000004</v>
      </c>
      <c r="V65" s="1">
        <v>2.0299999999999998</v>
      </c>
      <c r="W65" s="1">
        <v>2.12</v>
      </c>
      <c r="X65" s="1">
        <v>1.77</v>
      </c>
      <c r="Y65" s="1">
        <v>2.0299999999999998</v>
      </c>
      <c r="Z65" s="1">
        <v>2.0299999999999998</v>
      </c>
      <c r="AA65" s="1">
        <v>2.0299999999999998</v>
      </c>
      <c r="AB65" s="1">
        <v>2.0299999999999998</v>
      </c>
      <c r="AC65" s="1">
        <v>2.0299999999999998</v>
      </c>
      <c r="AD65" s="1">
        <v>2.4300000000000002</v>
      </c>
      <c r="AE65" s="1">
        <v>3.78</v>
      </c>
      <c r="AF65" s="1">
        <v>2.0299999999999998</v>
      </c>
      <c r="AG65" s="1">
        <v>2.0299999999999998</v>
      </c>
      <c r="AH65" s="1">
        <v>2.0299999999999998</v>
      </c>
      <c r="AI65" s="1">
        <v>1.94</v>
      </c>
      <c r="AJ65" s="1">
        <v>2.0299999999999998</v>
      </c>
      <c r="AK65" s="1">
        <v>1.89</v>
      </c>
      <c r="AL65" s="1">
        <v>2.2400000000000002</v>
      </c>
      <c r="AM65" s="1">
        <v>1.72</v>
      </c>
      <c r="AN65" s="1">
        <v>2.0299999999999998</v>
      </c>
      <c r="AO65" s="1">
        <v>3.7</v>
      </c>
      <c r="AQ65" s="83">
        <v>1.85</v>
      </c>
      <c r="AR65" s="83">
        <v>2.0299999999999998</v>
      </c>
    </row>
    <row r="66" spans="1:44" x14ac:dyDescent="0.25">
      <c r="A66" s="1">
        <v>72091610</v>
      </c>
      <c r="B66" s="1" t="s">
        <v>208</v>
      </c>
      <c r="C66" s="1" t="s">
        <v>163</v>
      </c>
      <c r="D66" s="1">
        <v>2.0299999999999998</v>
      </c>
      <c r="E66" s="1">
        <v>2.0299999999999998</v>
      </c>
      <c r="F66" s="1">
        <v>2.0299999999999998</v>
      </c>
      <c r="G66" s="1">
        <v>2.0299999999999998</v>
      </c>
      <c r="H66" s="1">
        <v>2.0299999999999998</v>
      </c>
      <c r="I66" s="1">
        <v>2.12</v>
      </c>
      <c r="J66" s="1">
        <v>7.0000000000000007E-2</v>
      </c>
      <c r="K66" s="1">
        <v>2.0299999999999998</v>
      </c>
      <c r="L66" s="1">
        <v>2.0299999999999998</v>
      </c>
      <c r="M66" s="1">
        <v>1.85</v>
      </c>
      <c r="N66" s="1">
        <v>2.0299999999999998</v>
      </c>
      <c r="O66" s="1">
        <v>2.0299999999999998</v>
      </c>
      <c r="P66" s="1">
        <v>2.0299999999999998</v>
      </c>
      <c r="Q66" s="1">
        <v>2.06</v>
      </c>
      <c r="R66" s="1">
        <v>2.0299999999999998</v>
      </c>
      <c r="S66" s="1">
        <v>2.0299999999999998</v>
      </c>
      <c r="T66" s="1">
        <v>2.0299999999999998</v>
      </c>
      <c r="U66" s="1">
        <v>4.9000000000000004</v>
      </c>
      <c r="V66" s="1">
        <v>2.0299999999999998</v>
      </c>
      <c r="W66" s="1">
        <v>2.12</v>
      </c>
      <c r="X66" s="1">
        <v>1.77</v>
      </c>
      <c r="Y66" s="1">
        <v>2.0299999999999998</v>
      </c>
      <c r="Z66" s="1">
        <v>2.0299999999999998</v>
      </c>
      <c r="AA66" s="1">
        <v>2.0299999999999998</v>
      </c>
      <c r="AB66" s="1">
        <v>2.0299999999999998</v>
      </c>
      <c r="AC66" s="1">
        <v>2.0299999999999998</v>
      </c>
      <c r="AD66" s="1">
        <v>2.4300000000000002</v>
      </c>
      <c r="AE66" s="1">
        <v>3.78</v>
      </c>
      <c r="AF66" s="1">
        <v>2.0299999999999998</v>
      </c>
      <c r="AG66" s="1">
        <v>2.0299999999999998</v>
      </c>
      <c r="AH66" s="1">
        <v>2.0299999999999998</v>
      </c>
      <c r="AI66" s="1">
        <v>1.94</v>
      </c>
      <c r="AJ66" s="1">
        <v>2.0299999999999998</v>
      </c>
      <c r="AK66" s="1">
        <v>1.89</v>
      </c>
      <c r="AL66" s="1">
        <v>2.2400000000000002</v>
      </c>
      <c r="AM66" s="1">
        <v>1.72</v>
      </c>
      <c r="AN66" s="1">
        <v>2.0299999999999998</v>
      </c>
      <c r="AO66" s="1">
        <v>3.7</v>
      </c>
      <c r="AQ66" s="83">
        <v>1.85</v>
      </c>
      <c r="AR66" s="83">
        <v>2.0299999999999998</v>
      </c>
    </row>
    <row r="67" spans="1:44" x14ac:dyDescent="0.25">
      <c r="A67" s="1">
        <v>72091690</v>
      </c>
      <c r="B67" s="1" t="s">
        <v>209</v>
      </c>
      <c r="C67" s="1" t="s">
        <v>163</v>
      </c>
      <c r="D67" s="1">
        <v>2.0299999999999998</v>
      </c>
      <c r="E67" s="1">
        <v>2.0299999999999998</v>
      </c>
      <c r="F67" s="1">
        <v>2.0299999999999998</v>
      </c>
      <c r="G67" s="1">
        <v>2.0299999999999998</v>
      </c>
      <c r="H67" s="1">
        <v>2.0299999999999998</v>
      </c>
      <c r="I67" s="1">
        <v>2.12</v>
      </c>
      <c r="J67" s="1">
        <v>7.0000000000000007E-2</v>
      </c>
      <c r="K67" s="1">
        <v>2.0299999999999998</v>
      </c>
      <c r="L67" s="1">
        <v>2.0299999999999998</v>
      </c>
      <c r="M67" s="1">
        <v>1.85</v>
      </c>
      <c r="N67" s="1">
        <v>2.0299999999999998</v>
      </c>
      <c r="O67" s="1">
        <v>2.0299999999999998</v>
      </c>
      <c r="P67" s="1">
        <v>2.0299999999999998</v>
      </c>
      <c r="Q67" s="1">
        <v>2.06</v>
      </c>
      <c r="R67" s="1">
        <v>2.0299999999999998</v>
      </c>
      <c r="S67" s="1">
        <v>2.0299999999999998</v>
      </c>
      <c r="T67" s="1">
        <v>2.0299999999999998</v>
      </c>
      <c r="U67" s="1">
        <v>4.9000000000000004</v>
      </c>
      <c r="V67" s="1">
        <v>2.0299999999999998</v>
      </c>
      <c r="W67" s="1">
        <v>2.12</v>
      </c>
      <c r="X67" s="1">
        <v>1.77</v>
      </c>
      <c r="Y67" s="1">
        <v>2.0299999999999998</v>
      </c>
      <c r="Z67" s="1">
        <v>2.0299999999999998</v>
      </c>
      <c r="AA67" s="1">
        <v>2.0299999999999998</v>
      </c>
      <c r="AB67" s="1">
        <v>2.0299999999999998</v>
      </c>
      <c r="AC67" s="1">
        <v>2.0299999999999998</v>
      </c>
      <c r="AD67" s="1">
        <v>2.4300000000000002</v>
      </c>
      <c r="AE67" s="1">
        <v>3.78</v>
      </c>
      <c r="AF67" s="1">
        <v>2.0299999999999998</v>
      </c>
      <c r="AG67" s="1">
        <v>2.0299999999999998</v>
      </c>
      <c r="AH67" s="1">
        <v>2.0299999999999998</v>
      </c>
      <c r="AI67" s="1">
        <v>1.94</v>
      </c>
      <c r="AJ67" s="1">
        <v>2.0299999999999998</v>
      </c>
      <c r="AK67" s="1">
        <v>1.89</v>
      </c>
      <c r="AL67" s="1">
        <v>2.2400000000000002</v>
      </c>
      <c r="AM67" s="1">
        <v>1.72</v>
      </c>
      <c r="AN67" s="1">
        <v>2.0299999999999998</v>
      </c>
      <c r="AO67" s="1">
        <v>3.7</v>
      </c>
      <c r="AQ67" s="83">
        <v>1.85</v>
      </c>
      <c r="AR67" s="83">
        <v>2.0299999999999998</v>
      </c>
    </row>
    <row r="68" spans="1:44" x14ac:dyDescent="0.25">
      <c r="A68" s="1">
        <v>72091710</v>
      </c>
      <c r="B68" s="1" t="s">
        <v>210</v>
      </c>
      <c r="C68" s="1" t="s">
        <v>163</v>
      </c>
      <c r="D68" s="1">
        <v>2.0299999999999998</v>
      </c>
      <c r="E68" s="1">
        <v>2.0299999999999998</v>
      </c>
      <c r="F68" s="1">
        <v>2.0299999999999998</v>
      </c>
      <c r="G68" s="1">
        <v>2.0299999999999998</v>
      </c>
      <c r="H68" s="1">
        <v>2.0299999999999998</v>
      </c>
      <c r="I68" s="1">
        <v>2.12</v>
      </c>
      <c r="J68" s="1">
        <v>7.0000000000000007E-2</v>
      </c>
      <c r="K68" s="1">
        <v>2.0299999999999998</v>
      </c>
      <c r="L68" s="1">
        <v>2.0299999999999998</v>
      </c>
      <c r="M68" s="1">
        <v>1.85</v>
      </c>
      <c r="N68" s="1">
        <v>2.0299999999999998</v>
      </c>
      <c r="O68" s="1">
        <v>2.0299999999999998</v>
      </c>
      <c r="P68" s="1">
        <v>2.0299999999999998</v>
      </c>
      <c r="Q68" s="1">
        <v>2.06</v>
      </c>
      <c r="R68" s="1">
        <v>2.0299999999999998</v>
      </c>
      <c r="S68" s="1">
        <v>2.0299999999999998</v>
      </c>
      <c r="T68" s="1">
        <v>2.0299999999999998</v>
      </c>
      <c r="U68" s="1">
        <v>4.9000000000000004</v>
      </c>
      <c r="V68" s="1">
        <v>2.0299999999999998</v>
      </c>
      <c r="W68" s="1">
        <v>2.12</v>
      </c>
      <c r="X68" s="1">
        <v>1.77</v>
      </c>
      <c r="Y68" s="1">
        <v>2.0299999999999998</v>
      </c>
      <c r="Z68" s="1">
        <v>2.0299999999999998</v>
      </c>
      <c r="AA68" s="1">
        <v>2.0299999999999998</v>
      </c>
      <c r="AB68" s="1">
        <v>2.0299999999999998</v>
      </c>
      <c r="AC68" s="1">
        <v>2.0299999999999998</v>
      </c>
      <c r="AD68" s="1">
        <v>2.4300000000000002</v>
      </c>
      <c r="AE68" s="1">
        <v>3.78</v>
      </c>
      <c r="AF68" s="1">
        <v>2.0299999999999998</v>
      </c>
      <c r="AG68" s="1">
        <v>2.0299999999999998</v>
      </c>
      <c r="AH68" s="1">
        <v>2.0299999999999998</v>
      </c>
      <c r="AI68" s="1">
        <v>1.94</v>
      </c>
      <c r="AJ68" s="1">
        <v>2.0299999999999998</v>
      </c>
      <c r="AK68" s="1">
        <v>1.89</v>
      </c>
      <c r="AL68" s="1">
        <v>2.2400000000000002</v>
      </c>
      <c r="AM68" s="1">
        <v>1.72</v>
      </c>
      <c r="AN68" s="1">
        <v>2.0299999999999998</v>
      </c>
      <c r="AO68" s="1">
        <v>3.7</v>
      </c>
      <c r="AQ68" s="83">
        <v>1.85</v>
      </c>
      <c r="AR68" s="83">
        <v>2.0299999999999998</v>
      </c>
    </row>
    <row r="69" spans="1:44" x14ac:dyDescent="0.25">
      <c r="A69" s="1">
        <v>72091790</v>
      </c>
      <c r="B69" s="1" t="s">
        <v>211</v>
      </c>
      <c r="C69" s="1" t="s">
        <v>163</v>
      </c>
      <c r="D69" s="1">
        <v>2.0299999999999998</v>
      </c>
      <c r="E69" s="1">
        <v>2.0299999999999998</v>
      </c>
      <c r="F69" s="1">
        <v>2.0299999999999998</v>
      </c>
      <c r="G69" s="1">
        <v>2.0299999999999998</v>
      </c>
      <c r="H69" s="1">
        <v>2.0299999999999998</v>
      </c>
      <c r="I69" s="1">
        <v>2.12</v>
      </c>
      <c r="J69" s="1">
        <v>7.0000000000000007E-2</v>
      </c>
      <c r="K69" s="1">
        <v>2.0299999999999998</v>
      </c>
      <c r="L69" s="1">
        <v>2.0299999999999998</v>
      </c>
      <c r="M69" s="1">
        <v>1.85</v>
      </c>
      <c r="N69" s="1">
        <v>2.0299999999999998</v>
      </c>
      <c r="O69" s="1">
        <v>2.0299999999999998</v>
      </c>
      <c r="P69" s="1">
        <v>2.0299999999999998</v>
      </c>
      <c r="Q69" s="1">
        <v>2.06</v>
      </c>
      <c r="R69" s="1">
        <v>2.0299999999999998</v>
      </c>
      <c r="S69" s="1">
        <v>2.0299999999999998</v>
      </c>
      <c r="T69" s="1">
        <v>2.0299999999999998</v>
      </c>
      <c r="U69" s="1">
        <v>4.9000000000000004</v>
      </c>
      <c r="V69" s="1">
        <v>2.0299999999999998</v>
      </c>
      <c r="W69" s="1">
        <v>2.12</v>
      </c>
      <c r="X69" s="1">
        <v>1.77</v>
      </c>
      <c r="Y69" s="1">
        <v>2.0299999999999998</v>
      </c>
      <c r="Z69" s="1">
        <v>2.0299999999999998</v>
      </c>
      <c r="AA69" s="1">
        <v>2.0299999999999998</v>
      </c>
      <c r="AB69" s="1">
        <v>2.0299999999999998</v>
      </c>
      <c r="AC69" s="1">
        <v>2.0299999999999998</v>
      </c>
      <c r="AD69" s="1">
        <v>2.4300000000000002</v>
      </c>
      <c r="AE69" s="1">
        <v>3.78</v>
      </c>
      <c r="AF69" s="1">
        <v>2.0299999999999998</v>
      </c>
      <c r="AG69" s="1">
        <v>2.0299999999999998</v>
      </c>
      <c r="AH69" s="1">
        <v>2.0299999999999998</v>
      </c>
      <c r="AI69" s="1">
        <v>1.94</v>
      </c>
      <c r="AJ69" s="1">
        <v>2.0299999999999998</v>
      </c>
      <c r="AK69" s="1">
        <v>1.89</v>
      </c>
      <c r="AL69" s="1">
        <v>2.2400000000000002</v>
      </c>
      <c r="AM69" s="1">
        <v>1.72</v>
      </c>
      <c r="AN69" s="1">
        <v>2.0299999999999998</v>
      </c>
      <c r="AO69" s="1">
        <v>3.7</v>
      </c>
      <c r="AQ69" s="83">
        <v>1.85</v>
      </c>
      <c r="AR69" s="83">
        <v>2.0299999999999998</v>
      </c>
    </row>
    <row r="70" spans="1:44" x14ac:dyDescent="0.25">
      <c r="A70" s="1">
        <v>72091810</v>
      </c>
      <c r="B70" s="1" t="s">
        <v>212</v>
      </c>
      <c r="C70" s="1" t="s">
        <v>163</v>
      </c>
      <c r="D70" s="1">
        <v>2.0299999999999998</v>
      </c>
      <c r="E70" s="1">
        <v>2.0299999999999998</v>
      </c>
      <c r="F70" s="1">
        <v>2.0299999999999998</v>
      </c>
      <c r="G70" s="1">
        <v>2.0299999999999998</v>
      </c>
      <c r="H70" s="1">
        <v>2.0299999999999998</v>
      </c>
      <c r="I70" s="1">
        <v>2.12</v>
      </c>
      <c r="J70" s="1">
        <v>7.0000000000000007E-2</v>
      </c>
      <c r="K70" s="1">
        <v>2.0299999999999998</v>
      </c>
      <c r="L70" s="1">
        <v>2.0299999999999998</v>
      </c>
      <c r="M70" s="1">
        <v>1.85</v>
      </c>
      <c r="N70" s="1">
        <v>2.0299999999999998</v>
      </c>
      <c r="O70" s="1">
        <v>2.0299999999999998</v>
      </c>
      <c r="P70" s="1">
        <v>2.0299999999999998</v>
      </c>
      <c r="Q70" s="1">
        <v>2.06</v>
      </c>
      <c r="R70" s="1">
        <v>2.0299999999999998</v>
      </c>
      <c r="S70" s="1">
        <v>2.0299999999999998</v>
      </c>
      <c r="T70" s="1">
        <v>2.0299999999999998</v>
      </c>
      <c r="U70" s="1">
        <v>4.9000000000000004</v>
      </c>
      <c r="V70" s="1">
        <v>2.0299999999999998</v>
      </c>
      <c r="W70" s="1">
        <v>2.12</v>
      </c>
      <c r="X70" s="1">
        <v>1.77</v>
      </c>
      <c r="Y70" s="1">
        <v>2.0299999999999998</v>
      </c>
      <c r="Z70" s="1">
        <v>2.0299999999999998</v>
      </c>
      <c r="AA70" s="1">
        <v>2.0299999999999998</v>
      </c>
      <c r="AB70" s="1">
        <v>2.0299999999999998</v>
      </c>
      <c r="AC70" s="1">
        <v>2.0299999999999998</v>
      </c>
      <c r="AD70" s="1">
        <v>2.4300000000000002</v>
      </c>
      <c r="AE70" s="1">
        <v>3.78</v>
      </c>
      <c r="AF70" s="1">
        <v>2.0299999999999998</v>
      </c>
      <c r="AG70" s="1">
        <v>2.0299999999999998</v>
      </c>
      <c r="AH70" s="1">
        <v>2.0299999999999998</v>
      </c>
      <c r="AI70" s="1">
        <v>1.94</v>
      </c>
      <c r="AJ70" s="1">
        <v>2.0299999999999998</v>
      </c>
      <c r="AK70" s="1">
        <v>1.89</v>
      </c>
      <c r="AL70" s="1">
        <v>2.2400000000000002</v>
      </c>
      <c r="AM70" s="1">
        <v>1.72</v>
      </c>
      <c r="AN70" s="1">
        <v>2.0299999999999998</v>
      </c>
      <c r="AO70" s="1">
        <v>3.7</v>
      </c>
      <c r="AQ70" s="83">
        <v>1.85</v>
      </c>
      <c r="AR70" s="83">
        <v>2.0299999999999998</v>
      </c>
    </row>
    <row r="71" spans="1:44" x14ac:dyDescent="0.25">
      <c r="A71" s="1">
        <v>72091891</v>
      </c>
      <c r="B71" s="1" t="s">
        <v>213</v>
      </c>
      <c r="C71" s="1" t="s">
        <v>163</v>
      </c>
      <c r="D71" s="1">
        <v>2.0299999999999998</v>
      </c>
      <c r="E71" s="1">
        <v>2.0299999999999998</v>
      </c>
      <c r="F71" s="1">
        <v>2.0299999999999998</v>
      </c>
      <c r="G71" s="1">
        <v>2.0299999999999998</v>
      </c>
      <c r="H71" s="1">
        <v>2.0299999999999998</v>
      </c>
      <c r="I71" s="1">
        <v>2.12</v>
      </c>
      <c r="J71" s="1">
        <v>7.0000000000000007E-2</v>
      </c>
      <c r="K71" s="1">
        <v>2.0299999999999998</v>
      </c>
      <c r="L71" s="1">
        <v>2.0299999999999998</v>
      </c>
      <c r="M71" s="1">
        <v>1.85</v>
      </c>
      <c r="N71" s="1">
        <v>2.0299999999999998</v>
      </c>
      <c r="O71" s="1">
        <v>2.0299999999999998</v>
      </c>
      <c r="P71" s="1">
        <v>2.0299999999999998</v>
      </c>
      <c r="Q71" s="1">
        <v>2.06</v>
      </c>
      <c r="R71" s="1">
        <v>2.0299999999999998</v>
      </c>
      <c r="S71" s="1">
        <v>2.0299999999999998</v>
      </c>
      <c r="T71" s="1">
        <v>2.0299999999999998</v>
      </c>
      <c r="U71" s="1">
        <v>4.9000000000000004</v>
      </c>
      <c r="V71" s="1">
        <v>2.0299999999999998</v>
      </c>
      <c r="W71" s="1">
        <v>2.12</v>
      </c>
      <c r="X71" s="1">
        <v>1.77</v>
      </c>
      <c r="Y71" s="1">
        <v>2.0299999999999998</v>
      </c>
      <c r="Z71" s="1">
        <v>2.0299999999999998</v>
      </c>
      <c r="AA71" s="1">
        <v>2.0299999999999998</v>
      </c>
      <c r="AB71" s="1">
        <v>2.0299999999999998</v>
      </c>
      <c r="AC71" s="1">
        <v>2.0299999999999998</v>
      </c>
      <c r="AD71" s="1">
        <v>2.4300000000000002</v>
      </c>
      <c r="AE71" s="1">
        <v>3.78</v>
      </c>
      <c r="AF71" s="1">
        <v>2.0299999999999998</v>
      </c>
      <c r="AG71" s="1">
        <v>2.0299999999999998</v>
      </c>
      <c r="AH71" s="1">
        <v>2.0299999999999998</v>
      </c>
      <c r="AI71" s="1">
        <v>1.94</v>
      </c>
      <c r="AJ71" s="1">
        <v>2.0299999999999998</v>
      </c>
      <c r="AK71" s="1">
        <v>1.89</v>
      </c>
      <c r="AL71" s="1">
        <v>2.2400000000000002</v>
      </c>
      <c r="AM71" s="1">
        <v>1.72</v>
      </c>
      <c r="AN71" s="1">
        <v>2.0299999999999998</v>
      </c>
      <c r="AO71" s="1">
        <v>3.7</v>
      </c>
      <c r="AQ71" s="83">
        <v>1.85</v>
      </c>
      <c r="AR71" s="83">
        <v>2.0299999999999998</v>
      </c>
    </row>
    <row r="72" spans="1:44" x14ac:dyDescent="0.25">
      <c r="A72" s="1">
        <v>72091899</v>
      </c>
      <c r="B72" s="1" t="s">
        <v>214</v>
      </c>
      <c r="C72" s="1" t="s">
        <v>163</v>
      </c>
      <c r="D72" s="1">
        <v>2.0299999999999998</v>
      </c>
      <c r="E72" s="1">
        <v>2.0299999999999998</v>
      </c>
      <c r="F72" s="1">
        <v>2.0299999999999998</v>
      </c>
      <c r="G72" s="1">
        <v>2.0299999999999998</v>
      </c>
      <c r="H72" s="1">
        <v>2.0299999999999998</v>
      </c>
      <c r="I72" s="1">
        <v>2.12</v>
      </c>
      <c r="J72" s="1">
        <v>7.0000000000000007E-2</v>
      </c>
      <c r="K72" s="1">
        <v>2.0299999999999998</v>
      </c>
      <c r="L72" s="1">
        <v>2.0299999999999998</v>
      </c>
      <c r="M72" s="1">
        <v>1.85</v>
      </c>
      <c r="N72" s="1">
        <v>2.0299999999999998</v>
      </c>
      <c r="O72" s="1">
        <v>2.0299999999999998</v>
      </c>
      <c r="P72" s="1">
        <v>2.0299999999999998</v>
      </c>
      <c r="Q72" s="1">
        <v>2.06</v>
      </c>
      <c r="R72" s="1">
        <v>2.0299999999999998</v>
      </c>
      <c r="S72" s="1">
        <v>2.0299999999999998</v>
      </c>
      <c r="T72" s="1">
        <v>2.0299999999999998</v>
      </c>
      <c r="U72" s="1">
        <v>4.9000000000000004</v>
      </c>
      <c r="V72" s="1">
        <v>2.0299999999999998</v>
      </c>
      <c r="W72" s="1">
        <v>2.12</v>
      </c>
      <c r="X72" s="1">
        <v>1.77</v>
      </c>
      <c r="Y72" s="1">
        <v>2.0299999999999998</v>
      </c>
      <c r="Z72" s="1">
        <v>2.0299999999999998</v>
      </c>
      <c r="AA72" s="1">
        <v>2.0299999999999998</v>
      </c>
      <c r="AB72" s="1">
        <v>2.0299999999999998</v>
      </c>
      <c r="AC72" s="1">
        <v>2.0299999999999998</v>
      </c>
      <c r="AD72" s="1">
        <v>2.4300000000000002</v>
      </c>
      <c r="AE72" s="1">
        <v>3.78</v>
      </c>
      <c r="AF72" s="1">
        <v>2.0299999999999998</v>
      </c>
      <c r="AG72" s="1">
        <v>2.0299999999999998</v>
      </c>
      <c r="AH72" s="1">
        <v>2.0299999999999998</v>
      </c>
      <c r="AI72" s="1">
        <v>1.94</v>
      </c>
      <c r="AJ72" s="1">
        <v>2.0299999999999998</v>
      </c>
      <c r="AK72" s="1">
        <v>1.89</v>
      </c>
      <c r="AL72" s="1">
        <v>2.2400000000000002</v>
      </c>
      <c r="AM72" s="1">
        <v>1.72</v>
      </c>
      <c r="AN72" s="1">
        <v>2.0299999999999998</v>
      </c>
      <c r="AO72" s="1">
        <v>3.7</v>
      </c>
      <c r="AQ72" s="83">
        <v>1.85</v>
      </c>
      <c r="AR72" s="83">
        <v>2.0299999999999998</v>
      </c>
    </row>
    <row r="73" spans="1:44" x14ac:dyDescent="0.25">
      <c r="A73" s="1">
        <v>72092500</v>
      </c>
      <c r="B73" s="1" t="s">
        <v>215</v>
      </c>
      <c r="C73" s="1" t="s">
        <v>163</v>
      </c>
      <c r="D73" s="1">
        <v>2.0299999999999998</v>
      </c>
      <c r="E73" s="1">
        <v>2.0299999999999998</v>
      </c>
      <c r="F73" s="1">
        <v>2.0299999999999998</v>
      </c>
      <c r="G73" s="1">
        <v>2.0299999999999998</v>
      </c>
      <c r="H73" s="1">
        <v>2.0299999999999998</v>
      </c>
      <c r="I73" s="1">
        <v>2.12</v>
      </c>
      <c r="J73" s="1">
        <v>7.0000000000000007E-2</v>
      </c>
      <c r="K73" s="1">
        <v>2.0299999999999998</v>
      </c>
      <c r="L73" s="1">
        <v>2.0299999999999998</v>
      </c>
      <c r="M73" s="1">
        <v>1.85</v>
      </c>
      <c r="N73" s="1">
        <v>2.0299999999999998</v>
      </c>
      <c r="O73" s="1">
        <v>2.0299999999999998</v>
      </c>
      <c r="P73" s="1">
        <v>2.0299999999999998</v>
      </c>
      <c r="Q73" s="1">
        <v>2.06</v>
      </c>
      <c r="R73" s="1">
        <v>2.0299999999999998</v>
      </c>
      <c r="S73" s="1">
        <v>2.0299999999999998</v>
      </c>
      <c r="T73" s="1">
        <v>2.0299999999999998</v>
      </c>
      <c r="U73" s="1">
        <v>4.9000000000000004</v>
      </c>
      <c r="V73" s="1">
        <v>2.0299999999999998</v>
      </c>
      <c r="W73" s="1">
        <v>2.12</v>
      </c>
      <c r="X73" s="1">
        <v>1.77</v>
      </c>
      <c r="Y73" s="1">
        <v>2.0299999999999998</v>
      </c>
      <c r="Z73" s="1">
        <v>2.0299999999999998</v>
      </c>
      <c r="AA73" s="1">
        <v>2.0299999999999998</v>
      </c>
      <c r="AB73" s="1">
        <v>2.0299999999999998</v>
      </c>
      <c r="AC73" s="1">
        <v>2.0299999999999998</v>
      </c>
      <c r="AD73" s="1">
        <v>2.4300000000000002</v>
      </c>
      <c r="AE73" s="1">
        <v>3.78</v>
      </c>
      <c r="AF73" s="1">
        <v>2.0299999999999998</v>
      </c>
      <c r="AG73" s="1">
        <v>2.0299999999999998</v>
      </c>
      <c r="AH73" s="1">
        <v>2.0299999999999998</v>
      </c>
      <c r="AI73" s="1">
        <v>1.94</v>
      </c>
      <c r="AJ73" s="1">
        <v>2.0299999999999998</v>
      </c>
      <c r="AK73" s="1">
        <v>1.89</v>
      </c>
      <c r="AL73" s="1">
        <v>2.2400000000000002</v>
      </c>
      <c r="AM73" s="1">
        <v>1.72</v>
      </c>
      <c r="AN73" s="1">
        <v>2.0299999999999998</v>
      </c>
      <c r="AO73" s="1">
        <v>3.7</v>
      </c>
      <c r="AQ73" s="83">
        <v>1.85</v>
      </c>
      <c r="AR73" s="83">
        <v>2.0299999999999998</v>
      </c>
    </row>
    <row r="74" spans="1:44" x14ac:dyDescent="0.25">
      <c r="A74" s="1">
        <v>72092610</v>
      </c>
      <c r="B74" s="1" t="s">
        <v>216</v>
      </c>
      <c r="C74" s="1" t="s">
        <v>163</v>
      </c>
      <c r="D74" s="1">
        <v>2.0299999999999998</v>
      </c>
      <c r="E74" s="1">
        <v>2.0299999999999998</v>
      </c>
      <c r="F74" s="1">
        <v>2.0299999999999998</v>
      </c>
      <c r="G74" s="1">
        <v>2.0299999999999998</v>
      </c>
      <c r="H74" s="1">
        <v>2.0299999999999998</v>
      </c>
      <c r="I74" s="1">
        <v>2.12</v>
      </c>
      <c r="J74" s="1">
        <v>7.0000000000000007E-2</v>
      </c>
      <c r="K74" s="1">
        <v>2.0299999999999998</v>
      </c>
      <c r="L74" s="1">
        <v>2.0299999999999998</v>
      </c>
      <c r="M74" s="1">
        <v>1.85</v>
      </c>
      <c r="N74" s="1">
        <v>2.0299999999999998</v>
      </c>
      <c r="O74" s="1">
        <v>2.0299999999999998</v>
      </c>
      <c r="P74" s="1">
        <v>2.0299999999999998</v>
      </c>
      <c r="Q74" s="1">
        <v>2.06</v>
      </c>
      <c r="R74" s="1">
        <v>2.0299999999999998</v>
      </c>
      <c r="S74" s="1">
        <v>2.0299999999999998</v>
      </c>
      <c r="T74" s="1">
        <v>2.0299999999999998</v>
      </c>
      <c r="U74" s="1">
        <v>4.9000000000000004</v>
      </c>
      <c r="V74" s="1">
        <v>2.0299999999999998</v>
      </c>
      <c r="W74" s="1">
        <v>2.12</v>
      </c>
      <c r="X74" s="1">
        <v>1.77</v>
      </c>
      <c r="Y74" s="1">
        <v>2.0299999999999998</v>
      </c>
      <c r="Z74" s="1">
        <v>2.0299999999999998</v>
      </c>
      <c r="AA74" s="1">
        <v>2.0299999999999998</v>
      </c>
      <c r="AB74" s="1">
        <v>2.0299999999999998</v>
      </c>
      <c r="AC74" s="1">
        <v>2.0299999999999998</v>
      </c>
      <c r="AD74" s="1">
        <v>2.4300000000000002</v>
      </c>
      <c r="AE74" s="1">
        <v>3.78</v>
      </c>
      <c r="AF74" s="1">
        <v>2.0299999999999998</v>
      </c>
      <c r="AG74" s="1">
        <v>2.0299999999999998</v>
      </c>
      <c r="AH74" s="1">
        <v>2.0299999999999998</v>
      </c>
      <c r="AI74" s="1">
        <v>1.94</v>
      </c>
      <c r="AJ74" s="1">
        <v>2.0299999999999998</v>
      </c>
      <c r="AK74" s="1">
        <v>1.89</v>
      </c>
      <c r="AL74" s="1">
        <v>2.2400000000000002</v>
      </c>
      <c r="AM74" s="1">
        <v>1.72</v>
      </c>
      <c r="AN74" s="1">
        <v>2.0299999999999998</v>
      </c>
      <c r="AO74" s="1">
        <v>3.7</v>
      </c>
      <c r="AQ74" s="83">
        <v>1.85</v>
      </c>
      <c r="AR74" s="83">
        <v>2.0299999999999998</v>
      </c>
    </row>
    <row r="75" spans="1:44" x14ac:dyDescent="0.25">
      <c r="A75" s="1">
        <v>72092690</v>
      </c>
      <c r="B75" s="1" t="s">
        <v>217</v>
      </c>
      <c r="C75" s="1" t="s">
        <v>163</v>
      </c>
      <c r="D75" s="1">
        <v>2.0299999999999998</v>
      </c>
      <c r="E75" s="1">
        <v>2.0299999999999998</v>
      </c>
      <c r="F75" s="1">
        <v>2.0299999999999998</v>
      </c>
      <c r="G75" s="1">
        <v>2.0299999999999998</v>
      </c>
      <c r="H75" s="1">
        <v>2.0299999999999998</v>
      </c>
      <c r="I75" s="1">
        <v>2.12</v>
      </c>
      <c r="J75" s="1">
        <v>7.0000000000000007E-2</v>
      </c>
      <c r="K75" s="1">
        <v>2.0299999999999998</v>
      </c>
      <c r="L75" s="1">
        <v>2.0299999999999998</v>
      </c>
      <c r="M75" s="1">
        <v>1.85</v>
      </c>
      <c r="N75" s="1">
        <v>2.0299999999999998</v>
      </c>
      <c r="O75" s="1">
        <v>2.0299999999999998</v>
      </c>
      <c r="P75" s="1">
        <v>2.0299999999999998</v>
      </c>
      <c r="Q75" s="1">
        <v>2.06</v>
      </c>
      <c r="R75" s="1">
        <v>2.0299999999999998</v>
      </c>
      <c r="S75" s="1">
        <v>2.0299999999999998</v>
      </c>
      <c r="T75" s="1">
        <v>2.0299999999999998</v>
      </c>
      <c r="U75" s="1">
        <v>4.9000000000000004</v>
      </c>
      <c r="V75" s="1">
        <v>2.0299999999999998</v>
      </c>
      <c r="W75" s="1">
        <v>2.12</v>
      </c>
      <c r="X75" s="1">
        <v>1.77</v>
      </c>
      <c r="Y75" s="1">
        <v>2.0299999999999998</v>
      </c>
      <c r="Z75" s="1">
        <v>2.0299999999999998</v>
      </c>
      <c r="AA75" s="1">
        <v>2.0299999999999998</v>
      </c>
      <c r="AB75" s="1">
        <v>2.0299999999999998</v>
      </c>
      <c r="AC75" s="1">
        <v>2.0299999999999998</v>
      </c>
      <c r="AD75" s="1">
        <v>2.4300000000000002</v>
      </c>
      <c r="AE75" s="1">
        <v>3.78</v>
      </c>
      <c r="AF75" s="1">
        <v>2.0299999999999998</v>
      </c>
      <c r="AG75" s="1">
        <v>2.0299999999999998</v>
      </c>
      <c r="AH75" s="1">
        <v>2.0299999999999998</v>
      </c>
      <c r="AI75" s="1">
        <v>1.94</v>
      </c>
      <c r="AJ75" s="1">
        <v>2.0299999999999998</v>
      </c>
      <c r="AK75" s="1">
        <v>1.89</v>
      </c>
      <c r="AL75" s="1">
        <v>2.2400000000000002</v>
      </c>
      <c r="AM75" s="1">
        <v>1.72</v>
      </c>
      <c r="AN75" s="1">
        <v>2.0299999999999998</v>
      </c>
      <c r="AO75" s="1">
        <v>3.7</v>
      </c>
      <c r="AQ75" s="83">
        <v>1.85</v>
      </c>
      <c r="AR75" s="83">
        <v>2.0299999999999998</v>
      </c>
    </row>
    <row r="76" spans="1:44" x14ac:dyDescent="0.25">
      <c r="A76" s="1">
        <v>72092710</v>
      </c>
      <c r="B76" s="1" t="s">
        <v>218</v>
      </c>
      <c r="C76" s="1" t="s">
        <v>163</v>
      </c>
      <c r="D76" s="1">
        <v>2.0299999999999998</v>
      </c>
      <c r="E76" s="1">
        <v>2.0299999999999998</v>
      </c>
      <c r="F76" s="1">
        <v>2.0299999999999998</v>
      </c>
      <c r="G76" s="1">
        <v>2.0299999999999998</v>
      </c>
      <c r="H76" s="1">
        <v>2.0299999999999998</v>
      </c>
      <c r="I76" s="1">
        <v>2.12</v>
      </c>
      <c r="J76" s="1">
        <v>7.0000000000000007E-2</v>
      </c>
      <c r="K76" s="1">
        <v>2.0299999999999998</v>
      </c>
      <c r="L76" s="1">
        <v>2.0299999999999998</v>
      </c>
      <c r="M76" s="1">
        <v>1.85</v>
      </c>
      <c r="N76" s="1">
        <v>2.0299999999999998</v>
      </c>
      <c r="O76" s="1">
        <v>2.0299999999999998</v>
      </c>
      <c r="P76" s="1">
        <v>2.0299999999999998</v>
      </c>
      <c r="Q76" s="1">
        <v>2.06</v>
      </c>
      <c r="R76" s="1">
        <v>2.0299999999999998</v>
      </c>
      <c r="S76" s="1">
        <v>2.0299999999999998</v>
      </c>
      <c r="T76" s="1">
        <v>2.0299999999999998</v>
      </c>
      <c r="U76" s="1">
        <v>4.9000000000000004</v>
      </c>
      <c r="V76" s="1">
        <v>2.0299999999999998</v>
      </c>
      <c r="W76" s="1">
        <v>2.12</v>
      </c>
      <c r="X76" s="1">
        <v>1.77</v>
      </c>
      <c r="Y76" s="1">
        <v>2.0299999999999998</v>
      </c>
      <c r="Z76" s="1">
        <v>2.0299999999999998</v>
      </c>
      <c r="AA76" s="1">
        <v>2.0299999999999998</v>
      </c>
      <c r="AB76" s="1">
        <v>2.0299999999999998</v>
      </c>
      <c r="AC76" s="1">
        <v>2.0299999999999998</v>
      </c>
      <c r="AD76" s="1">
        <v>2.4300000000000002</v>
      </c>
      <c r="AE76" s="1">
        <v>3.78</v>
      </c>
      <c r="AF76" s="1">
        <v>2.0299999999999998</v>
      </c>
      <c r="AG76" s="1">
        <v>2.0299999999999998</v>
      </c>
      <c r="AH76" s="1">
        <v>2.0299999999999998</v>
      </c>
      <c r="AI76" s="1">
        <v>1.94</v>
      </c>
      <c r="AJ76" s="1">
        <v>2.0299999999999998</v>
      </c>
      <c r="AK76" s="1">
        <v>1.89</v>
      </c>
      <c r="AL76" s="1">
        <v>2.2400000000000002</v>
      </c>
      <c r="AM76" s="1">
        <v>1.72</v>
      </c>
      <c r="AN76" s="1">
        <v>2.0299999999999998</v>
      </c>
      <c r="AO76" s="1">
        <v>3.7</v>
      </c>
      <c r="AQ76" s="83">
        <v>1.85</v>
      </c>
      <c r="AR76" s="83">
        <v>2.0299999999999998</v>
      </c>
    </row>
    <row r="77" spans="1:44" x14ac:dyDescent="0.25">
      <c r="A77" s="1">
        <v>72092790</v>
      </c>
      <c r="B77" s="1" t="s">
        <v>219</v>
      </c>
      <c r="C77" s="1" t="s">
        <v>163</v>
      </c>
      <c r="D77" s="1">
        <v>2.0299999999999998</v>
      </c>
      <c r="E77" s="1">
        <v>2.0299999999999998</v>
      </c>
      <c r="F77" s="1">
        <v>2.0299999999999998</v>
      </c>
      <c r="G77" s="1">
        <v>2.0299999999999998</v>
      </c>
      <c r="H77" s="1">
        <v>2.0299999999999998</v>
      </c>
      <c r="I77" s="1">
        <v>2.12</v>
      </c>
      <c r="J77" s="1">
        <v>7.0000000000000007E-2</v>
      </c>
      <c r="K77" s="1">
        <v>2.0299999999999998</v>
      </c>
      <c r="L77" s="1">
        <v>2.0299999999999998</v>
      </c>
      <c r="M77" s="1">
        <v>1.85</v>
      </c>
      <c r="N77" s="1">
        <v>2.0299999999999998</v>
      </c>
      <c r="O77" s="1">
        <v>2.0299999999999998</v>
      </c>
      <c r="P77" s="1">
        <v>2.0299999999999998</v>
      </c>
      <c r="Q77" s="1">
        <v>2.06</v>
      </c>
      <c r="R77" s="1">
        <v>2.0299999999999998</v>
      </c>
      <c r="S77" s="1">
        <v>2.0299999999999998</v>
      </c>
      <c r="T77" s="1">
        <v>2.0299999999999998</v>
      </c>
      <c r="U77" s="1">
        <v>4.9000000000000004</v>
      </c>
      <c r="V77" s="1">
        <v>2.0299999999999998</v>
      </c>
      <c r="W77" s="1">
        <v>2.12</v>
      </c>
      <c r="X77" s="1">
        <v>1.77</v>
      </c>
      <c r="Y77" s="1">
        <v>2.0299999999999998</v>
      </c>
      <c r="Z77" s="1">
        <v>2.0299999999999998</v>
      </c>
      <c r="AA77" s="1">
        <v>2.0299999999999998</v>
      </c>
      <c r="AB77" s="1">
        <v>2.0299999999999998</v>
      </c>
      <c r="AC77" s="1">
        <v>2.0299999999999998</v>
      </c>
      <c r="AD77" s="1">
        <v>2.4300000000000002</v>
      </c>
      <c r="AE77" s="1">
        <v>3.78</v>
      </c>
      <c r="AF77" s="1">
        <v>2.0299999999999998</v>
      </c>
      <c r="AG77" s="1">
        <v>2.0299999999999998</v>
      </c>
      <c r="AH77" s="1">
        <v>2.0299999999999998</v>
      </c>
      <c r="AI77" s="1">
        <v>1.94</v>
      </c>
      <c r="AJ77" s="1">
        <v>2.0299999999999998</v>
      </c>
      <c r="AK77" s="1">
        <v>1.89</v>
      </c>
      <c r="AL77" s="1">
        <v>2.2400000000000002</v>
      </c>
      <c r="AM77" s="1">
        <v>1.72</v>
      </c>
      <c r="AN77" s="1">
        <v>2.0299999999999998</v>
      </c>
      <c r="AO77" s="1">
        <v>3.7</v>
      </c>
      <c r="AQ77" s="83">
        <v>1.85</v>
      </c>
      <c r="AR77" s="83">
        <v>2.0299999999999998</v>
      </c>
    </row>
    <row r="78" spans="1:44" x14ac:dyDescent="0.25">
      <c r="A78" s="1">
        <v>72092810</v>
      </c>
      <c r="B78" s="1" t="s">
        <v>220</v>
      </c>
      <c r="C78" s="1" t="s">
        <v>163</v>
      </c>
      <c r="D78" s="1">
        <v>2.0299999999999998</v>
      </c>
      <c r="E78" s="1">
        <v>2.0299999999999998</v>
      </c>
      <c r="F78" s="1">
        <v>2.0299999999999998</v>
      </c>
      <c r="G78" s="1">
        <v>2.0299999999999998</v>
      </c>
      <c r="H78" s="1">
        <v>2.0299999999999998</v>
      </c>
      <c r="I78" s="1">
        <v>2.12</v>
      </c>
      <c r="J78" s="1">
        <v>7.0000000000000007E-2</v>
      </c>
      <c r="K78" s="1">
        <v>2.0299999999999998</v>
      </c>
      <c r="L78" s="1">
        <v>2.0299999999999998</v>
      </c>
      <c r="M78" s="1">
        <v>1.85</v>
      </c>
      <c r="N78" s="1">
        <v>2.0299999999999998</v>
      </c>
      <c r="O78" s="1">
        <v>2.0299999999999998</v>
      </c>
      <c r="P78" s="1">
        <v>2.0299999999999998</v>
      </c>
      <c r="Q78" s="1">
        <v>2.06</v>
      </c>
      <c r="R78" s="1">
        <v>2.0299999999999998</v>
      </c>
      <c r="S78" s="1">
        <v>2.0299999999999998</v>
      </c>
      <c r="T78" s="1">
        <v>2.0299999999999998</v>
      </c>
      <c r="U78" s="1">
        <v>4.9000000000000004</v>
      </c>
      <c r="V78" s="1">
        <v>2.0299999999999998</v>
      </c>
      <c r="W78" s="1">
        <v>2.12</v>
      </c>
      <c r="X78" s="1">
        <v>1.77</v>
      </c>
      <c r="Y78" s="1">
        <v>2.0299999999999998</v>
      </c>
      <c r="Z78" s="1">
        <v>2.0299999999999998</v>
      </c>
      <c r="AA78" s="1">
        <v>2.0299999999999998</v>
      </c>
      <c r="AB78" s="1">
        <v>2.0299999999999998</v>
      </c>
      <c r="AC78" s="1">
        <v>2.0299999999999998</v>
      </c>
      <c r="AD78" s="1">
        <v>2.4300000000000002</v>
      </c>
      <c r="AE78" s="1">
        <v>3.78</v>
      </c>
      <c r="AF78" s="1">
        <v>2.0299999999999998</v>
      </c>
      <c r="AG78" s="1">
        <v>2.0299999999999998</v>
      </c>
      <c r="AH78" s="1">
        <v>2.0299999999999998</v>
      </c>
      <c r="AI78" s="1">
        <v>1.94</v>
      </c>
      <c r="AJ78" s="1">
        <v>2.0299999999999998</v>
      </c>
      <c r="AK78" s="1">
        <v>1.89</v>
      </c>
      <c r="AL78" s="1">
        <v>2.2400000000000002</v>
      </c>
      <c r="AM78" s="1">
        <v>1.72</v>
      </c>
      <c r="AN78" s="1">
        <v>2.0299999999999998</v>
      </c>
      <c r="AO78" s="1">
        <v>3.7</v>
      </c>
      <c r="AQ78" s="83">
        <v>1.85</v>
      </c>
      <c r="AR78" s="83">
        <v>2.0299999999999998</v>
      </c>
    </row>
    <row r="79" spans="1:44" x14ac:dyDescent="0.25">
      <c r="A79" s="1">
        <v>72092890</v>
      </c>
      <c r="B79" s="1" t="s">
        <v>221</v>
      </c>
      <c r="C79" s="1" t="s">
        <v>163</v>
      </c>
      <c r="D79" s="1">
        <v>2.0299999999999998</v>
      </c>
      <c r="E79" s="1">
        <v>2.0299999999999998</v>
      </c>
      <c r="F79" s="1">
        <v>2.0299999999999998</v>
      </c>
      <c r="G79" s="1">
        <v>2.0299999999999998</v>
      </c>
      <c r="H79" s="1">
        <v>2.0299999999999998</v>
      </c>
      <c r="I79" s="1">
        <v>2.12</v>
      </c>
      <c r="J79" s="1">
        <v>7.0000000000000007E-2</v>
      </c>
      <c r="K79" s="1">
        <v>2.0299999999999998</v>
      </c>
      <c r="L79" s="1">
        <v>2.0299999999999998</v>
      </c>
      <c r="M79" s="1">
        <v>1.85</v>
      </c>
      <c r="N79" s="1">
        <v>2.0299999999999998</v>
      </c>
      <c r="O79" s="1">
        <v>2.0299999999999998</v>
      </c>
      <c r="P79" s="1">
        <v>2.0299999999999998</v>
      </c>
      <c r="Q79" s="1">
        <v>2.06</v>
      </c>
      <c r="R79" s="1">
        <v>2.0299999999999998</v>
      </c>
      <c r="S79" s="1">
        <v>2.0299999999999998</v>
      </c>
      <c r="T79" s="1">
        <v>2.0299999999999998</v>
      </c>
      <c r="U79" s="1">
        <v>4.9000000000000004</v>
      </c>
      <c r="V79" s="1">
        <v>2.0299999999999998</v>
      </c>
      <c r="W79" s="1">
        <v>2.12</v>
      </c>
      <c r="X79" s="1">
        <v>1.77</v>
      </c>
      <c r="Y79" s="1">
        <v>2.0299999999999998</v>
      </c>
      <c r="Z79" s="1">
        <v>2.0299999999999998</v>
      </c>
      <c r="AA79" s="1">
        <v>2.0299999999999998</v>
      </c>
      <c r="AB79" s="1">
        <v>2.0299999999999998</v>
      </c>
      <c r="AC79" s="1">
        <v>2.0299999999999998</v>
      </c>
      <c r="AD79" s="1">
        <v>2.4300000000000002</v>
      </c>
      <c r="AE79" s="1">
        <v>3.78</v>
      </c>
      <c r="AF79" s="1">
        <v>2.0299999999999998</v>
      </c>
      <c r="AG79" s="1">
        <v>2.0299999999999998</v>
      </c>
      <c r="AH79" s="1">
        <v>2.0299999999999998</v>
      </c>
      <c r="AI79" s="1">
        <v>1.94</v>
      </c>
      <c r="AJ79" s="1">
        <v>2.0299999999999998</v>
      </c>
      <c r="AK79" s="1">
        <v>1.89</v>
      </c>
      <c r="AL79" s="1">
        <v>2.2400000000000002</v>
      </c>
      <c r="AM79" s="1">
        <v>1.72</v>
      </c>
      <c r="AN79" s="1">
        <v>2.0299999999999998</v>
      </c>
      <c r="AO79" s="1">
        <v>3.7</v>
      </c>
      <c r="AQ79" s="83">
        <v>1.85</v>
      </c>
      <c r="AR79" s="83">
        <v>2.0299999999999998</v>
      </c>
    </row>
    <row r="80" spans="1:44" x14ac:dyDescent="0.25">
      <c r="A80" s="1">
        <v>72099020</v>
      </c>
      <c r="B80" s="1" t="s">
        <v>222</v>
      </c>
      <c r="C80" s="1" t="s">
        <v>163</v>
      </c>
      <c r="D80" s="1">
        <v>2.0299999999999998</v>
      </c>
      <c r="E80" s="1">
        <v>2.0299999999999998</v>
      </c>
      <c r="F80" s="1">
        <v>2.0299999999999998</v>
      </c>
      <c r="G80" s="1">
        <v>2.0299999999999998</v>
      </c>
      <c r="H80" s="1">
        <v>2.0299999999999998</v>
      </c>
      <c r="I80" s="1">
        <v>2.12</v>
      </c>
      <c r="J80" s="1">
        <v>7.0000000000000007E-2</v>
      </c>
      <c r="K80" s="1">
        <v>2.0299999999999998</v>
      </c>
      <c r="L80" s="1">
        <v>2.0299999999999998</v>
      </c>
      <c r="M80" s="1">
        <v>1.85</v>
      </c>
      <c r="N80" s="1">
        <v>2.0299999999999998</v>
      </c>
      <c r="O80" s="1">
        <v>2.0299999999999998</v>
      </c>
      <c r="P80" s="1">
        <v>2.0299999999999998</v>
      </c>
      <c r="Q80" s="1">
        <v>2.06</v>
      </c>
      <c r="R80" s="1">
        <v>2.0299999999999998</v>
      </c>
      <c r="S80" s="1">
        <v>2.0299999999999998</v>
      </c>
      <c r="T80" s="1">
        <v>2.0299999999999998</v>
      </c>
      <c r="U80" s="1">
        <v>4.9000000000000004</v>
      </c>
      <c r="V80" s="1">
        <v>2.0299999999999998</v>
      </c>
      <c r="W80" s="1">
        <v>2.12</v>
      </c>
      <c r="X80" s="1">
        <v>1.77</v>
      </c>
      <c r="Y80" s="1">
        <v>2.0299999999999998</v>
      </c>
      <c r="Z80" s="1">
        <v>2.0299999999999998</v>
      </c>
      <c r="AA80" s="1">
        <v>2.0299999999999998</v>
      </c>
      <c r="AB80" s="1">
        <v>2.0299999999999998</v>
      </c>
      <c r="AC80" s="1">
        <v>2.0299999999999998</v>
      </c>
      <c r="AD80" s="1">
        <v>2.4300000000000002</v>
      </c>
      <c r="AE80" s="1">
        <v>3.78</v>
      </c>
      <c r="AF80" s="1">
        <v>2.0299999999999998</v>
      </c>
      <c r="AG80" s="1">
        <v>2.0299999999999998</v>
      </c>
      <c r="AH80" s="1">
        <v>2.0299999999999998</v>
      </c>
      <c r="AI80" s="1">
        <v>1.94</v>
      </c>
      <c r="AJ80" s="1">
        <v>2.0299999999999998</v>
      </c>
      <c r="AK80" s="1">
        <v>1.89</v>
      </c>
      <c r="AL80" s="1">
        <v>2.2400000000000002</v>
      </c>
      <c r="AM80" s="1">
        <v>1.72</v>
      </c>
      <c r="AN80" s="1">
        <v>2.0299999999999998</v>
      </c>
      <c r="AO80" s="1">
        <v>3.7</v>
      </c>
      <c r="AQ80" s="83">
        <v>1.85</v>
      </c>
      <c r="AR80" s="83">
        <v>2.0299999999999998</v>
      </c>
    </row>
    <row r="81" spans="1:44" x14ac:dyDescent="0.25">
      <c r="A81" s="1">
        <v>72099080</v>
      </c>
      <c r="B81" s="1" t="s">
        <v>223</v>
      </c>
      <c r="C81" s="1" t="s">
        <v>163</v>
      </c>
      <c r="D81" s="1">
        <v>2.0299999999999998</v>
      </c>
      <c r="E81" s="1">
        <v>2.0299999999999998</v>
      </c>
      <c r="F81" s="1">
        <v>2.0299999999999998</v>
      </c>
      <c r="G81" s="1">
        <v>2.0299999999999998</v>
      </c>
      <c r="H81" s="1">
        <v>2.0299999999999998</v>
      </c>
      <c r="I81" s="1">
        <v>2.12</v>
      </c>
      <c r="J81" s="1">
        <v>7.0000000000000007E-2</v>
      </c>
      <c r="K81" s="1">
        <v>2.0299999999999998</v>
      </c>
      <c r="L81" s="1">
        <v>2.0299999999999998</v>
      </c>
      <c r="M81" s="1">
        <v>1.85</v>
      </c>
      <c r="N81" s="1">
        <v>2.0299999999999998</v>
      </c>
      <c r="O81" s="1">
        <v>2.0299999999999998</v>
      </c>
      <c r="P81" s="1">
        <v>2.0299999999999998</v>
      </c>
      <c r="Q81" s="1">
        <v>2.06</v>
      </c>
      <c r="R81" s="1">
        <v>2.0299999999999998</v>
      </c>
      <c r="S81" s="1">
        <v>2.0299999999999998</v>
      </c>
      <c r="T81" s="1">
        <v>2.0299999999999998</v>
      </c>
      <c r="U81" s="1">
        <v>4.9000000000000004</v>
      </c>
      <c r="V81" s="1">
        <v>2.0299999999999998</v>
      </c>
      <c r="W81" s="1">
        <v>2.12</v>
      </c>
      <c r="X81" s="1">
        <v>1.77</v>
      </c>
      <c r="Y81" s="1">
        <v>2.0299999999999998</v>
      </c>
      <c r="Z81" s="1">
        <v>2.0299999999999998</v>
      </c>
      <c r="AA81" s="1">
        <v>2.0299999999999998</v>
      </c>
      <c r="AB81" s="1">
        <v>2.0299999999999998</v>
      </c>
      <c r="AC81" s="1">
        <v>2.0299999999999998</v>
      </c>
      <c r="AD81" s="1">
        <v>2.4300000000000002</v>
      </c>
      <c r="AE81" s="1">
        <v>3.78</v>
      </c>
      <c r="AF81" s="1">
        <v>2.0299999999999998</v>
      </c>
      <c r="AG81" s="1">
        <v>2.0299999999999998</v>
      </c>
      <c r="AH81" s="1">
        <v>2.0299999999999998</v>
      </c>
      <c r="AI81" s="1">
        <v>1.94</v>
      </c>
      <c r="AJ81" s="1">
        <v>2.0299999999999998</v>
      </c>
      <c r="AK81" s="1">
        <v>1.89</v>
      </c>
      <c r="AL81" s="1">
        <v>2.2400000000000002</v>
      </c>
      <c r="AM81" s="1">
        <v>1.72</v>
      </c>
      <c r="AN81" s="1">
        <v>2.0299999999999998</v>
      </c>
      <c r="AO81" s="1">
        <v>3.7</v>
      </c>
      <c r="AQ81" s="83">
        <v>1.85</v>
      </c>
      <c r="AR81" s="83">
        <v>2.0299999999999998</v>
      </c>
    </row>
    <row r="82" spans="1:44" x14ac:dyDescent="0.25">
      <c r="A82" s="1">
        <v>72101100</v>
      </c>
      <c r="B82" s="1" t="s">
        <v>224</v>
      </c>
      <c r="C82" s="1" t="s">
        <v>163</v>
      </c>
      <c r="D82" s="1">
        <v>1.97</v>
      </c>
      <c r="E82" s="1">
        <v>1.97</v>
      </c>
      <c r="F82" s="1">
        <v>1.97</v>
      </c>
      <c r="G82" s="1">
        <v>1.97</v>
      </c>
      <c r="H82" s="1">
        <v>1.97</v>
      </c>
      <c r="I82" s="1">
        <v>2.21</v>
      </c>
      <c r="J82" s="1">
        <v>7.0000000000000007E-2</v>
      </c>
      <c r="K82" s="1">
        <v>1.97</v>
      </c>
      <c r="L82" s="1">
        <v>1.97</v>
      </c>
      <c r="M82" s="1">
        <v>1.86</v>
      </c>
      <c r="N82" s="1">
        <v>1.97</v>
      </c>
      <c r="O82" s="1">
        <v>1.97</v>
      </c>
      <c r="P82" s="1">
        <v>1.97</v>
      </c>
      <c r="Q82" s="1">
        <v>2.06</v>
      </c>
      <c r="R82" s="1">
        <v>1.97</v>
      </c>
      <c r="S82" s="1">
        <v>1.97</v>
      </c>
      <c r="T82" s="1">
        <v>1.97</v>
      </c>
      <c r="U82" s="1">
        <v>4.91</v>
      </c>
      <c r="V82" s="1">
        <v>1.97</v>
      </c>
      <c r="W82" s="1">
        <v>2.14</v>
      </c>
      <c r="X82" s="1">
        <v>1.79</v>
      </c>
      <c r="Y82" s="1">
        <v>1.97</v>
      </c>
      <c r="Z82" s="1">
        <v>1.97</v>
      </c>
      <c r="AA82" s="1">
        <v>1.97</v>
      </c>
      <c r="AB82" s="1">
        <v>1.97</v>
      </c>
      <c r="AC82" s="1">
        <v>1.97</v>
      </c>
      <c r="AD82" s="1">
        <v>2.4300000000000002</v>
      </c>
      <c r="AE82" s="1">
        <v>3.9</v>
      </c>
      <c r="AF82" s="1">
        <v>1.97</v>
      </c>
      <c r="AG82" s="1">
        <v>1.97</v>
      </c>
      <c r="AH82" s="1">
        <v>1.97</v>
      </c>
      <c r="AI82" s="1">
        <v>1.94</v>
      </c>
      <c r="AJ82" s="1">
        <v>1.97</v>
      </c>
      <c r="AK82" s="1">
        <v>1.9</v>
      </c>
      <c r="AL82" s="1">
        <v>2.31</v>
      </c>
      <c r="AM82" s="1">
        <v>1.78</v>
      </c>
      <c r="AN82" s="1">
        <v>1.97</v>
      </c>
      <c r="AO82" s="1">
        <v>3.7</v>
      </c>
      <c r="AQ82" s="83">
        <v>1.88</v>
      </c>
      <c r="AR82" s="83">
        <v>1.97</v>
      </c>
    </row>
    <row r="83" spans="1:44" x14ac:dyDescent="0.25">
      <c r="A83" s="1">
        <v>72101220</v>
      </c>
      <c r="B83" s="1" t="s">
        <v>225</v>
      </c>
      <c r="C83" s="1" t="s">
        <v>163</v>
      </c>
      <c r="D83" s="1">
        <v>1.97</v>
      </c>
      <c r="E83" s="1">
        <v>1.97</v>
      </c>
      <c r="F83" s="1">
        <v>1.97</v>
      </c>
      <c r="G83" s="1">
        <v>1.97</v>
      </c>
      <c r="H83" s="1">
        <v>1.97</v>
      </c>
      <c r="I83" s="1">
        <v>2.21</v>
      </c>
      <c r="J83" s="1">
        <v>7.0000000000000007E-2</v>
      </c>
      <c r="K83" s="1">
        <v>1.97</v>
      </c>
      <c r="L83" s="1">
        <v>1.97</v>
      </c>
      <c r="M83" s="1">
        <v>1.86</v>
      </c>
      <c r="N83" s="1">
        <v>1.97</v>
      </c>
      <c r="O83" s="1">
        <v>1.97</v>
      </c>
      <c r="P83" s="1">
        <v>1.97</v>
      </c>
      <c r="Q83" s="1">
        <v>2.06</v>
      </c>
      <c r="R83" s="1">
        <v>1.97</v>
      </c>
      <c r="S83" s="1">
        <v>1.97</v>
      </c>
      <c r="T83" s="1">
        <v>1.97</v>
      </c>
      <c r="U83" s="1">
        <v>4.91</v>
      </c>
      <c r="V83" s="1">
        <v>1.97</v>
      </c>
      <c r="W83" s="1">
        <v>2.14</v>
      </c>
      <c r="X83" s="1">
        <v>1.79</v>
      </c>
      <c r="Y83" s="1">
        <v>1.97</v>
      </c>
      <c r="Z83" s="1">
        <v>1.97</v>
      </c>
      <c r="AA83" s="1">
        <v>1.97</v>
      </c>
      <c r="AB83" s="1">
        <v>1.97</v>
      </c>
      <c r="AC83" s="1">
        <v>1.97</v>
      </c>
      <c r="AD83" s="1">
        <v>2.4300000000000002</v>
      </c>
      <c r="AE83" s="1">
        <v>3.9</v>
      </c>
      <c r="AF83" s="1">
        <v>1.97</v>
      </c>
      <c r="AG83" s="1">
        <v>1.97</v>
      </c>
      <c r="AH83" s="1">
        <v>1.97</v>
      </c>
      <c r="AI83" s="1">
        <v>1.94</v>
      </c>
      <c r="AJ83" s="1">
        <v>1.97</v>
      </c>
      <c r="AK83" s="1">
        <v>1.9</v>
      </c>
      <c r="AL83" s="1">
        <v>2.31</v>
      </c>
      <c r="AM83" s="1">
        <v>1.78</v>
      </c>
      <c r="AN83" s="1">
        <v>1.97</v>
      </c>
      <c r="AO83" s="1">
        <v>3.7</v>
      </c>
      <c r="AQ83" s="83">
        <v>1.88</v>
      </c>
      <c r="AR83" s="83">
        <v>1.97</v>
      </c>
    </row>
    <row r="84" spans="1:44" x14ac:dyDescent="0.25">
      <c r="A84" s="1">
        <v>72101280</v>
      </c>
      <c r="B84" s="1" t="s">
        <v>226</v>
      </c>
      <c r="C84" s="1" t="s">
        <v>163</v>
      </c>
      <c r="D84" s="1">
        <v>1.97</v>
      </c>
      <c r="E84" s="1">
        <v>1.97</v>
      </c>
      <c r="F84" s="1">
        <v>1.97</v>
      </c>
      <c r="G84" s="1">
        <v>1.97</v>
      </c>
      <c r="H84" s="1">
        <v>1.97</v>
      </c>
      <c r="I84" s="1">
        <v>2.21</v>
      </c>
      <c r="J84" s="1">
        <v>7.0000000000000007E-2</v>
      </c>
      <c r="K84" s="1">
        <v>1.97</v>
      </c>
      <c r="L84" s="1">
        <v>1.97</v>
      </c>
      <c r="M84" s="1">
        <v>1.86</v>
      </c>
      <c r="N84" s="1">
        <v>1.97</v>
      </c>
      <c r="O84" s="1">
        <v>1.97</v>
      </c>
      <c r="P84" s="1">
        <v>1.97</v>
      </c>
      <c r="Q84" s="1">
        <v>2.06</v>
      </c>
      <c r="R84" s="1">
        <v>1.97</v>
      </c>
      <c r="S84" s="1">
        <v>1.97</v>
      </c>
      <c r="T84" s="1">
        <v>1.97</v>
      </c>
      <c r="U84" s="1">
        <v>4.91</v>
      </c>
      <c r="V84" s="1">
        <v>1.97</v>
      </c>
      <c r="W84" s="1">
        <v>2.14</v>
      </c>
      <c r="X84" s="1">
        <v>1.79</v>
      </c>
      <c r="Y84" s="1">
        <v>1.97</v>
      </c>
      <c r="Z84" s="1">
        <v>1.97</v>
      </c>
      <c r="AA84" s="1">
        <v>1.97</v>
      </c>
      <c r="AB84" s="1">
        <v>1.97</v>
      </c>
      <c r="AC84" s="1">
        <v>1.97</v>
      </c>
      <c r="AD84" s="1">
        <v>2.4300000000000002</v>
      </c>
      <c r="AE84" s="1">
        <v>3.9</v>
      </c>
      <c r="AF84" s="1">
        <v>1.97</v>
      </c>
      <c r="AG84" s="1">
        <v>1.97</v>
      </c>
      <c r="AH84" s="1">
        <v>1.97</v>
      </c>
      <c r="AI84" s="1">
        <v>1.94</v>
      </c>
      <c r="AJ84" s="1">
        <v>1.97</v>
      </c>
      <c r="AK84" s="1">
        <v>1.9</v>
      </c>
      <c r="AL84" s="1">
        <v>2.31</v>
      </c>
      <c r="AM84" s="1">
        <v>1.78</v>
      </c>
      <c r="AN84" s="1">
        <v>1.97</v>
      </c>
      <c r="AO84" s="1">
        <v>3.7</v>
      </c>
      <c r="AQ84" s="83">
        <v>1.88</v>
      </c>
      <c r="AR84" s="83">
        <v>1.97</v>
      </c>
    </row>
    <row r="85" spans="1:44" x14ac:dyDescent="0.25">
      <c r="A85" s="1">
        <v>72102000</v>
      </c>
      <c r="B85" s="1" t="s">
        <v>227</v>
      </c>
      <c r="C85" s="1" t="s">
        <v>163</v>
      </c>
      <c r="D85" s="1">
        <v>1.97</v>
      </c>
      <c r="E85" s="1">
        <v>1.97</v>
      </c>
      <c r="F85" s="1">
        <v>1.97</v>
      </c>
      <c r="G85" s="1">
        <v>1.97</v>
      </c>
      <c r="H85" s="1">
        <v>1.97</v>
      </c>
      <c r="I85" s="1">
        <v>2.21</v>
      </c>
      <c r="J85" s="1">
        <v>7.0000000000000007E-2</v>
      </c>
      <c r="K85" s="1">
        <v>1.97</v>
      </c>
      <c r="L85" s="1">
        <v>1.97</v>
      </c>
      <c r="M85" s="1">
        <v>1.86</v>
      </c>
      <c r="N85" s="1">
        <v>1.97</v>
      </c>
      <c r="O85" s="1">
        <v>1.97</v>
      </c>
      <c r="P85" s="1">
        <v>1.97</v>
      </c>
      <c r="Q85" s="1">
        <v>2.06</v>
      </c>
      <c r="R85" s="1">
        <v>1.97</v>
      </c>
      <c r="S85" s="1">
        <v>1.97</v>
      </c>
      <c r="T85" s="1">
        <v>1.97</v>
      </c>
      <c r="U85" s="1">
        <v>4.91</v>
      </c>
      <c r="V85" s="1">
        <v>1.97</v>
      </c>
      <c r="W85" s="1">
        <v>2.14</v>
      </c>
      <c r="X85" s="1">
        <v>1.79</v>
      </c>
      <c r="Y85" s="1">
        <v>1.97</v>
      </c>
      <c r="Z85" s="1">
        <v>1.97</v>
      </c>
      <c r="AA85" s="1">
        <v>1.97</v>
      </c>
      <c r="AB85" s="1">
        <v>1.97</v>
      </c>
      <c r="AC85" s="1">
        <v>1.97</v>
      </c>
      <c r="AD85" s="1">
        <v>2.4300000000000002</v>
      </c>
      <c r="AE85" s="1">
        <v>3.9</v>
      </c>
      <c r="AF85" s="1">
        <v>1.97</v>
      </c>
      <c r="AG85" s="1">
        <v>1.97</v>
      </c>
      <c r="AH85" s="1">
        <v>1.97</v>
      </c>
      <c r="AI85" s="1">
        <v>1.94</v>
      </c>
      <c r="AJ85" s="1">
        <v>1.97</v>
      </c>
      <c r="AK85" s="1">
        <v>1.9</v>
      </c>
      <c r="AL85" s="1">
        <v>2.31</v>
      </c>
      <c r="AM85" s="1">
        <v>1.78</v>
      </c>
      <c r="AN85" s="1">
        <v>1.97</v>
      </c>
      <c r="AO85" s="1">
        <v>3.7</v>
      </c>
      <c r="AQ85" s="83">
        <v>1.88</v>
      </c>
      <c r="AR85" s="83">
        <v>1.97</v>
      </c>
    </row>
    <row r="86" spans="1:44" x14ac:dyDescent="0.25">
      <c r="A86" s="1">
        <v>72103000</v>
      </c>
      <c r="B86" s="1" t="s">
        <v>228</v>
      </c>
      <c r="C86" s="1" t="s">
        <v>163</v>
      </c>
      <c r="D86" s="1">
        <v>1.97</v>
      </c>
      <c r="E86" s="1">
        <v>1.97</v>
      </c>
      <c r="F86" s="1">
        <v>1.97</v>
      </c>
      <c r="G86" s="1">
        <v>1.97</v>
      </c>
      <c r="H86" s="1">
        <v>1.97</v>
      </c>
      <c r="I86" s="1">
        <v>2.21</v>
      </c>
      <c r="J86" s="1">
        <v>7.0000000000000007E-2</v>
      </c>
      <c r="K86" s="1">
        <v>1.97</v>
      </c>
      <c r="L86" s="1">
        <v>1.97</v>
      </c>
      <c r="M86" s="1">
        <v>1.86</v>
      </c>
      <c r="N86" s="1">
        <v>1.97</v>
      </c>
      <c r="O86" s="1">
        <v>1.97</v>
      </c>
      <c r="P86" s="1">
        <v>1.97</v>
      </c>
      <c r="Q86" s="1">
        <v>2.06</v>
      </c>
      <c r="R86" s="1">
        <v>1.97</v>
      </c>
      <c r="S86" s="1">
        <v>1.97</v>
      </c>
      <c r="T86" s="1">
        <v>1.97</v>
      </c>
      <c r="U86" s="1">
        <v>4.91</v>
      </c>
      <c r="V86" s="1">
        <v>1.97</v>
      </c>
      <c r="W86" s="1">
        <v>2.14</v>
      </c>
      <c r="X86" s="1">
        <v>1.79</v>
      </c>
      <c r="Y86" s="1">
        <v>1.97</v>
      </c>
      <c r="Z86" s="1">
        <v>1.97</v>
      </c>
      <c r="AA86" s="1">
        <v>1.97</v>
      </c>
      <c r="AB86" s="1">
        <v>1.97</v>
      </c>
      <c r="AC86" s="1">
        <v>1.97</v>
      </c>
      <c r="AD86" s="1">
        <v>2.4300000000000002</v>
      </c>
      <c r="AE86" s="1">
        <v>3.9</v>
      </c>
      <c r="AF86" s="1">
        <v>1.97</v>
      </c>
      <c r="AG86" s="1">
        <v>1.97</v>
      </c>
      <c r="AH86" s="1">
        <v>1.97</v>
      </c>
      <c r="AI86" s="1">
        <v>1.94</v>
      </c>
      <c r="AJ86" s="1">
        <v>1.97</v>
      </c>
      <c r="AK86" s="1">
        <v>1.9</v>
      </c>
      <c r="AL86" s="1">
        <v>2.31</v>
      </c>
      <c r="AM86" s="1">
        <v>1.78</v>
      </c>
      <c r="AN86" s="1">
        <v>1.97</v>
      </c>
      <c r="AO86" s="1">
        <v>3.7</v>
      </c>
      <c r="AQ86" s="83">
        <v>1.88</v>
      </c>
      <c r="AR86" s="83">
        <v>1.97</v>
      </c>
    </row>
    <row r="87" spans="1:44" x14ac:dyDescent="0.25">
      <c r="A87" s="1">
        <v>72104100</v>
      </c>
      <c r="B87" s="1" t="s">
        <v>229</v>
      </c>
      <c r="C87" s="1" t="s">
        <v>163</v>
      </c>
      <c r="D87" s="1">
        <v>1.97</v>
      </c>
      <c r="E87" s="1">
        <v>1.97</v>
      </c>
      <c r="F87" s="1">
        <v>1.97</v>
      </c>
      <c r="G87" s="1">
        <v>1.97</v>
      </c>
      <c r="H87" s="1">
        <v>1.97</v>
      </c>
      <c r="I87" s="1">
        <v>2.21</v>
      </c>
      <c r="J87" s="1">
        <v>7.0000000000000007E-2</v>
      </c>
      <c r="K87" s="1">
        <v>1.97</v>
      </c>
      <c r="L87" s="1">
        <v>1.97</v>
      </c>
      <c r="M87" s="1">
        <v>1.86</v>
      </c>
      <c r="N87" s="1">
        <v>1.97</v>
      </c>
      <c r="O87" s="1">
        <v>1.97</v>
      </c>
      <c r="P87" s="1">
        <v>1.97</v>
      </c>
      <c r="Q87" s="1">
        <v>2.06</v>
      </c>
      <c r="R87" s="1">
        <v>1.97</v>
      </c>
      <c r="S87" s="1">
        <v>1.97</v>
      </c>
      <c r="T87" s="1">
        <v>1.97</v>
      </c>
      <c r="U87" s="1">
        <v>4.91</v>
      </c>
      <c r="V87" s="1">
        <v>1.97</v>
      </c>
      <c r="W87" s="1">
        <v>2.14</v>
      </c>
      <c r="X87" s="1">
        <v>1.79</v>
      </c>
      <c r="Y87" s="1">
        <v>1.97</v>
      </c>
      <c r="Z87" s="1">
        <v>1.97</v>
      </c>
      <c r="AA87" s="1">
        <v>1.97</v>
      </c>
      <c r="AB87" s="1">
        <v>1.97</v>
      </c>
      <c r="AC87" s="1">
        <v>1.97</v>
      </c>
      <c r="AD87" s="1">
        <v>2.4300000000000002</v>
      </c>
      <c r="AE87" s="1">
        <v>3.9</v>
      </c>
      <c r="AF87" s="1">
        <v>1.97</v>
      </c>
      <c r="AG87" s="1">
        <v>1.97</v>
      </c>
      <c r="AH87" s="1">
        <v>1.97</v>
      </c>
      <c r="AI87" s="1">
        <v>1.94</v>
      </c>
      <c r="AJ87" s="1">
        <v>1.97</v>
      </c>
      <c r="AK87" s="1">
        <v>1.9</v>
      </c>
      <c r="AL87" s="1">
        <v>2.31</v>
      </c>
      <c r="AM87" s="1">
        <v>1.78</v>
      </c>
      <c r="AN87" s="1">
        <v>1.97</v>
      </c>
      <c r="AO87" s="1">
        <v>3.7</v>
      </c>
      <c r="AQ87" s="83">
        <v>1.88</v>
      </c>
      <c r="AR87" s="83">
        <v>1.97</v>
      </c>
    </row>
    <row r="88" spans="1:44" x14ac:dyDescent="0.25">
      <c r="A88" s="1">
        <v>72104900</v>
      </c>
      <c r="B88" s="1" t="s">
        <v>230</v>
      </c>
      <c r="C88" s="1" t="s">
        <v>163</v>
      </c>
      <c r="D88" s="1">
        <v>1.97</v>
      </c>
      <c r="E88" s="1">
        <v>1.97</v>
      </c>
      <c r="F88" s="1">
        <v>1.97</v>
      </c>
      <c r="G88" s="1">
        <v>1.97</v>
      </c>
      <c r="H88" s="1">
        <v>1.97</v>
      </c>
      <c r="I88" s="1">
        <v>2.21</v>
      </c>
      <c r="J88" s="1">
        <v>7.0000000000000007E-2</v>
      </c>
      <c r="K88" s="1">
        <v>1.97</v>
      </c>
      <c r="L88" s="1">
        <v>1.97</v>
      </c>
      <c r="M88" s="1">
        <v>1.86</v>
      </c>
      <c r="N88" s="1">
        <v>1.97</v>
      </c>
      <c r="O88" s="1">
        <v>1.97</v>
      </c>
      <c r="P88" s="1">
        <v>1.97</v>
      </c>
      <c r="Q88" s="1">
        <v>2.06</v>
      </c>
      <c r="R88" s="1">
        <v>1.97</v>
      </c>
      <c r="S88" s="1">
        <v>1.97</v>
      </c>
      <c r="T88" s="1">
        <v>1.97</v>
      </c>
      <c r="U88" s="1">
        <v>4.91</v>
      </c>
      <c r="V88" s="1">
        <v>1.97</v>
      </c>
      <c r="W88" s="1">
        <v>2.14</v>
      </c>
      <c r="X88" s="1">
        <v>1.79</v>
      </c>
      <c r="Y88" s="1">
        <v>1.97</v>
      </c>
      <c r="Z88" s="1">
        <v>1.97</v>
      </c>
      <c r="AA88" s="1">
        <v>1.97</v>
      </c>
      <c r="AB88" s="1">
        <v>1.97</v>
      </c>
      <c r="AC88" s="1">
        <v>1.97</v>
      </c>
      <c r="AD88" s="1">
        <v>2.4300000000000002</v>
      </c>
      <c r="AE88" s="1">
        <v>3.9</v>
      </c>
      <c r="AF88" s="1">
        <v>1.97</v>
      </c>
      <c r="AG88" s="1">
        <v>1.97</v>
      </c>
      <c r="AH88" s="1">
        <v>1.97</v>
      </c>
      <c r="AI88" s="1">
        <v>1.94</v>
      </c>
      <c r="AJ88" s="1">
        <v>1.97</v>
      </c>
      <c r="AK88" s="1">
        <v>1.9</v>
      </c>
      <c r="AL88" s="1">
        <v>2.31</v>
      </c>
      <c r="AM88" s="1">
        <v>1.78</v>
      </c>
      <c r="AN88" s="1">
        <v>1.97</v>
      </c>
      <c r="AO88" s="1">
        <v>3.7</v>
      </c>
      <c r="AQ88" s="83">
        <v>1.88</v>
      </c>
      <c r="AR88" s="83">
        <v>1.97</v>
      </c>
    </row>
    <row r="89" spans="1:44" x14ac:dyDescent="0.25">
      <c r="A89" s="1">
        <v>72105000</v>
      </c>
      <c r="B89" s="1" t="s">
        <v>231</v>
      </c>
      <c r="C89" s="1" t="s">
        <v>163</v>
      </c>
      <c r="D89" s="1">
        <v>1.97</v>
      </c>
      <c r="E89" s="1">
        <v>1.97</v>
      </c>
      <c r="F89" s="1">
        <v>1.97</v>
      </c>
      <c r="G89" s="1">
        <v>1.97</v>
      </c>
      <c r="H89" s="1">
        <v>1.97</v>
      </c>
      <c r="I89" s="1">
        <v>2.21</v>
      </c>
      <c r="J89" s="1">
        <v>7.0000000000000007E-2</v>
      </c>
      <c r="K89" s="1">
        <v>1.97</v>
      </c>
      <c r="L89" s="1">
        <v>1.97</v>
      </c>
      <c r="M89" s="1">
        <v>1.86</v>
      </c>
      <c r="N89" s="1">
        <v>1.97</v>
      </c>
      <c r="O89" s="1">
        <v>1.97</v>
      </c>
      <c r="P89" s="1">
        <v>1.97</v>
      </c>
      <c r="Q89" s="1">
        <v>2.06</v>
      </c>
      <c r="R89" s="1">
        <v>1.97</v>
      </c>
      <c r="S89" s="1">
        <v>1.97</v>
      </c>
      <c r="T89" s="1">
        <v>1.97</v>
      </c>
      <c r="U89" s="1">
        <v>4.91</v>
      </c>
      <c r="V89" s="1">
        <v>1.97</v>
      </c>
      <c r="W89" s="1">
        <v>2.14</v>
      </c>
      <c r="X89" s="1">
        <v>1.79</v>
      </c>
      <c r="Y89" s="1">
        <v>1.97</v>
      </c>
      <c r="Z89" s="1">
        <v>1.97</v>
      </c>
      <c r="AA89" s="1">
        <v>1.97</v>
      </c>
      <c r="AB89" s="1">
        <v>1.97</v>
      </c>
      <c r="AC89" s="1">
        <v>1.97</v>
      </c>
      <c r="AD89" s="1">
        <v>2.4300000000000002</v>
      </c>
      <c r="AE89" s="1">
        <v>3.9</v>
      </c>
      <c r="AF89" s="1">
        <v>1.97</v>
      </c>
      <c r="AG89" s="1">
        <v>1.97</v>
      </c>
      <c r="AH89" s="1">
        <v>1.97</v>
      </c>
      <c r="AI89" s="1">
        <v>1.94</v>
      </c>
      <c r="AJ89" s="1">
        <v>1.97</v>
      </c>
      <c r="AK89" s="1">
        <v>1.9</v>
      </c>
      <c r="AL89" s="1">
        <v>2.31</v>
      </c>
      <c r="AM89" s="1">
        <v>1.78</v>
      </c>
      <c r="AN89" s="1">
        <v>1.97</v>
      </c>
      <c r="AO89" s="1">
        <v>3.7</v>
      </c>
      <c r="AQ89" s="83">
        <v>1.88</v>
      </c>
      <c r="AR89" s="83">
        <v>1.97</v>
      </c>
    </row>
    <row r="90" spans="1:44" x14ac:dyDescent="0.25">
      <c r="A90" s="1">
        <v>72106100</v>
      </c>
      <c r="B90" s="1" t="s">
        <v>232</v>
      </c>
      <c r="C90" s="1" t="s">
        <v>163</v>
      </c>
      <c r="D90" s="1">
        <v>1.97</v>
      </c>
      <c r="E90" s="1">
        <v>1.97</v>
      </c>
      <c r="F90" s="1">
        <v>1.97</v>
      </c>
      <c r="G90" s="1">
        <v>1.97</v>
      </c>
      <c r="H90" s="1">
        <v>1.97</v>
      </c>
      <c r="I90" s="1">
        <v>2.21</v>
      </c>
      <c r="J90" s="1">
        <v>7.0000000000000007E-2</v>
      </c>
      <c r="K90" s="1">
        <v>1.97</v>
      </c>
      <c r="L90" s="1">
        <v>1.97</v>
      </c>
      <c r="M90" s="1">
        <v>1.86</v>
      </c>
      <c r="N90" s="1">
        <v>1.97</v>
      </c>
      <c r="O90" s="1">
        <v>1.97</v>
      </c>
      <c r="P90" s="1">
        <v>1.97</v>
      </c>
      <c r="Q90" s="1">
        <v>2.06</v>
      </c>
      <c r="R90" s="1">
        <v>1.97</v>
      </c>
      <c r="S90" s="1">
        <v>1.97</v>
      </c>
      <c r="T90" s="1">
        <v>1.97</v>
      </c>
      <c r="U90" s="1">
        <v>4.91</v>
      </c>
      <c r="V90" s="1">
        <v>1.97</v>
      </c>
      <c r="W90" s="1">
        <v>2.14</v>
      </c>
      <c r="X90" s="1">
        <v>1.79</v>
      </c>
      <c r="Y90" s="1">
        <v>1.97</v>
      </c>
      <c r="Z90" s="1">
        <v>1.97</v>
      </c>
      <c r="AA90" s="1">
        <v>1.97</v>
      </c>
      <c r="AB90" s="1">
        <v>1.97</v>
      </c>
      <c r="AC90" s="1">
        <v>1.97</v>
      </c>
      <c r="AD90" s="1">
        <v>2.4300000000000002</v>
      </c>
      <c r="AE90" s="1">
        <v>3.9</v>
      </c>
      <c r="AF90" s="1">
        <v>1.97</v>
      </c>
      <c r="AG90" s="1">
        <v>1.97</v>
      </c>
      <c r="AH90" s="1">
        <v>1.97</v>
      </c>
      <c r="AI90" s="1">
        <v>1.94</v>
      </c>
      <c r="AJ90" s="1">
        <v>1.97</v>
      </c>
      <c r="AK90" s="1">
        <v>1.9</v>
      </c>
      <c r="AL90" s="1">
        <v>2.31</v>
      </c>
      <c r="AM90" s="1">
        <v>1.78</v>
      </c>
      <c r="AN90" s="1">
        <v>1.97</v>
      </c>
      <c r="AO90" s="1">
        <v>3.7</v>
      </c>
      <c r="AQ90" s="83">
        <v>1.88</v>
      </c>
      <c r="AR90" s="83">
        <v>1.97</v>
      </c>
    </row>
    <row r="91" spans="1:44" x14ac:dyDescent="0.25">
      <c r="A91" s="1">
        <v>72106900</v>
      </c>
      <c r="B91" s="1" t="s">
        <v>233</v>
      </c>
      <c r="C91" s="1" t="s">
        <v>163</v>
      </c>
      <c r="D91" s="1">
        <v>1.97</v>
      </c>
      <c r="E91" s="1">
        <v>1.97</v>
      </c>
      <c r="F91" s="1">
        <v>1.97</v>
      </c>
      <c r="G91" s="1">
        <v>1.97</v>
      </c>
      <c r="H91" s="1">
        <v>1.97</v>
      </c>
      <c r="I91" s="1">
        <v>2.21</v>
      </c>
      <c r="J91" s="1">
        <v>7.0000000000000007E-2</v>
      </c>
      <c r="K91" s="1">
        <v>1.97</v>
      </c>
      <c r="L91" s="1">
        <v>1.97</v>
      </c>
      <c r="M91" s="1">
        <v>1.86</v>
      </c>
      <c r="N91" s="1">
        <v>1.97</v>
      </c>
      <c r="O91" s="1">
        <v>1.97</v>
      </c>
      <c r="P91" s="1">
        <v>1.97</v>
      </c>
      <c r="Q91" s="1">
        <v>2.06</v>
      </c>
      <c r="R91" s="1">
        <v>1.97</v>
      </c>
      <c r="S91" s="1">
        <v>1.97</v>
      </c>
      <c r="T91" s="1">
        <v>1.97</v>
      </c>
      <c r="U91" s="1">
        <v>4.91</v>
      </c>
      <c r="V91" s="1">
        <v>1.97</v>
      </c>
      <c r="W91" s="1">
        <v>2.14</v>
      </c>
      <c r="X91" s="1">
        <v>1.79</v>
      </c>
      <c r="Y91" s="1">
        <v>1.97</v>
      </c>
      <c r="Z91" s="1">
        <v>1.97</v>
      </c>
      <c r="AA91" s="1">
        <v>1.97</v>
      </c>
      <c r="AB91" s="1">
        <v>1.97</v>
      </c>
      <c r="AC91" s="1">
        <v>1.97</v>
      </c>
      <c r="AD91" s="1">
        <v>2.4300000000000002</v>
      </c>
      <c r="AE91" s="1">
        <v>3.9</v>
      </c>
      <c r="AF91" s="1">
        <v>1.97</v>
      </c>
      <c r="AG91" s="1">
        <v>1.97</v>
      </c>
      <c r="AH91" s="1">
        <v>1.97</v>
      </c>
      <c r="AI91" s="1">
        <v>1.94</v>
      </c>
      <c r="AJ91" s="1">
        <v>1.97</v>
      </c>
      <c r="AK91" s="1">
        <v>1.9</v>
      </c>
      <c r="AL91" s="1">
        <v>2.31</v>
      </c>
      <c r="AM91" s="1">
        <v>1.78</v>
      </c>
      <c r="AN91" s="1">
        <v>1.97</v>
      </c>
      <c r="AO91" s="1">
        <v>3.7</v>
      </c>
      <c r="AQ91" s="83">
        <v>1.88</v>
      </c>
      <c r="AR91" s="83">
        <v>1.97</v>
      </c>
    </row>
    <row r="92" spans="1:44" x14ac:dyDescent="0.25">
      <c r="A92" s="1">
        <v>72107010</v>
      </c>
      <c r="B92" s="1" t="s">
        <v>234</v>
      </c>
      <c r="C92" s="1" t="s">
        <v>163</v>
      </c>
      <c r="D92" s="1">
        <v>1.97</v>
      </c>
      <c r="E92" s="1">
        <v>1.97</v>
      </c>
      <c r="F92" s="1">
        <v>1.97</v>
      </c>
      <c r="G92" s="1">
        <v>1.97</v>
      </c>
      <c r="H92" s="1">
        <v>1.97</v>
      </c>
      <c r="I92" s="1">
        <v>2.21</v>
      </c>
      <c r="J92" s="1">
        <v>7.0000000000000007E-2</v>
      </c>
      <c r="K92" s="1">
        <v>1.97</v>
      </c>
      <c r="L92" s="1">
        <v>1.97</v>
      </c>
      <c r="M92" s="1">
        <v>1.86</v>
      </c>
      <c r="N92" s="1">
        <v>1.97</v>
      </c>
      <c r="O92" s="1">
        <v>1.97</v>
      </c>
      <c r="P92" s="1">
        <v>1.97</v>
      </c>
      <c r="Q92" s="1">
        <v>2.06</v>
      </c>
      <c r="R92" s="1">
        <v>1.97</v>
      </c>
      <c r="S92" s="1">
        <v>1.97</v>
      </c>
      <c r="T92" s="1">
        <v>1.97</v>
      </c>
      <c r="U92" s="1">
        <v>4.91</v>
      </c>
      <c r="V92" s="1">
        <v>1.97</v>
      </c>
      <c r="W92" s="1">
        <v>2.14</v>
      </c>
      <c r="X92" s="1">
        <v>1.79</v>
      </c>
      <c r="Y92" s="1">
        <v>1.97</v>
      </c>
      <c r="Z92" s="1">
        <v>1.97</v>
      </c>
      <c r="AA92" s="1">
        <v>1.97</v>
      </c>
      <c r="AB92" s="1">
        <v>1.97</v>
      </c>
      <c r="AC92" s="1">
        <v>1.97</v>
      </c>
      <c r="AD92" s="1">
        <v>2.4300000000000002</v>
      </c>
      <c r="AE92" s="1">
        <v>3.9</v>
      </c>
      <c r="AF92" s="1">
        <v>1.97</v>
      </c>
      <c r="AG92" s="1">
        <v>1.97</v>
      </c>
      <c r="AH92" s="1">
        <v>1.97</v>
      </c>
      <c r="AI92" s="1">
        <v>1.94</v>
      </c>
      <c r="AJ92" s="1">
        <v>1.97</v>
      </c>
      <c r="AK92" s="1">
        <v>1.9</v>
      </c>
      <c r="AL92" s="1">
        <v>2.31</v>
      </c>
      <c r="AM92" s="1">
        <v>1.78</v>
      </c>
      <c r="AN92" s="1">
        <v>1.97</v>
      </c>
      <c r="AO92" s="1">
        <v>3.7</v>
      </c>
      <c r="AQ92" s="83">
        <v>1.88</v>
      </c>
      <c r="AR92" s="83">
        <v>1.97</v>
      </c>
    </row>
    <row r="93" spans="1:44" x14ac:dyDescent="0.25">
      <c r="A93" s="1">
        <v>72107080</v>
      </c>
      <c r="B93" s="1" t="s">
        <v>235</v>
      </c>
      <c r="C93" s="1" t="s">
        <v>163</v>
      </c>
      <c r="D93" s="1">
        <v>1.97</v>
      </c>
      <c r="E93" s="1">
        <v>1.97</v>
      </c>
      <c r="F93" s="1">
        <v>1.97</v>
      </c>
      <c r="G93" s="1">
        <v>1.97</v>
      </c>
      <c r="H93" s="1">
        <v>1.97</v>
      </c>
      <c r="I93" s="1">
        <v>2.21</v>
      </c>
      <c r="J93" s="1">
        <v>7.0000000000000007E-2</v>
      </c>
      <c r="K93" s="1">
        <v>1.97</v>
      </c>
      <c r="L93" s="1">
        <v>1.97</v>
      </c>
      <c r="M93" s="1">
        <v>1.86</v>
      </c>
      <c r="N93" s="1">
        <v>1.97</v>
      </c>
      <c r="O93" s="1">
        <v>1.97</v>
      </c>
      <c r="P93" s="1">
        <v>1.97</v>
      </c>
      <c r="Q93" s="1">
        <v>2.06</v>
      </c>
      <c r="R93" s="1">
        <v>1.97</v>
      </c>
      <c r="S93" s="1">
        <v>1.97</v>
      </c>
      <c r="T93" s="1">
        <v>1.97</v>
      </c>
      <c r="U93" s="1">
        <v>4.91</v>
      </c>
      <c r="V93" s="1">
        <v>1.97</v>
      </c>
      <c r="W93" s="1">
        <v>2.14</v>
      </c>
      <c r="X93" s="1">
        <v>1.79</v>
      </c>
      <c r="Y93" s="1">
        <v>1.97</v>
      </c>
      <c r="Z93" s="1">
        <v>1.97</v>
      </c>
      <c r="AA93" s="1">
        <v>1.97</v>
      </c>
      <c r="AB93" s="1">
        <v>1.97</v>
      </c>
      <c r="AC93" s="1">
        <v>1.97</v>
      </c>
      <c r="AD93" s="1">
        <v>2.4300000000000002</v>
      </c>
      <c r="AE93" s="1">
        <v>3.9</v>
      </c>
      <c r="AF93" s="1">
        <v>1.97</v>
      </c>
      <c r="AG93" s="1">
        <v>1.97</v>
      </c>
      <c r="AH93" s="1">
        <v>1.97</v>
      </c>
      <c r="AI93" s="1">
        <v>1.94</v>
      </c>
      <c r="AJ93" s="1">
        <v>1.97</v>
      </c>
      <c r="AK93" s="1">
        <v>1.9</v>
      </c>
      <c r="AL93" s="1">
        <v>2.31</v>
      </c>
      <c r="AM93" s="1">
        <v>1.78</v>
      </c>
      <c r="AN93" s="1">
        <v>1.97</v>
      </c>
      <c r="AO93" s="1">
        <v>3.7</v>
      </c>
      <c r="AQ93" s="83">
        <v>1.88</v>
      </c>
      <c r="AR93" s="83">
        <v>1.97</v>
      </c>
    </row>
    <row r="94" spans="1:44" x14ac:dyDescent="0.25">
      <c r="A94" s="1">
        <v>72109030</v>
      </c>
      <c r="B94" s="1" t="s">
        <v>236</v>
      </c>
      <c r="C94" s="1" t="s">
        <v>163</v>
      </c>
      <c r="D94" s="1">
        <v>1.97</v>
      </c>
      <c r="E94" s="1">
        <v>1.97</v>
      </c>
      <c r="F94" s="1">
        <v>1.97</v>
      </c>
      <c r="G94" s="1">
        <v>1.97</v>
      </c>
      <c r="H94" s="1">
        <v>1.97</v>
      </c>
      <c r="I94" s="1">
        <v>2.21</v>
      </c>
      <c r="J94" s="1">
        <v>7.0000000000000007E-2</v>
      </c>
      <c r="K94" s="1">
        <v>1.97</v>
      </c>
      <c r="L94" s="1">
        <v>1.97</v>
      </c>
      <c r="M94" s="1">
        <v>1.86</v>
      </c>
      <c r="N94" s="1">
        <v>1.97</v>
      </c>
      <c r="O94" s="1">
        <v>1.97</v>
      </c>
      <c r="P94" s="1">
        <v>1.97</v>
      </c>
      <c r="Q94" s="1">
        <v>2.06</v>
      </c>
      <c r="R94" s="1">
        <v>1.97</v>
      </c>
      <c r="S94" s="1">
        <v>1.97</v>
      </c>
      <c r="T94" s="1">
        <v>1.97</v>
      </c>
      <c r="U94" s="1">
        <v>4.91</v>
      </c>
      <c r="V94" s="1">
        <v>1.97</v>
      </c>
      <c r="W94" s="1">
        <v>2.14</v>
      </c>
      <c r="X94" s="1">
        <v>1.79</v>
      </c>
      <c r="Y94" s="1">
        <v>1.97</v>
      </c>
      <c r="Z94" s="1">
        <v>1.97</v>
      </c>
      <c r="AA94" s="1">
        <v>1.97</v>
      </c>
      <c r="AB94" s="1">
        <v>1.97</v>
      </c>
      <c r="AC94" s="1">
        <v>1.97</v>
      </c>
      <c r="AD94" s="1">
        <v>2.4300000000000002</v>
      </c>
      <c r="AE94" s="1">
        <v>3.9</v>
      </c>
      <c r="AF94" s="1">
        <v>1.97</v>
      </c>
      <c r="AG94" s="1">
        <v>1.97</v>
      </c>
      <c r="AH94" s="1">
        <v>1.97</v>
      </c>
      <c r="AI94" s="1">
        <v>1.94</v>
      </c>
      <c r="AJ94" s="1">
        <v>1.97</v>
      </c>
      <c r="AK94" s="1">
        <v>1.9</v>
      </c>
      <c r="AL94" s="1">
        <v>2.31</v>
      </c>
      <c r="AM94" s="1">
        <v>1.78</v>
      </c>
      <c r="AN94" s="1">
        <v>1.97</v>
      </c>
      <c r="AO94" s="1">
        <v>3.7</v>
      </c>
      <c r="AQ94" s="83">
        <v>1.88</v>
      </c>
      <c r="AR94" s="83">
        <v>1.97</v>
      </c>
    </row>
    <row r="95" spans="1:44" x14ac:dyDescent="0.25">
      <c r="A95" s="1">
        <v>72109040</v>
      </c>
      <c r="B95" s="1" t="s">
        <v>237</v>
      </c>
      <c r="C95" s="1" t="s">
        <v>163</v>
      </c>
      <c r="D95" s="1">
        <v>1.97</v>
      </c>
      <c r="E95" s="1">
        <v>1.97</v>
      </c>
      <c r="F95" s="1">
        <v>1.97</v>
      </c>
      <c r="G95" s="1">
        <v>1.97</v>
      </c>
      <c r="H95" s="1">
        <v>1.97</v>
      </c>
      <c r="I95" s="1">
        <v>2.21</v>
      </c>
      <c r="J95" s="1">
        <v>7.0000000000000007E-2</v>
      </c>
      <c r="K95" s="1">
        <v>1.97</v>
      </c>
      <c r="L95" s="1">
        <v>1.97</v>
      </c>
      <c r="M95" s="1">
        <v>1.86</v>
      </c>
      <c r="N95" s="1">
        <v>1.97</v>
      </c>
      <c r="O95" s="1">
        <v>1.97</v>
      </c>
      <c r="P95" s="1">
        <v>1.97</v>
      </c>
      <c r="Q95" s="1">
        <v>2.06</v>
      </c>
      <c r="R95" s="1">
        <v>1.97</v>
      </c>
      <c r="S95" s="1">
        <v>1.97</v>
      </c>
      <c r="T95" s="1">
        <v>1.97</v>
      </c>
      <c r="U95" s="1">
        <v>4.91</v>
      </c>
      <c r="V95" s="1">
        <v>1.97</v>
      </c>
      <c r="W95" s="1">
        <v>2.14</v>
      </c>
      <c r="X95" s="1">
        <v>1.79</v>
      </c>
      <c r="Y95" s="1">
        <v>1.97</v>
      </c>
      <c r="Z95" s="1">
        <v>1.97</v>
      </c>
      <c r="AA95" s="1">
        <v>1.97</v>
      </c>
      <c r="AB95" s="1">
        <v>1.97</v>
      </c>
      <c r="AC95" s="1">
        <v>1.97</v>
      </c>
      <c r="AD95" s="1">
        <v>2.4300000000000002</v>
      </c>
      <c r="AE95" s="1">
        <v>3.9</v>
      </c>
      <c r="AF95" s="1">
        <v>1.97</v>
      </c>
      <c r="AG95" s="1">
        <v>1.97</v>
      </c>
      <c r="AH95" s="1">
        <v>1.97</v>
      </c>
      <c r="AI95" s="1">
        <v>1.94</v>
      </c>
      <c r="AJ95" s="1">
        <v>1.97</v>
      </c>
      <c r="AK95" s="1">
        <v>1.9</v>
      </c>
      <c r="AL95" s="1">
        <v>2.31</v>
      </c>
      <c r="AM95" s="1">
        <v>1.78</v>
      </c>
      <c r="AN95" s="1">
        <v>1.97</v>
      </c>
      <c r="AO95" s="1">
        <v>3.7</v>
      </c>
      <c r="AQ95" s="83">
        <v>1.88</v>
      </c>
      <c r="AR95" s="83">
        <v>1.97</v>
      </c>
    </row>
    <row r="96" spans="1:44" x14ac:dyDescent="0.25">
      <c r="A96" s="1">
        <v>72109080</v>
      </c>
      <c r="B96" s="1" t="s">
        <v>238</v>
      </c>
      <c r="C96" s="1" t="s">
        <v>163</v>
      </c>
      <c r="D96" s="1">
        <v>1.97</v>
      </c>
      <c r="E96" s="1">
        <v>1.97</v>
      </c>
      <c r="F96" s="1">
        <v>1.97</v>
      </c>
      <c r="G96" s="1">
        <v>1.97</v>
      </c>
      <c r="H96" s="1">
        <v>1.97</v>
      </c>
      <c r="I96" s="1">
        <v>2.21</v>
      </c>
      <c r="J96" s="1">
        <v>7.0000000000000007E-2</v>
      </c>
      <c r="K96" s="1">
        <v>1.97</v>
      </c>
      <c r="L96" s="1">
        <v>1.97</v>
      </c>
      <c r="M96" s="1">
        <v>1.86</v>
      </c>
      <c r="N96" s="1">
        <v>1.97</v>
      </c>
      <c r="O96" s="1">
        <v>1.97</v>
      </c>
      <c r="P96" s="1">
        <v>1.97</v>
      </c>
      <c r="Q96" s="1">
        <v>2.06</v>
      </c>
      <c r="R96" s="1">
        <v>1.97</v>
      </c>
      <c r="S96" s="1">
        <v>1.97</v>
      </c>
      <c r="T96" s="1">
        <v>1.97</v>
      </c>
      <c r="U96" s="1">
        <v>4.91</v>
      </c>
      <c r="V96" s="1">
        <v>1.97</v>
      </c>
      <c r="W96" s="1">
        <v>2.14</v>
      </c>
      <c r="X96" s="1">
        <v>1.79</v>
      </c>
      <c r="Y96" s="1">
        <v>1.97</v>
      </c>
      <c r="Z96" s="1">
        <v>1.97</v>
      </c>
      <c r="AA96" s="1">
        <v>1.97</v>
      </c>
      <c r="AB96" s="1">
        <v>1.97</v>
      </c>
      <c r="AC96" s="1">
        <v>1.97</v>
      </c>
      <c r="AD96" s="1">
        <v>2.4300000000000002</v>
      </c>
      <c r="AE96" s="1">
        <v>3.9</v>
      </c>
      <c r="AF96" s="1">
        <v>1.97</v>
      </c>
      <c r="AG96" s="1">
        <v>1.97</v>
      </c>
      <c r="AH96" s="1">
        <v>1.97</v>
      </c>
      <c r="AI96" s="1">
        <v>1.94</v>
      </c>
      <c r="AJ96" s="1">
        <v>1.97</v>
      </c>
      <c r="AK96" s="1">
        <v>1.9</v>
      </c>
      <c r="AL96" s="1">
        <v>2.31</v>
      </c>
      <c r="AM96" s="1">
        <v>1.78</v>
      </c>
      <c r="AN96" s="1">
        <v>1.97</v>
      </c>
      <c r="AO96" s="1">
        <v>3.7</v>
      </c>
      <c r="AQ96" s="83">
        <v>1.88</v>
      </c>
      <c r="AR96" s="83">
        <v>1.97</v>
      </c>
    </row>
    <row r="97" spans="1:44" x14ac:dyDescent="0.25">
      <c r="A97" s="1">
        <v>72111300</v>
      </c>
      <c r="B97" s="1" t="s">
        <v>239</v>
      </c>
      <c r="C97" s="1" t="s">
        <v>163</v>
      </c>
      <c r="D97" s="1">
        <v>2.0099999999999998</v>
      </c>
      <c r="E97" s="1">
        <v>2.0099999999999998</v>
      </c>
      <c r="F97" s="1">
        <v>2.0099999999999998</v>
      </c>
      <c r="G97" s="1">
        <v>2.0099999999999998</v>
      </c>
      <c r="H97" s="1">
        <v>2.0099999999999998</v>
      </c>
      <c r="I97" s="1">
        <v>2.02</v>
      </c>
      <c r="J97" s="1">
        <v>7.0000000000000007E-2</v>
      </c>
      <c r="K97" s="1">
        <v>2.0099999999999998</v>
      </c>
      <c r="L97" s="1">
        <v>2.0099999999999998</v>
      </c>
      <c r="M97" s="1">
        <v>1.84</v>
      </c>
      <c r="N97" s="1">
        <v>2.0099999999999998</v>
      </c>
      <c r="O97" s="1">
        <v>2.0099999999999998</v>
      </c>
      <c r="P97" s="1">
        <v>2.0099999999999998</v>
      </c>
      <c r="Q97" s="1">
        <v>2.0299999999999998</v>
      </c>
      <c r="R97" s="1">
        <v>2.0099999999999998</v>
      </c>
      <c r="S97" s="1">
        <v>2.0099999999999998</v>
      </c>
      <c r="T97" s="1">
        <v>2.0099999999999998</v>
      </c>
      <c r="U97" s="1">
        <v>4.9000000000000004</v>
      </c>
      <c r="V97" s="1">
        <v>2.0099999999999998</v>
      </c>
      <c r="W97" s="1">
        <v>2.1</v>
      </c>
      <c r="X97" s="1">
        <v>1.76</v>
      </c>
      <c r="Y97" s="1">
        <v>2.0099999999999998</v>
      </c>
      <c r="Z97" s="1">
        <v>2.0099999999999998</v>
      </c>
      <c r="AA97" s="1">
        <v>2.0099999999999998</v>
      </c>
      <c r="AB97" s="1">
        <v>2.0099999999999998</v>
      </c>
      <c r="AC97" s="1">
        <v>2.0099999999999998</v>
      </c>
      <c r="AD97" s="1">
        <v>2.4300000000000002</v>
      </c>
      <c r="AE97" s="1">
        <v>3.65</v>
      </c>
      <c r="AF97" s="1">
        <v>2.0099999999999998</v>
      </c>
      <c r="AG97" s="1">
        <v>2.0099999999999998</v>
      </c>
      <c r="AH97" s="1">
        <v>2.0099999999999998</v>
      </c>
      <c r="AI97" s="1">
        <v>1.89</v>
      </c>
      <c r="AJ97" s="1">
        <v>2.0099999999999998</v>
      </c>
      <c r="AK97" s="1">
        <v>1.88</v>
      </c>
      <c r="AL97" s="1">
        <v>2.1800000000000002</v>
      </c>
      <c r="AM97" s="1">
        <v>1.66</v>
      </c>
      <c r="AN97" s="1">
        <v>2.0099999999999998</v>
      </c>
      <c r="AO97" s="1">
        <v>3.65</v>
      </c>
      <c r="AQ97" s="83">
        <v>1.82</v>
      </c>
      <c r="AR97" s="83">
        <v>2.0099999999999998</v>
      </c>
    </row>
    <row r="98" spans="1:44" x14ac:dyDescent="0.25">
      <c r="A98" s="1">
        <v>72111400</v>
      </c>
      <c r="B98" s="1" t="s">
        <v>240</v>
      </c>
      <c r="C98" s="1" t="s">
        <v>163</v>
      </c>
      <c r="D98" s="1">
        <v>2.0099999999999998</v>
      </c>
      <c r="E98" s="1">
        <v>2.0099999999999998</v>
      </c>
      <c r="F98" s="1">
        <v>2.0099999999999998</v>
      </c>
      <c r="G98" s="1">
        <v>2.0099999999999998</v>
      </c>
      <c r="H98" s="1">
        <v>2.0099999999999998</v>
      </c>
      <c r="I98" s="1">
        <v>2.02</v>
      </c>
      <c r="J98" s="1">
        <v>7.0000000000000007E-2</v>
      </c>
      <c r="K98" s="1">
        <v>2.0099999999999998</v>
      </c>
      <c r="L98" s="1">
        <v>2.0099999999999998</v>
      </c>
      <c r="M98" s="1">
        <v>1.84</v>
      </c>
      <c r="N98" s="1">
        <v>2.0099999999999998</v>
      </c>
      <c r="O98" s="1">
        <v>2.0099999999999998</v>
      </c>
      <c r="P98" s="1">
        <v>2.0099999999999998</v>
      </c>
      <c r="Q98" s="1">
        <v>2.0299999999999998</v>
      </c>
      <c r="R98" s="1">
        <v>2.0099999999999998</v>
      </c>
      <c r="S98" s="1">
        <v>2.0099999999999998</v>
      </c>
      <c r="T98" s="1">
        <v>2.0099999999999998</v>
      </c>
      <c r="U98" s="1">
        <v>4.9000000000000004</v>
      </c>
      <c r="V98" s="1">
        <v>2.0099999999999998</v>
      </c>
      <c r="W98" s="1">
        <v>2.1</v>
      </c>
      <c r="X98" s="1">
        <v>1.76</v>
      </c>
      <c r="Y98" s="1">
        <v>2.0099999999999998</v>
      </c>
      <c r="Z98" s="1">
        <v>2.0099999999999998</v>
      </c>
      <c r="AA98" s="1">
        <v>2.0099999999999998</v>
      </c>
      <c r="AB98" s="1">
        <v>2.0099999999999998</v>
      </c>
      <c r="AC98" s="1">
        <v>2.0099999999999998</v>
      </c>
      <c r="AD98" s="1">
        <v>2.4300000000000002</v>
      </c>
      <c r="AE98" s="1">
        <v>3.65</v>
      </c>
      <c r="AF98" s="1">
        <v>2.0099999999999998</v>
      </c>
      <c r="AG98" s="1">
        <v>2.0099999999999998</v>
      </c>
      <c r="AH98" s="1">
        <v>2.0099999999999998</v>
      </c>
      <c r="AI98" s="1">
        <v>1.89</v>
      </c>
      <c r="AJ98" s="1">
        <v>2.0099999999999998</v>
      </c>
      <c r="AK98" s="1">
        <v>1.88</v>
      </c>
      <c r="AL98" s="1">
        <v>2.1800000000000002</v>
      </c>
      <c r="AM98" s="1">
        <v>1.66</v>
      </c>
      <c r="AN98" s="1">
        <v>2.0099999999999998</v>
      </c>
      <c r="AO98" s="1">
        <v>3.65</v>
      </c>
      <c r="AQ98" s="83">
        <v>1.82</v>
      </c>
      <c r="AR98" s="83">
        <v>2.0099999999999998</v>
      </c>
    </row>
    <row r="99" spans="1:44" x14ac:dyDescent="0.25">
      <c r="A99" s="1">
        <v>72111900</v>
      </c>
      <c r="B99" s="1" t="s">
        <v>241</v>
      </c>
      <c r="C99" s="1" t="s">
        <v>163</v>
      </c>
      <c r="D99" s="1">
        <v>2.0099999999999998</v>
      </c>
      <c r="E99" s="1">
        <v>2.0099999999999998</v>
      </c>
      <c r="F99" s="1">
        <v>2.0099999999999998</v>
      </c>
      <c r="G99" s="1">
        <v>2.0099999999999998</v>
      </c>
      <c r="H99" s="1">
        <v>2.0099999999999998</v>
      </c>
      <c r="I99" s="1">
        <v>2.02</v>
      </c>
      <c r="J99" s="1">
        <v>7.0000000000000007E-2</v>
      </c>
      <c r="K99" s="1">
        <v>2.0099999999999998</v>
      </c>
      <c r="L99" s="1">
        <v>2.0099999999999998</v>
      </c>
      <c r="M99" s="1">
        <v>1.84</v>
      </c>
      <c r="N99" s="1">
        <v>2.0099999999999998</v>
      </c>
      <c r="O99" s="1">
        <v>2.0099999999999998</v>
      </c>
      <c r="P99" s="1">
        <v>2.0099999999999998</v>
      </c>
      <c r="Q99" s="1">
        <v>2.0299999999999998</v>
      </c>
      <c r="R99" s="1">
        <v>2.0099999999999998</v>
      </c>
      <c r="S99" s="1">
        <v>2.0099999999999998</v>
      </c>
      <c r="T99" s="1">
        <v>2.0099999999999998</v>
      </c>
      <c r="U99" s="1">
        <v>4.9000000000000004</v>
      </c>
      <c r="V99" s="1">
        <v>2.0099999999999998</v>
      </c>
      <c r="W99" s="1">
        <v>2.1</v>
      </c>
      <c r="X99" s="1">
        <v>1.76</v>
      </c>
      <c r="Y99" s="1">
        <v>2.0099999999999998</v>
      </c>
      <c r="Z99" s="1">
        <v>2.0099999999999998</v>
      </c>
      <c r="AA99" s="1">
        <v>2.0099999999999998</v>
      </c>
      <c r="AB99" s="1">
        <v>2.0099999999999998</v>
      </c>
      <c r="AC99" s="1">
        <v>2.0099999999999998</v>
      </c>
      <c r="AD99" s="1">
        <v>2.4300000000000002</v>
      </c>
      <c r="AE99" s="1">
        <v>3.65</v>
      </c>
      <c r="AF99" s="1">
        <v>2.0099999999999998</v>
      </c>
      <c r="AG99" s="1">
        <v>2.0099999999999998</v>
      </c>
      <c r="AH99" s="1">
        <v>2.0099999999999998</v>
      </c>
      <c r="AI99" s="1">
        <v>1.89</v>
      </c>
      <c r="AJ99" s="1">
        <v>2.0099999999999998</v>
      </c>
      <c r="AK99" s="1">
        <v>1.88</v>
      </c>
      <c r="AL99" s="1">
        <v>2.1800000000000002</v>
      </c>
      <c r="AM99" s="1">
        <v>1.66</v>
      </c>
      <c r="AN99" s="1">
        <v>2.0099999999999998</v>
      </c>
      <c r="AO99" s="1">
        <v>3.65</v>
      </c>
      <c r="AQ99" s="83">
        <v>1.82</v>
      </c>
      <c r="AR99" s="83">
        <v>2.0099999999999998</v>
      </c>
    </row>
    <row r="100" spans="1:44" x14ac:dyDescent="0.25">
      <c r="A100" s="1">
        <v>72112320</v>
      </c>
      <c r="B100" s="1" t="s">
        <v>242</v>
      </c>
      <c r="C100" s="1" t="s">
        <v>163</v>
      </c>
      <c r="D100" s="1">
        <v>2.0299999999999998</v>
      </c>
      <c r="E100" s="1">
        <v>2.0299999999999998</v>
      </c>
      <c r="F100" s="1">
        <v>2.0299999999999998</v>
      </c>
      <c r="G100" s="1">
        <v>2.0299999999999998</v>
      </c>
      <c r="H100" s="1">
        <v>2.0299999999999998</v>
      </c>
      <c r="I100" s="1">
        <v>2.12</v>
      </c>
      <c r="J100" s="1">
        <v>7.0000000000000007E-2</v>
      </c>
      <c r="K100" s="1">
        <v>2.0299999999999998</v>
      </c>
      <c r="L100" s="1">
        <v>2.0299999999999998</v>
      </c>
      <c r="M100" s="1">
        <v>1.85</v>
      </c>
      <c r="N100" s="1">
        <v>2.0299999999999998</v>
      </c>
      <c r="O100" s="1">
        <v>2.0299999999999998</v>
      </c>
      <c r="P100" s="1">
        <v>2.0299999999999998</v>
      </c>
      <c r="Q100" s="1">
        <v>2.06</v>
      </c>
      <c r="R100" s="1">
        <v>2.0299999999999998</v>
      </c>
      <c r="S100" s="1">
        <v>2.0299999999999998</v>
      </c>
      <c r="T100" s="1">
        <v>2.0299999999999998</v>
      </c>
      <c r="U100" s="1">
        <v>4.9000000000000004</v>
      </c>
      <c r="V100" s="1">
        <v>2.0299999999999998</v>
      </c>
      <c r="W100" s="1">
        <v>2.12</v>
      </c>
      <c r="X100" s="1">
        <v>1.77</v>
      </c>
      <c r="Y100" s="1">
        <v>2.0299999999999998</v>
      </c>
      <c r="Z100" s="1">
        <v>2.0299999999999998</v>
      </c>
      <c r="AA100" s="1">
        <v>2.0299999999999998</v>
      </c>
      <c r="AB100" s="1">
        <v>2.0299999999999998</v>
      </c>
      <c r="AC100" s="1">
        <v>2.0299999999999998</v>
      </c>
      <c r="AD100" s="1">
        <v>2.4300000000000002</v>
      </c>
      <c r="AE100" s="1">
        <v>3.78</v>
      </c>
      <c r="AF100" s="1">
        <v>2.0299999999999998</v>
      </c>
      <c r="AG100" s="1">
        <v>2.0299999999999998</v>
      </c>
      <c r="AH100" s="1">
        <v>2.0299999999999998</v>
      </c>
      <c r="AI100" s="1">
        <v>1.94</v>
      </c>
      <c r="AJ100" s="1">
        <v>2.0299999999999998</v>
      </c>
      <c r="AK100" s="1">
        <v>1.89</v>
      </c>
      <c r="AL100" s="1">
        <v>2.2400000000000002</v>
      </c>
      <c r="AM100" s="1">
        <v>1.72</v>
      </c>
      <c r="AN100" s="1">
        <v>2.0299999999999998</v>
      </c>
      <c r="AO100" s="1">
        <v>3.7</v>
      </c>
      <c r="AQ100" s="83">
        <v>1.85</v>
      </c>
      <c r="AR100" s="83">
        <v>2.0299999999999998</v>
      </c>
    </row>
    <row r="101" spans="1:44" x14ac:dyDescent="0.25">
      <c r="A101" s="1">
        <v>72112330</v>
      </c>
      <c r="B101" s="1" t="s">
        <v>243</v>
      </c>
      <c r="C101" s="1" t="s">
        <v>163</v>
      </c>
      <c r="D101" s="1">
        <v>2.0299999999999998</v>
      </c>
      <c r="E101" s="1">
        <v>2.0299999999999998</v>
      </c>
      <c r="F101" s="1">
        <v>2.0299999999999998</v>
      </c>
      <c r="G101" s="1">
        <v>2.0299999999999998</v>
      </c>
      <c r="H101" s="1">
        <v>2.0299999999999998</v>
      </c>
      <c r="I101" s="1">
        <v>2.12</v>
      </c>
      <c r="J101" s="1">
        <v>7.0000000000000007E-2</v>
      </c>
      <c r="K101" s="1">
        <v>2.0299999999999998</v>
      </c>
      <c r="L101" s="1">
        <v>2.0299999999999998</v>
      </c>
      <c r="M101" s="1">
        <v>1.85</v>
      </c>
      <c r="N101" s="1">
        <v>2.0299999999999998</v>
      </c>
      <c r="O101" s="1">
        <v>2.0299999999999998</v>
      </c>
      <c r="P101" s="1">
        <v>2.0299999999999998</v>
      </c>
      <c r="Q101" s="1">
        <v>2.06</v>
      </c>
      <c r="R101" s="1">
        <v>2.0299999999999998</v>
      </c>
      <c r="S101" s="1">
        <v>2.0299999999999998</v>
      </c>
      <c r="T101" s="1">
        <v>2.0299999999999998</v>
      </c>
      <c r="U101" s="1">
        <v>4.9000000000000004</v>
      </c>
      <c r="V101" s="1">
        <v>2.0299999999999998</v>
      </c>
      <c r="W101" s="1">
        <v>2.12</v>
      </c>
      <c r="X101" s="1">
        <v>1.77</v>
      </c>
      <c r="Y101" s="1">
        <v>2.0299999999999998</v>
      </c>
      <c r="Z101" s="1">
        <v>2.0299999999999998</v>
      </c>
      <c r="AA101" s="1">
        <v>2.0299999999999998</v>
      </c>
      <c r="AB101" s="1">
        <v>2.0299999999999998</v>
      </c>
      <c r="AC101" s="1">
        <v>2.0299999999999998</v>
      </c>
      <c r="AD101" s="1">
        <v>2.4300000000000002</v>
      </c>
      <c r="AE101" s="1">
        <v>3.78</v>
      </c>
      <c r="AF101" s="1">
        <v>2.0299999999999998</v>
      </c>
      <c r="AG101" s="1">
        <v>2.0299999999999998</v>
      </c>
      <c r="AH101" s="1">
        <v>2.0299999999999998</v>
      </c>
      <c r="AI101" s="1">
        <v>1.94</v>
      </c>
      <c r="AJ101" s="1">
        <v>2.0299999999999998</v>
      </c>
      <c r="AK101" s="1">
        <v>1.89</v>
      </c>
      <c r="AL101" s="1">
        <v>2.2400000000000002</v>
      </c>
      <c r="AM101" s="1">
        <v>1.72</v>
      </c>
      <c r="AN101" s="1">
        <v>2.0299999999999998</v>
      </c>
      <c r="AO101" s="1">
        <v>3.7</v>
      </c>
      <c r="AQ101" s="83">
        <v>1.85</v>
      </c>
      <c r="AR101" s="83">
        <v>2.0299999999999998</v>
      </c>
    </row>
    <row r="102" spans="1:44" x14ac:dyDescent="0.25">
      <c r="A102" s="1">
        <v>72112380</v>
      </c>
      <c r="B102" s="1" t="s">
        <v>244</v>
      </c>
      <c r="C102" s="1" t="s">
        <v>163</v>
      </c>
      <c r="D102" s="1">
        <v>2.0299999999999998</v>
      </c>
      <c r="E102" s="1">
        <v>2.0299999999999998</v>
      </c>
      <c r="F102" s="1">
        <v>2.0299999999999998</v>
      </c>
      <c r="G102" s="1">
        <v>2.0299999999999998</v>
      </c>
      <c r="H102" s="1">
        <v>2.0299999999999998</v>
      </c>
      <c r="I102" s="1">
        <v>2.12</v>
      </c>
      <c r="J102" s="1">
        <v>7.0000000000000007E-2</v>
      </c>
      <c r="K102" s="1">
        <v>2.0299999999999998</v>
      </c>
      <c r="L102" s="1">
        <v>2.0299999999999998</v>
      </c>
      <c r="M102" s="1">
        <v>1.85</v>
      </c>
      <c r="N102" s="1">
        <v>2.0299999999999998</v>
      </c>
      <c r="O102" s="1">
        <v>2.0299999999999998</v>
      </c>
      <c r="P102" s="1">
        <v>2.0299999999999998</v>
      </c>
      <c r="Q102" s="1">
        <v>2.06</v>
      </c>
      <c r="R102" s="1">
        <v>2.0299999999999998</v>
      </c>
      <c r="S102" s="1">
        <v>2.0299999999999998</v>
      </c>
      <c r="T102" s="1">
        <v>2.0299999999999998</v>
      </c>
      <c r="U102" s="1">
        <v>4.9000000000000004</v>
      </c>
      <c r="V102" s="1">
        <v>2.0299999999999998</v>
      </c>
      <c r="W102" s="1">
        <v>2.12</v>
      </c>
      <c r="X102" s="1">
        <v>1.77</v>
      </c>
      <c r="Y102" s="1">
        <v>2.0299999999999998</v>
      </c>
      <c r="Z102" s="1">
        <v>2.0299999999999998</v>
      </c>
      <c r="AA102" s="1">
        <v>2.0299999999999998</v>
      </c>
      <c r="AB102" s="1">
        <v>2.0299999999999998</v>
      </c>
      <c r="AC102" s="1">
        <v>2.0299999999999998</v>
      </c>
      <c r="AD102" s="1">
        <v>2.4300000000000002</v>
      </c>
      <c r="AE102" s="1">
        <v>3.78</v>
      </c>
      <c r="AF102" s="1">
        <v>2.0299999999999998</v>
      </c>
      <c r="AG102" s="1">
        <v>2.0299999999999998</v>
      </c>
      <c r="AH102" s="1">
        <v>2.0299999999999998</v>
      </c>
      <c r="AI102" s="1">
        <v>1.94</v>
      </c>
      <c r="AJ102" s="1">
        <v>2.0299999999999998</v>
      </c>
      <c r="AK102" s="1">
        <v>1.89</v>
      </c>
      <c r="AL102" s="1">
        <v>2.2400000000000002</v>
      </c>
      <c r="AM102" s="1">
        <v>1.72</v>
      </c>
      <c r="AN102" s="1">
        <v>2.0299999999999998</v>
      </c>
      <c r="AO102" s="1">
        <v>3.7</v>
      </c>
      <c r="AQ102" s="83">
        <v>1.85</v>
      </c>
      <c r="AR102" s="83">
        <v>2.0299999999999998</v>
      </c>
    </row>
    <row r="103" spans="1:44" x14ac:dyDescent="0.25">
      <c r="A103" s="1">
        <v>72112900</v>
      </c>
      <c r="B103" s="1" t="s">
        <v>245</v>
      </c>
      <c r="C103" s="1" t="s">
        <v>163</v>
      </c>
      <c r="D103" s="1">
        <v>2.0299999999999998</v>
      </c>
      <c r="E103" s="1">
        <v>2.0299999999999998</v>
      </c>
      <c r="F103" s="1">
        <v>2.0299999999999998</v>
      </c>
      <c r="G103" s="1">
        <v>2.0299999999999998</v>
      </c>
      <c r="H103" s="1">
        <v>2.0299999999999998</v>
      </c>
      <c r="I103" s="1">
        <v>2.12</v>
      </c>
      <c r="J103" s="1">
        <v>7.0000000000000007E-2</v>
      </c>
      <c r="K103" s="1">
        <v>2.0299999999999998</v>
      </c>
      <c r="L103" s="1">
        <v>2.0299999999999998</v>
      </c>
      <c r="M103" s="1">
        <v>1.85</v>
      </c>
      <c r="N103" s="1">
        <v>2.0299999999999998</v>
      </c>
      <c r="O103" s="1">
        <v>2.0299999999999998</v>
      </c>
      <c r="P103" s="1">
        <v>2.0299999999999998</v>
      </c>
      <c r="Q103" s="1">
        <v>2.06</v>
      </c>
      <c r="R103" s="1">
        <v>2.0299999999999998</v>
      </c>
      <c r="S103" s="1">
        <v>2.0299999999999998</v>
      </c>
      <c r="T103" s="1">
        <v>2.0299999999999998</v>
      </c>
      <c r="U103" s="1">
        <v>4.9000000000000004</v>
      </c>
      <c r="V103" s="1">
        <v>2.0299999999999998</v>
      </c>
      <c r="W103" s="1">
        <v>2.12</v>
      </c>
      <c r="X103" s="1">
        <v>1.77</v>
      </c>
      <c r="Y103" s="1">
        <v>2.0299999999999998</v>
      </c>
      <c r="Z103" s="1">
        <v>2.0299999999999998</v>
      </c>
      <c r="AA103" s="1">
        <v>2.0299999999999998</v>
      </c>
      <c r="AB103" s="1">
        <v>2.0299999999999998</v>
      </c>
      <c r="AC103" s="1">
        <v>2.0299999999999998</v>
      </c>
      <c r="AD103" s="1">
        <v>2.4300000000000002</v>
      </c>
      <c r="AE103" s="1">
        <v>3.78</v>
      </c>
      <c r="AF103" s="1">
        <v>2.0299999999999998</v>
      </c>
      <c r="AG103" s="1">
        <v>2.0299999999999998</v>
      </c>
      <c r="AH103" s="1">
        <v>2.0299999999999998</v>
      </c>
      <c r="AI103" s="1">
        <v>1.94</v>
      </c>
      <c r="AJ103" s="1">
        <v>2.0299999999999998</v>
      </c>
      <c r="AK103" s="1">
        <v>1.89</v>
      </c>
      <c r="AL103" s="1">
        <v>2.2400000000000002</v>
      </c>
      <c r="AM103" s="1">
        <v>1.72</v>
      </c>
      <c r="AN103" s="1">
        <v>2.0299999999999998</v>
      </c>
      <c r="AO103" s="1">
        <v>3.7</v>
      </c>
      <c r="AQ103" s="83">
        <v>1.85</v>
      </c>
      <c r="AR103" s="83">
        <v>2.0299999999999998</v>
      </c>
    </row>
    <row r="104" spans="1:44" x14ac:dyDescent="0.25">
      <c r="A104" s="1">
        <v>72119020</v>
      </c>
      <c r="B104" s="1" t="s">
        <v>246</v>
      </c>
      <c r="C104" s="1" t="s">
        <v>163</v>
      </c>
      <c r="D104" s="1">
        <v>2.0299999999999998</v>
      </c>
      <c r="E104" s="1">
        <v>2.0299999999999998</v>
      </c>
      <c r="F104" s="1">
        <v>2.0299999999999998</v>
      </c>
      <c r="G104" s="1">
        <v>2.0299999999999998</v>
      </c>
      <c r="H104" s="1">
        <v>2.0299999999999998</v>
      </c>
      <c r="I104" s="1">
        <v>2.12</v>
      </c>
      <c r="J104" s="1">
        <v>7.0000000000000007E-2</v>
      </c>
      <c r="K104" s="1">
        <v>2.0299999999999998</v>
      </c>
      <c r="L104" s="1">
        <v>2.0299999999999998</v>
      </c>
      <c r="M104" s="1">
        <v>1.85</v>
      </c>
      <c r="N104" s="1">
        <v>2.0299999999999998</v>
      </c>
      <c r="O104" s="1">
        <v>2.0299999999999998</v>
      </c>
      <c r="P104" s="1">
        <v>2.0299999999999998</v>
      </c>
      <c r="Q104" s="1">
        <v>2.06</v>
      </c>
      <c r="R104" s="1">
        <v>2.0299999999999998</v>
      </c>
      <c r="S104" s="1">
        <v>2.0299999999999998</v>
      </c>
      <c r="T104" s="1">
        <v>2.0299999999999998</v>
      </c>
      <c r="U104" s="1">
        <v>4.9000000000000004</v>
      </c>
      <c r="V104" s="1">
        <v>2.0299999999999998</v>
      </c>
      <c r="W104" s="1">
        <v>2.12</v>
      </c>
      <c r="X104" s="1">
        <v>1.77</v>
      </c>
      <c r="Y104" s="1">
        <v>2.0299999999999998</v>
      </c>
      <c r="Z104" s="1">
        <v>2.0299999999999998</v>
      </c>
      <c r="AA104" s="1">
        <v>2.0299999999999998</v>
      </c>
      <c r="AB104" s="1">
        <v>2.0299999999999998</v>
      </c>
      <c r="AC104" s="1">
        <v>2.0299999999999998</v>
      </c>
      <c r="AD104" s="1">
        <v>2.4300000000000002</v>
      </c>
      <c r="AE104" s="1">
        <v>3.78</v>
      </c>
      <c r="AF104" s="1">
        <v>2.0299999999999998</v>
      </c>
      <c r="AG104" s="1">
        <v>2.0299999999999998</v>
      </c>
      <c r="AH104" s="1">
        <v>2.0299999999999998</v>
      </c>
      <c r="AI104" s="1">
        <v>1.94</v>
      </c>
      <c r="AJ104" s="1">
        <v>2.0299999999999998</v>
      </c>
      <c r="AK104" s="1">
        <v>1.89</v>
      </c>
      <c r="AL104" s="1">
        <v>2.2400000000000002</v>
      </c>
      <c r="AM104" s="1">
        <v>1.72</v>
      </c>
      <c r="AN104" s="1">
        <v>2.0299999999999998</v>
      </c>
      <c r="AO104" s="1">
        <v>3.7</v>
      </c>
      <c r="AQ104" s="83">
        <v>1.85</v>
      </c>
      <c r="AR104" s="83">
        <v>2.0299999999999998</v>
      </c>
    </row>
    <row r="105" spans="1:44" x14ac:dyDescent="0.25">
      <c r="A105" s="1">
        <v>72119080</v>
      </c>
      <c r="B105" s="1" t="s">
        <v>247</v>
      </c>
      <c r="C105" s="1" t="s">
        <v>163</v>
      </c>
      <c r="D105" s="1">
        <v>2.0299999999999998</v>
      </c>
      <c r="E105" s="1">
        <v>2.0299999999999998</v>
      </c>
      <c r="F105" s="1">
        <v>2.0299999999999998</v>
      </c>
      <c r="G105" s="1">
        <v>2.0299999999999998</v>
      </c>
      <c r="H105" s="1">
        <v>2.0299999999999998</v>
      </c>
      <c r="I105" s="1">
        <v>2.12</v>
      </c>
      <c r="J105" s="1">
        <v>7.0000000000000007E-2</v>
      </c>
      <c r="K105" s="1">
        <v>2.0299999999999998</v>
      </c>
      <c r="L105" s="1">
        <v>2.0299999999999998</v>
      </c>
      <c r="M105" s="1">
        <v>1.85</v>
      </c>
      <c r="N105" s="1">
        <v>2.0299999999999998</v>
      </c>
      <c r="O105" s="1">
        <v>2.0299999999999998</v>
      </c>
      <c r="P105" s="1">
        <v>2.0299999999999998</v>
      </c>
      <c r="Q105" s="1">
        <v>2.06</v>
      </c>
      <c r="R105" s="1">
        <v>2.0299999999999998</v>
      </c>
      <c r="S105" s="1">
        <v>2.0299999999999998</v>
      </c>
      <c r="T105" s="1">
        <v>2.0299999999999998</v>
      </c>
      <c r="U105" s="1">
        <v>4.9000000000000004</v>
      </c>
      <c r="V105" s="1">
        <v>2.0299999999999998</v>
      </c>
      <c r="W105" s="1">
        <v>2.12</v>
      </c>
      <c r="X105" s="1">
        <v>1.77</v>
      </c>
      <c r="Y105" s="1">
        <v>2.0299999999999998</v>
      </c>
      <c r="Z105" s="1">
        <v>2.0299999999999998</v>
      </c>
      <c r="AA105" s="1">
        <v>2.0299999999999998</v>
      </c>
      <c r="AB105" s="1">
        <v>2.0299999999999998</v>
      </c>
      <c r="AC105" s="1">
        <v>2.0299999999999998</v>
      </c>
      <c r="AD105" s="1">
        <v>2.4300000000000002</v>
      </c>
      <c r="AE105" s="1">
        <v>3.78</v>
      </c>
      <c r="AF105" s="1">
        <v>2.0299999999999998</v>
      </c>
      <c r="AG105" s="1">
        <v>2.0299999999999998</v>
      </c>
      <c r="AH105" s="1">
        <v>2.0299999999999998</v>
      </c>
      <c r="AI105" s="1">
        <v>1.94</v>
      </c>
      <c r="AJ105" s="1">
        <v>2.0299999999999998</v>
      </c>
      <c r="AK105" s="1">
        <v>1.89</v>
      </c>
      <c r="AL105" s="1">
        <v>2.2400000000000002</v>
      </c>
      <c r="AM105" s="1">
        <v>1.72</v>
      </c>
      <c r="AN105" s="1">
        <v>2.0299999999999998</v>
      </c>
      <c r="AO105" s="1">
        <v>3.7</v>
      </c>
      <c r="AQ105" s="83">
        <v>1.85</v>
      </c>
      <c r="AR105" s="83">
        <v>2.0299999999999998</v>
      </c>
    </row>
    <row r="106" spans="1:44" x14ac:dyDescent="0.25">
      <c r="A106" s="1">
        <v>72121010</v>
      </c>
      <c r="B106" s="1" t="s">
        <v>248</v>
      </c>
      <c r="C106" s="1" t="s">
        <v>163</v>
      </c>
      <c r="D106" s="1">
        <v>1.97</v>
      </c>
      <c r="E106" s="1">
        <v>1.97</v>
      </c>
      <c r="F106" s="1">
        <v>1.97</v>
      </c>
      <c r="G106" s="1">
        <v>1.97</v>
      </c>
      <c r="H106" s="1">
        <v>1.97</v>
      </c>
      <c r="I106" s="1">
        <v>2.21</v>
      </c>
      <c r="J106" s="1">
        <v>7.0000000000000007E-2</v>
      </c>
      <c r="K106" s="1">
        <v>1.97</v>
      </c>
      <c r="L106" s="1">
        <v>1.97</v>
      </c>
      <c r="M106" s="1">
        <v>1.86</v>
      </c>
      <c r="N106" s="1">
        <v>1.97</v>
      </c>
      <c r="O106" s="1">
        <v>1.97</v>
      </c>
      <c r="P106" s="1">
        <v>1.97</v>
      </c>
      <c r="Q106" s="1">
        <v>2.06</v>
      </c>
      <c r="R106" s="1">
        <v>1.97</v>
      </c>
      <c r="S106" s="1">
        <v>1.97</v>
      </c>
      <c r="T106" s="1">
        <v>1.97</v>
      </c>
      <c r="U106" s="1">
        <v>4.91</v>
      </c>
      <c r="V106" s="1">
        <v>1.97</v>
      </c>
      <c r="W106" s="1">
        <v>2.14</v>
      </c>
      <c r="X106" s="1">
        <v>1.79</v>
      </c>
      <c r="Y106" s="1">
        <v>1.97</v>
      </c>
      <c r="Z106" s="1">
        <v>1.97</v>
      </c>
      <c r="AA106" s="1">
        <v>1.97</v>
      </c>
      <c r="AB106" s="1">
        <v>1.97</v>
      </c>
      <c r="AC106" s="1">
        <v>1.97</v>
      </c>
      <c r="AD106" s="1">
        <v>2.4300000000000002</v>
      </c>
      <c r="AE106" s="1">
        <v>3.9</v>
      </c>
      <c r="AF106" s="1">
        <v>1.97</v>
      </c>
      <c r="AG106" s="1">
        <v>1.97</v>
      </c>
      <c r="AH106" s="1">
        <v>1.97</v>
      </c>
      <c r="AI106" s="1">
        <v>1.94</v>
      </c>
      <c r="AJ106" s="1">
        <v>1.97</v>
      </c>
      <c r="AK106" s="1">
        <v>1.9</v>
      </c>
      <c r="AL106" s="1">
        <v>2.31</v>
      </c>
      <c r="AM106" s="1">
        <v>1.78</v>
      </c>
      <c r="AN106" s="1">
        <v>1.97</v>
      </c>
      <c r="AO106" s="1">
        <v>3.7</v>
      </c>
      <c r="AQ106" s="83">
        <v>1.88</v>
      </c>
      <c r="AR106" s="83">
        <v>1.97</v>
      </c>
    </row>
    <row r="107" spans="1:44" x14ac:dyDescent="0.25">
      <c r="A107" s="1">
        <v>72121090</v>
      </c>
      <c r="B107" s="1" t="s">
        <v>249</v>
      </c>
      <c r="C107" s="1" t="s">
        <v>163</v>
      </c>
      <c r="D107" s="1">
        <v>1.97</v>
      </c>
      <c r="E107" s="1">
        <v>1.97</v>
      </c>
      <c r="F107" s="1">
        <v>1.97</v>
      </c>
      <c r="G107" s="1">
        <v>1.97</v>
      </c>
      <c r="H107" s="1">
        <v>1.97</v>
      </c>
      <c r="I107" s="1">
        <v>2.21</v>
      </c>
      <c r="J107" s="1">
        <v>7.0000000000000007E-2</v>
      </c>
      <c r="K107" s="1">
        <v>1.97</v>
      </c>
      <c r="L107" s="1">
        <v>1.97</v>
      </c>
      <c r="M107" s="1">
        <v>1.86</v>
      </c>
      <c r="N107" s="1">
        <v>1.97</v>
      </c>
      <c r="O107" s="1">
        <v>1.97</v>
      </c>
      <c r="P107" s="1">
        <v>1.97</v>
      </c>
      <c r="Q107" s="1">
        <v>2.06</v>
      </c>
      <c r="R107" s="1">
        <v>1.97</v>
      </c>
      <c r="S107" s="1">
        <v>1.97</v>
      </c>
      <c r="T107" s="1">
        <v>1.97</v>
      </c>
      <c r="U107" s="1">
        <v>4.91</v>
      </c>
      <c r="V107" s="1">
        <v>1.97</v>
      </c>
      <c r="W107" s="1">
        <v>2.14</v>
      </c>
      <c r="X107" s="1">
        <v>1.79</v>
      </c>
      <c r="Y107" s="1">
        <v>1.97</v>
      </c>
      <c r="Z107" s="1">
        <v>1.97</v>
      </c>
      <c r="AA107" s="1">
        <v>1.97</v>
      </c>
      <c r="AB107" s="1">
        <v>1.97</v>
      </c>
      <c r="AC107" s="1">
        <v>1.97</v>
      </c>
      <c r="AD107" s="1">
        <v>2.4300000000000002</v>
      </c>
      <c r="AE107" s="1">
        <v>3.9</v>
      </c>
      <c r="AF107" s="1">
        <v>1.97</v>
      </c>
      <c r="AG107" s="1">
        <v>1.97</v>
      </c>
      <c r="AH107" s="1">
        <v>1.97</v>
      </c>
      <c r="AI107" s="1">
        <v>1.94</v>
      </c>
      <c r="AJ107" s="1">
        <v>1.97</v>
      </c>
      <c r="AK107" s="1">
        <v>1.9</v>
      </c>
      <c r="AL107" s="1">
        <v>2.31</v>
      </c>
      <c r="AM107" s="1">
        <v>1.78</v>
      </c>
      <c r="AN107" s="1">
        <v>1.97</v>
      </c>
      <c r="AO107" s="1">
        <v>3.7</v>
      </c>
      <c r="AQ107" s="83">
        <v>1.88</v>
      </c>
      <c r="AR107" s="83">
        <v>1.97</v>
      </c>
    </row>
    <row r="108" spans="1:44" x14ac:dyDescent="0.25">
      <c r="A108" s="1">
        <v>72122000</v>
      </c>
      <c r="B108" s="1" t="s">
        <v>250</v>
      </c>
      <c r="C108" s="1" t="s">
        <v>163</v>
      </c>
      <c r="D108" s="1">
        <v>1.97</v>
      </c>
      <c r="E108" s="1">
        <v>1.97</v>
      </c>
      <c r="F108" s="1">
        <v>1.97</v>
      </c>
      <c r="G108" s="1">
        <v>1.97</v>
      </c>
      <c r="H108" s="1">
        <v>1.97</v>
      </c>
      <c r="I108" s="1">
        <v>2.21</v>
      </c>
      <c r="J108" s="1">
        <v>7.0000000000000007E-2</v>
      </c>
      <c r="K108" s="1">
        <v>1.97</v>
      </c>
      <c r="L108" s="1">
        <v>1.97</v>
      </c>
      <c r="M108" s="1">
        <v>1.86</v>
      </c>
      <c r="N108" s="1">
        <v>1.97</v>
      </c>
      <c r="O108" s="1">
        <v>1.97</v>
      </c>
      <c r="P108" s="1">
        <v>1.97</v>
      </c>
      <c r="Q108" s="1">
        <v>2.06</v>
      </c>
      <c r="R108" s="1">
        <v>1.97</v>
      </c>
      <c r="S108" s="1">
        <v>1.97</v>
      </c>
      <c r="T108" s="1">
        <v>1.97</v>
      </c>
      <c r="U108" s="1">
        <v>4.91</v>
      </c>
      <c r="V108" s="1">
        <v>1.97</v>
      </c>
      <c r="W108" s="1">
        <v>2.14</v>
      </c>
      <c r="X108" s="1">
        <v>1.79</v>
      </c>
      <c r="Y108" s="1">
        <v>1.97</v>
      </c>
      <c r="Z108" s="1">
        <v>1.97</v>
      </c>
      <c r="AA108" s="1">
        <v>1.97</v>
      </c>
      <c r="AB108" s="1">
        <v>1.97</v>
      </c>
      <c r="AC108" s="1">
        <v>1.97</v>
      </c>
      <c r="AD108" s="1">
        <v>2.4300000000000002</v>
      </c>
      <c r="AE108" s="1">
        <v>3.9</v>
      </c>
      <c r="AF108" s="1">
        <v>1.97</v>
      </c>
      <c r="AG108" s="1">
        <v>1.97</v>
      </c>
      <c r="AH108" s="1">
        <v>1.97</v>
      </c>
      <c r="AI108" s="1">
        <v>1.94</v>
      </c>
      <c r="AJ108" s="1">
        <v>1.97</v>
      </c>
      <c r="AK108" s="1">
        <v>1.9</v>
      </c>
      <c r="AL108" s="1">
        <v>2.31</v>
      </c>
      <c r="AM108" s="1">
        <v>1.78</v>
      </c>
      <c r="AN108" s="1">
        <v>1.97</v>
      </c>
      <c r="AO108" s="1">
        <v>3.7</v>
      </c>
      <c r="AQ108" s="83">
        <v>1.88</v>
      </c>
      <c r="AR108" s="83">
        <v>1.97</v>
      </c>
    </row>
    <row r="109" spans="1:44" x14ac:dyDescent="0.25">
      <c r="A109" s="1">
        <v>72123000</v>
      </c>
      <c r="B109" s="1" t="s">
        <v>251</v>
      </c>
      <c r="C109" s="1" t="s">
        <v>163</v>
      </c>
      <c r="D109" s="1">
        <v>1.97</v>
      </c>
      <c r="E109" s="1">
        <v>1.97</v>
      </c>
      <c r="F109" s="1">
        <v>1.97</v>
      </c>
      <c r="G109" s="1">
        <v>1.97</v>
      </c>
      <c r="H109" s="1">
        <v>1.97</v>
      </c>
      <c r="I109" s="1">
        <v>2.21</v>
      </c>
      <c r="J109" s="1">
        <v>7.0000000000000007E-2</v>
      </c>
      <c r="K109" s="1">
        <v>1.97</v>
      </c>
      <c r="L109" s="1">
        <v>1.97</v>
      </c>
      <c r="M109" s="1">
        <v>1.86</v>
      </c>
      <c r="N109" s="1">
        <v>1.97</v>
      </c>
      <c r="O109" s="1">
        <v>1.97</v>
      </c>
      <c r="P109" s="1">
        <v>1.97</v>
      </c>
      <c r="Q109" s="1">
        <v>2.06</v>
      </c>
      <c r="R109" s="1">
        <v>1.97</v>
      </c>
      <c r="S109" s="1">
        <v>1.97</v>
      </c>
      <c r="T109" s="1">
        <v>1.97</v>
      </c>
      <c r="U109" s="1">
        <v>4.91</v>
      </c>
      <c r="V109" s="1">
        <v>1.97</v>
      </c>
      <c r="W109" s="1">
        <v>2.14</v>
      </c>
      <c r="X109" s="1">
        <v>1.79</v>
      </c>
      <c r="Y109" s="1">
        <v>1.97</v>
      </c>
      <c r="Z109" s="1">
        <v>1.97</v>
      </c>
      <c r="AA109" s="1">
        <v>1.97</v>
      </c>
      <c r="AB109" s="1">
        <v>1.97</v>
      </c>
      <c r="AC109" s="1">
        <v>1.97</v>
      </c>
      <c r="AD109" s="1">
        <v>2.4300000000000002</v>
      </c>
      <c r="AE109" s="1">
        <v>3.9</v>
      </c>
      <c r="AF109" s="1">
        <v>1.97</v>
      </c>
      <c r="AG109" s="1">
        <v>1.97</v>
      </c>
      <c r="AH109" s="1">
        <v>1.97</v>
      </c>
      <c r="AI109" s="1">
        <v>1.94</v>
      </c>
      <c r="AJ109" s="1">
        <v>1.97</v>
      </c>
      <c r="AK109" s="1">
        <v>1.9</v>
      </c>
      <c r="AL109" s="1">
        <v>2.31</v>
      </c>
      <c r="AM109" s="1">
        <v>1.78</v>
      </c>
      <c r="AN109" s="1">
        <v>1.97</v>
      </c>
      <c r="AO109" s="1">
        <v>3.7</v>
      </c>
      <c r="AQ109" s="83">
        <v>1.88</v>
      </c>
      <c r="AR109" s="83">
        <v>1.97</v>
      </c>
    </row>
    <row r="110" spans="1:44" x14ac:dyDescent="0.25">
      <c r="A110" s="1">
        <v>72124020</v>
      </c>
      <c r="B110" s="1" t="s">
        <v>252</v>
      </c>
      <c r="C110" s="1" t="s">
        <v>163</v>
      </c>
      <c r="D110" s="1">
        <v>1.97</v>
      </c>
      <c r="E110" s="1">
        <v>1.97</v>
      </c>
      <c r="F110" s="1">
        <v>1.97</v>
      </c>
      <c r="G110" s="1">
        <v>1.97</v>
      </c>
      <c r="H110" s="1">
        <v>1.97</v>
      </c>
      <c r="I110" s="1">
        <v>2.21</v>
      </c>
      <c r="J110" s="1">
        <v>7.0000000000000007E-2</v>
      </c>
      <c r="K110" s="1">
        <v>1.97</v>
      </c>
      <c r="L110" s="1">
        <v>1.97</v>
      </c>
      <c r="M110" s="1">
        <v>1.86</v>
      </c>
      <c r="N110" s="1">
        <v>1.97</v>
      </c>
      <c r="O110" s="1">
        <v>1.97</v>
      </c>
      <c r="P110" s="1">
        <v>1.97</v>
      </c>
      <c r="Q110" s="1">
        <v>2.06</v>
      </c>
      <c r="R110" s="1">
        <v>1.97</v>
      </c>
      <c r="S110" s="1">
        <v>1.97</v>
      </c>
      <c r="T110" s="1">
        <v>1.97</v>
      </c>
      <c r="U110" s="1">
        <v>4.91</v>
      </c>
      <c r="V110" s="1">
        <v>1.97</v>
      </c>
      <c r="W110" s="1">
        <v>2.14</v>
      </c>
      <c r="X110" s="1">
        <v>1.79</v>
      </c>
      <c r="Y110" s="1">
        <v>1.97</v>
      </c>
      <c r="Z110" s="1">
        <v>1.97</v>
      </c>
      <c r="AA110" s="1">
        <v>1.97</v>
      </c>
      <c r="AB110" s="1">
        <v>1.97</v>
      </c>
      <c r="AC110" s="1">
        <v>1.97</v>
      </c>
      <c r="AD110" s="1">
        <v>2.4300000000000002</v>
      </c>
      <c r="AE110" s="1">
        <v>3.9</v>
      </c>
      <c r="AF110" s="1">
        <v>1.97</v>
      </c>
      <c r="AG110" s="1">
        <v>1.97</v>
      </c>
      <c r="AH110" s="1">
        <v>1.97</v>
      </c>
      <c r="AI110" s="1">
        <v>1.94</v>
      </c>
      <c r="AJ110" s="1">
        <v>1.97</v>
      </c>
      <c r="AK110" s="1">
        <v>1.9</v>
      </c>
      <c r="AL110" s="1">
        <v>2.31</v>
      </c>
      <c r="AM110" s="1">
        <v>1.78</v>
      </c>
      <c r="AN110" s="1">
        <v>1.97</v>
      </c>
      <c r="AO110" s="1">
        <v>3.7</v>
      </c>
      <c r="AQ110" s="83">
        <v>1.88</v>
      </c>
      <c r="AR110" s="83">
        <v>1.97</v>
      </c>
    </row>
    <row r="111" spans="1:44" x14ac:dyDescent="0.25">
      <c r="A111" s="1">
        <v>72124080</v>
      </c>
      <c r="B111" s="1" t="s">
        <v>253</v>
      </c>
      <c r="C111" s="1" t="s">
        <v>163</v>
      </c>
      <c r="D111" s="1">
        <v>1.97</v>
      </c>
      <c r="E111" s="1">
        <v>1.97</v>
      </c>
      <c r="F111" s="1">
        <v>1.97</v>
      </c>
      <c r="G111" s="1">
        <v>1.97</v>
      </c>
      <c r="H111" s="1">
        <v>1.97</v>
      </c>
      <c r="I111" s="1">
        <v>2.21</v>
      </c>
      <c r="J111" s="1">
        <v>7.0000000000000007E-2</v>
      </c>
      <c r="K111" s="1">
        <v>1.97</v>
      </c>
      <c r="L111" s="1">
        <v>1.97</v>
      </c>
      <c r="M111" s="1">
        <v>1.86</v>
      </c>
      <c r="N111" s="1">
        <v>1.97</v>
      </c>
      <c r="O111" s="1">
        <v>1.97</v>
      </c>
      <c r="P111" s="1">
        <v>1.97</v>
      </c>
      <c r="Q111" s="1">
        <v>2.06</v>
      </c>
      <c r="R111" s="1">
        <v>1.97</v>
      </c>
      <c r="S111" s="1">
        <v>1.97</v>
      </c>
      <c r="T111" s="1">
        <v>1.97</v>
      </c>
      <c r="U111" s="1">
        <v>4.91</v>
      </c>
      <c r="V111" s="1">
        <v>1.97</v>
      </c>
      <c r="W111" s="1">
        <v>2.14</v>
      </c>
      <c r="X111" s="1">
        <v>1.79</v>
      </c>
      <c r="Y111" s="1">
        <v>1.97</v>
      </c>
      <c r="Z111" s="1">
        <v>1.97</v>
      </c>
      <c r="AA111" s="1">
        <v>1.97</v>
      </c>
      <c r="AB111" s="1">
        <v>1.97</v>
      </c>
      <c r="AC111" s="1">
        <v>1.97</v>
      </c>
      <c r="AD111" s="1">
        <v>2.4300000000000002</v>
      </c>
      <c r="AE111" s="1">
        <v>3.9</v>
      </c>
      <c r="AF111" s="1">
        <v>1.97</v>
      </c>
      <c r="AG111" s="1">
        <v>1.97</v>
      </c>
      <c r="AH111" s="1">
        <v>1.97</v>
      </c>
      <c r="AI111" s="1">
        <v>1.94</v>
      </c>
      <c r="AJ111" s="1">
        <v>1.97</v>
      </c>
      <c r="AK111" s="1">
        <v>1.9</v>
      </c>
      <c r="AL111" s="1">
        <v>2.31</v>
      </c>
      <c r="AM111" s="1">
        <v>1.78</v>
      </c>
      <c r="AN111" s="1">
        <v>1.97</v>
      </c>
      <c r="AO111" s="1">
        <v>3.7</v>
      </c>
      <c r="AQ111" s="83">
        <v>1.88</v>
      </c>
      <c r="AR111" s="83">
        <v>1.97</v>
      </c>
    </row>
    <row r="112" spans="1:44" x14ac:dyDescent="0.25">
      <c r="A112" s="1">
        <v>72125020</v>
      </c>
      <c r="B112" s="1" t="s">
        <v>254</v>
      </c>
      <c r="C112" s="1" t="s">
        <v>163</v>
      </c>
      <c r="D112" s="1">
        <v>1.97</v>
      </c>
      <c r="E112" s="1">
        <v>1.97</v>
      </c>
      <c r="F112" s="1">
        <v>1.97</v>
      </c>
      <c r="G112" s="1">
        <v>1.97</v>
      </c>
      <c r="H112" s="1">
        <v>1.97</v>
      </c>
      <c r="I112" s="1">
        <v>2.21</v>
      </c>
      <c r="J112" s="1">
        <v>7.0000000000000007E-2</v>
      </c>
      <c r="K112" s="1">
        <v>1.97</v>
      </c>
      <c r="L112" s="1">
        <v>1.97</v>
      </c>
      <c r="M112" s="1">
        <v>1.86</v>
      </c>
      <c r="N112" s="1">
        <v>1.97</v>
      </c>
      <c r="O112" s="1">
        <v>1.97</v>
      </c>
      <c r="P112" s="1">
        <v>1.97</v>
      </c>
      <c r="Q112" s="1">
        <v>2.06</v>
      </c>
      <c r="R112" s="1">
        <v>1.97</v>
      </c>
      <c r="S112" s="1">
        <v>1.97</v>
      </c>
      <c r="T112" s="1">
        <v>1.97</v>
      </c>
      <c r="U112" s="1">
        <v>4.91</v>
      </c>
      <c r="V112" s="1">
        <v>1.97</v>
      </c>
      <c r="W112" s="1">
        <v>2.14</v>
      </c>
      <c r="X112" s="1">
        <v>1.79</v>
      </c>
      <c r="Y112" s="1">
        <v>1.97</v>
      </c>
      <c r="Z112" s="1">
        <v>1.97</v>
      </c>
      <c r="AA112" s="1">
        <v>1.97</v>
      </c>
      <c r="AB112" s="1">
        <v>1.97</v>
      </c>
      <c r="AC112" s="1">
        <v>1.97</v>
      </c>
      <c r="AD112" s="1">
        <v>2.4300000000000002</v>
      </c>
      <c r="AE112" s="1">
        <v>3.9</v>
      </c>
      <c r="AF112" s="1">
        <v>1.97</v>
      </c>
      <c r="AG112" s="1">
        <v>1.97</v>
      </c>
      <c r="AH112" s="1">
        <v>1.97</v>
      </c>
      <c r="AI112" s="1">
        <v>1.94</v>
      </c>
      <c r="AJ112" s="1">
        <v>1.97</v>
      </c>
      <c r="AK112" s="1">
        <v>1.9</v>
      </c>
      <c r="AL112" s="1">
        <v>2.31</v>
      </c>
      <c r="AM112" s="1">
        <v>1.78</v>
      </c>
      <c r="AN112" s="1">
        <v>1.97</v>
      </c>
      <c r="AO112" s="1">
        <v>3.7</v>
      </c>
      <c r="AQ112" s="83">
        <v>1.88</v>
      </c>
      <c r="AR112" s="83">
        <v>1.97</v>
      </c>
    </row>
    <row r="113" spans="1:44" x14ac:dyDescent="0.25">
      <c r="A113" s="1">
        <v>72125030</v>
      </c>
      <c r="B113" s="1" t="s">
        <v>255</v>
      </c>
      <c r="C113" s="1" t="s">
        <v>163</v>
      </c>
      <c r="D113" s="1">
        <v>1.97</v>
      </c>
      <c r="E113" s="1">
        <v>1.97</v>
      </c>
      <c r="F113" s="1">
        <v>1.97</v>
      </c>
      <c r="G113" s="1">
        <v>1.97</v>
      </c>
      <c r="H113" s="1">
        <v>1.97</v>
      </c>
      <c r="I113" s="1">
        <v>2.21</v>
      </c>
      <c r="J113" s="1">
        <v>7.0000000000000007E-2</v>
      </c>
      <c r="K113" s="1">
        <v>1.97</v>
      </c>
      <c r="L113" s="1">
        <v>1.97</v>
      </c>
      <c r="M113" s="1">
        <v>1.86</v>
      </c>
      <c r="N113" s="1">
        <v>1.97</v>
      </c>
      <c r="O113" s="1">
        <v>1.97</v>
      </c>
      <c r="P113" s="1">
        <v>1.97</v>
      </c>
      <c r="Q113" s="1">
        <v>2.06</v>
      </c>
      <c r="R113" s="1">
        <v>1.97</v>
      </c>
      <c r="S113" s="1">
        <v>1.97</v>
      </c>
      <c r="T113" s="1">
        <v>1.97</v>
      </c>
      <c r="U113" s="1">
        <v>4.91</v>
      </c>
      <c r="V113" s="1">
        <v>1.97</v>
      </c>
      <c r="W113" s="1">
        <v>2.14</v>
      </c>
      <c r="X113" s="1">
        <v>1.79</v>
      </c>
      <c r="Y113" s="1">
        <v>1.97</v>
      </c>
      <c r="Z113" s="1">
        <v>1.97</v>
      </c>
      <c r="AA113" s="1">
        <v>1.97</v>
      </c>
      <c r="AB113" s="1">
        <v>1.97</v>
      </c>
      <c r="AC113" s="1">
        <v>1.97</v>
      </c>
      <c r="AD113" s="1">
        <v>2.4300000000000002</v>
      </c>
      <c r="AE113" s="1">
        <v>3.9</v>
      </c>
      <c r="AF113" s="1">
        <v>1.97</v>
      </c>
      <c r="AG113" s="1">
        <v>1.97</v>
      </c>
      <c r="AH113" s="1">
        <v>1.97</v>
      </c>
      <c r="AI113" s="1">
        <v>1.94</v>
      </c>
      <c r="AJ113" s="1">
        <v>1.97</v>
      </c>
      <c r="AK113" s="1">
        <v>1.9</v>
      </c>
      <c r="AL113" s="1">
        <v>2.31</v>
      </c>
      <c r="AM113" s="1">
        <v>1.78</v>
      </c>
      <c r="AN113" s="1">
        <v>1.97</v>
      </c>
      <c r="AO113" s="1">
        <v>3.7</v>
      </c>
      <c r="AQ113" s="83">
        <v>1.88</v>
      </c>
      <c r="AR113" s="83">
        <v>1.97</v>
      </c>
    </row>
    <row r="114" spans="1:44" x14ac:dyDescent="0.25">
      <c r="A114" s="1">
        <v>72125040</v>
      </c>
      <c r="B114" s="1" t="s">
        <v>256</v>
      </c>
      <c r="C114" s="1" t="s">
        <v>163</v>
      </c>
      <c r="D114" s="1">
        <v>1.97</v>
      </c>
      <c r="E114" s="1">
        <v>1.97</v>
      </c>
      <c r="F114" s="1">
        <v>1.97</v>
      </c>
      <c r="G114" s="1">
        <v>1.97</v>
      </c>
      <c r="H114" s="1">
        <v>1.97</v>
      </c>
      <c r="I114" s="1">
        <v>2.21</v>
      </c>
      <c r="J114" s="1">
        <v>7.0000000000000007E-2</v>
      </c>
      <c r="K114" s="1">
        <v>1.97</v>
      </c>
      <c r="L114" s="1">
        <v>1.97</v>
      </c>
      <c r="M114" s="1">
        <v>1.86</v>
      </c>
      <c r="N114" s="1">
        <v>1.97</v>
      </c>
      <c r="O114" s="1">
        <v>1.97</v>
      </c>
      <c r="P114" s="1">
        <v>1.97</v>
      </c>
      <c r="Q114" s="1">
        <v>2.06</v>
      </c>
      <c r="R114" s="1">
        <v>1.97</v>
      </c>
      <c r="S114" s="1">
        <v>1.97</v>
      </c>
      <c r="T114" s="1">
        <v>1.97</v>
      </c>
      <c r="U114" s="1">
        <v>4.91</v>
      </c>
      <c r="V114" s="1">
        <v>1.97</v>
      </c>
      <c r="W114" s="1">
        <v>2.14</v>
      </c>
      <c r="X114" s="1">
        <v>1.79</v>
      </c>
      <c r="Y114" s="1">
        <v>1.97</v>
      </c>
      <c r="Z114" s="1">
        <v>1.97</v>
      </c>
      <c r="AA114" s="1">
        <v>1.97</v>
      </c>
      <c r="AB114" s="1">
        <v>1.97</v>
      </c>
      <c r="AC114" s="1">
        <v>1.97</v>
      </c>
      <c r="AD114" s="1">
        <v>2.4300000000000002</v>
      </c>
      <c r="AE114" s="1">
        <v>3.9</v>
      </c>
      <c r="AF114" s="1">
        <v>1.97</v>
      </c>
      <c r="AG114" s="1">
        <v>1.97</v>
      </c>
      <c r="AH114" s="1">
        <v>1.97</v>
      </c>
      <c r="AI114" s="1">
        <v>1.94</v>
      </c>
      <c r="AJ114" s="1">
        <v>1.97</v>
      </c>
      <c r="AK114" s="1">
        <v>1.9</v>
      </c>
      <c r="AL114" s="1">
        <v>2.31</v>
      </c>
      <c r="AM114" s="1">
        <v>1.78</v>
      </c>
      <c r="AN114" s="1">
        <v>1.97</v>
      </c>
      <c r="AO114" s="1">
        <v>3.7</v>
      </c>
      <c r="AQ114" s="83">
        <v>1.88</v>
      </c>
      <c r="AR114" s="83">
        <v>1.97</v>
      </c>
    </row>
    <row r="115" spans="1:44" x14ac:dyDescent="0.25">
      <c r="A115" s="1">
        <v>72125061</v>
      </c>
      <c r="B115" s="1" t="s">
        <v>257</v>
      </c>
      <c r="C115" s="1" t="s">
        <v>163</v>
      </c>
      <c r="D115" s="1">
        <v>1.97</v>
      </c>
      <c r="E115" s="1">
        <v>1.97</v>
      </c>
      <c r="F115" s="1">
        <v>1.97</v>
      </c>
      <c r="G115" s="1">
        <v>1.97</v>
      </c>
      <c r="H115" s="1">
        <v>1.97</v>
      </c>
      <c r="I115" s="1">
        <v>2.21</v>
      </c>
      <c r="J115" s="1">
        <v>7.0000000000000007E-2</v>
      </c>
      <c r="K115" s="1">
        <v>1.97</v>
      </c>
      <c r="L115" s="1">
        <v>1.97</v>
      </c>
      <c r="M115" s="1">
        <v>1.86</v>
      </c>
      <c r="N115" s="1">
        <v>1.97</v>
      </c>
      <c r="O115" s="1">
        <v>1.97</v>
      </c>
      <c r="P115" s="1">
        <v>1.97</v>
      </c>
      <c r="Q115" s="1">
        <v>2.06</v>
      </c>
      <c r="R115" s="1">
        <v>1.97</v>
      </c>
      <c r="S115" s="1">
        <v>1.97</v>
      </c>
      <c r="T115" s="1">
        <v>1.97</v>
      </c>
      <c r="U115" s="1">
        <v>4.91</v>
      </c>
      <c r="V115" s="1">
        <v>1.97</v>
      </c>
      <c r="W115" s="1">
        <v>2.14</v>
      </c>
      <c r="X115" s="1">
        <v>1.79</v>
      </c>
      <c r="Y115" s="1">
        <v>1.97</v>
      </c>
      <c r="Z115" s="1">
        <v>1.97</v>
      </c>
      <c r="AA115" s="1">
        <v>1.97</v>
      </c>
      <c r="AB115" s="1">
        <v>1.97</v>
      </c>
      <c r="AC115" s="1">
        <v>1.97</v>
      </c>
      <c r="AD115" s="1">
        <v>2.4300000000000002</v>
      </c>
      <c r="AE115" s="1">
        <v>3.9</v>
      </c>
      <c r="AF115" s="1">
        <v>1.97</v>
      </c>
      <c r="AG115" s="1">
        <v>1.97</v>
      </c>
      <c r="AH115" s="1">
        <v>1.97</v>
      </c>
      <c r="AI115" s="1">
        <v>1.94</v>
      </c>
      <c r="AJ115" s="1">
        <v>1.97</v>
      </c>
      <c r="AK115" s="1">
        <v>1.9</v>
      </c>
      <c r="AL115" s="1">
        <v>2.31</v>
      </c>
      <c r="AM115" s="1">
        <v>1.78</v>
      </c>
      <c r="AN115" s="1">
        <v>1.97</v>
      </c>
      <c r="AO115" s="1">
        <v>3.7</v>
      </c>
      <c r="AQ115" s="83">
        <v>1.88</v>
      </c>
      <c r="AR115" s="83">
        <v>1.97</v>
      </c>
    </row>
    <row r="116" spans="1:44" x14ac:dyDescent="0.25">
      <c r="A116" s="1">
        <v>72125069</v>
      </c>
      <c r="B116" s="1" t="s">
        <v>258</v>
      </c>
      <c r="C116" s="1" t="s">
        <v>163</v>
      </c>
      <c r="D116" s="1">
        <v>1.97</v>
      </c>
      <c r="E116" s="1">
        <v>1.97</v>
      </c>
      <c r="F116" s="1">
        <v>1.97</v>
      </c>
      <c r="G116" s="1">
        <v>1.97</v>
      </c>
      <c r="H116" s="1">
        <v>1.97</v>
      </c>
      <c r="I116" s="1">
        <v>2.21</v>
      </c>
      <c r="J116" s="1">
        <v>7.0000000000000007E-2</v>
      </c>
      <c r="K116" s="1">
        <v>1.97</v>
      </c>
      <c r="L116" s="1">
        <v>1.97</v>
      </c>
      <c r="M116" s="1">
        <v>1.86</v>
      </c>
      <c r="N116" s="1">
        <v>1.97</v>
      </c>
      <c r="O116" s="1">
        <v>1.97</v>
      </c>
      <c r="P116" s="1">
        <v>1.97</v>
      </c>
      <c r="Q116" s="1">
        <v>2.06</v>
      </c>
      <c r="R116" s="1">
        <v>1.97</v>
      </c>
      <c r="S116" s="1">
        <v>1.97</v>
      </c>
      <c r="T116" s="1">
        <v>1.97</v>
      </c>
      <c r="U116" s="1">
        <v>4.91</v>
      </c>
      <c r="V116" s="1">
        <v>1.97</v>
      </c>
      <c r="W116" s="1">
        <v>2.14</v>
      </c>
      <c r="X116" s="1">
        <v>1.79</v>
      </c>
      <c r="Y116" s="1">
        <v>1.97</v>
      </c>
      <c r="Z116" s="1">
        <v>1.97</v>
      </c>
      <c r="AA116" s="1">
        <v>1.97</v>
      </c>
      <c r="AB116" s="1">
        <v>1.97</v>
      </c>
      <c r="AC116" s="1">
        <v>1.97</v>
      </c>
      <c r="AD116" s="1">
        <v>2.4300000000000002</v>
      </c>
      <c r="AE116" s="1">
        <v>3.9</v>
      </c>
      <c r="AF116" s="1">
        <v>1.97</v>
      </c>
      <c r="AG116" s="1">
        <v>1.97</v>
      </c>
      <c r="AH116" s="1">
        <v>1.97</v>
      </c>
      <c r="AI116" s="1">
        <v>1.94</v>
      </c>
      <c r="AJ116" s="1">
        <v>1.97</v>
      </c>
      <c r="AK116" s="1">
        <v>1.9</v>
      </c>
      <c r="AL116" s="1">
        <v>2.31</v>
      </c>
      <c r="AM116" s="1">
        <v>1.78</v>
      </c>
      <c r="AN116" s="1">
        <v>1.97</v>
      </c>
      <c r="AO116" s="1">
        <v>3.7</v>
      </c>
      <c r="AQ116" s="83">
        <v>1.88</v>
      </c>
      <c r="AR116" s="83">
        <v>1.97</v>
      </c>
    </row>
    <row r="117" spans="1:44" x14ac:dyDescent="0.25">
      <c r="A117" s="1">
        <v>72125090</v>
      </c>
      <c r="B117" s="1" t="s">
        <v>259</v>
      </c>
      <c r="C117" s="1" t="s">
        <v>163</v>
      </c>
      <c r="D117" s="1">
        <v>1.97</v>
      </c>
      <c r="E117" s="1">
        <v>1.97</v>
      </c>
      <c r="F117" s="1">
        <v>1.97</v>
      </c>
      <c r="G117" s="1">
        <v>1.97</v>
      </c>
      <c r="H117" s="1">
        <v>1.97</v>
      </c>
      <c r="I117" s="1">
        <v>2.21</v>
      </c>
      <c r="J117" s="1">
        <v>7.0000000000000007E-2</v>
      </c>
      <c r="K117" s="1">
        <v>1.97</v>
      </c>
      <c r="L117" s="1">
        <v>1.97</v>
      </c>
      <c r="M117" s="1">
        <v>1.86</v>
      </c>
      <c r="N117" s="1">
        <v>1.97</v>
      </c>
      <c r="O117" s="1">
        <v>1.97</v>
      </c>
      <c r="P117" s="1">
        <v>1.97</v>
      </c>
      <c r="Q117" s="1">
        <v>2.06</v>
      </c>
      <c r="R117" s="1">
        <v>1.97</v>
      </c>
      <c r="S117" s="1">
        <v>1.97</v>
      </c>
      <c r="T117" s="1">
        <v>1.97</v>
      </c>
      <c r="U117" s="1">
        <v>4.91</v>
      </c>
      <c r="V117" s="1">
        <v>1.97</v>
      </c>
      <c r="W117" s="1">
        <v>2.14</v>
      </c>
      <c r="X117" s="1">
        <v>1.79</v>
      </c>
      <c r="Y117" s="1">
        <v>1.97</v>
      </c>
      <c r="Z117" s="1">
        <v>1.97</v>
      </c>
      <c r="AA117" s="1">
        <v>1.97</v>
      </c>
      <c r="AB117" s="1">
        <v>1.97</v>
      </c>
      <c r="AC117" s="1">
        <v>1.97</v>
      </c>
      <c r="AD117" s="1">
        <v>2.4300000000000002</v>
      </c>
      <c r="AE117" s="1">
        <v>3.9</v>
      </c>
      <c r="AF117" s="1">
        <v>1.97</v>
      </c>
      <c r="AG117" s="1">
        <v>1.97</v>
      </c>
      <c r="AH117" s="1">
        <v>1.97</v>
      </c>
      <c r="AI117" s="1">
        <v>1.94</v>
      </c>
      <c r="AJ117" s="1">
        <v>1.97</v>
      </c>
      <c r="AK117" s="1">
        <v>1.9</v>
      </c>
      <c r="AL117" s="1">
        <v>2.31</v>
      </c>
      <c r="AM117" s="1">
        <v>1.78</v>
      </c>
      <c r="AN117" s="1">
        <v>1.97</v>
      </c>
      <c r="AO117" s="1">
        <v>3.7</v>
      </c>
      <c r="AQ117" s="83">
        <v>1.88</v>
      </c>
      <c r="AR117" s="83">
        <v>1.97</v>
      </c>
    </row>
    <row r="118" spans="1:44" x14ac:dyDescent="0.25">
      <c r="A118" s="1">
        <v>72126000</v>
      </c>
      <c r="B118" s="1" t="s">
        <v>260</v>
      </c>
      <c r="C118" s="1" t="s">
        <v>163</v>
      </c>
      <c r="D118" s="1">
        <v>1.97</v>
      </c>
      <c r="E118" s="1">
        <v>1.97</v>
      </c>
      <c r="F118" s="1">
        <v>1.97</v>
      </c>
      <c r="G118" s="1">
        <v>1.97</v>
      </c>
      <c r="H118" s="1">
        <v>1.97</v>
      </c>
      <c r="I118" s="1">
        <v>2.21</v>
      </c>
      <c r="J118" s="1">
        <v>7.0000000000000007E-2</v>
      </c>
      <c r="K118" s="1">
        <v>1.97</v>
      </c>
      <c r="L118" s="1">
        <v>1.97</v>
      </c>
      <c r="M118" s="1">
        <v>1.86</v>
      </c>
      <c r="N118" s="1">
        <v>1.97</v>
      </c>
      <c r="O118" s="1">
        <v>1.97</v>
      </c>
      <c r="P118" s="1">
        <v>1.97</v>
      </c>
      <c r="Q118" s="1">
        <v>2.06</v>
      </c>
      <c r="R118" s="1">
        <v>1.97</v>
      </c>
      <c r="S118" s="1">
        <v>1.97</v>
      </c>
      <c r="T118" s="1">
        <v>1.97</v>
      </c>
      <c r="U118" s="1">
        <v>4.91</v>
      </c>
      <c r="V118" s="1">
        <v>1.97</v>
      </c>
      <c r="W118" s="1">
        <v>2.14</v>
      </c>
      <c r="X118" s="1">
        <v>1.79</v>
      </c>
      <c r="Y118" s="1">
        <v>1.97</v>
      </c>
      <c r="Z118" s="1">
        <v>1.97</v>
      </c>
      <c r="AA118" s="1">
        <v>1.97</v>
      </c>
      <c r="AB118" s="1">
        <v>1.97</v>
      </c>
      <c r="AC118" s="1">
        <v>1.97</v>
      </c>
      <c r="AD118" s="1">
        <v>2.4300000000000002</v>
      </c>
      <c r="AE118" s="1">
        <v>3.9</v>
      </c>
      <c r="AF118" s="1">
        <v>1.97</v>
      </c>
      <c r="AG118" s="1">
        <v>1.97</v>
      </c>
      <c r="AH118" s="1">
        <v>1.97</v>
      </c>
      <c r="AI118" s="1">
        <v>1.94</v>
      </c>
      <c r="AJ118" s="1">
        <v>1.97</v>
      </c>
      <c r="AK118" s="1">
        <v>1.9</v>
      </c>
      <c r="AL118" s="1">
        <v>2.31</v>
      </c>
      <c r="AM118" s="1">
        <v>1.78</v>
      </c>
      <c r="AN118" s="1">
        <v>1.97</v>
      </c>
      <c r="AO118" s="1">
        <v>3.7</v>
      </c>
      <c r="AQ118" s="83">
        <v>1.88</v>
      </c>
      <c r="AR118" s="83">
        <v>1.97</v>
      </c>
    </row>
    <row r="119" spans="1:44" x14ac:dyDescent="0.25">
      <c r="A119" s="1">
        <v>72131000</v>
      </c>
      <c r="B119" s="1" t="s">
        <v>261</v>
      </c>
      <c r="C119" s="1" t="s">
        <v>163</v>
      </c>
      <c r="D119" s="1">
        <v>1.89</v>
      </c>
      <c r="E119" s="1">
        <v>1.89</v>
      </c>
      <c r="F119" s="1">
        <v>1.89</v>
      </c>
      <c r="G119" s="1">
        <v>1.89</v>
      </c>
      <c r="H119" s="1">
        <v>1.89</v>
      </c>
      <c r="I119" s="1">
        <v>2.0099999999999998</v>
      </c>
      <c r="J119" s="1">
        <v>0.13</v>
      </c>
      <c r="K119" s="1">
        <v>1.89</v>
      </c>
      <c r="L119" s="1">
        <v>1.89</v>
      </c>
      <c r="M119" s="1">
        <v>1.84</v>
      </c>
      <c r="N119" s="1">
        <v>1.89</v>
      </c>
      <c r="O119" s="1">
        <v>1.89</v>
      </c>
      <c r="P119" s="1">
        <v>1.89</v>
      </c>
      <c r="Q119" s="1">
        <v>1.98</v>
      </c>
      <c r="R119" s="1">
        <v>1.89</v>
      </c>
      <c r="S119" s="1">
        <v>1.89</v>
      </c>
      <c r="T119" s="1">
        <v>1.89</v>
      </c>
      <c r="U119" s="1">
        <v>4.9000000000000004</v>
      </c>
      <c r="V119" s="1">
        <v>1.89</v>
      </c>
      <c r="W119" s="1">
        <v>2.09</v>
      </c>
      <c r="X119" s="1">
        <v>1.75</v>
      </c>
      <c r="Y119" s="1">
        <v>1.89</v>
      </c>
      <c r="Z119" s="1">
        <v>1.89</v>
      </c>
      <c r="AA119" s="1">
        <v>1.89</v>
      </c>
      <c r="AB119" s="1">
        <v>1.89</v>
      </c>
      <c r="AC119" s="1">
        <v>1.89</v>
      </c>
      <c r="AD119" s="1">
        <v>2.4300000000000002</v>
      </c>
      <c r="AE119" s="1">
        <v>3.63</v>
      </c>
      <c r="AF119" s="1">
        <v>1.89</v>
      </c>
      <c r="AG119" s="1">
        <v>1.89</v>
      </c>
      <c r="AH119" s="1">
        <v>1.89</v>
      </c>
      <c r="AI119" s="1">
        <v>1.83</v>
      </c>
      <c r="AJ119" s="1">
        <v>1.89</v>
      </c>
      <c r="AK119" s="1">
        <v>1.88</v>
      </c>
      <c r="AL119" s="1">
        <v>2.16</v>
      </c>
      <c r="AM119" s="1">
        <v>1.65</v>
      </c>
      <c r="AN119" s="1">
        <v>1.89</v>
      </c>
      <c r="AO119" s="1">
        <v>3.6</v>
      </c>
      <c r="AQ119" s="83">
        <v>1.81</v>
      </c>
      <c r="AR119" s="83">
        <v>1.89</v>
      </c>
    </row>
    <row r="120" spans="1:44" x14ac:dyDescent="0.25">
      <c r="A120" s="1">
        <v>72132000</v>
      </c>
      <c r="B120" s="1" t="s">
        <v>262</v>
      </c>
      <c r="C120" s="1" t="s">
        <v>163</v>
      </c>
      <c r="D120" s="1">
        <v>1.89</v>
      </c>
      <c r="E120" s="1">
        <v>1.89</v>
      </c>
      <c r="F120" s="1">
        <v>1.89</v>
      </c>
      <c r="G120" s="1">
        <v>1.89</v>
      </c>
      <c r="H120" s="1">
        <v>1.89</v>
      </c>
      <c r="I120" s="1">
        <v>2.0099999999999998</v>
      </c>
      <c r="J120" s="1">
        <v>0.13</v>
      </c>
      <c r="K120" s="1">
        <v>1.89</v>
      </c>
      <c r="L120" s="1">
        <v>1.89</v>
      </c>
      <c r="M120" s="1">
        <v>1.84</v>
      </c>
      <c r="N120" s="1">
        <v>1.89</v>
      </c>
      <c r="O120" s="1">
        <v>1.89</v>
      </c>
      <c r="P120" s="1">
        <v>1.89</v>
      </c>
      <c r="Q120" s="1">
        <v>1.98</v>
      </c>
      <c r="R120" s="1">
        <v>1.89</v>
      </c>
      <c r="S120" s="1">
        <v>1.89</v>
      </c>
      <c r="T120" s="1">
        <v>1.89</v>
      </c>
      <c r="U120" s="1">
        <v>4.9000000000000004</v>
      </c>
      <c r="V120" s="1">
        <v>1.89</v>
      </c>
      <c r="W120" s="1">
        <v>2.09</v>
      </c>
      <c r="X120" s="1">
        <v>1.75</v>
      </c>
      <c r="Y120" s="1">
        <v>1.89</v>
      </c>
      <c r="Z120" s="1">
        <v>1.89</v>
      </c>
      <c r="AA120" s="1">
        <v>1.89</v>
      </c>
      <c r="AB120" s="1">
        <v>1.89</v>
      </c>
      <c r="AC120" s="1">
        <v>1.89</v>
      </c>
      <c r="AD120" s="1">
        <v>2.4300000000000002</v>
      </c>
      <c r="AE120" s="1">
        <v>3.63</v>
      </c>
      <c r="AF120" s="1">
        <v>1.89</v>
      </c>
      <c r="AG120" s="1">
        <v>1.89</v>
      </c>
      <c r="AH120" s="1">
        <v>1.89</v>
      </c>
      <c r="AI120" s="1">
        <v>1.83</v>
      </c>
      <c r="AJ120" s="1">
        <v>1.89</v>
      </c>
      <c r="AK120" s="1">
        <v>1.88</v>
      </c>
      <c r="AL120" s="1">
        <v>2.16</v>
      </c>
      <c r="AM120" s="1">
        <v>1.65</v>
      </c>
      <c r="AN120" s="1">
        <v>1.89</v>
      </c>
      <c r="AO120" s="1">
        <v>3.6</v>
      </c>
      <c r="AQ120" s="83">
        <v>1.81</v>
      </c>
      <c r="AR120" s="83">
        <v>1.89</v>
      </c>
    </row>
    <row r="121" spans="1:44" x14ac:dyDescent="0.25">
      <c r="A121" s="1">
        <v>72139110</v>
      </c>
      <c r="B121" s="1" t="s">
        <v>263</v>
      </c>
      <c r="C121" s="1" t="s">
        <v>163</v>
      </c>
      <c r="D121" s="1">
        <v>1.89</v>
      </c>
      <c r="E121" s="1">
        <v>1.89</v>
      </c>
      <c r="F121" s="1">
        <v>1.89</v>
      </c>
      <c r="G121" s="1">
        <v>1.89</v>
      </c>
      <c r="H121" s="1">
        <v>1.89</v>
      </c>
      <c r="I121" s="1">
        <v>2.0099999999999998</v>
      </c>
      <c r="J121" s="1">
        <v>0.13</v>
      </c>
      <c r="K121" s="1">
        <v>1.89</v>
      </c>
      <c r="L121" s="1">
        <v>1.89</v>
      </c>
      <c r="M121" s="1">
        <v>1.84</v>
      </c>
      <c r="N121" s="1">
        <v>1.89</v>
      </c>
      <c r="O121" s="1">
        <v>1.89</v>
      </c>
      <c r="P121" s="1">
        <v>1.89</v>
      </c>
      <c r="Q121" s="1">
        <v>1.98</v>
      </c>
      <c r="R121" s="1">
        <v>1.89</v>
      </c>
      <c r="S121" s="1">
        <v>1.89</v>
      </c>
      <c r="T121" s="1">
        <v>1.89</v>
      </c>
      <c r="U121" s="1">
        <v>4.9000000000000004</v>
      </c>
      <c r="V121" s="1">
        <v>1.89</v>
      </c>
      <c r="W121" s="1">
        <v>2.09</v>
      </c>
      <c r="X121" s="1">
        <v>1.75</v>
      </c>
      <c r="Y121" s="1">
        <v>1.89</v>
      </c>
      <c r="Z121" s="1">
        <v>1.89</v>
      </c>
      <c r="AA121" s="1">
        <v>1.89</v>
      </c>
      <c r="AB121" s="1">
        <v>1.89</v>
      </c>
      <c r="AC121" s="1">
        <v>1.89</v>
      </c>
      <c r="AD121" s="1">
        <v>2.4300000000000002</v>
      </c>
      <c r="AE121" s="1">
        <v>3.63</v>
      </c>
      <c r="AF121" s="1">
        <v>1.89</v>
      </c>
      <c r="AG121" s="1">
        <v>1.89</v>
      </c>
      <c r="AH121" s="1">
        <v>1.89</v>
      </c>
      <c r="AI121" s="1">
        <v>1.83</v>
      </c>
      <c r="AJ121" s="1">
        <v>1.89</v>
      </c>
      <c r="AK121" s="1">
        <v>1.88</v>
      </c>
      <c r="AL121" s="1">
        <v>2.16</v>
      </c>
      <c r="AM121" s="1">
        <v>1.65</v>
      </c>
      <c r="AN121" s="1">
        <v>1.89</v>
      </c>
      <c r="AO121" s="1">
        <v>3.6</v>
      </c>
      <c r="AQ121" s="83">
        <v>1.81</v>
      </c>
      <c r="AR121" s="83">
        <v>1.89</v>
      </c>
    </row>
    <row r="122" spans="1:44" x14ac:dyDescent="0.25">
      <c r="A122" s="1">
        <v>72139120</v>
      </c>
      <c r="B122" s="1" t="s">
        <v>264</v>
      </c>
      <c r="C122" s="1" t="s">
        <v>163</v>
      </c>
      <c r="D122" s="1">
        <v>1.89</v>
      </c>
      <c r="E122" s="1">
        <v>1.89</v>
      </c>
      <c r="F122" s="1">
        <v>1.89</v>
      </c>
      <c r="G122" s="1">
        <v>1.89</v>
      </c>
      <c r="H122" s="1">
        <v>1.89</v>
      </c>
      <c r="I122" s="1">
        <v>2.0099999999999998</v>
      </c>
      <c r="J122" s="1">
        <v>0.13</v>
      </c>
      <c r="K122" s="1">
        <v>1.89</v>
      </c>
      <c r="L122" s="1">
        <v>1.89</v>
      </c>
      <c r="M122" s="1">
        <v>1.84</v>
      </c>
      <c r="N122" s="1">
        <v>1.89</v>
      </c>
      <c r="O122" s="1">
        <v>1.89</v>
      </c>
      <c r="P122" s="1">
        <v>1.89</v>
      </c>
      <c r="Q122" s="1">
        <v>1.98</v>
      </c>
      <c r="R122" s="1">
        <v>1.89</v>
      </c>
      <c r="S122" s="1">
        <v>1.89</v>
      </c>
      <c r="T122" s="1">
        <v>1.89</v>
      </c>
      <c r="U122" s="1">
        <v>4.9000000000000004</v>
      </c>
      <c r="V122" s="1">
        <v>1.89</v>
      </c>
      <c r="W122" s="1">
        <v>2.09</v>
      </c>
      <c r="X122" s="1">
        <v>1.75</v>
      </c>
      <c r="Y122" s="1">
        <v>1.89</v>
      </c>
      <c r="Z122" s="1">
        <v>1.89</v>
      </c>
      <c r="AA122" s="1">
        <v>1.89</v>
      </c>
      <c r="AB122" s="1">
        <v>1.89</v>
      </c>
      <c r="AC122" s="1">
        <v>1.89</v>
      </c>
      <c r="AD122" s="1">
        <v>2.4300000000000002</v>
      </c>
      <c r="AE122" s="1">
        <v>3.63</v>
      </c>
      <c r="AF122" s="1">
        <v>1.89</v>
      </c>
      <c r="AG122" s="1">
        <v>1.89</v>
      </c>
      <c r="AH122" s="1">
        <v>1.89</v>
      </c>
      <c r="AI122" s="1">
        <v>1.83</v>
      </c>
      <c r="AJ122" s="1">
        <v>1.89</v>
      </c>
      <c r="AK122" s="1">
        <v>1.88</v>
      </c>
      <c r="AL122" s="1">
        <v>2.16</v>
      </c>
      <c r="AM122" s="1">
        <v>1.65</v>
      </c>
      <c r="AN122" s="1">
        <v>1.89</v>
      </c>
      <c r="AO122" s="1">
        <v>3.6</v>
      </c>
      <c r="AQ122" s="83">
        <v>1.81</v>
      </c>
      <c r="AR122" s="83">
        <v>1.89</v>
      </c>
    </row>
    <row r="123" spans="1:44" x14ac:dyDescent="0.25">
      <c r="A123" s="1">
        <v>72139141</v>
      </c>
      <c r="B123" s="1" t="s">
        <v>265</v>
      </c>
      <c r="C123" s="1" t="s">
        <v>163</v>
      </c>
      <c r="D123" s="1">
        <v>1.89</v>
      </c>
      <c r="E123" s="1">
        <v>1.89</v>
      </c>
      <c r="F123" s="1">
        <v>1.89</v>
      </c>
      <c r="G123" s="1">
        <v>1.89</v>
      </c>
      <c r="H123" s="1">
        <v>1.89</v>
      </c>
      <c r="I123" s="1">
        <v>2.0099999999999998</v>
      </c>
      <c r="J123" s="1">
        <v>0.13</v>
      </c>
      <c r="K123" s="1">
        <v>1.89</v>
      </c>
      <c r="L123" s="1">
        <v>1.89</v>
      </c>
      <c r="M123" s="1">
        <v>1.84</v>
      </c>
      <c r="N123" s="1">
        <v>1.89</v>
      </c>
      <c r="O123" s="1">
        <v>1.89</v>
      </c>
      <c r="P123" s="1">
        <v>1.89</v>
      </c>
      <c r="Q123" s="1">
        <v>1.98</v>
      </c>
      <c r="R123" s="1">
        <v>1.89</v>
      </c>
      <c r="S123" s="1">
        <v>1.89</v>
      </c>
      <c r="T123" s="1">
        <v>1.89</v>
      </c>
      <c r="U123" s="1">
        <v>4.9000000000000004</v>
      </c>
      <c r="V123" s="1">
        <v>1.89</v>
      </c>
      <c r="W123" s="1">
        <v>2.09</v>
      </c>
      <c r="X123" s="1">
        <v>1.75</v>
      </c>
      <c r="Y123" s="1">
        <v>1.89</v>
      </c>
      <c r="Z123" s="1">
        <v>1.89</v>
      </c>
      <c r="AA123" s="1">
        <v>1.89</v>
      </c>
      <c r="AB123" s="1">
        <v>1.89</v>
      </c>
      <c r="AC123" s="1">
        <v>1.89</v>
      </c>
      <c r="AD123" s="1">
        <v>2.4300000000000002</v>
      </c>
      <c r="AE123" s="1">
        <v>3.63</v>
      </c>
      <c r="AF123" s="1">
        <v>1.89</v>
      </c>
      <c r="AG123" s="1">
        <v>1.89</v>
      </c>
      <c r="AH123" s="1">
        <v>1.89</v>
      </c>
      <c r="AI123" s="1">
        <v>1.83</v>
      </c>
      <c r="AJ123" s="1">
        <v>1.89</v>
      </c>
      <c r="AK123" s="1">
        <v>1.88</v>
      </c>
      <c r="AL123" s="1">
        <v>2.16</v>
      </c>
      <c r="AM123" s="1">
        <v>1.65</v>
      </c>
      <c r="AN123" s="1">
        <v>1.89</v>
      </c>
      <c r="AO123" s="1">
        <v>3.6</v>
      </c>
      <c r="AQ123" s="83">
        <v>1.81</v>
      </c>
      <c r="AR123" s="83">
        <v>1.89</v>
      </c>
    </row>
    <row r="124" spans="1:44" x14ac:dyDescent="0.25">
      <c r="A124" s="1">
        <v>72139149</v>
      </c>
      <c r="B124" s="1" t="s">
        <v>266</v>
      </c>
      <c r="C124" s="1" t="s">
        <v>163</v>
      </c>
      <c r="D124" s="1">
        <v>1.89</v>
      </c>
      <c r="E124" s="1">
        <v>1.89</v>
      </c>
      <c r="F124" s="1">
        <v>1.89</v>
      </c>
      <c r="G124" s="1">
        <v>1.89</v>
      </c>
      <c r="H124" s="1">
        <v>1.89</v>
      </c>
      <c r="I124" s="1">
        <v>2.0099999999999998</v>
      </c>
      <c r="J124" s="1">
        <v>0.13</v>
      </c>
      <c r="K124" s="1">
        <v>1.89</v>
      </c>
      <c r="L124" s="1">
        <v>1.89</v>
      </c>
      <c r="M124" s="1">
        <v>1.84</v>
      </c>
      <c r="N124" s="1">
        <v>1.89</v>
      </c>
      <c r="O124" s="1">
        <v>1.89</v>
      </c>
      <c r="P124" s="1">
        <v>1.89</v>
      </c>
      <c r="Q124" s="1">
        <v>1.98</v>
      </c>
      <c r="R124" s="1">
        <v>1.89</v>
      </c>
      <c r="S124" s="1">
        <v>1.89</v>
      </c>
      <c r="T124" s="1">
        <v>1.89</v>
      </c>
      <c r="U124" s="1">
        <v>4.9000000000000004</v>
      </c>
      <c r="V124" s="1">
        <v>1.89</v>
      </c>
      <c r="W124" s="1">
        <v>2.09</v>
      </c>
      <c r="X124" s="1">
        <v>1.75</v>
      </c>
      <c r="Y124" s="1">
        <v>1.89</v>
      </c>
      <c r="Z124" s="1">
        <v>1.89</v>
      </c>
      <c r="AA124" s="1">
        <v>1.89</v>
      </c>
      <c r="AB124" s="1">
        <v>1.89</v>
      </c>
      <c r="AC124" s="1">
        <v>1.89</v>
      </c>
      <c r="AD124" s="1">
        <v>2.4300000000000002</v>
      </c>
      <c r="AE124" s="1">
        <v>3.63</v>
      </c>
      <c r="AF124" s="1">
        <v>1.89</v>
      </c>
      <c r="AG124" s="1">
        <v>1.89</v>
      </c>
      <c r="AH124" s="1">
        <v>1.89</v>
      </c>
      <c r="AI124" s="1">
        <v>1.83</v>
      </c>
      <c r="AJ124" s="1">
        <v>1.89</v>
      </c>
      <c r="AK124" s="1">
        <v>1.88</v>
      </c>
      <c r="AL124" s="1">
        <v>2.16</v>
      </c>
      <c r="AM124" s="1">
        <v>1.65</v>
      </c>
      <c r="AN124" s="1">
        <v>1.89</v>
      </c>
      <c r="AO124" s="1">
        <v>3.6</v>
      </c>
      <c r="AQ124" s="83">
        <v>1.81</v>
      </c>
      <c r="AR124" s="83">
        <v>1.89</v>
      </c>
    </row>
    <row r="125" spans="1:44" x14ac:dyDescent="0.25">
      <c r="A125" s="1">
        <v>72139170</v>
      </c>
      <c r="B125" s="1" t="s">
        <v>267</v>
      </c>
      <c r="C125" s="1" t="s">
        <v>163</v>
      </c>
      <c r="D125" s="1">
        <v>1.89</v>
      </c>
      <c r="E125" s="1">
        <v>1.89</v>
      </c>
      <c r="F125" s="1">
        <v>1.89</v>
      </c>
      <c r="G125" s="1">
        <v>1.89</v>
      </c>
      <c r="H125" s="1">
        <v>1.89</v>
      </c>
      <c r="I125" s="1">
        <v>2.0099999999999998</v>
      </c>
      <c r="J125" s="1">
        <v>0.13</v>
      </c>
      <c r="K125" s="1">
        <v>1.89</v>
      </c>
      <c r="L125" s="1">
        <v>1.89</v>
      </c>
      <c r="M125" s="1">
        <v>1.84</v>
      </c>
      <c r="N125" s="1">
        <v>1.89</v>
      </c>
      <c r="O125" s="1">
        <v>1.89</v>
      </c>
      <c r="P125" s="1">
        <v>1.89</v>
      </c>
      <c r="Q125" s="1">
        <v>1.98</v>
      </c>
      <c r="R125" s="1">
        <v>1.89</v>
      </c>
      <c r="S125" s="1">
        <v>1.89</v>
      </c>
      <c r="T125" s="1">
        <v>1.89</v>
      </c>
      <c r="U125" s="1">
        <v>4.9000000000000004</v>
      </c>
      <c r="V125" s="1">
        <v>1.89</v>
      </c>
      <c r="W125" s="1">
        <v>2.09</v>
      </c>
      <c r="X125" s="1">
        <v>1.75</v>
      </c>
      <c r="Y125" s="1">
        <v>1.89</v>
      </c>
      <c r="Z125" s="1">
        <v>1.89</v>
      </c>
      <c r="AA125" s="1">
        <v>1.89</v>
      </c>
      <c r="AB125" s="1">
        <v>1.89</v>
      </c>
      <c r="AC125" s="1">
        <v>1.89</v>
      </c>
      <c r="AD125" s="1">
        <v>2.4300000000000002</v>
      </c>
      <c r="AE125" s="1">
        <v>3.63</v>
      </c>
      <c r="AF125" s="1">
        <v>1.89</v>
      </c>
      <c r="AG125" s="1">
        <v>1.89</v>
      </c>
      <c r="AH125" s="1">
        <v>1.89</v>
      </c>
      <c r="AI125" s="1">
        <v>1.83</v>
      </c>
      <c r="AJ125" s="1">
        <v>1.89</v>
      </c>
      <c r="AK125" s="1">
        <v>1.88</v>
      </c>
      <c r="AL125" s="1">
        <v>2.16</v>
      </c>
      <c r="AM125" s="1">
        <v>1.65</v>
      </c>
      <c r="AN125" s="1">
        <v>1.89</v>
      </c>
      <c r="AO125" s="1">
        <v>3.6</v>
      </c>
      <c r="AQ125" s="83">
        <v>1.81</v>
      </c>
      <c r="AR125" s="83">
        <v>1.89</v>
      </c>
    </row>
    <row r="126" spans="1:44" x14ac:dyDescent="0.25">
      <c r="A126" s="1">
        <v>72139190</v>
      </c>
      <c r="B126" s="1" t="s">
        <v>268</v>
      </c>
      <c r="C126" s="1" t="s">
        <v>163</v>
      </c>
      <c r="D126" s="1">
        <v>1.89</v>
      </c>
      <c r="E126" s="1">
        <v>1.89</v>
      </c>
      <c r="F126" s="1">
        <v>1.89</v>
      </c>
      <c r="G126" s="1">
        <v>1.89</v>
      </c>
      <c r="H126" s="1">
        <v>1.89</v>
      </c>
      <c r="I126" s="1">
        <v>2.0099999999999998</v>
      </c>
      <c r="J126" s="1">
        <v>0.13</v>
      </c>
      <c r="K126" s="1">
        <v>1.89</v>
      </c>
      <c r="L126" s="1">
        <v>1.89</v>
      </c>
      <c r="M126" s="1">
        <v>1.84</v>
      </c>
      <c r="N126" s="1">
        <v>1.89</v>
      </c>
      <c r="O126" s="1">
        <v>1.89</v>
      </c>
      <c r="P126" s="1">
        <v>1.89</v>
      </c>
      <c r="Q126" s="1">
        <v>1.98</v>
      </c>
      <c r="R126" s="1">
        <v>1.89</v>
      </c>
      <c r="S126" s="1">
        <v>1.89</v>
      </c>
      <c r="T126" s="1">
        <v>1.89</v>
      </c>
      <c r="U126" s="1">
        <v>4.9000000000000004</v>
      </c>
      <c r="V126" s="1">
        <v>1.89</v>
      </c>
      <c r="W126" s="1">
        <v>2.09</v>
      </c>
      <c r="X126" s="1">
        <v>1.75</v>
      </c>
      <c r="Y126" s="1">
        <v>1.89</v>
      </c>
      <c r="Z126" s="1">
        <v>1.89</v>
      </c>
      <c r="AA126" s="1">
        <v>1.89</v>
      </c>
      <c r="AB126" s="1">
        <v>1.89</v>
      </c>
      <c r="AC126" s="1">
        <v>1.89</v>
      </c>
      <c r="AD126" s="1">
        <v>2.4300000000000002</v>
      </c>
      <c r="AE126" s="1">
        <v>3.63</v>
      </c>
      <c r="AF126" s="1">
        <v>1.89</v>
      </c>
      <c r="AG126" s="1">
        <v>1.89</v>
      </c>
      <c r="AH126" s="1">
        <v>1.89</v>
      </c>
      <c r="AI126" s="1">
        <v>1.83</v>
      </c>
      <c r="AJ126" s="1">
        <v>1.89</v>
      </c>
      <c r="AK126" s="1">
        <v>1.88</v>
      </c>
      <c r="AL126" s="1">
        <v>2.16</v>
      </c>
      <c r="AM126" s="1">
        <v>1.65</v>
      </c>
      <c r="AN126" s="1">
        <v>1.89</v>
      </c>
      <c r="AO126" s="1">
        <v>3.6</v>
      </c>
      <c r="AQ126" s="83">
        <v>1.81</v>
      </c>
      <c r="AR126" s="83">
        <v>1.89</v>
      </c>
    </row>
    <row r="127" spans="1:44" x14ac:dyDescent="0.25">
      <c r="A127" s="1">
        <v>72139910</v>
      </c>
      <c r="B127" s="1" t="s">
        <v>269</v>
      </c>
      <c r="C127" s="1" t="s">
        <v>163</v>
      </c>
      <c r="D127" s="1">
        <v>1.89</v>
      </c>
      <c r="E127" s="1">
        <v>1.89</v>
      </c>
      <c r="F127" s="1">
        <v>1.89</v>
      </c>
      <c r="G127" s="1">
        <v>1.89</v>
      </c>
      <c r="H127" s="1">
        <v>1.89</v>
      </c>
      <c r="I127" s="1">
        <v>2.0099999999999998</v>
      </c>
      <c r="J127" s="1">
        <v>0.13</v>
      </c>
      <c r="K127" s="1">
        <v>1.89</v>
      </c>
      <c r="L127" s="1">
        <v>1.89</v>
      </c>
      <c r="M127" s="1">
        <v>1.84</v>
      </c>
      <c r="N127" s="1">
        <v>1.89</v>
      </c>
      <c r="O127" s="1">
        <v>1.89</v>
      </c>
      <c r="P127" s="1">
        <v>1.89</v>
      </c>
      <c r="Q127" s="1">
        <v>1.98</v>
      </c>
      <c r="R127" s="1">
        <v>1.89</v>
      </c>
      <c r="S127" s="1">
        <v>1.89</v>
      </c>
      <c r="T127" s="1">
        <v>1.89</v>
      </c>
      <c r="U127" s="1">
        <v>4.9000000000000004</v>
      </c>
      <c r="V127" s="1">
        <v>1.89</v>
      </c>
      <c r="W127" s="1">
        <v>2.09</v>
      </c>
      <c r="X127" s="1">
        <v>1.75</v>
      </c>
      <c r="Y127" s="1">
        <v>1.89</v>
      </c>
      <c r="Z127" s="1">
        <v>1.89</v>
      </c>
      <c r="AA127" s="1">
        <v>1.89</v>
      </c>
      <c r="AB127" s="1">
        <v>1.89</v>
      </c>
      <c r="AC127" s="1">
        <v>1.89</v>
      </c>
      <c r="AD127" s="1">
        <v>2.4300000000000002</v>
      </c>
      <c r="AE127" s="1">
        <v>3.63</v>
      </c>
      <c r="AF127" s="1">
        <v>1.89</v>
      </c>
      <c r="AG127" s="1">
        <v>1.89</v>
      </c>
      <c r="AH127" s="1">
        <v>1.89</v>
      </c>
      <c r="AI127" s="1">
        <v>1.83</v>
      </c>
      <c r="AJ127" s="1">
        <v>1.89</v>
      </c>
      <c r="AK127" s="1">
        <v>1.88</v>
      </c>
      <c r="AL127" s="1">
        <v>2.16</v>
      </c>
      <c r="AM127" s="1">
        <v>1.65</v>
      </c>
      <c r="AN127" s="1">
        <v>1.89</v>
      </c>
      <c r="AO127" s="1">
        <v>3.6</v>
      </c>
      <c r="AQ127" s="83">
        <v>1.81</v>
      </c>
      <c r="AR127" s="83">
        <v>1.89</v>
      </c>
    </row>
    <row r="128" spans="1:44" x14ac:dyDescent="0.25">
      <c r="A128" s="1">
        <v>72139990</v>
      </c>
      <c r="B128" s="1" t="s">
        <v>270</v>
      </c>
      <c r="C128" s="1" t="s">
        <v>163</v>
      </c>
      <c r="D128" s="1">
        <v>1.89</v>
      </c>
      <c r="E128" s="1">
        <v>1.89</v>
      </c>
      <c r="F128" s="1">
        <v>1.89</v>
      </c>
      <c r="G128" s="1">
        <v>1.89</v>
      </c>
      <c r="H128" s="1">
        <v>1.89</v>
      </c>
      <c r="I128" s="1">
        <v>2.0099999999999998</v>
      </c>
      <c r="J128" s="1">
        <v>0.13</v>
      </c>
      <c r="K128" s="1">
        <v>1.89</v>
      </c>
      <c r="L128" s="1">
        <v>1.89</v>
      </c>
      <c r="M128" s="1">
        <v>1.84</v>
      </c>
      <c r="N128" s="1">
        <v>1.89</v>
      </c>
      <c r="O128" s="1">
        <v>1.89</v>
      </c>
      <c r="P128" s="1">
        <v>1.89</v>
      </c>
      <c r="Q128" s="1">
        <v>1.98</v>
      </c>
      <c r="R128" s="1">
        <v>1.89</v>
      </c>
      <c r="S128" s="1">
        <v>1.89</v>
      </c>
      <c r="T128" s="1">
        <v>1.89</v>
      </c>
      <c r="U128" s="1">
        <v>4.9000000000000004</v>
      </c>
      <c r="V128" s="1">
        <v>1.89</v>
      </c>
      <c r="W128" s="1">
        <v>2.09</v>
      </c>
      <c r="X128" s="1">
        <v>1.75</v>
      </c>
      <c r="Y128" s="1">
        <v>1.89</v>
      </c>
      <c r="Z128" s="1">
        <v>1.89</v>
      </c>
      <c r="AA128" s="1">
        <v>1.89</v>
      </c>
      <c r="AB128" s="1">
        <v>1.89</v>
      </c>
      <c r="AC128" s="1">
        <v>1.89</v>
      </c>
      <c r="AD128" s="1">
        <v>2.4300000000000002</v>
      </c>
      <c r="AE128" s="1">
        <v>3.63</v>
      </c>
      <c r="AF128" s="1">
        <v>1.89</v>
      </c>
      <c r="AG128" s="1">
        <v>1.89</v>
      </c>
      <c r="AH128" s="1">
        <v>1.89</v>
      </c>
      <c r="AI128" s="1">
        <v>1.83</v>
      </c>
      <c r="AJ128" s="1">
        <v>1.89</v>
      </c>
      <c r="AK128" s="1">
        <v>1.88</v>
      </c>
      <c r="AL128" s="1">
        <v>2.16</v>
      </c>
      <c r="AM128" s="1">
        <v>1.65</v>
      </c>
      <c r="AN128" s="1">
        <v>1.89</v>
      </c>
      <c r="AO128" s="1">
        <v>3.6</v>
      </c>
      <c r="AQ128" s="83">
        <v>1.81</v>
      </c>
      <c r="AR128" s="83">
        <v>1.89</v>
      </c>
    </row>
    <row r="129" spans="1:44" x14ac:dyDescent="0.25">
      <c r="A129" s="1">
        <v>72141000</v>
      </c>
      <c r="B129" s="1" t="s">
        <v>271</v>
      </c>
      <c r="C129" s="1" t="s">
        <v>163</v>
      </c>
      <c r="D129" s="1">
        <v>2.65</v>
      </c>
      <c r="E129" s="1">
        <v>2.65</v>
      </c>
      <c r="F129" s="1">
        <v>2.65</v>
      </c>
      <c r="G129" s="1">
        <v>2.65</v>
      </c>
      <c r="H129" s="1">
        <v>2.65</v>
      </c>
      <c r="I129" s="1">
        <v>4.0599999999999996</v>
      </c>
      <c r="J129" s="1">
        <v>7.0000000000000007E-2</v>
      </c>
      <c r="K129" s="1">
        <v>2.65</v>
      </c>
      <c r="L129" s="1">
        <v>2.65</v>
      </c>
      <c r="M129" s="1">
        <v>2.0499999999999998</v>
      </c>
      <c r="N129" s="1">
        <v>2.65</v>
      </c>
      <c r="O129" s="1">
        <v>2.65</v>
      </c>
      <c r="P129" s="1">
        <v>2.65</v>
      </c>
      <c r="Q129" s="1">
        <v>2.91</v>
      </c>
      <c r="R129" s="1">
        <v>2.65</v>
      </c>
      <c r="S129" s="1">
        <v>2.65</v>
      </c>
      <c r="T129" s="1">
        <v>2.65</v>
      </c>
      <c r="U129" s="1">
        <v>4.97</v>
      </c>
      <c r="V129" s="1">
        <v>2.65</v>
      </c>
      <c r="W129" s="1">
        <v>2.63</v>
      </c>
      <c r="X129" s="1">
        <v>2.14</v>
      </c>
      <c r="Y129" s="1">
        <v>2.65</v>
      </c>
      <c r="Z129" s="1">
        <v>2.65</v>
      </c>
      <c r="AA129" s="1">
        <v>2.65</v>
      </c>
      <c r="AB129" s="1">
        <v>2.65</v>
      </c>
      <c r="AC129" s="1">
        <v>2.65</v>
      </c>
      <c r="AD129" s="1">
        <v>2.4300000000000002</v>
      </c>
      <c r="AE129" s="1">
        <v>3.48</v>
      </c>
      <c r="AF129" s="1">
        <v>2.65</v>
      </c>
      <c r="AG129" s="1">
        <v>2.65</v>
      </c>
      <c r="AH129" s="1">
        <v>2.65</v>
      </c>
      <c r="AI129" s="1">
        <v>3.07</v>
      </c>
      <c r="AJ129" s="1">
        <v>2.65</v>
      </c>
      <c r="AK129" s="1">
        <v>2.15</v>
      </c>
      <c r="AL129" s="1">
        <v>2.09</v>
      </c>
      <c r="AM129" s="1">
        <v>3.04</v>
      </c>
      <c r="AN129" s="1">
        <v>2.65</v>
      </c>
      <c r="AO129" s="1">
        <v>3.6</v>
      </c>
      <c r="AQ129" s="83">
        <v>2.63</v>
      </c>
      <c r="AR129" s="83">
        <v>2.65</v>
      </c>
    </row>
    <row r="130" spans="1:44" x14ac:dyDescent="0.25">
      <c r="A130" s="1">
        <v>72142000</v>
      </c>
      <c r="B130" s="1" t="s">
        <v>272</v>
      </c>
      <c r="C130" s="1" t="s">
        <v>163</v>
      </c>
      <c r="D130" s="1">
        <v>1.89</v>
      </c>
      <c r="E130" s="1">
        <v>1.89</v>
      </c>
      <c r="F130" s="1">
        <v>1.89</v>
      </c>
      <c r="G130" s="1">
        <v>1.89</v>
      </c>
      <c r="H130" s="1">
        <v>1.89</v>
      </c>
      <c r="I130" s="1">
        <v>2.0099999999999998</v>
      </c>
      <c r="J130" s="1">
        <v>0.13</v>
      </c>
      <c r="K130" s="1">
        <v>1.89</v>
      </c>
      <c r="L130" s="1">
        <v>1.89</v>
      </c>
      <c r="M130" s="1">
        <v>1.84</v>
      </c>
      <c r="N130" s="1">
        <v>1.89</v>
      </c>
      <c r="O130" s="1">
        <v>1.89</v>
      </c>
      <c r="P130" s="1">
        <v>1.89</v>
      </c>
      <c r="Q130" s="1">
        <v>1.98</v>
      </c>
      <c r="R130" s="1">
        <v>1.89</v>
      </c>
      <c r="S130" s="1">
        <v>1.89</v>
      </c>
      <c r="T130" s="1">
        <v>1.89</v>
      </c>
      <c r="U130" s="1">
        <v>4.9000000000000004</v>
      </c>
      <c r="V130" s="1">
        <v>1.89</v>
      </c>
      <c r="W130" s="1">
        <v>2.09</v>
      </c>
      <c r="X130" s="1">
        <v>1.75</v>
      </c>
      <c r="Y130" s="1">
        <v>1.89</v>
      </c>
      <c r="Z130" s="1">
        <v>1.89</v>
      </c>
      <c r="AA130" s="1">
        <v>1.89</v>
      </c>
      <c r="AB130" s="1">
        <v>1.89</v>
      </c>
      <c r="AC130" s="1">
        <v>1.89</v>
      </c>
      <c r="AD130" s="1">
        <v>2.4300000000000002</v>
      </c>
      <c r="AE130" s="1">
        <v>3.63</v>
      </c>
      <c r="AF130" s="1">
        <v>1.89</v>
      </c>
      <c r="AG130" s="1">
        <v>1.89</v>
      </c>
      <c r="AH130" s="1">
        <v>1.89</v>
      </c>
      <c r="AI130" s="1">
        <v>1.83</v>
      </c>
      <c r="AJ130" s="1">
        <v>1.89</v>
      </c>
      <c r="AK130" s="1">
        <v>1.88</v>
      </c>
      <c r="AL130" s="1">
        <v>2.16</v>
      </c>
      <c r="AM130" s="1">
        <v>1.65</v>
      </c>
      <c r="AN130" s="1">
        <v>1.89</v>
      </c>
      <c r="AO130" s="1">
        <v>3.6</v>
      </c>
      <c r="AQ130" s="83">
        <v>1.81</v>
      </c>
      <c r="AR130" s="83">
        <v>1.89</v>
      </c>
    </row>
    <row r="131" spans="1:44" x14ac:dyDescent="0.25">
      <c r="A131" s="1">
        <v>72143000</v>
      </c>
      <c r="B131" s="1" t="s">
        <v>273</v>
      </c>
      <c r="C131" s="1" t="s">
        <v>163</v>
      </c>
      <c r="D131" s="1">
        <v>1.89</v>
      </c>
      <c r="E131" s="1">
        <v>1.89</v>
      </c>
      <c r="F131" s="1">
        <v>1.89</v>
      </c>
      <c r="G131" s="1">
        <v>1.89</v>
      </c>
      <c r="H131" s="1">
        <v>1.89</v>
      </c>
      <c r="I131" s="1">
        <v>2.0099999999999998</v>
      </c>
      <c r="J131" s="1">
        <v>0.13</v>
      </c>
      <c r="K131" s="1">
        <v>1.89</v>
      </c>
      <c r="L131" s="1">
        <v>1.89</v>
      </c>
      <c r="M131" s="1">
        <v>1.84</v>
      </c>
      <c r="N131" s="1">
        <v>1.89</v>
      </c>
      <c r="O131" s="1">
        <v>1.89</v>
      </c>
      <c r="P131" s="1">
        <v>1.89</v>
      </c>
      <c r="Q131" s="1">
        <v>1.98</v>
      </c>
      <c r="R131" s="1">
        <v>1.89</v>
      </c>
      <c r="S131" s="1">
        <v>1.89</v>
      </c>
      <c r="T131" s="1">
        <v>1.89</v>
      </c>
      <c r="U131" s="1">
        <v>4.9000000000000004</v>
      </c>
      <c r="V131" s="1">
        <v>1.89</v>
      </c>
      <c r="W131" s="1">
        <v>2.09</v>
      </c>
      <c r="X131" s="1">
        <v>1.75</v>
      </c>
      <c r="Y131" s="1">
        <v>1.89</v>
      </c>
      <c r="Z131" s="1">
        <v>1.89</v>
      </c>
      <c r="AA131" s="1">
        <v>1.89</v>
      </c>
      <c r="AB131" s="1">
        <v>1.89</v>
      </c>
      <c r="AC131" s="1">
        <v>1.89</v>
      </c>
      <c r="AD131" s="1">
        <v>2.4300000000000002</v>
      </c>
      <c r="AE131" s="1">
        <v>3.63</v>
      </c>
      <c r="AF131" s="1">
        <v>1.89</v>
      </c>
      <c r="AG131" s="1">
        <v>1.89</v>
      </c>
      <c r="AH131" s="1">
        <v>1.89</v>
      </c>
      <c r="AI131" s="1">
        <v>1.83</v>
      </c>
      <c r="AJ131" s="1">
        <v>1.89</v>
      </c>
      <c r="AK131" s="1">
        <v>1.88</v>
      </c>
      <c r="AL131" s="1">
        <v>2.16</v>
      </c>
      <c r="AM131" s="1">
        <v>1.65</v>
      </c>
      <c r="AN131" s="1">
        <v>1.89</v>
      </c>
      <c r="AO131" s="1">
        <v>3.6</v>
      </c>
      <c r="AQ131" s="83">
        <v>1.81</v>
      </c>
      <c r="AR131" s="83">
        <v>1.89</v>
      </c>
    </row>
    <row r="132" spans="1:44" x14ac:dyDescent="0.25">
      <c r="A132" s="1">
        <v>72149110</v>
      </c>
      <c r="B132" s="1" t="s">
        <v>274</v>
      </c>
      <c r="C132" s="1" t="s">
        <v>163</v>
      </c>
      <c r="D132" s="1">
        <v>1.89</v>
      </c>
      <c r="E132" s="1">
        <v>1.89</v>
      </c>
      <c r="F132" s="1">
        <v>1.89</v>
      </c>
      <c r="G132" s="1">
        <v>1.89</v>
      </c>
      <c r="H132" s="1">
        <v>1.89</v>
      </c>
      <c r="I132" s="1">
        <v>2.0099999999999998</v>
      </c>
      <c r="J132" s="1">
        <v>0.13</v>
      </c>
      <c r="K132" s="1">
        <v>1.89</v>
      </c>
      <c r="L132" s="1">
        <v>1.89</v>
      </c>
      <c r="M132" s="1">
        <v>1.84</v>
      </c>
      <c r="N132" s="1">
        <v>1.89</v>
      </c>
      <c r="O132" s="1">
        <v>1.89</v>
      </c>
      <c r="P132" s="1">
        <v>1.89</v>
      </c>
      <c r="Q132" s="1">
        <v>1.98</v>
      </c>
      <c r="R132" s="1">
        <v>1.89</v>
      </c>
      <c r="S132" s="1">
        <v>1.89</v>
      </c>
      <c r="T132" s="1">
        <v>1.89</v>
      </c>
      <c r="U132" s="1">
        <v>4.9000000000000004</v>
      </c>
      <c r="V132" s="1">
        <v>1.89</v>
      </c>
      <c r="W132" s="1">
        <v>2.09</v>
      </c>
      <c r="X132" s="1">
        <v>1.75</v>
      </c>
      <c r="Y132" s="1">
        <v>1.89</v>
      </c>
      <c r="Z132" s="1">
        <v>1.89</v>
      </c>
      <c r="AA132" s="1">
        <v>1.89</v>
      </c>
      <c r="AB132" s="1">
        <v>1.89</v>
      </c>
      <c r="AC132" s="1">
        <v>1.89</v>
      </c>
      <c r="AD132" s="1">
        <v>2.4300000000000002</v>
      </c>
      <c r="AE132" s="1">
        <v>3.63</v>
      </c>
      <c r="AF132" s="1">
        <v>1.89</v>
      </c>
      <c r="AG132" s="1">
        <v>1.89</v>
      </c>
      <c r="AH132" s="1">
        <v>1.89</v>
      </c>
      <c r="AI132" s="1">
        <v>1.83</v>
      </c>
      <c r="AJ132" s="1">
        <v>1.89</v>
      </c>
      <c r="AK132" s="1">
        <v>1.88</v>
      </c>
      <c r="AL132" s="1">
        <v>2.16</v>
      </c>
      <c r="AM132" s="1">
        <v>1.65</v>
      </c>
      <c r="AN132" s="1">
        <v>1.89</v>
      </c>
      <c r="AO132" s="1">
        <v>3.6</v>
      </c>
      <c r="AQ132" s="83">
        <v>1.81</v>
      </c>
      <c r="AR132" s="83">
        <v>1.89</v>
      </c>
    </row>
    <row r="133" spans="1:44" x14ac:dyDescent="0.25">
      <c r="A133" s="1">
        <v>72149190</v>
      </c>
      <c r="B133" s="1" t="s">
        <v>275</v>
      </c>
      <c r="C133" s="1" t="s">
        <v>163</v>
      </c>
      <c r="D133" s="1">
        <v>1.89</v>
      </c>
      <c r="E133" s="1">
        <v>1.89</v>
      </c>
      <c r="F133" s="1">
        <v>1.89</v>
      </c>
      <c r="G133" s="1">
        <v>1.89</v>
      </c>
      <c r="H133" s="1">
        <v>1.89</v>
      </c>
      <c r="I133" s="1">
        <v>2.0099999999999998</v>
      </c>
      <c r="J133" s="1">
        <v>0.13</v>
      </c>
      <c r="K133" s="1">
        <v>1.89</v>
      </c>
      <c r="L133" s="1">
        <v>1.89</v>
      </c>
      <c r="M133" s="1">
        <v>1.84</v>
      </c>
      <c r="N133" s="1">
        <v>1.89</v>
      </c>
      <c r="O133" s="1">
        <v>1.89</v>
      </c>
      <c r="P133" s="1">
        <v>1.89</v>
      </c>
      <c r="Q133" s="1">
        <v>1.98</v>
      </c>
      <c r="R133" s="1">
        <v>1.89</v>
      </c>
      <c r="S133" s="1">
        <v>1.89</v>
      </c>
      <c r="T133" s="1">
        <v>1.89</v>
      </c>
      <c r="U133" s="1">
        <v>4.9000000000000004</v>
      </c>
      <c r="V133" s="1">
        <v>1.89</v>
      </c>
      <c r="W133" s="1">
        <v>2.09</v>
      </c>
      <c r="X133" s="1">
        <v>1.75</v>
      </c>
      <c r="Y133" s="1">
        <v>1.89</v>
      </c>
      <c r="Z133" s="1">
        <v>1.89</v>
      </c>
      <c r="AA133" s="1">
        <v>1.89</v>
      </c>
      <c r="AB133" s="1">
        <v>1.89</v>
      </c>
      <c r="AC133" s="1">
        <v>1.89</v>
      </c>
      <c r="AD133" s="1">
        <v>2.4300000000000002</v>
      </c>
      <c r="AE133" s="1">
        <v>3.63</v>
      </c>
      <c r="AF133" s="1">
        <v>1.89</v>
      </c>
      <c r="AG133" s="1">
        <v>1.89</v>
      </c>
      <c r="AH133" s="1">
        <v>1.89</v>
      </c>
      <c r="AI133" s="1">
        <v>1.83</v>
      </c>
      <c r="AJ133" s="1">
        <v>1.89</v>
      </c>
      <c r="AK133" s="1">
        <v>1.88</v>
      </c>
      <c r="AL133" s="1">
        <v>2.16</v>
      </c>
      <c r="AM133" s="1">
        <v>1.65</v>
      </c>
      <c r="AN133" s="1">
        <v>1.89</v>
      </c>
      <c r="AO133" s="1">
        <v>3.6</v>
      </c>
      <c r="AQ133" s="83">
        <v>1.81</v>
      </c>
      <c r="AR133" s="83">
        <v>1.89</v>
      </c>
    </row>
    <row r="134" spans="1:44" x14ac:dyDescent="0.25">
      <c r="A134" s="1">
        <v>72149910</v>
      </c>
      <c r="B134" s="1" t="s">
        <v>276</v>
      </c>
      <c r="C134" s="1" t="s">
        <v>163</v>
      </c>
      <c r="D134" s="1">
        <v>1.89</v>
      </c>
      <c r="E134" s="1">
        <v>1.89</v>
      </c>
      <c r="F134" s="1">
        <v>1.89</v>
      </c>
      <c r="G134" s="1">
        <v>1.89</v>
      </c>
      <c r="H134" s="1">
        <v>1.89</v>
      </c>
      <c r="I134" s="1">
        <v>2.0099999999999998</v>
      </c>
      <c r="J134" s="1">
        <v>0.13</v>
      </c>
      <c r="K134" s="1">
        <v>1.89</v>
      </c>
      <c r="L134" s="1">
        <v>1.89</v>
      </c>
      <c r="M134" s="1">
        <v>1.84</v>
      </c>
      <c r="N134" s="1">
        <v>1.89</v>
      </c>
      <c r="O134" s="1">
        <v>1.89</v>
      </c>
      <c r="P134" s="1">
        <v>1.89</v>
      </c>
      <c r="Q134" s="1">
        <v>1.98</v>
      </c>
      <c r="R134" s="1">
        <v>1.89</v>
      </c>
      <c r="S134" s="1">
        <v>1.89</v>
      </c>
      <c r="T134" s="1">
        <v>1.89</v>
      </c>
      <c r="U134" s="1">
        <v>4.9000000000000004</v>
      </c>
      <c r="V134" s="1">
        <v>1.89</v>
      </c>
      <c r="W134" s="1">
        <v>2.09</v>
      </c>
      <c r="X134" s="1">
        <v>1.75</v>
      </c>
      <c r="Y134" s="1">
        <v>1.89</v>
      </c>
      <c r="Z134" s="1">
        <v>1.89</v>
      </c>
      <c r="AA134" s="1">
        <v>1.89</v>
      </c>
      <c r="AB134" s="1">
        <v>1.89</v>
      </c>
      <c r="AC134" s="1">
        <v>1.89</v>
      </c>
      <c r="AD134" s="1">
        <v>2.4300000000000002</v>
      </c>
      <c r="AE134" s="1">
        <v>3.63</v>
      </c>
      <c r="AF134" s="1">
        <v>1.89</v>
      </c>
      <c r="AG134" s="1">
        <v>1.89</v>
      </c>
      <c r="AH134" s="1">
        <v>1.89</v>
      </c>
      <c r="AI134" s="1">
        <v>1.83</v>
      </c>
      <c r="AJ134" s="1">
        <v>1.89</v>
      </c>
      <c r="AK134" s="1">
        <v>1.88</v>
      </c>
      <c r="AL134" s="1">
        <v>2.16</v>
      </c>
      <c r="AM134" s="1">
        <v>1.65</v>
      </c>
      <c r="AN134" s="1">
        <v>1.89</v>
      </c>
      <c r="AO134" s="1">
        <v>3.6</v>
      </c>
      <c r="AQ134" s="83">
        <v>1.81</v>
      </c>
      <c r="AR134" s="83">
        <v>1.89</v>
      </c>
    </row>
    <row r="135" spans="1:44" x14ac:dyDescent="0.25">
      <c r="A135" s="1">
        <v>72149931</v>
      </c>
      <c r="B135" s="1" t="s">
        <v>277</v>
      </c>
      <c r="C135" s="1" t="s">
        <v>163</v>
      </c>
      <c r="D135" s="1">
        <v>1.89</v>
      </c>
      <c r="E135" s="1">
        <v>1.89</v>
      </c>
      <c r="F135" s="1">
        <v>1.89</v>
      </c>
      <c r="G135" s="1">
        <v>1.89</v>
      </c>
      <c r="H135" s="1">
        <v>1.89</v>
      </c>
      <c r="I135" s="1">
        <v>2.0099999999999998</v>
      </c>
      <c r="J135" s="1">
        <v>0.13</v>
      </c>
      <c r="K135" s="1">
        <v>1.89</v>
      </c>
      <c r="L135" s="1">
        <v>1.89</v>
      </c>
      <c r="M135" s="1">
        <v>1.84</v>
      </c>
      <c r="N135" s="1">
        <v>1.89</v>
      </c>
      <c r="O135" s="1">
        <v>1.89</v>
      </c>
      <c r="P135" s="1">
        <v>1.89</v>
      </c>
      <c r="Q135" s="1">
        <v>1.98</v>
      </c>
      <c r="R135" s="1">
        <v>1.89</v>
      </c>
      <c r="S135" s="1">
        <v>1.89</v>
      </c>
      <c r="T135" s="1">
        <v>1.89</v>
      </c>
      <c r="U135" s="1">
        <v>4.9000000000000004</v>
      </c>
      <c r="V135" s="1">
        <v>1.89</v>
      </c>
      <c r="W135" s="1">
        <v>2.09</v>
      </c>
      <c r="X135" s="1">
        <v>1.75</v>
      </c>
      <c r="Y135" s="1">
        <v>1.89</v>
      </c>
      <c r="Z135" s="1">
        <v>1.89</v>
      </c>
      <c r="AA135" s="1">
        <v>1.89</v>
      </c>
      <c r="AB135" s="1">
        <v>1.89</v>
      </c>
      <c r="AC135" s="1">
        <v>1.89</v>
      </c>
      <c r="AD135" s="1">
        <v>2.4300000000000002</v>
      </c>
      <c r="AE135" s="1">
        <v>3.63</v>
      </c>
      <c r="AF135" s="1">
        <v>1.89</v>
      </c>
      <c r="AG135" s="1">
        <v>1.89</v>
      </c>
      <c r="AH135" s="1">
        <v>1.89</v>
      </c>
      <c r="AI135" s="1">
        <v>1.83</v>
      </c>
      <c r="AJ135" s="1">
        <v>1.89</v>
      </c>
      <c r="AK135" s="1">
        <v>1.88</v>
      </c>
      <c r="AL135" s="1">
        <v>2.16</v>
      </c>
      <c r="AM135" s="1">
        <v>1.65</v>
      </c>
      <c r="AN135" s="1">
        <v>1.89</v>
      </c>
      <c r="AO135" s="1">
        <v>3.6</v>
      </c>
      <c r="AQ135" s="83">
        <v>1.81</v>
      </c>
      <c r="AR135" s="83">
        <v>1.89</v>
      </c>
    </row>
    <row r="136" spans="1:44" x14ac:dyDescent="0.25">
      <c r="A136" s="1">
        <v>72149939</v>
      </c>
      <c r="B136" s="1" t="s">
        <v>278</v>
      </c>
      <c r="C136" s="1" t="s">
        <v>163</v>
      </c>
      <c r="D136" s="1">
        <v>1.89</v>
      </c>
      <c r="E136" s="1">
        <v>1.89</v>
      </c>
      <c r="F136" s="1">
        <v>1.89</v>
      </c>
      <c r="G136" s="1">
        <v>1.89</v>
      </c>
      <c r="H136" s="1">
        <v>1.89</v>
      </c>
      <c r="I136" s="1">
        <v>2.0099999999999998</v>
      </c>
      <c r="J136" s="1">
        <v>0.13</v>
      </c>
      <c r="K136" s="1">
        <v>1.89</v>
      </c>
      <c r="L136" s="1">
        <v>1.89</v>
      </c>
      <c r="M136" s="1">
        <v>1.84</v>
      </c>
      <c r="N136" s="1">
        <v>1.89</v>
      </c>
      <c r="O136" s="1">
        <v>1.89</v>
      </c>
      <c r="P136" s="1">
        <v>1.89</v>
      </c>
      <c r="Q136" s="1">
        <v>1.98</v>
      </c>
      <c r="R136" s="1">
        <v>1.89</v>
      </c>
      <c r="S136" s="1">
        <v>1.89</v>
      </c>
      <c r="T136" s="1">
        <v>1.89</v>
      </c>
      <c r="U136" s="1">
        <v>4.9000000000000004</v>
      </c>
      <c r="V136" s="1">
        <v>1.89</v>
      </c>
      <c r="W136" s="1">
        <v>2.09</v>
      </c>
      <c r="X136" s="1">
        <v>1.75</v>
      </c>
      <c r="Y136" s="1">
        <v>1.89</v>
      </c>
      <c r="Z136" s="1">
        <v>1.89</v>
      </c>
      <c r="AA136" s="1">
        <v>1.89</v>
      </c>
      <c r="AB136" s="1">
        <v>1.89</v>
      </c>
      <c r="AC136" s="1">
        <v>1.89</v>
      </c>
      <c r="AD136" s="1">
        <v>2.4300000000000002</v>
      </c>
      <c r="AE136" s="1">
        <v>3.63</v>
      </c>
      <c r="AF136" s="1">
        <v>1.89</v>
      </c>
      <c r="AG136" s="1">
        <v>1.89</v>
      </c>
      <c r="AH136" s="1">
        <v>1.89</v>
      </c>
      <c r="AI136" s="1">
        <v>1.83</v>
      </c>
      <c r="AJ136" s="1">
        <v>1.89</v>
      </c>
      <c r="AK136" s="1">
        <v>1.88</v>
      </c>
      <c r="AL136" s="1">
        <v>2.16</v>
      </c>
      <c r="AM136" s="1">
        <v>1.65</v>
      </c>
      <c r="AN136" s="1">
        <v>1.89</v>
      </c>
      <c r="AO136" s="1">
        <v>3.6</v>
      </c>
      <c r="AQ136" s="83">
        <v>1.81</v>
      </c>
      <c r="AR136" s="83">
        <v>1.89</v>
      </c>
    </row>
    <row r="137" spans="1:44" x14ac:dyDescent="0.25">
      <c r="A137" s="1">
        <v>72149950</v>
      </c>
      <c r="B137" s="1" t="s">
        <v>279</v>
      </c>
      <c r="C137" s="1" t="s">
        <v>163</v>
      </c>
      <c r="D137" s="1">
        <v>1.89</v>
      </c>
      <c r="E137" s="1">
        <v>1.89</v>
      </c>
      <c r="F137" s="1">
        <v>1.89</v>
      </c>
      <c r="G137" s="1">
        <v>1.89</v>
      </c>
      <c r="H137" s="1">
        <v>1.89</v>
      </c>
      <c r="I137" s="1">
        <v>2.0099999999999998</v>
      </c>
      <c r="J137" s="1">
        <v>0.13</v>
      </c>
      <c r="K137" s="1">
        <v>1.89</v>
      </c>
      <c r="L137" s="1">
        <v>1.89</v>
      </c>
      <c r="M137" s="1">
        <v>1.84</v>
      </c>
      <c r="N137" s="1">
        <v>1.89</v>
      </c>
      <c r="O137" s="1">
        <v>1.89</v>
      </c>
      <c r="P137" s="1">
        <v>1.89</v>
      </c>
      <c r="Q137" s="1">
        <v>1.98</v>
      </c>
      <c r="R137" s="1">
        <v>1.89</v>
      </c>
      <c r="S137" s="1">
        <v>1.89</v>
      </c>
      <c r="T137" s="1">
        <v>1.89</v>
      </c>
      <c r="U137" s="1">
        <v>4.9000000000000004</v>
      </c>
      <c r="V137" s="1">
        <v>1.89</v>
      </c>
      <c r="W137" s="1">
        <v>2.09</v>
      </c>
      <c r="X137" s="1">
        <v>1.75</v>
      </c>
      <c r="Y137" s="1">
        <v>1.89</v>
      </c>
      <c r="Z137" s="1">
        <v>1.89</v>
      </c>
      <c r="AA137" s="1">
        <v>1.89</v>
      </c>
      <c r="AB137" s="1">
        <v>1.89</v>
      </c>
      <c r="AC137" s="1">
        <v>1.89</v>
      </c>
      <c r="AD137" s="1">
        <v>2.4300000000000002</v>
      </c>
      <c r="AE137" s="1">
        <v>3.63</v>
      </c>
      <c r="AF137" s="1">
        <v>1.89</v>
      </c>
      <c r="AG137" s="1">
        <v>1.89</v>
      </c>
      <c r="AH137" s="1">
        <v>1.89</v>
      </c>
      <c r="AI137" s="1">
        <v>1.83</v>
      </c>
      <c r="AJ137" s="1">
        <v>1.89</v>
      </c>
      <c r="AK137" s="1">
        <v>1.88</v>
      </c>
      <c r="AL137" s="1">
        <v>2.16</v>
      </c>
      <c r="AM137" s="1">
        <v>1.65</v>
      </c>
      <c r="AN137" s="1">
        <v>1.89</v>
      </c>
      <c r="AO137" s="1">
        <v>3.6</v>
      </c>
      <c r="AQ137" s="83">
        <v>1.81</v>
      </c>
      <c r="AR137" s="83">
        <v>1.89</v>
      </c>
    </row>
    <row r="138" spans="1:44" x14ac:dyDescent="0.25">
      <c r="A138" s="1">
        <v>72149971</v>
      </c>
      <c r="B138" s="1" t="s">
        <v>280</v>
      </c>
      <c r="C138" s="1" t="s">
        <v>163</v>
      </c>
      <c r="D138" s="1">
        <v>1.89</v>
      </c>
      <c r="E138" s="1">
        <v>1.89</v>
      </c>
      <c r="F138" s="1">
        <v>1.89</v>
      </c>
      <c r="G138" s="1">
        <v>1.89</v>
      </c>
      <c r="H138" s="1">
        <v>1.89</v>
      </c>
      <c r="I138" s="1">
        <v>2.0099999999999998</v>
      </c>
      <c r="J138" s="1">
        <v>0.13</v>
      </c>
      <c r="K138" s="1">
        <v>1.89</v>
      </c>
      <c r="L138" s="1">
        <v>1.89</v>
      </c>
      <c r="M138" s="1">
        <v>1.84</v>
      </c>
      <c r="N138" s="1">
        <v>1.89</v>
      </c>
      <c r="O138" s="1">
        <v>1.89</v>
      </c>
      <c r="P138" s="1">
        <v>1.89</v>
      </c>
      <c r="Q138" s="1">
        <v>1.98</v>
      </c>
      <c r="R138" s="1">
        <v>1.89</v>
      </c>
      <c r="S138" s="1">
        <v>1.89</v>
      </c>
      <c r="T138" s="1">
        <v>1.89</v>
      </c>
      <c r="U138" s="1">
        <v>4.9000000000000004</v>
      </c>
      <c r="V138" s="1">
        <v>1.89</v>
      </c>
      <c r="W138" s="1">
        <v>2.09</v>
      </c>
      <c r="X138" s="1">
        <v>1.75</v>
      </c>
      <c r="Y138" s="1">
        <v>1.89</v>
      </c>
      <c r="Z138" s="1">
        <v>1.89</v>
      </c>
      <c r="AA138" s="1">
        <v>1.89</v>
      </c>
      <c r="AB138" s="1">
        <v>1.89</v>
      </c>
      <c r="AC138" s="1">
        <v>1.89</v>
      </c>
      <c r="AD138" s="1">
        <v>2.4300000000000002</v>
      </c>
      <c r="AE138" s="1">
        <v>3.63</v>
      </c>
      <c r="AF138" s="1">
        <v>1.89</v>
      </c>
      <c r="AG138" s="1">
        <v>1.89</v>
      </c>
      <c r="AH138" s="1">
        <v>1.89</v>
      </c>
      <c r="AI138" s="1">
        <v>1.83</v>
      </c>
      <c r="AJ138" s="1">
        <v>1.89</v>
      </c>
      <c r="AK138" s="1">
        <v>1.88</v>
      </c>
      <c r="AL138" s="1">
        <v>2.16</v>
      </c>
      <c r="AM138" s="1">
        <v>1.65</v>
      </c>
      <c r="AN138" s="1">
        <v>1.89</v>
      </c>
      <c r="AO138" s="1">
        <v>3.6</v>
      </c>
      <c r="AQ138" s="83">
        <v>1.81</v>
      </c>
      <c r="AR138" s="83">
        <v>1.89</v>
      </c>
    </row>
    <row r="139" spans="1:44" x14ac:dyDescent="0.25">
      <c r="A139" s="1">
        <v>72149979</v>
      </c>
      <c r="B139" s="1" t="s">
        <v>281</v>
      </c>
      <c r="C139" s="1" t="s">
        <v>163</v>
      </c>
      <c r="D139" s="1">
        <v>1.89</v>
      </c>
      <c r="E139" s="1">
        <v>1.89</v>
      </c>
      <c r="F139" s="1">
        <v>1.89</v>
      </c>
      <c r="G139" s="1">
        <v>1.89</v>
      </c>
      <c r="H139" s="1">
        <v>1.89</v>
      </c>
      <c r="I139" s="1">
        <v>2.0099999999999998</v>
      </c>
      <c r="J139" s="1">
        <v>0.13</v>
      </c>
      <c r="K139" s="1">
        <v>1.89</v>
      </c>
      <c r="L139" s="1">
        <v>1.89</v>
      </c>
      <c r="M139" s="1">
        <v>1.84</v>
      </c>
      <c r="N139" s="1">
        <v>1.89</v>
      </c>
      <c r="O139" s="1">
        <v>1.89</v>
      </c>
      <c r="P139" s="1">
        <v>1.89</v>
      </c>
      <c r="Q139" s="1">
        <v>1.98</v>
      </c>
      <c r="R139" s="1">
        <v>1.89</v>
      </c>
      <c r="S139" s="1">
        <v>1.89</v>
      </c>
      <c r="T139" s="1">
        <v>1.89</v>
      </c>
      <c r="U139" s="1">
        <v>4.9000000000000004</v>
      </c>
      <c r="V139" s="1">
        <v>1.89</v>
      </c>
      <c r="W139" s="1">
        <v>2.09</v>
      </c>
      <c r="X139" s="1">
        <v>1.75</v>
      </c>
      <c r="Y139" s="1">
        <v>1.89</v>
      </c>
      <c r="Z139" s="1">
        <v>1.89</v>
      </c>
      <c r="AA139" s="1">
        <v>1.89</v>
      </c>
      <c r="AB139" s="1">
        <v>1.89</v>
      </c>
      <c r="AC139" s="1">
        <v>1.89</v>
      </c>
      <c r="AD139" s="1">
        <v>2.4300000000000002</v>
      </c>
      <c r="AE139" s="1">
        <v>3.63</v>
      </c>
      <c r="AF139" s="1">
        <v>1.89</v>
      </c>
      <c r="AG139" s="1">
        <v>1.89</v>
      </c>
      <c r="AH139" s="1">
        <v>1.89</v>
      </c>
      <c r="AI139" s="1">
        <v>1.83</v>
      </c>
      <c r="AJ139" s="1">
        <v>1.89</v>
      </c>
      <c r="AK139" s="1">
        <v>1.88</v>
      </c>
      <c r="AL139" s="1">
        <v>2.16</v>
      </c>
      <c r="AM139" s="1">
        <v>1.65</v>
      </c>
      <c r="AN139" s="1">
        <v>1.89</v>
      </c>
      <c r="AO139" s="1">
        <v>3.6</v>
      </c>
      <c r="AQ139" s="83">
        <v>1.81</v>
      </c>
      <c r="AR139" s="83">
        <v>1.89</v>
      </c>
    </row>
    <row r="140" spans="1:44" x14ac:dyDescent="0.25">
      <c r="A140" s="1">
        <v>72149995</v>
      </c>
      <c r="B140" s="1" t="s">
        <v>282</v>
      </c>
      <c r="C140" s="1" t="s">
        <v>163</v>
      </c>
      <c r="D140" s="1">
        <v>1.89</v>
      </c>
      <c r="E140" s="1">
        <v>1.89</v>
      </c>
      <c r="F140" s="1">
        <v>1.89</v>
      </c>
      <c r="G140" s="1">
        <v>1.89</v>
      </c>
      <c r="H140" s="1">
        <v>1.89</v>
      </c>
      <c r="I140" s="1">
        <v>2.0099999999999998</v>
      </c>
      <c r="J140" s="1">
        <v>0.13</v>
      </c>
      <c r="K140" s="1">
        <v>1.89</v>
      </c>
      <c r="L140" s="1">
        <v>1.89</v>
      </c>
      <c r="M140" s="1">
        <v>1.84</v>
      </c>
      <c r="N140" s="1">
        <v>1.89</v>
      </c>
      <c r="O140" s="1">
        <v>1.89</v>
      </c>
      <c r="P140" s="1">
        <v>1.89</v>
      </c>
      <c r="Q140" s="1">
        <v>1.98</v>
      </c>
      <c r="R140" s="1">
        <v>1.89</v>
      </c>
      <c r="S140" s="1">
        <v>1.89</v>
      </c>
      <c r="T140" s="1">
        <v>1.89</v>
      </c>
      <c r="U140" s="1">
        <v>4.9000000000000004</v>
      </c>
      <c r="V140" s="1">
        <v>1.89</v>
      </c>
      <c r="W140" s="1">
        <v>2.09</v>
      </c>
      <c r="X140" s="1">
        <v>1.75</v>
      </c>
      <c r="Y140" s="1">
        <v>1.89</v>
      </c>
      <c r="Z140" s="1">
        <v>1.89</v>
      </c>
      <c r="AA140" s="1">
        <v>1.89</v>
      </c>
      <c r="AB140" s="1">
        <v>1.89</v>
      </c>
      <c r="AC140" s="1">
        <v>1.89</v>
      </c>
      <c r="AD140" s="1">
        <v>2.4300000000000002</v>
      </c>
      <c r="AE140" s="1">
        <v>3.63</v>
      </c>
      <c r="AF140" s="1">
        <v>1.89</v>
      </c>
      <c r="AG140" s="1">
        <v>1.89</v>
      </c>
      <c r="AH140" s="1">
        <v>1.89</v>
      </c>
      <c r="AI140" s="1">
        <v>1.83</v>
      </c>
      <c r="AJ140" s="1">
        <v>1.89</v>
      </c>
      <c r="AK140" s="1">
        <v>1.88</v>
      </c>
      <c r="AL140" s="1">
        <v>2.16</v>
      </c>
      <c r="AM140" s="1">
        <v>1.65</v>
      </c>
      <c r="AN140" s="1">
        <v>1.89</v>
      </c>
      <c r="AO140" s="1">
        <v>3.6</v>
      </c>
      <c r="AQ140" s="83">
        <v>1.81</v>
      </c>
      <c r="AR140" s="83">
        <v>1.89</v>
      </c>
    </row>
    <row r="141" spans="1:44" x14ac:dyDescent="0.25">
      <c r="A141" s="1">
        <v>72151000</v>
      </c>
      <c r="B141" s="1" t="s">
        <v>283</v>
      </c>
      <c r="C141" s="1" t="s">
        <v>163</v>
      </c>
      <c r="D141" s="1">
        <v>1.89</v>
      </c>
      <c r="E141" s="1">
        <v>1.89</v>
      </c>
      <c r="F141" s="1">
        <v>1.89</v>
      </c>
      <c r="G141" s="1">
        <v>1.89</v>
      </c>
      <c r="H141" s="1">
        <v>1.89</v>
      </c>
      <c r="I141" s="1">
        <v>2.0099999999999998</v>
      </c>
      <c r="J141" s="1">
        <v>0.13</v>
      </c>
      <c r="K141" s="1">
        <v>1.89</v>
      </c>
      <c r="L141" s="1">
        <v>1.89</v>
      </c>
      <c r="M141" s="1">
        <v>1.84</v>
      </c>
      <c r="N141" s="1">
        <v>1.89</v>
      </c>
      <c r="O141" s="1">
        <v>1.89</v>
      </c>
      <c r="P141" s="1">
        <v>1.89</v>
      </c>
      <c r="Q141" s="1">
        <v>1.98</v>
      </c>
      <c r="R141" s="1">
        <v>1.89</v>
      </c>
      <c r="S141" s="1">
        <v>1.89</v>
      </c>
      <c r="T141" s="1">
        <v>1.89</v>
      </c>
      <c r="U141" s="1">
        <v>4.9000000000000004</v>
      </c>
      <c r="V141" s="1">
        <v>1.89</v>
      </c>
      <c r="W141" s="1">
        <v>2.09</v>
      </c>
      <c r="X141" s="1">
        <v>1.75</v>
      </c>
      <c r="Y141" s="1">
        <v>1.89</v>
      </c>
      <c r="Z141" s="1">
        <v>1.89</v>
      </c>
      <c r="AA141" s="1">
        <v>1.89</v>
      </c>
      <c r="AB141" s="1">
        <v>1.89</v>
      </c>
      <c r="AC141" s="1">
        <v>1.89</v>
      </c>
      <c r="AD141" s="1">
        <v>2.4300000000000002</v>
      </c>
      <c r="AE141" s="1">
        <v>3.63</v>
      </c>
      <c r="AF141" s="1">
        <v>1.89</v>
      </c>
      <c r="AG141" s="1">
        <v>1.89</v>
      </c>
      <c r="AH141" s="1">
        <v>1.89</v>
      </c>
      <c r="AI141" s="1">
        <v>1.83</v>
      </c>
      <c r="AJ141" s="1">
        <v>1.89</v>
      </c>
      <c r="AK141" s="1">
        <v>1.88</v>
      </c>
      <c r="AL141" s="1">
        <v>2.16</v>
      </c>
      <c r="AM141" s="1">
        <v>1.65</v>
      </c>
      <c r="AN141" s="1">
        <v>1.89</v>
      </c>
      <c r="AO141" s="1">
        <v>3.6</v>
      </c>
      <c r="AQ141" s="83">
        <v>1.81</v>
      </c>
      <c r="AR141" s="83">
        <v>1.89</v>
      </c>
    </row>
    <row r="142" spans="1:44" x14ac:dyDescent="0.25">
      <c r="A142" s="1">
        <v>72155011</v>
      </c>
      <c r="B142" s="1" t="s">
        <v>284</v>
      </c>
      <c r="C142" s="1" t="s">
        <v>163</v>
      </c>
      <c r="D142" s="1">
        <v>1.89</v>
      </c>
      <c r="E142" s="1">
        <v>1.89</v>
      </c>
      <c r="F142" s="1">
        <v>1.89</v>
      </c>
      <c r="G142" s="1">
        <v>1.89</v>
      </c>
      <c r="H142" s="1">
        <v>1.89</v>
      </c>
      <c r="I142" s="1">
        <v>2.0099999999999998</v>
      </c>
      <c r="J142" s="1">
        <v>0.13</v>
      </c>
      <c r="K142" s="1">
        <v>1.89</v>
      </c>
      <c r="L142" s="1">
        <v>1.89</v>
      </c>
      <c r="M142" s="1">
        <v>1.84</v>
      </c>
      <c r="N142" s="1">
        <v>1.89</v>
      </c>
      <c r="O142" s="1">
        <v>1.89</v>
      </c>
      <c r="P142" s="1">
        <v>1.89</v>
      </c>
      <c r="Q142" s="1">
        <v>1.98</v>
      </c>
      <c r="R142" s="1">
        <v>1.89</v>
      </c>
      <c r="S142" s="1">
        <v>1.89</v>
      </c>
      <c r="T142" s="1">
        <v>1.89</v>
      </c>
      <c r="U142" s="1">
        <v>4.9000000000000004</v>
      </c>
      <c r="V142" s="1">
        <v>1.89</v>
      </c>
      <c r="W142" s="1">
        <v>2.09</v>
      </c>
      <c r="X142" s="1">
        <v>1.75</v>
      </c>
      <c r="Y142" s="1">
        <v>1.89</v>
      </c>
      <c r="Z142" s="1">
        <v>1.89</v>
      </c>
      <c r="AA142" s="1">
        <v>1.89</v>
      </c>
      <c r="AB142" s="1">
        <v>1.89</v>
      </c>
      <c r="AC142" s="1">
        <v>1.89</v>
      </c>
      <c r="AD142" s="1">
        <v>2.4300000000000002</v>
      </c>
      <c r="AE142" s="1">
        <v>3.63</v>
      </c>
      <c r="AF142" s="1">
        <v>1.89</v>
      </c>
      <c r="AG142" s="1">
        <v>1.89</v>
      </c>
      <c r="AH142" s="1">
        <v>1.89</v>
      </c>
      <c r="AI142" s="1">
        <v>1.83</v>
      </c>
      <c r="AJ142" s="1">
        <v>1.89</v>
      </c>
      <c r="AK142" s="1">
        <v>1.88</v>
      </c>
      <c r="AL142" s="1">
        <v>2.16</v>
      </c>
      <c r="AM142" s="1">
        <v>1.65</v>
      </c>
      <c r="AN142" s="1">
        <v>1.89</v>
      </c>
      <c r="AO142" s="1">
        <v>3.6</v>
      </c>
      <c r="AQ142" s="83">
        <v>1.81</v>
      </c>
      <c r="AR142" s="83">
        <v>1.89</v>
      </c>
    </row>
    <row r="143" spans="1:44" x14ac:dyDescent="0.25">
      <c r="A143" s="1">
        <v>72155019</v>
      </c>
      <c r="B143" s="1" t="s">
        <v>285</v>
      </c>
      <c r="C143" s="1" t="s">
        <v>163</v>
      </c>
      <c r="D143" s="1">
        <v>1.89</v>
      </c>
      <c r="E143" s="1">
        <v>1.89</v>
      </c>
      <c r="F143" s="1">
        <v>1.89</v>
      </c>
      <c r="G143" s="1">
        <v>1.89</v>
      </c>
      <c r="H143" s="1">
        <v>1.89</v>
      </c>
      <c r="I143" s="1">
        <v>2.0099999999999998</v>
      </c>
      <c r="J143" s="1">
        <v>0.13</v>
      </c>
      <c r="K143" s="1">
        <v>1.89</v>
      </c>
      <c r="L143" s="1">
        <v>1.89</v>
      </c>
      <c r="M143" s="1">
        <v>1.84</v>
      </c>
      <c r="N143" s="1">
        <v>1.89</v>
      </c>
      <c r="O143" s="1">
        <v>1.89</v>
      </c>
      <c r="P143" s="1">
        <v>1.89</v>
      </c>
      <c r="Q143" s="1">
        <v>1.98</v>
      </c>
      <c r="R143" s="1">
        <v>1.89</v>
      </c>
      <c r="S143" s="1">
        <v>1.89</v>
      </c>
      <c r="T143" s="1">
        <v>1.89</v>
      </c>
      <c r="U143" s="1">
        <v>4.9000000000000004</v>
      </c>
      <c r="V143" s="1">
        <v>1.89</v>
      </c>
      <c r="W143" s="1">
        <v>2.09</v>
      </c>
      <c r="X143" s="1">
        <v>1.75</v>
      </c>
      <c r="Y143" s="1">
        <v>1.89</v>
      </c>
      <c r="Z143" s="1">
        <v>1.89</v>
      </c>
      <c r="AA143" s="1">
        <v>1.89</v>
      </c>
      <c r="AB143" s="1">
        <v>1.89</v>
      </c>
      <c r="AC143" s="1">
        <v>1.89</v>
      </c>
      <c r="AD143" s="1">
        <v>2.4300000000000002</v>
      </c>
      <c r="AE143" s="1">
        <v>3.63</v>
      </c>
      <c r="AF143" s="1">
        <v>1.89</v>
      </c>
      <c r="AG143" s="1">
        <v>1.89</v>
      </c>
      <c r="AH143" s="1">
        <v>1.89</v>
      </c>
      <c r="AI143" s="1">
        <v>1.83</v>
      </c>
      <c r="AJ143" s="1">
        <v>1.89</v>
      </c>
      <c r="AK143" s="1">
        <v>1.88</v>
      </c>
      <c r="AL143" s="1">
        <v>2.16</v>
      </c>
      <c r="AM143" s="1">
        <v>1.65</v>
      </c>
      <c r="AN143" s="1">
        <v>1.89</v>
      </c>
      <c r="AO143" s="1">
        <v>3.6</v>
      </c>
      <c r="AQ143" s="83">
        <v>1.81</v>
      </c>
      <c r="AR143" s="83">
        <v>1.89</v>
      </c>
    </row>
    <row r="144" spans="1:44" x14ac:dyDescent="0.25">
      <c r="A144" s="1">
        <v>72155080</v>
      </c>
      <c r="B144" s="1" t="s">
        <v>286</v>
      </c>
      <c r="C144" s="1" t="s">
        <v>163</v>
      </c>
      <c r="D144" s="1">
        <v>1.89</v>
      </c>
      <c r="E144" s="1">
        <v>1.89</v>
      </c>
      <c r="F144" s="1">
        <v>1.89</v>
      </c>
      <c r="G144" s="1">
        <v>1.89</v>
      </c>
      <c r="H144" s="1">
        <v>1.89</v>
      </c>
      <c r="I144" s="1">
        <v>2.0099999999999998</v>
      </c>
      <c r="J144" s="1">
        <v>0.13</v>
      </c>
      <c r="K144" s="1">
        <v>1.89</v>
      </c>
      <c r="L144" s="1">
        <v>1.89</v>
      </c>
      <c r="M144" s="1">
        <v>1.84</v>
      </c>
      <c r="N144" s="1">
        <v>1.89</v>
      </c>
      <c r="O144" s="1">
        <v>1.89</v>
      </c>
      <c r="P144" s="1">
        <v>1.89</v>
      </c>
      <c r="Q144" s="1">
        <v>1.98</v>
      </c>
      <c r="R144" s="1">
        <v>1.89</v>
      </c>
      <c r="S144" s="1">
        <v>1.89</v>
      </c>
      <c r="T144" s="1">
        <v>1.89</v>
      </c>
      <c r="U144" s="1">
        <v>4.9000000000000004</v>
      </c>
      <c r="V144" s="1">
        <v>1.89</v>
      </c>
      <c r="W144" s="1">
        <v>2.09</v>
      </c>
      <c r="X144" s="1">
        <v>1.75</v>
      </c>
      <c r="Y144" s="1">
        <v>1.89</v>
      </c>
      <c r="Z144" s="1">
        <v>1.89</v>
      </c>
      <c r="AA144" s="1">
        <v>1.89</v>
      </c>
      <c r="AB144" s="1">
        <v>1.89</v>
      </c>
      <c r="AC144" s="1">
        <v>1.89</v>
      </c>
      <c r="AD144" s="1">
        <v>2.4300000000000002</v>
      </c>
      <c r="AE144" s="1">
        <v>3.63</v>
      </c>
      <c r="AF144" s="1">
        <v>1.89</v>
      </c>
      <c r="AG144" s="1">
        <v>1.89</v>
      </c>
      <c r="AH144" s="1">
        <v>1.89</v>
      </c>
      <c r="AI144" s="1">
        <v>1.83</v>
      </c>
      <c r="AJ144" s="1">
        <v>1.89</v>
      </c>
      <c r="AK144" s="1">
        <v>1.88</v>
      </c>
      <c r="AL144" s="1">
        <v>2.16</v>
      </c>
      <c r="AM144" s="1">
        <v>1.65</v>
      </c>
      <c r="AN144" s="1">
        <v>1.89</v>
      </c>
      <c r="AO144" s="1">
        <v>3.6</v>
      </c>
      <c r="AQ144" s="83">
        <v>1.81</v>
      </c>
      <c r="AR144" s="83">
        <v>1.89</v>
      </c>
    </row>
    <row r="145" spans="1:44" x14ac:dyDescent="0.25">
      <c r="A145" s="1">
        <v>72159000</v>
      </c>
      <c r="B145" s="1" t="s">
        <v>287</v>
      </c>
      <c r="C145" s="1" t="s">
        <v>163</v>
      </c>
      <c r="D145" s="1">
        <v>1.89</v>
      </c>
      <c r="E145" s="1">
        <v>1.89</v>
      </c>
      <c r="F145" s="1">
        <v>1.89</v>
      </c>
      <c r="G145" s="1">
        <v>1.89</v>
      </c>
      <c r="H145" s="1">
        <v>1.89</v>
      </c>
      <c r="I145" s="1">
        <v>2.0099999999999998</v>
      </c>
      <c r="J145" s="1">
        <v>0.13</v>
      </c>
      <c r="K145" s="1">
        <v>1.89</v>
      </c>
      <c r="L145" s="1">
        <v>1.89</v>
      </c>
      <c r="M145" s="1">
        <v>1.84</v>
      </c>
      <c r="N145" s="1">
        <v>1.89</v>
      </c>
      <c r="O145" s="1">
        <v>1.89</v>
      </c>
      <c r="P145" s="1">
        <v>1.89</v>
      </c>
      <c r="Q145" s="1">
        <v>1.98</v>
      </c>
      <c r="R145" s="1">
        <v>1.89</v>
      </c>
      <c r="S145" s="1">
        <v>1.89</v>
      </c>
      <c r="T145" s="1">
        <v>1.89</v>
      </c>
      <c r="U145" s="1">
        <v>4.9000000000000004</v>
      </c>
      <c r="V145" s="1">
        <v>1.89</v>
      </c>
      <c r="W145" s="1">
        <v>2.09</v>
      </c>
      <c r="X145" s="1">
        <v>1.75</v>
      </c>
      <c r="Y145" s="1">
        <v>1.89</v>
      </c>
      <c r="Z145" s="1">
        <v>1.89</v>
      </c>
      <c r="AA145" s="1">
        <v>1.89</v>
      </c>
      <c r="AB145" s="1">
        <v>1.89</v>
      </c>
      <c r="AC145" s="1">
        <v>1.89</v>
      </c>
      <c r="AD145" s="1">
        <v>2.4300000000000002</v>
      </c>
      <c r="AE145" s="1">
        <v>3.63</v>
      </c>
      <c r="AF145" s="1">
        <v>1.89</v>
      </c>
      <c r="AG145" s="1">
        <v>1.89</v>
      </c>
      <c r="AH145" s="1">
        <v>1.89</v>
      </c>
      <c r="AI145" s="1">
        <v>1.83</v>
      </c>
      <c r="AJ145" s="1">
        <v>1.89</v>
      </c>
      <c r="AK145" s="1">
        <v>1.88</v>
      </c>
      <c r="AL145" s="1">
        <v>2.16</v>
      </c>
      <c r="AM145" s="1">
        <v>1.65</v>
      </c>
      <c r="AN145" s="1">
        <v>1.89</v>
      </c>
      <c r="AO145" s="1">
        <v>3.6</v>
      </c>
      <c r="AQ145" s="83">
        <v>1.81</v>
      </c>
      <c r="AR145" s="83">
        <v>1.89</v>
      </c>
    </row>
    <row r="146" spans="1:44" x14ac:dyDescent="0.25">
      <c r="A146" s="1">
        <v>72161000</v>
      </c>
      <c r="B146" s="1" t="s">
        <v>288</v>
      </c>
      <c r="C146" s="1" t="s">
        <v>163</v>
      </c>
      <c r="D146" s="1">
        <v>1.89</v>
      </c>
      <c r="E146" s="1">
        <v>1.89</v>
      </c>
      <c r="F146" s="1">
        <v>1.89</v>
      </c>
      <c r="G146" s="1">
        <v>1.89</v>
      </c>
      <c r="H146" s="1">
        <v>1.89</v>
      </c>
      <c r="I146" s="1">
        <v>2.0099999999999998</v>
      </c>
      <c r="J146" s="1">
        <v>0.13</v>
      </c>
      <c r="K146" s="1">
        <v>1.89</v>
      </c>
      <c r="L146" s="1">
        <v>1.89</v>
      </c>
      <c r="M146" s="1">
        <v>1.84</v>
      </c>
      <c r="N146" s="1">
        <v>1.89</v>
      </c>
      <c r="O146" s="1">
        <v>1.89</v>
      </c>
      <c r="P146" s="1">
        <v>1.89</v>
      </c>
      <c r="Q146" s="1">
        <v>1.98</v>
      </c>
      <c r="R146" s="1">
        <v>1.89</v>
      </c>
      <c r="S146" s="1">
        <v>1.89</v>
      </c>
      <c r="T146" s="1">
        <v>1.89</v>
      </c>
      <c r="U146" s="1">
        <v>4.9000000000000004</v>
      </c>
      <c r="V146" s="1">
        <v>1.89</v>
      </c>
      <c r="W146" s="1">
        <v>2.09</v>
      </c>
      <c r="X146" s="1">
        <v>1.75</v>
      </c>
      <c r="Y146" s="1">
        <v>1.89</v>
      </c>
      <c r="Z146" s="1">
        <v>1.89</v>
      </c>
      <c r="AA146" s="1">
        <v>1.89</v>
      </c>
      <c r="AB146" s="1">
        <v>1.89</v>
      </c>
      <c r="AC146" s="1">
        <v>1.89</v>
      </c>
      <c r="AD146" s="1">
        <v>2.4300000000000002</v>
      </c>
      <c r="AE146" s="1">
        <v>3.63</v>
      </c>
      <c r="AF146" s="1">
        <v>1.89</v>
      </c>
      <c r="AG146" s="1">
        <v>1.89</v>
      </c>
      <c r="AH146" s="1">
        <v>1.89</v>
      </c>
      <c r="AI146" s="1">
        <v>1.83</v>
      </c>
      <c r="AJ146" s="1">
        <v>1.89</v>
      </c>
      <c r="AK146" s="1">
        <v>1.88</v>
      </c>
      <c r="AL146" s="1">
        <v>2.16</v>
      </c>
      <c r="AM146" s="1">
        <v>1.65</v>
      </c>
      <c r="AN146" s="1">
        <v>1.89</v>
      </c>
      <c r="AO146" s="1">
        <v>3.6</v>
      </c>
      <c r="AQ146" s="83">
        <v>1.81</v>
      </c>
      <c r="AR146" s="83">
        <v>1.89</v>
      </c>
    </row>
    <row r="147" spans="1:44" x14ac:dyDescent="0.25">
      <c r="A147" s="1">
        <v>72162100</v>
      </c>
      <c r="B147" s="1" t="s">
        <v>289</v>
      </c>
      <c r="C147" s="1" t="s">
        <v>163</v>
      </c>
      <c r="D147" s="1">
        <v>1.89</v>
      </c>
      <c r="E147" s="1">
        <v>1.89</v>
      </c>
      <c r="F147" s="1">
        <v>1.89</v>
      </c>
      <c r="G147" s="1">
        <v>1.89</v>
      </c>
      <c r="H147" s="1">
        <v>1.89</v>
      </c>
      <c r="I147" s="1">
        <v>2.0099999999999998</v>
      </c>
      <c r="J147" s="1">
        <v>0.13</v>
      </c>
      <c r="K147" s="1">
        <v>1.89</v>
      </c>
      <c r="L147" s="1">
        <v>1.89</v>
      </c>
      <c r="M147" s="1">
        <v>1.84</v>
      </c>
      <c r="N147" s="1">
        <v>1.89</v>
      </c>
      <c r="O147" s="1">
        <v>1.89</v>
      </c>
      <c r="P147" s="1">
        <v>1.89</v>
      </c>
      <c r="Q147" s="1">
        <v>1.98</v>
      </c>
      <c r="R147" s="1">
        <v>1.89</v>
      </c>
      <c r="S147" s="1">
        <v>1.89</v>
      </c>
      <c r="T147" s="1">
        <v>1.89</v>
      </c>
      <c r="U147" s="1">
        <v>4.9000000000000004</v>
      </c>
      <c r="V147" s="1">
        <v>1.89</v>
      </c>
      <c r="W147" s="1">
        <v>2.09</v>
      </c>
      <c r="X147" s="1">
        <v>1.75</v>
      </c>
      <c r="Y147" s="1">
        <v>1.89</v>
      </c>
      <c r="Z147" s="1">
        <v>1.89</v>
      </c>
      <c r="AA147" s="1">
        <v>1.89</v>
      </c>
      <c r="AB147" s="1">
        <v>1.89</v>
      </c>
      <c r="AC147" s="1">
        <v>1.89</v>
      </c>
      <c r="AD147" s="1">
        <v>2.4300000000000002</v>
      </c>
      <c r="AE147" s="1">
        <v>3.63</v>
      </c>
      <c r="AF147" s="1">
        <v>1.89</v>
      </c>
      <c r="AG147" s="1">
        <v>1.89</v>
      </c>
      <c r="AH147" s="1">
        <v>1.89</v>
      </c>
      <c r="AI147" s="1">
        <v>1.83</v>
      </c>
      <c r="AJ147" s="1">
        <v>1.89</v>
      </c>
      <c r="AK147" s="1">
        <v>1.88</v>
      </c>
      <c r="AL147" s="1">
        <v>2.16</v>
      </c>
      <c r="AM147" s="1">
        <v>1.65</v>
      </c>
      <c r="AN147" s="1">
        <v>1.89</v>
      </c>
      <c r="AO147" s="1">
        <v>3.6</v>
      </c>
      <c r="AQ147" s="83">
        <v>1.81</v>
      </c>
      <c r="AR147" s="83">
        <v>1.89</v>
      </c>
    </row>
    <row r="148" spans="1:44" x14ac:dyDescent="0.25">
      <c r="A148" s="1">
        <v>72162200</v>
      </c>
      <c r="B148" s="1" t="s">
        <v>290</v>
      </c>
      <c r="C148" s="1" t="s">
        <v>163</v>
      </c>
      <c r="D148" s="1">
        <v>1.89</v>
      </c>
      <c r="E148" s="1">
        <v>1.89</v>
      </c>
      <c r="F148" s="1">
        <v>1.89</v>
      </c>
      <c r="G148" s="1">
        <v>1.89</v>
      </c>
      <c r="H148" s="1">
        <v>1.89</v>
      </c>
      <c r="I148" s="1">
        <v>2.0099999999999998</v>
      </c>
      <c r="J148" s="1">
        <v>0.13</v>
      </c>
      <c r="K148" s="1">
        <v>1.89</v>
      </c>
      <c r="L148" s="1">
        <v>1.89</v>
      </c>
      <c r="M148" s="1">
        <v>1.84</v>
      </c>
      <c r="N148" s="1">
        <v>1.89</v>
      </c>
      <c r="O148" s="1">
        <v>1.89</v>
      </c>
      <c r="P148" s="1">
        <v>1.89</v>
      </c>
      <c r="Q148" s="1">
        <v>1.98</v>
      </c>
      <c r="R148" s="1">
        <v>1.89</v>
      </c>
      <c r="S148" s="1">
        <v>1.89</v>
      </c>
      <c r="T148" s="1">
        <v>1.89</v>
      </c>
      <c r="U148" s="1">
        <v>4.9000000000000004</v>
      </c>
      <c r="V148" s="1">
        <v>1.89</v>
      </c>
      <c r="W148" s="1">
        <v>2.09</v>
      </c>
      <c r="X148" s="1">
        <v>1.75</v>
      </c>
      <c r="Y148" s="1">
        <v>1.89</v>
      </c>
      <c r="Z148" s="1">
        <v>1.89</v>
      </c>
      <c r="AA148" s="1">
        <v>1.89</v>
      </c>
      <c r="AB148" s="1">
        <v>1.89</v>
      </c>
      <c r="AC148" s="1">
        <v>1.89</v>
      </c>
      <c r="AD148" s="1">
        <v>2.4300000000000002</v>
      </c>
      <c r="AE148" s="1">
        <v>3.63</v>
      </c>
      <c r="AF148" s="1">
        <v>1.89</v>
      </c>
      <c r="AG148" s="1">
        <v>1.89</v>
      </c>
      <c r="AH148" s="1">
        <v>1.89</v>
      </c>
      <c r="AI148" s="1">
        <v>1.83</v>
      </c>
      <c r="AJ148" s="1">
        <v>1.89</v>
      </c>
      <c r="AK148" s="1">
        <v>1.88</v>
      </c>
      <c r="AL148" s="1">
        <v>2.16</v>
      </c>
      <c r="AM148" s="1">
        <v>1.65</v>
      </c>
      <c r="AN148" s="1">
        <v>1.89</v>
      </c>
      <c r="AO148" s="1">
        <v>3.6</v>
      </c>
      <c r="AQ148" s="83">
        <v>1.81</v>
      </c>
      <c r="AR148" s="83">
        <v>1.89</v>
      </c>
    </row>
    <row r="149" spans="1:44" x14ac:dyDescent="0.25">
      <c r="A149" s="1">
        <v>72163110</v>
      </c>
      <c r="B149" s="1" t="s">
        <v>291</v>
      </c>
      <c r="C149" s="1" t="s">
        <v>163</v>
      </c>
      <c r="D149" s="1">
        <v>1.89</v>
      </c>
      <c r="E149" s="1">
        <v>1.89</v>
      </c>
      <c r="F149" s="1">
        <v>1.89</v>
      </c>
      <c r="G149" s="1">
        <v>1.89</v>
      </c>
      <c r="H149" s="1">
        <v>1.89</v>
      </c>
      <c r="I149" s="1">
        <v>2.0099999999999998</v>
      </c>
      <c r="J149" s="1">
        <v>0.13</v>
      </c>
      <c r="K149" s="1">
        <v>1.89</v>
      </c>
      <c r="L149" s="1">
        <v>1.89</v>
      </c>
      <c r="M149" s="1">
        <v>1.84</v>
      </c>
      <c r="N149" s="1">
        <v>1.89</v>
      </c>
      <c r="O149" s="1">
        <v>1.89</v>
      </c>
      <c r="P149" s="1">
        <v>1.89</v>
      </c>
      <c r="Q149" s="1">
        <v>1.98</v>
      </c>
      <c r="R149" s="1">
        <v>1.89</v>
      </c>
      <c r="S149" s="1">
        <v>1.89</v>
      </c>
      <c r="T149" s="1">
        <v>1.89</v>
      </c>
      <c r="U149" s="1">
        <v>4.9000000000000004</v>
      </c>
      <c r="V149" s="1">
        <v>1.89</v>
      </c>
      <c r="W149" s="1">
        <v>2.09</v>
      </c>
      <c r="X149" s="1">
        <v>1.75</v>
      </c>
      <c r="Y149" s="1">
        <v>1.89</v>
      </c>
      <c r="Z149" s="1">
        <v>1.89</v>
      </c>
      <c r="AA149" s="1">
        <v>1.89</v>
      </c>
      <c r="AB149" s="1">
        <v>1.89</v>
      </c>
      <c r="AC149" s="1">
        <v>1.89</v>
      </c>
      <c r="AD149" s="1">
        <v>2.4300000000000002</v>
      </c>
      <c r="AE149" s="1">
        <v>3.63</v>
      </c>
      <c r="AF149" s="1">
        <v>1.89</v>
      </c>
      <c r="AG149" s="1">
        <v>1.89</v>
      </c>
      <c r="AH149" s="1">
        <v>1.89</v>
      </c>
      <c r="AI149" s="1">
        <v>1.83</v>
      </c>
      <c r="AJ149" s="1">
        <v>1.89</v>
      </c>
      <c r="AK149" s="1">
        <v>1.88</v>
      </c>
      <c r="AL149" s="1">
        <v>2.16</v>
      </c>
      <c r="AM149" s="1">
        <v>1.65</v>
      </c>
      <c r="AN149" s="1">
        <v>1.89</v>
      </c>
      <c r="AO149" s="1">
        <v>3.6</v>
      </c>
      <c r="AQ149" s="83">
        <v>1.81</v>
      </c>
      <c r="AR149" s="83">
        <v>1.89</v>
      </c>
    </row>
    <row r="150" spans="1:44" x14ac:dyDescent="0.25">
      <c r="A150" s="1">
        <v>72163190</v>
      </c>
      <c r="B150" s="1" t="s">
        <v>292</v>
      </c>
      <c r="C150" s="1" t="s">
        <v>163</v>
      </c>
      <c r="D150" s="1">
        <v>1.89</v>
      </c>
      <c r="E150" s="1">
        <v>1.89</v>
      </c>
      <c r="F150" s="1">
        <v>1.89</v>
      </c>
      <c r="G150" s="1">
        <v>1.89</v>
      </c>
      <c r="H150" s="1">
        <v>1.89</v>
      </c>
      <c r="I150" s="1">
        <v>2.0099999999999998</v>
      </c>
      <c r="J150" s="1">
        <v>0.13</v>
      </c>
      <c r="K150" s="1">
        <v>1.89</v>
      </c>
      <c r="L150" s="1">
        <v>1.89</v>
      </c>
      <c r="M150" s="1">
        <v>1.84</v>
      </c>
      <c r="N150" s="1">
        <v>1.89</v>
      </c>
      <c r="O150" s="1">
        <v>1.89</v>
      </c>
      <c r="P150" s="1">
        <v>1.89</v>
      </c>
      <c r="Q150" s="1">
        <v>1.98</v>
      </c>
      <c r="R150" s="1">
        <v>1.89</v>
      </c>
      <c r="S150" s="1">
        <v>1.89</v>
      </c>
      <c r="T150" s="1">
        <v>1.89</v>
      </c>
      <c r="U150" s="1">
        <v>4.9000000000000004</v>
      </c>
      <c r="V150" s="1">
        <v>1.89</v>
      </c>
      <c r="W150" s="1">
        <v>2.09</v>
      </c>
      <c r="X150" s="1">
        <v>1.75</v>
      </c>
      <c r="Y150" s="1">
        <v>1.89</v>
      </c>
      <c r="Z150" s="1">
        <v>1.89</v>
      </c>
      <c r="AA150" s="1">
        <v>1.89</v>
      </c>
      <c r="AB150" s="1">
        <v>1.89</v>
      </c>
      <c r="AC150" s="1">
        <v>1.89</v>
      </c>
      <c r="AD150" s="1">
        <v>2.4300000000000002</v>
      </c>
      <c r="AE150" s="1">
        <v>3.63</v>
      </c>
      <c r="AF150" s="1">
        <v>1.89</v>
      </c>
      <c r="AG150" s="1">
        <v>1.89</v>
      </c>
      <c r="AH150" s="1">
        <v>1.89</v>
      </c>
      <c r="AI150" s="1">
        <v>1.83</v>
      </c>
      <c r="AJ150" s="1">
        <v>1.89</v>
      </c>
      <c r="AK150" s="1">
        <v>1.88</v>
      </c>
      <c r="AL150" s="1">
        <v>2.16</v>
      </c>
      <c r="AM150" s="1">
        <v>1.65</v>
      </c>
      <c r="AN150" s="1">
        <v>1.89</v>
      </c>
      <c r="AO150" s="1">
        <v>3.6</v>
      </c>
      <c r="AQ150" s="83">
        <v>1.81</v>
      </c>
      <c r="AR150" s="83">
        <v>1.89</v>
      </c>
    </row>
    <row r="151" spans="1:44" x14ac:dyDescent="0.25">
      <c r="A151" s="1">
        <v>72163211</v>
      </c>
      <c r="B151" s="1" t="s">
        <v>293</v>
      </c>
      <c r="C151" s="1" t="s">
        <v>163</v>
      </c>
      <c r="D151" s="1">
        <v>1.89</v>
      </c>
      <c r="E151" s="1">
        <v>1.89</v>
      </c>
      <c r="F151" s="1">
        <v>1.89</v>
      </c>
      <c r="G151" s="1">
        <v>1.89</v>
      </c>
      <c r="H151" s="1">
        <v>1.89</v>
      </c>
      <c r="I151" s="1">
        <v>2.0099999999999998</v>
      </c>
      <c r="J151" s="1">
        <v>0.13</v>
      </c>
      <c r="K151" s="1">
        <v>1.89</v>
      </c>
      <c r="L151" s="1">
        <v>1.89</v>
      </c>
      <c r="M151" s="1">
        <v>1.84</v>
      </c>
      <c r="N151" s="1">
        <v>1.89</v>
      </c>
      <c r="O151" s="1">
        <v>1.89</v>
      </c>
      <c r="P151" s="1">
        <v>1.89</v>
      </c>
      <c r="Q151" s="1">
        <v>1.98</v>
      </c>
      <c r="R151" s="1">
        <v>1.89</v>
      </c>
      <c r="S151" s="1">
        <v>1.89</v>
      </c>
      <c r="T151" s="1">
        <v>1.89</v>
      </c>
      <c r="U151" s="1">
        <v>4.9000000000000004</v>
      </c>
      <c r="V151" s="1">
        <v>1.89</v>
      </c>
      <c r="W151" s="1">
        <v>2.09</v>
      </c>
      <c r="X151" s="1">
        <v>1.75</v>
      </c>
      <c r="Y151" s="1">
        <v>1.89</v>
      </c>
      <c r="Z151" s="1">
        <v>1.89</v>
      </c>
      <c r="AA151" s="1">
        <v>1.89</v>
      </c>
      <c r="AB151" s="1">
        <v>1.89</v>
      </c>
      <c r="AC151" s="1">
        <v>1.89</v>
      </c>
      <c r="AD151" s="1">
        <v>2.4300000000000002</v>
      </c>
      <c r="AE151" s="1">
        <v>3.63</v>
      </c>
      <c r="AF151" s="1">
        <v>1.89</v>
      </c>
      <c r="AG151" s="1">
        <v>1.89</v>
      </c>
      <c r="AH151" s="1">
        <v>1.89</v>
      </c>
      <c r="AI151" s="1">
        <v>1.83</v>
      </c>
      <c r="AJ151" s="1">
        <v>1.89</v>
      </c>
      <c r="AK151" s="1">
        <v>1.88</v>
      </c>
      <c r="AL151" s="1">
        <v>2.16</v>
      </c>
      <c r="AM151" s="1">
        <v>1.65</v>
      </c>
      <c r="AN151" s="1">
        <v>1.89</v>
      </c>
      <c r="AO151" s="1">
        <v>3.6</v>
      </c>
      <c r="AQ151" s="83">
        <v>1.81</v>
      </c>
      <c r="AR151" s="83">
        <v>1.89</v>
      </c>
    </row>
    <row r="152" spans="1:44" x14ac:dyDescent="0.25">
      <c r="A152" s="1">
        <v>72163219</v>
      </c>
      <c r="B152" s="1" t="s">
        <v>294</v>
      </c>
      <c r="C152" s="1" t="s">
        <v>163</v>
      </c>
      <c r="D152" s="1">
        <v>1.89</v>
      </c>
      <c r="E152" s="1">
        <v>1.89</v>
      </c>
      <c r="F152" s="1">
        <v>1.89</v>
      </c>
      <c r="G152" s="1">
        <v>1.89</v>
      </c>
      <c r="H152" s="1">
        <v>1.89</v>
      </c>
      <c r="I152" s="1">
        <v>2.0099999999999998</v>
      </c>
      <c r="J152" s="1">
        <v>0.13</v>
      </c>
      <c r="K152" s="1">
        <v>1.89</v>
      </c>
      <c r="L152" s="1">
        <v>1.89</v>
      </c>
      <c r="M152" s="1">
        <v>1.84</v>
      </c>
      <c r="N152" s="1">
        <v>1.89</v>
      </c>
      <c r="O152" s="1">
        <v>1.89</v>
      </c>
      <c r="P152" s="1">
        <v>1.89</v>
      </c>
      <c r="Q152" s="1">
        <v>1.98</v>
      </c>
      <c r="R152" s="1">
        <v>1.89</v>
      </c>
      <c r="S152" s="1">
        <v>1.89</v>
      </c>
      <c r="T152" s="1">
        <v>1.89</v>
      </c>
      <c r="U152" s="1">
        <v>4.9000000000000004</v>
      </c>
      <c r="V152" s="1">
        <v>1.89</v>
      </c>
      <c r="W152" s="1">
        <v>2.09</v>
      </c>
      <c r="X152" s="1">
        <v>1.75</v>
      </c>
      <c r="Y152" s="1">
        <v>1.89</v>
      </c>
      <c r="Z152" s="1">
        <v>1.89</v>
      </c>
      <c r="AA152" s="1">
        <v>1.89</v>
      </c>
      <c r="AB152" s="1">
        <v>1.89</v>
      </c>
      <c r="AC152" s="1">
        <v>1.89</v>
      </c>
      <c r="AD152" s="1">
        <v>2.4300000000000002</v>
      </c>
      <c r="AE152" s="1">
        <v>3.63</v>
      </c>
      <c r="AF152" s="1">
        <v>1.89</v>
      </c>
      <c r="AG152" s="1">
        <v>1.89</v>
      </c>
      <c r="AH152" s="1">
        <v>1.89</v>
      </c>
      <c r="AI152" s="1">
        <v>1.83</v>
      </c>
      <c r="AJ152" s="1">
        <v>1.89</v>
      </c>
      <c r="AK152" s="1">
        <v>1.88</v>
      </c>
      <c r="AL152" s="1">
        <v>2.16</v>
      </c>
      <c r="AM152" s="1">
        <v>1.65</v>
      </c>
      <c r="AN152" s="1">
        <v>1.89</v>
      </c>
      <c r="AO152" s="1">
        <v>3.6</v>
      </c>
      <c r="AQ152" s="83">
        <v>1.81</v>
      </c>
      <c r="AR152" s="83">
        <v>1.89</v>
      </c>
    </row>
    <row r="153" spans="1:44" x14ac:dyDescent="0.25">
      <c r="A153" s="1">
        <v>72163291</v>
      </c>
      <c r="B153" s="1" t="s">
        <v>295</v>
      </c>
      <c r="C153" s="1" t="s">
        <v>163</v>
      </c>
      <c r="D153" s="1">
        <v>1.89</v>
      </c>
      <c r="E153" s="1">
        <v>1.89</v>
      </c>
      <c r="F153" s="1">
        <v>1.89</v>
      </c>
      <c r="G153" s="1">
        <v>1.89</v>
      </c>
      <c r="H153" s="1">
        <v>1.89</v>
      </c>
      <c r="I153" s="1">
        <v>2.0099999999999998</v>
      </c>
      <c r="J153" s="1">
        <v>0.13</v>
      </c>
      <c r="K153" s="1">
        <v>1.89</v>
      </c>
      <c r="L153" s="1">
        <v>1.89</v>
      </c>
      <c r="M153" s="1">
        <v>1.84</v>
      </c>
      <c r="N153" s="1">
        <v>1.89</v>
      </c>
      <c r="O153" s="1">
        <v>1.89</v>
      </c>
      <c r="P153" s="1">
        <v>1.89</v>
      </c>
      <c r="Q153" s="1">
        <v>1.98</v>
      </c>
      <c r="R153" s="1">
        <v>1.89</v>
      </c>
      <c r="S153" s="1">
        <v>1.89</v>
      </c>
      <c r="T153" s="1">
        <v>1.89</v>
      </c>
      <c r="U153" s="1">
        <v>4.9000000000000004</v>
      </c>
      <c r="V153" s="1">
        <v>1.89</v>
      </c>
      <c r="W153" s="1">
        <v>2.09</v>
      </c>
      <c r="X153" s="1">
        <v>1.75</v>
      </c>
      <c r="Y153" s="1">
        <v>1.89</v>
      </c>
      <c r="Z153" s="1">
        <v>1.89</v>
      </c>
      <c r="AA153" s="1">
        <v>1.89</v>
      </c>
      <c r="AB153" s="1">
        <v>1.89</v>
      </c>
      <c r="AC153" s="1">
        <v>1.89</v>
      </c>
      <c r="AD153" s="1">
        <v>2.4300000000000002</v>
      </c>
      <c r="AE153" s="1">
        <v>3.63</v>
      </c>
      <c r="AF153" s="1">
        <v>1.89</v>
      </c>
      <c r="AG153" s="1">
        <v>1.89</v>
      </c>
      <c r="AH153" s="1">
        <v>1.89</v>
      </c>
      <c r="AI153" s="1">
        <v>1.83</v>
      </c>
      <c r="AJ153" s="1">
        <v>1.89</v>
      </c>
      <c r="AK153" s="1">
        <v>1.88</v>
      </c>
      <c r="AL153" s="1">
        <v>2.16</v>
      </c>
      <c r="AM153" s="1">
        <v>1.65</v>
      </c>
      <c r="AN153" s="1">
        <v>1.89</v>
      </c>
      <c r="AO153" s="1">
        <v>3.6</v>
      </c>
      <c r="AQ153" s="83">
        <v>1.81</v>
      </c>
      <c r="AR153" s="83">
        <v>1.89</v>
      </c>
    </row>
    <row r="154" spans="1:44" x14ac:dyDescent="0.25">
      <c r="A154" s="1">
        <v>72163299</v>
      </c>
      <c r="B154" s="1" t="s">
        <v>296</v>
      </c>
      <c r="C154" s="1" t="s">
        <v>163</v>
      </c>
      <c r="D154" s="1">
        <v>1.89</v>
      </c>
      <c r="E154" s="1">
        <v>1.89</v>
      </c>
      <c r="F154" s="1">
        <v>1.89</v>
      </c>
      <c r="G154" s="1">
        <v>1.89</v>
      </c>
      <c r="H154" s="1">
        <v>1.89</v>
      </c>
      <c r="I154" s="1">
        <v>2.0099999999999998</v>
      </c>
      <c r="J154" s="1">
        <v>0.13</v>
      </c>
      <c r="K154" s="1">
        <v>1.89</v>
      </c>
      <c r="L154" s="1">
        <v>1.89</v>
      </c>
      <c r="M154" s="1">
        <v>1.84</v>
      </c>
      <c r="N154" s="1">
        <v>1.89</v>
      </c>
      <c r="O154" s="1">
        <v>1.89</v>
      </c>
      <c r="P154" s="1">
        <v>1.89</v>
      </c>
      <c r="Q154" s="1">
        <v>1.98</v>
      </c>
      <c r="R154" s="1">
        <v>1.89</v>
      </c>
      <c r="S154" s="1">
        <v>1.89</v>
      </c>
      <c r="T154" s="1">
        <v>1.89</v>
      </c>
      <c r="U154" s="1">
        <v>4.9000000000000004</v>
      </c>
      <c r="V154" s="1">
        <v>1.89</v>
      </c>
      <c r="W154" s="1">
        <v>2.09</v>
      </c>
      <c r="X154" s="1">
        <v>1.75</v>
      </c>
      <c r="Y154" s="1">
        <v>1.89</v>
      </c>
      <c r="Z154" s="1">
        <v>1.89</v>
      </c>
      <c r="AA154" s="1">
        <v>1.89</v>
      </c>
      <c r="AB154" s="1">
        <v>1.89</v>
      </c>
      <c r="AC154" s="1">
        <v>1.89</v>
      </c>
      <c r="AD154" s="1">
        <v>2.4300000000000002</v>
      </c>
      <c r="AE154" s="1">
        <v>3.63</v>
      </c>
      <c r="AF154" s="1">
        <v>1.89</v>
      </c>
      <c r="AG154" s="1">
        <v>1.89</v>
      </c>
      <c r="AH154" s="1">
        <v>1.89</v>
      </c>
      <c r="AI154" s="1">
        <v>1.83</v>
      </c>
      <c r="AJ154" s="1">
        <v>1.89</v>
      </c>
      <c r="AK154" s="1">
        <v>1.88</v>
      </c>
      <c r="AL154" s="1">
        <v>2.16</v>
      </c>
      <c r="AM154" s="1">
        <v>1.65</v>
      </c>
      <c r="AN154" s="1">
        <v>1.89</v>
      </c>
      <c r="AO154" s="1">
        <v>3.6</v>
      </c>
      <c r="AQ154" s="83">
        <v>1.81</v>
      </c>
      <c r="AR154" s="83">
        <v>1.89</v>
      </c>
    </row>
    <row r="155" spans="1:44" x14ac:dyDescent="0.25">
      <c r="A155" s="1">
        <v>72163310</v>
      </c>
      <c r="B155" s="1" t="s">
        <v>297</v>
      </c>
      <c r="C155" s="1" t="s">
        <v>163</v>
      </c>
      <c r="D155" s="1">
        <v>1.89</v>
      </c>
      <c r="E155" s="1">
        <v>1.89</v>
      </c>
      <c r="F155" s="1">
        <v>1.89</v>
      </c>
      <c r="G155" s="1">
        <v>1.89</v>
      </c>
      <c r="H155" s="1">
        <v>1.89</v>
      </c>
      <c r="I155" s="1">
        <v>2.0099999999999998</v>
      </c>
      <c r="J155" s="1">
        <v>0.13</v>
      </c>
      <c r="K155" s="1">
        <v>1.89</v>
      </c>
      <c r="L155" s="1">
        <v>1.89</v>
      </c>
      <c r="M155" s="1">
        <v>1.84</v>
      </c>
      <c r="N155" s="1">
        <v>1.89</v>
      </c>
      <c r="O155" s="1">
        <v>1.89</v>
      </c>
      <c r="P155" s="1">
        <v>1.89</v>
      </c>
      <c r="Q155" s="1">
        <v>1.98</v>
      </c>
      <c r="R155" s="1">
        <v>1.89</v>
      </c>
      <c r="S155" s="1">
        <v>1.89</v>
      </c>
      <c r="T155" s="1">
        <v>1.89</v>
      </c>
      <c r="U155" s="1">
        <v>4.9000000000000004</v>
      </c>
      <c r="V155" s="1">
        <v>1.89</v>
      </c>
      <c r="W155" s="1">
        <v>2.09</v>
      </c>
      <c r="X155" s="1">
        <v>1.75</v>
      </c>
      <c r="Y155" s="1">
        <v>1.89</v>
      </c>
      <c r="Z155" s="1">
        <v>1.89</v>
      </c>
      <c r="AA155" s="1">
        <v>1.89</v>
      </c>
      <c r="AB155" s="1">
        <v>1.89</v>
      </c>
      <c r="AC155" s="1">
        <v>1.89</v>
      </c>
      <c r="AD155" s="1">
        <v>2.4300000000000002</v>
      </c>
      <c r="AE155" s="1">
        <v>3.63</v>
      </c>
      <c r="AF155" s="1">
        <v>1.89</v>
      </c>
      <c r="AG155" s="1">
        <v>1.89</v>
      </c>
      <c r="AH155" s="1">
        <v>1.89</v>
      </c>
      <c r="AI155" s="1">
        <v>1.83</v>
      </c>
      <c r="AJ155" s="1">
        <v>1.89</v>
      </c>
      <c r="AK155" s="1">
        <v>1.88</v>
      </c>
      <c r="AL155" s="1">
        <v>2.16</v>
      </c>
      <c r="AM155" s="1">
        <v>1.65</v>
      </c>
      <c r="AN155" s="1">
        <v>1.89</v>
      </c>
      <c r="AO155" s="1">
        <v>3.6</v>
      </c>
      <c r="AQ155" s="83">
        <v>1.81</v>
      </c>
      <c r="AR155" s="83">
        <v>1.89</v>
      </c>
    </row>
    <row r="156" spans="1:44" x14ac:dyDescent="0.25">
      <c r="A156" s="1">
        <v>72163390</v>
      </c>
      <c r="B156" s="1" t="s">
        <v>298</v>
      </c>
      <c r="C156" s="1" t="s">
        <v>163</v>
      </c>
      <c r="D156" s="1">
        <v>1.89</v>
      </c>
      <c r="E156" s="1">
        <v>1.89</v>
      </c>
      <c r="F156" s="1">
        <v>1.89</v>
      </c>
      <c r="G156" s="1">
        <v>1.89</v>
      </c>
      <c r="H156" s="1">
        <v>1.89</v>
      </c>
      <c r="I156" s="1">
        <v>2.0099999999999998</v>
      </c>
      <c r="J156" s="1">
        <v>0.13</v>
      </c>
      <c r="K156" s="1">
        <v>1.89</v>
      </c>
      <c r="L156" s="1">
        <v>1.89</v>
      </c>
      <c r="M156" s="1">
        <v>1.84</v>
      </c>
      <c r="N156" s="1">
        <v>1.89</v>
      </c>
      <c r="O156" s="1">
        <v>1.89</v>
      </c>
      <c r="P156" s="1">
        <v>1.89</v>
      </c>
      <c r="Q156" s="1">
        <v>1.98</v>
      </c>
      <c r="R156" s="1">
        <v>1.89</v>
      </c>
      <c r="S156" s="1">
        <v>1.89</v>
      </c>
      <c r="T156" s="1">
        <v>1.89</v>
      </c>
      <c r="U156" s="1">
        <v>4.9000000000000004</v>
      </c>
      <c r="V156" s="1">
        <v>1.89</v>
      </c>
      <c r="W156" s="1">
        <v>2.09</v>
      </c>
      <c r="X156" s="1">
        <v>1.75</v>
      </c>
      <c r="Y156" s="1">
        <v>1.89</v>
      </c>
      <c r="Z156" s="1">
        <v>1.89</v>
      </c>
      <c r="AA156" s="1">
        <v>1.89</v>
      </c>
      <c r="AB156" s="1">
        <v>1.89</v>
      </c>
      <c r="AC156" s="1">
        <v>1.89</v>
      </c>
      <c r="AD156" s="1">
        <v>2.4300000000000002</v>
      </c>
      <c r="AE156" s="1">
        <v>3.63</v>
      </c>
      <c r="AF156" s="1">
        <v>1.89</v>
      </c>
      <c r="AG156" s="1">
        <v>1.89</v>
      </c>
      <c r="AH156" s="1">
        <v>1.89</v>
      </c>
      <c r="AI156" s="1">
        <v>1.83</v>
      </c>
      <c r="AJ156" s="1">
        <v>1.89</v>
      </c>
      <c r="AK156" s="1">
        <v>1.88</v>
      </c>
      <c r="AL156" s="1">
        <v>2.16</v>
      </c>
      <c r="AM156" s="1">
        <v>1.65</v>
      </c>
      <c r="AN156" s="1">
        <v>1.89</v>
      </c>
      <c r="AO156" s="1">
        <v>3.6</v>
      </c>
      <c r="AQ156" s="83">
        <v>1.81</v>
      </c>
      <c r="AR156" s="83">
        <v>1.89</v>
      </c>
    </row>
    <row r="157" spans="1:44" x14ac:dyDescent="0.25">
      <c r="A157" s="1">
        <v>72164010</v>
      </c>
      <c r="B157" s="1" t="s">
        <v>299</v>
      </c>
      <c r="C157" s="1" t="s">
        <v>163</v>
      </c>
      <c r="D157" s="1">
        <v>1.89</v>
      </c>
      <c r="E157" s="1">
        <v>1.89</v>
      </c>
      <c r="F157" s="1">
        <v>1.89</v>
      </c>
      <c r="G157" s="1">
        <v>1.89</v>
      </c>
      <c r="H157" s="1">
        <v>1.89</v>
      </c>
      <c r="I157" s="1">
        <v>2.0099999999999998</v>
      </c>
      <c r="J157" s="1">
        <v>0.13</v>
      </c>
      <c r="K157" s="1">
        <v>1.89</v>
      </c>
      <c r="L157" s="1">
        <v>1.89</v>
      </c>
      <c r="M157" s="1">
        <v>1.84</v>
      </c>
      <c r="N157" s="1">
        <v>1.89</v>
      </c>
      <c r="O157" s="1">
        <v>1.89</v>
      </c>
      <c r="P157" s="1">
        <v>1.89</v>
      </c>
      <c r="Q157" s="1">
        <v>1.98</v>
      </c>
      <c r="R157" s="1">
        <v>1.89</v>
      </c>
      <c r="S157" s="1">
        <v>1.89</v>
      </c>
      <c r="T157" s="1">
        <v>1.89</v>
      </c>
      <c r="U157" s="1">
        <v>4.9000000000000004</v>
      </c>
      <c r="V157" s="1">
        <v>1.89</v>
      </c>
      <c r="W157" s="1">
        <v>2.09</v>
      </c>
      <c r="X157" s="1">
        <v>1.75</v>
      </c>
      <c r="Y157" s="1">
        <v>1.89</v>
      </c>
      <c r="Z157" s="1">
        <v>1.89</v>
      </c>
      <c r="AA157" s="1">
        <v>1.89</v>
      </c>
      <c r="AB157" s="1">
        <v>1.89</v>
      </c>
      <c r="AC157" s="1">
        <v>1.89</v>
      </c>
      <c r="AD157" s="1">
        <v>2.4300000000000002</v>
      </c>
      <c r="AE157" s="1">
        <v>3.63</v>
      </c>
      <c r="AF157" s="1">
        <v>1.89</v>
      </c>
      <c r="AG157" s="1">
        <v>1.89</v>
      </c>
      <c r="AH157" s="1">
        <v>1.89</v>
      </c>
      <c r="AI157" s="1">
        <v>1.83</v>
      </c>
      <c r="AJ157" s="1">
        <v>1.89</v>
      </c>
      <c r="AK157" s="1">
        <v>1.88</v>
      </c>
      <c r="AL157" s="1">
        <v>2.16</v>
      </c>
      <c r="AM157" s="1">
        <v>1.65</v>
      </c>
      <c r="AN157" s="1">
        <v>1.89</v>
      </c>
      <c r="AO157" s="1">
        <v>3.6</v>
      </c>
      <c r="AQ157" s="83">
        <v>1.81</v>
      </c>
      <c r="AR157" s="83">
        <v>1.89</v>
      </c>
    </row>
    <row r="158" spans="1:44" x14ac:dyDescent="0.25">
      <c r="A158" s="1">
        <v>72164090</v>
      </c>
      <c r="B158" s="1" t="s">
        <v>300</v>
      </c>
      <c r="C158" s="1" t="s">
        <v>163</v>
      </c>
      <c r="D158" s="1">
        <v>1.89</v>
      </c>
      <c r="E158" s="1">
        <v>1.89</v>
      </c>
      <c r="F158" s="1">
        <v>1.89</v>
      </c>
      <c r="G158" s="1">
        <v>1.89</v>
      </c>
      <c r="H158" s="1">
        <v>1.89</v>
      </c>
      <c r="I158" s="1">
        <v>2.0099999999999998</v>
      </c>
      <c r="J158" s="1">
        <v>0.13</v>
      </c>
      <c r="K158" s="1">
        <v>1.89</v>
      </c>
      <c r="L158" s="1">
        <v>1.89</v>
      </c>
      <c r="M158" s="1">
        <v>1.84</v>
      </c>
      <c r="N158" s="1">
        <v>1.89</v>
      </c>
      <c r="O158" s="1">
        <v>1.89</v>
      </c>
      <c r="P158" s="1">
        <v>1.89</v>
      </c>
      <c r="Q158" s="1">
        <v>1.98</v>
      </c>
      <c r="R158" s="1">
        <v>1.89</v>
      </c>
      <c r="S158" s="1">
        <v>1.89</v>
      </c>
      <c r="T158" s="1">
        <v>1.89</v>
      </c>
      <c r="U158" s="1">
        <v>4.9000000000000004</v>
      </c>
      <c r="V158" s="1">
        <v>1.89</v>
      </c>
      <c r="W158" s="1">
        <v>2.09</v>
      </c>
      <c r="X158" s="1">
        <v>1.75</v>
      </c>
      <c r="Y158" s="1">
        <v>1.89</v>
      </c>
      <c r="Z158" s="1">
        <v>1.89</v>
      </c>
      <c r="AA158" s="1">
        <v>1.89</v>
      </c>
      <c r="AB158" s="1">
        <v>1.89</v>
      </c>
      <c r="AC158" s="1">
        <v>1.89</v>
      </c>
      <c r="AD158" s="1">
        <v>2.4300000000000002</v>
      </c>
      <c r="AE158" s="1">
        <v>3.63</v>
      </c>
      <c r="AF158" s="1">
        <v>1.89</v>
      </c>
      <c r="AG158" s="1">
        <v>1.89</v>
      </c>
      <c r="AH158" s="1">
        <v>1.89</v>
      </c>
      <c r="AI158" s="1">
        <v>1.83</v>
      </c>
      <c r="AJ158" s="1">
        <v>1.89</v>
      </c>
      <c r="AK158" s="1">
        <v>1.88</v>
      </c>
      <c r="AL158" s="1">
        <v>2.16</v>
      </c>
      <c r="AM158" s="1">
        <v>1.65</v>
      </c>
      <c r="AN158" s="1">
        <v>1.89</v>
      </c>
      <c r="AO158" s="1">
        <v>3.6</v>
      </c>
      <c r="AQ158" s="83">
        <v>1.81</v>
      </c>
      <c r="AR158" s="83">
        <v>1.89</v>
      </c>
    </row>
    <row r="159" spans="1:44" x14ac:dyDescent="0.25">
      <c r="A159" s="1">
        <v>72165010</v>
      </c>
      <c r="B159" s="1" t="s">
        <v>301</v>
      </c>
      <c r="C159" s="1" t="s">
        <v>163</v>
      </c>
      <c r="D159" s="1">
        <v>1.89</v>
      </c>
      <c r="E159" s="1">
        <v>1.89</v>
      </c>
      <c r="F159" s="1">
        <v>1.89</v>
      </c>
      <c r="G159" s="1">
        <v>1.89</v>
      </c>
      <c r="H159" s="1">
        <v>1.89</v>
      </c>
      <c r="I159" s="1">
        <v>2.0099999999999998</v>
      </c>
      <c r="J159" s="1">
        <v>0.13</v>
      </c>
      <c r="K159" s="1">
        <v>1.89</v>
      </c>
      <c r="L159" s="1">
        <v>1.89</v>
      </c>
      <c r="M159" s="1">
        <v>1.84</v>
      </c>
      <c r="N159" s="1">
        <v>1.89</v>
      </c>
      <c r="O159" s="1">
        <v>1.89</v>
      </c>
      <c r="P159" s="1">
        <v>1.89</v>
      </c>
      <c r="Q159" s="1">
        <v>1.98</v>
      </c>
      <c r="R159" s="1">
        <v>1.89</v>
      </c>
      <c r="S159" s="1">
        <v>1.89</v>
      </c>
      <c r="T159" s="1">
        <v>1.89</v>
      </c>
      <c r="U159" s="1">
        <v>4.9000000000000004</v>
      </c>
      <c r="V159" s="1">
        <v>1.89</v>
      </c>
      <c r="W159" s="1">
        <v>2.09</v>
      </c>
      <c r="X159" s="1">
        <v>1.75</v>
      </c>
      <c r="Y159" s="1">
        <v>1.89</v>
      </c>
      <c r="Z159" s="1">
        <v>1.89</v>
      </c>
      <c r="AA159" s="1">
        <v>1.89</v>
      </c>
      <c r="AB159" s="1">
        <v>1.89</v>
      </c>
      <c r="AC159" s="1">
        <v>1.89</v>
      </c>
      <c r="AD159" s="1">
        <v>2.4300000000000002</v>
      </c>
      <c r="AE159" s="1">
        <v>3.63</v>
      </c>
      <c r="AF159" s="1">
        <v>1.89</v>
      </c>
      <c r="AG159" s="1">
        <v>1.89</v>
      </c>
      <c r="AH159" s="1">
        <v>1.89</v>
      </c>
      <c r="AI159" s="1">
        <v>1.83</v>
      </c>
      <c r="AJ159" s="1">
        <v>1.89</v>
      </c>
      <c r="AK159" s="1">
        <v>1.88</v>
      </c>
      <c r="AL159" s="1">
        <v>2.16</v>
      </c>
      <c r="AM159" s="1">
        <v>1.65</v>
      </c>
      <c r="AN159" s="1">
        <v>1.89</v>
      </c>
      <c r="AO159" s="1">
        <v>3.6</v>
      </c>
      <c r="AQ159" s="83">
        <v>1.81</v>
      </c>
      <c r="AR159" s="83">
        <v>1.89</v>
      </c>
    </row>
    <row r="160" spans="1:44" x14ac:dyDescent="0.25">
      <c r="A160" s="1">
        <v>72165091</v>
      </c>
      <c r="B160" s="1" t="s">
        <v>302</v>
      </c>
      <c r="C160" s="1" t="s">
        <v>163</v>
      </c>
      <c r="D160" s="1">
        <v>1.89</v>
      </c>
      <c r="E160" s="1">
        <v>1.89</v>
      </c>
      <c r="F160" s="1">
        <v>1.89</v>
      </c>
      <c r="G160" s="1">
        <v>1.89</v>
      </c>
      <c r="H160" s="1">
        <v>1.89</v>
      </c>
      <c r="I160" s="1">
        <v>2.0099999999999998</v>
      </c>
      <c r="J160" s="1">
        <v>0.13</v>
      </c>
      <c r="K160" s="1">
        <v>1.89</v>
      </c>
      <c r="L160" s="1">
        <v>1.89</v>
      </c>
      <c r="M160" s="1">
        <v>1.84</v>
      </c>
      <c r="N160" s="1">
        <v>1.89</v>
      </c>
      <c r="O160" s="1">
        <v>1.89</v>
      </c>
      <c r="P160" s="1">
        <v>1.89</v>
      </c>
      <c r="Q160" s="1">
        <v>1.98</v>
      </c>
      <c r="R160" s="1">
        <v>1.89</v>
      </c>
      <c r="S160" s="1">
        <v>1.89</v>
      </c>
      <c r="T160" s="1">
        <v>1.89</v>
      </c>
      <c r="U160" s="1">
        <v>4.9000000000000004</v>
      </c>
      <c r="V160" s="1">
        <v>1.89</v>
      </c>
      <c r="W160" s="1">
        <v>2.09</v>
      </c>
      <c r="X160" s="1">
        <v>1.75</v>
      </c>
      <c r="Y160" s="1">
        <v>1.89</v>
      </c>
      <c r="Z160" s="1">
        <v>1.89</v>
      </c>
      <c r="AA160" s="1">
        <v>1.89</v>
      </c>
      <c r="AB160" s="1">
        <v>1.89</v>
      </c>
      <c r="AC160" s="1">
        <v>1.89</v>
      </c>
      <c r="AD160" s="1">
        <v>2.4300000000000002</v>
      </c>
      <c r="AE160" s="1">
        <v>3.63</v>
      </c>
      <c r="AF160" s="1">
        <v>1.89</v>
      </c>
      <c r="AG160" s="1">
        <v>1.89</v>
      </c>
      <c r="AH160" s="1">
        <v>1.89</v>
      </c>
      <c r="AI160" s="1">
        <v>1.83</v>
      </c>
      <c r="AJ160" s="1">
        <v>1.89</v>
      </c>
      <c r="AK160" s="1">
        <v>1.88</v>
      </c>
      <c r="AL160" s="1">
        <v>2.16</v>
      </c>
      <c r="AM160" s="1">
        <v>1.65</v>
      </c>
      <c r="AN160" s="1">
        <v>1.89</v>
      </c>
      <c r="AO160" s="1">
        <v>3.6</v>
      </c>
      <c r="AQ160" s="83">
        <v>1.81</v>
      </c>
      <c r="AR160" s="83">
        <v>1.89</v>
      </c>
    </row>
    <row r="161" spans="1:44" x14ac:dyDescent="0.25">
      <c r="A161" s="1">
        <v>72165099</v>
      </c>
      <c r="B161" s="1" t="s">
        <v>303</v>
      </c>
      <c r="C161" s="1" t="s">
        <v>163</v>
      </c>
      <c r="D161" s="1">
        <v>1.89</v>
      </c>
      <c r="E161" s="1">
        <v>1.89</v>
      </c>
      <c r="F161" s="1">
        <v>1.89</v>
      </c>
      <c r="G161" s="1">
        <v>1.89</v>
      </c>
      <c r="H161" s="1">
        <v>1.89</v>
      </c>
      <c r="I161" s="1">
        <v>2.0099999999999998</v>
      </c>
      <c r="J161" s="1">
        <v>0.13</v>
      </c>
      <c r="K161" s="1">
        <v>1.89</v>
      </c>
      <c r="L161" s="1">
        <v>1.89</v>
      </c>
      <c r="M161" s="1">
        <v>1.84</v>
      </c>
      <c r="N161" s="1">
        <v>1.89</v>
      </c>
      <c r="O161" s="1">
        <v>1.89</v>
      </c>
      <c r="P161" s="1">
        <v>1.89</v>
      </c>
      <c r="Q161" s="1">
        <v>1.98</v>
      </c>
      <c r="R161" s="1">
        <v>1.89</v>
      </c>
      <c r="S161" s="1">
        <v>1.89</v>
      </c>
      <c r="T161" s="1">
        <v>1.89</v>
      </c>
      <c r="U161" s="1">
        <v>4.9000000000000004</v>
      </c>
      <c r="V161" s="1">
        <v>1.89</v>
      </c>
      <c r="W161" s="1">
        <v>2.09</v>
      </c>
      <c r="X161" s="1">
        <v>1.75</v>
      </c>
      <c r="Y161" s="1">
        <v>1.89</v>
      </c>
      <c r="Z161" s="1">
        <v>1.89</v>
      </c>
      <c r="AA161" s="1">
        <v>1.89</v>
      </c>
      <c r="AB161" s="1">
        <v>1.89</v>
      </c>
      <c r="AC161" s="1">
        <v>1.89</v>
      </c>
      <c r="AD161" s="1">
        <v>2.4300000000000002</v>
      </c>
      <c r="AE161" s="1">
        <v>3.63</v>
      </c>
      <c r="AF161" s="1">
        <v>1.89</v>
      </c>
      <c r="AG161" s="1">
        <v>1.89</v>
      </c>
      <c r="AH161" s="1">
        <v>1.89</v>
      </c>
      <c r="AI161" s="1">
        <v>1.83</v>
      </c>
      <c r="AJ161" s="1">
        <v>1.89</v>
      </c>
      <c r="AK161" s="1">
        <v>1.88</v>
      </c>
      <c r="AL161" s="1">
        <v>2.16</v>
      </c>
      <c r="AM161" s="1">
        <v>1.65</v>
      </c>
      <c r="AN161" s="1">
        <v>1.89</v>
      </c>
      <c r="AO161" s="1">
        <v>3.6</v>
      </c>
      <c r="AQ161" s="83">
        <v>1.81</v>
      </c>
      <c r="AR161" s="83">
        <v>1.89</v>
      </c>
    </row>
    <row r="162" spans="1:44" x14ac:dyDescent="0.25">
      <c r="A162" s="1">
        <v>72166110</v>
      </c>
      <c r="B162" s="1" t="s">
        <v>304</v>
      </c>
      <c r="C162" s="1" t="s">
        <v>163</v>
      </c>
      <c r="D162" s="1">
        <v>1.89</v>
      </c>
      <c r="E162" s="1">
        <v>1.89</v>
      </c>
      <c r="F162" s="1">
        <v>1.89</v>
      </c>
      <c r="G162" s="1">
        <v>1.89</v>
      </c>
      <c r="H162" s="1">
        <v>1.89</v>
      </c>
      <c r="I162" s="1">
        <v>2.0099999999999998</v>
      </c>
      <c r="J162" s="1">
        <v>0.13</v>
      </c>
      <c r="K162" s="1">
        <v>1.89</v>
      </c>
      <c r="L162" s="1">
        <v>1.89</v>
      </c>
      <c r="M162" s="1">
        <v>1.84</v>
      </c>
      <c r="N162" s="1">
        <v>1.89</v>
      </c>
      <c r="O162" s="1">
        <v>1.89</v>
      </c>
      <c r="P162" s="1">
        <v>1.89</v>
      </c>
      <c r="Q162" s="1">
        <v>1.98</v>
      </c>
      <c r="R162" s="1">
        <v>1.89</v>
      </c>
      <c r="S162" s="1">
        <v>1.89</v>
      </c>
      <c r="T162" s="1">
        <v>1.89</v>
      </c>
      <c r="U162" s="1">
        <v>4.9000000000000004</v>
      </c>
      <c r="V162" s="1">
        <v>1.89</v>
      </c>
      <c r="W162" s="1">
        <v>2.09</v>
      </c>
      <c r="X162" s="1">
        <v>1.75</v>
      </c>
      <c r="Y162" s="1">
        <v>1.89</v>
      </c>
      <c r="Z162" s="1">
        <v>1.89</v>
      </c>
      <c r="AA162" s="1">
        <v>1.89</v>
      </c>
      <c r="AB162" s="1">
        <v>1.89</v>
      </c>
      <c r="AC162" s="1">
        <v>1.89</v>
      </c>
      <c r="AD162" s="1">
        <v>2.4300000000000002</v>
      </c>
      <c r="AE162" s="1">
        <v>3.63</v>
      </c>
      <c r="AF162" s="1">
        <v>1.89</v>
      </c>
      <c r="AG162" s="1">
        <v>1.89</v>
      </c>
      <c r="AH162" s="1">
        <v>1.89</v>
      </c>
      <c r="AI162" s="1">
        <v>1.83</v>
      </c>
      <c r="AJ162" s="1">
        <v>1.89</v>
      </c>
      <c r="AK162" s="1">
        <v>1.88</v>
      </c>
      <c r="AL162" s="1">
        <v>2.16</v>
      </c>
      <c r="AM162" s="1">
        <v>1.65</v>
      </c>
      <c r="AN162" s="1">
        <v>1.89</v>
      </c>
      <c r="AO162" s="1">
        <v>3.6</v>
      </c>
      <c r="AQ162" s="83">
        <v>1.81</v>
      </c>
      <c r="AR162" s="83">
        <v>1.89</v>
      </c>
    </row>
    <row r="163" spans="1:44" x14ac:dyDescent="0.25">
      <c r="A163" s="1">
        <v>72166190</v>
      </c>
      <c r="B163" s="1" t="s">
        <v>305</v>
      </c>
      <c r="C163" s="1" t="s">
        <v>163</v>
      </c>
      <c r="D163" s="1">
        <v>1.89</v>
      </c>
      <c r="E163" s="1">
        <v>1.89</v>
      </c>
      <c r="F163" s="1">
        <v>1.89</v>
      </c>
      <c r="G163" s="1">
        <v>1.89</v>
      </c>
      <c r="H163" s="1">
        <v>1.89</v>
      </c>
      <c r="I163" s="1">
        <v>2.0099999999999998</v>
      </c>
      <c r="J163" s="1">
        <v>0.13</v>
      </c>
      <c r="K163" s="1">
        <v>1.89</v>
      </c>
      <c r="L163" s="1">
        <v>1.89</v>
      </c>
      <c r="M163" s="1">
        <v>1.84</v>
      </c>
      <c r="N163" s="1">
        <v>1.89</v>
      </c>
      <c r="O163" s="1">
        <v>1.89</v>
      </c>
      <c r="P163" s="1">
        <v>1.89</v>
      </c>
      <c r="Q163" s="1">
        <v>1.98</v>
      </c>
      <c r="R163" s="1">
        <v>1.89</v>
      </c>
      <c r="S163" s="1">
        <v>1.89</v>
      </c>
      <c r="T163" s="1">
        <v>1.89</v>
      </c>
      <c r="U163" s="1">
        <v>4.9000000000000004</v>
      </c>
      <c r="V163" s="1">
        <v>1.89</v>
      </c>
      <c r="W163" s="1">
        <v>2.09</v>
      </c>
      <c r="X163" s="1">
        <v>1.75</v>
      </c>
      <c r="Y163" s="1">
        <v>1.89</v>
      </c>
      <c r="Z163" s="1">
        <v>1.89</v>
      </c>
      <c r="AA163" s="1">
        <v>1.89</v>
      </c>
      <c r="AB163" s="1">
        <v>1.89</v>
      </c>
      <c r="AC163" s="1">
        <v>1.89</v>
      </c>
      <c r="AD163" s="1">
        <v>2.4300000000000002</v>
      </c>
      <c r="AE163" s="1">
        <v>3.63</v>
      </c>
      <c r="AF163" s="1">
        <v>1.89</v>
      </c>
      <c r="AG163" s="1">
        <v>1.89</v>
      </c>
      <c r="AH163" s="1">
        <v>1.89</v>
      </c>
      <c r="AI163" s="1">
        <v>1.83</v>
      </c>
      <c r="AJ163" s="1">
        <v>1.89</v>
      </c>
      <c r="AK163" s="1">
        <v>1.88</v>
      </c>
      <c r="AL163" s="1">
        <v>2.16</v>
      </c>
      <c r="AM163" s="1">
        <v>1.65</v>
      </c>
      <c r="AN163" s="1">
        <v>1.89</v>
      </c>
      <c r="AO163" s="1">
        <v>3.6</v>
      </c>
      <c r="AQ163" s="83">
        <v>1.81</v>
      </c>
      <c r="AR163" s="83">
        <v>1.89</v>
      </c>
    </row>
    <row r="164" spans="1:44" x14ac:dyDescent="0.25">
      <c r="A164" s="1">
        <v>72166900</v>
      </c>
      <c r="B164" s="1" t="s">
        <v>306</v>
      </c>
      <c r="C164" s="1" t="s">
        <v>163</v>
      </c>
      <c r="D164" s="1">
        <v>1.89</v>
      </c>
      <c r="E164" s="1">
        <v>1.89</v>
      </c>
      <c r="F164" s="1">
        <v>1.89</v>
      </c>
      <c r="G164" s="1">
        <v>1.89</v>
      </c>
      <c r="H164" s="1">
        <v>1.89</v>
      </c>
      <c r="I164" s="1">
        <v>2.0099999999999998</v>
      </c>
      <c r="J164" s="1">
        <v>0.13</v>
      </c>
      <c r="K164" s="1">
        <v>1.89</v>
      </c>
      <c r="L164" s="1">
        <v>1.89</v>
      </c>
      <c r="M164" s="1">
        <v>1.84</v>
      </c>
      <c r="N164" s="1">
        <v>1.89</v>
      </c>
      <c r="O164" s="1">
        <v>1.89</v>
      </c>
      <c r="P164" s="1">
        <v>1.89</v>
      </c>
      <c r="Q164" s="1">
        <v>1.98</v>
      </c>
      <c r="R164" s="1">
        <v>1.89</v>
      </c>
      <c r="S164" s="1">
        <v>1.89</v>
      </c>
      <c r="T164" s="1">
        <v>1.89</v>
      </c>
      <c r="U164" s="1">
        <v>4.9000000000000004</v>
      </c>
      <c r="V164" s="1">
        <v>1.89</v>
      </c>
      <c r="W164" s="1">
        <v>2.09</v>
      </c>
      <c r="X164" s="1">
        <v>1.75</v>
      </c>
      <c r="Y164" s="1">
        <v>1.89</v>
      </c>
      <c r="Z164" s="1">
        <v>1.89</v>
      </c>
      <c r="AA164" s="1">
        <v>1.89</v>
      </c>
      <c r="AB164" s="1">
        <v>1.89</v>
      </c>
      <c r="AC164" s="1">
        <v>1.89</v>
      </c>
      <c r="AD164" s="1">
        <v>2.4300000000000002</v>
      </c>
      <c r="AE164" s="1">
        <v>3.63</v>
      </c>
      <c r="AF164" s="1">
        <v>1.89</v>
      </c>
      <c r="AG164" s="1">
        <v>1.89</v>
      </c>
      <c r="AH164" s="1">
        <v>1.89</v>
      </c>
      <c r="AI164" s="1">
        <v>1.83</v>
      </c>
      <c r="AJ164" s="1">
        <v>1.89</v>
      </c>
      <c r="AK164" s="1">
        <v>1.88</v>
      </c>
      <c r="AL164" s="1">
        <v>2.16</v>
      </c>
      <c r="AM164" s="1">
        <v>1.65</v>
      </c>
      <c r="AN164" s="1">
        <v>1.89</v>
      </c>
      <c r="AO164" s="1">
        <v>3.6</v>
      </c>
      <c r="AQ164" s="83">
        <v>1.81</v>
      </c>
      <c r="AR164" s="83">
        <v>1.89</v>
      </c>
    </row>
    <row r="165" spans="1:44" x14ac:dyDescent="0.25">
      <c r="A165" s="1">
        <v>72169110</v>
      </c>
      <c r="B165" s="1" t="s">
        <v>307</v>
      </c>
      <c r="C165" s="1" t="s">
        <v>163</v>
      </c>
      <c r="D165" s="1">
        <v>1.89</v>
      </c>
      <c r="E165" s="1">
        <v>1.89</v>
      </c>
      <c r="F165" s="1">
        <v>1.89</v>
      </c>
      <c r="G165" s="1">
        <v>1.89</v>
      </c>
      <c r="H165" s="1">
        <v>1.89</v>
      </c>
      <c r="I165" s="1">
        <v>2.0099999999999998</v>
      </c>
      <c r="J165" s="1">
        <v>0.13</v>
      </c>
      <c r="K165" s="1">
        <v>1.89</v>
      </c>
      <c r="L165" s="1">
        <v>1.89</v>
      </c>
      <c r="M165" s="1">
        <v>1.84</v>
      </c>
      <c r="N165" s="1">
        <v>1.89</v>
      </c>
      <c r="O165" s="1">
        <v>1.89</v>
      </c>
      <c r="P165" s="1">
        <v>1.89</v>
      </c>
      <c r="Q165" s="1">
        <v>1.98</v>
      </c>
      <c r="R165" s="1">
        <v>1.89</v>
      </c>
      <c r="S165" s="1">
        <v>1.89</v>
      </c>
      <c r="T165" s="1">
        <v>1.89</v>
      </c>
      <c r="U165" s="1">
        <v>4.9000000000000004</v>
      </c>
      <c r="V165" s="1">
        <v>1.89</v>
      </c>
      <c r="W165" s="1">
        <v>2.09</v>
      </c>
      <c r="X165" s="1">
        <v>1.75</v>
      </c>
      <c r="Y165" s="1">
        <v>1.89</v>
      </c>
      <c r="Z165" s="1">
        <v>1.89</v>
      </c>
      <c r="AA165" s="1">
        <v>1.89</v>
      </c>
      <c r="AB165" s="1">
        <v>1.89</v>
      </c>
      <c r="AC165" s="1">
        <v>1.89</v>
      </c>
      <c r="AD165" s="1">
        <v>2.4300000000000002</v>
      </c>
      <c r="AE165" s="1">
        <v>3.63</v>
      </c>
      <c r="AF165" s="1">
        <v>1.89</v>
      </c>
      <c r="AG165" s="1">
        <v>1.89</v>
      </c>
      <c r="AH165" s="1">
        <v>1.89</v>
      </c>
      <c r="AI165" s="1">
        <v>1.83</v>
      </c>
      <c r="AJ165" s="1">
        <v>1.89</v>
      </c>
      <c r="AK165" s="1">
        <v>1.88</v>
      </c>
      <c r="AL165" s="1">
        <v>2.16</v>
      </c>
      <c r="AM165" s="1">
        <v>1.65</v>
      </c>
      <c r="AN165" s="1">
        <v>1.89</v>
      </c>
      <c r="AO165" s="1">
        <v>3.6</v>
      </c>
      <c r="AQ165" s="83">
        <v>1.81</v>
      </c>
      <c r="AR165" s="83">
        <v>1.89</v>
      </c>
    </row>
    <row r="166" spans="1:44" x14ac:dyDescent="0.25">
      <c r="A166" s="1">
        <v>72169180</v>
      </c>
      <c r="B166" s="1" t="s">
        <v>308</v>
      </c>
      <c r="C166" s="1" t="s">
        <v>163</v>
      </c>
      <c r="D166" s="1">
        <v>1.89</v>
      </c>
      <c r="E166" s="1">
        <v>1.89</v>
      </c>
      <c r="F166" s="1">
        <v>1.89</v>
      </c>
      <c r="G166" s="1">
        <v>1.89</v>
      </c>
      <c r="H166" s="1">
        <v>1.89</v>
      </c>
      <c r="I166" s="1">
        <v>2.0099999999999998</v>
      </c>
      <c r="J166" s="1">
        <v>0.13</v>
      </c>
      <c r="K166" s="1">
        <v>1.89</v>
      </c>
      <c r="L166" s="1">
        <v>1.89</v>
      </c>
      <c r="M166" s="1">
        <v>1.84</v>
      </c>
      <c r="N166" s="1">
        <v>1.89</v>
      </c>
      <c r="O166" s="1">
        <v>1.89</v>
      </c>
      <c r="P166" s="1">
        <v>1.89</v>
      </c>
      <c r="Q166" s="1">
        <v>1.98</v>
      </c>
      <c r="R166" s="1">
        <v>1.89</v>
      </c>
      <c r="S166" s="1">
        <v>1.89</v>
      </c>
      <c r="T166" s="1">
        <v>1.89</v>
      </c>
      <c r="U166" s="1">
        <v>4.9000000000000004</v>
      </c>
      <c r="V166" s="1">
        <v>1.89</v>
      </c>
      <c r="W166" s="1">
        <v>2.09</v>
      </c>
      <c r="X166" s="1">
        <v>1.75</v>
      </c>
      <c r="Y166" s="1">
        <v>1.89</v>
      </c>
      <c r="Z166" s="1">
        <v>1.89</v>
      </c>
      <c r="AA166" s="1">
        <v>1.89</v>
      </c>
      <c r="AB166" s="1">
        <v>1.89</v>
      </c>
      <c r="AC166" s="1">
        <v>1.89</v>
      </c>
      <c r="AD166" s="1">
        <v>2.4300000000000002</v>
      </c>
      <c r="AE166" s="1">
        <v>3.63</v>
      </c>
      <c r="AF166" s="1">
        <v>1.89</v>
      </c>
      <c r="AG166" s="1">
        <v>1.89</v>
      </c>
      <c r="AH166" s="1">
        <v>1.89</v>
      </c>
      <c r="AI166" s="1">
        <v>1.83</v>
      </c>
      <c r="AJ166" s="1">
        <v>1.89</v>
      </c>
      <c r="AK166" s="1">
        <v>1.88</v>
      </c>
      <c r="AL166" s="1">
        <v>2.16</v>
      </c>
      <c r="AM166" s="1">
        <v>1.65</v>
      </c>
      <c r="AN166" s="1">
        <v>1.89</v>
      </c>
      <c r="AO166" s="1">
        <v>3.6</v>
      </c>
      <c r="AQ166" s="83">
        <v>1.81</v>
      </c>
      <c r="AR166" s="83">
        <v>1.89</v>
      </c>
    </row>
    <row r="167" spans="1:44" x14ac:dyDescent="0.25">
      <c r="A167" s="1">
        <v>72169900</v>
      </c>
      <c r="B167" s="1" t="s">
        <v>309</v>
      </c>
      <c r="C167" s="1" t="s">
        <v>163</v>
      </c>
      <c r="D167" s="1">
        <v>1.89</v>
      </c>
      <c r="E167" s="1">
        <v>1.89</v>
      </c>
      <c r="F167" s="1">
        <v>1.89</v>
      </c>
      <c r="G167" s="1">
        <v>1.89</v>
      </c>
      <c r="H167" s="1">
        <v>1.89</v>
      </c>
      <c r="I167" s="1">
        <v>2.0099999999999998</v>
      </c>
      <c r="J167" s="1">
        <v>0.13</v>
      </c>
      <c r="K167" s="1">
        <v>1.89</v>
      </c>
      <c r="L167" s="1">
        <v>1.89</v>
      </c>
      <c r="M167" s="1">
        <v>1.84</v>
      </c>
      <c r="N167" s="1">
        <v>1.89</v>
      </c>
      <c r="O167" s="1">
        <v>1.89</v>
      </c>
      <c r="P167" s="1">
        <v>1.89</v>
      </c>
      <c r="Q167" s="1">
        <v>1.98</v>
      </c>
      <c r="R167" s="1">
        <v>1.89</v>
      </c>
      <c r="S167" s="1">
        <v>1.89</v>
      </c>
      <c r="T167" s="1">
        <v>1.89</v>
      </c>
      <c r="U167" s="1">
        <v>4.9000000000000004</v>
      </c>
      <c r="V167" s="1">
        <v>1.89</v>
      </c>
      <c r="W167" s="1">
        <v>2.09</v>
      </c>
      <c r="X167" s="1">
        <v>1.75</v>
      </c>
      <c r="Y167" s="1">
        <v>1.89</v>
      </c>
      <c r="Z167" s="1">
        <v>1.89</v>
      </c>
      <c r="AA167" s="1">
        <v>1.89</v>
      </c>
      <c r="AB167" s="1">
        <v>1.89</v>
      </c>
      <c r="AC167" s="1">
        <v>1.89</v>
      </c>
      <c r="AD167" s="1">
        <v>2.4300000000000002</v>
      </c>
      <c r="AE167" s="1">
        <v>3.63</v>
      </c>
      <c r="AF167" s="1">
        <v>1.89</v>
      </c>
      <c r="AG167" s="1">
        <v>1.89</v>
      </c>
      <c r="AH167" s="1">
        <v>1.89</v>
      </c>
      <c r="AI167" s="1">
        <v>1.83</v>
      </c>
      <c r="AJ167" s="1">
        <v>1.89</v>
      </c>
      <c r="AK167" s="1">
        <v>1.88</v>
      </c>
      <c r="AL167" s="1">
        <v>2.16</v>
      </c>
      <c r="AM167" s="1">
        <v>1.65</v>
      </c>
      <c r="AN167" s="1">
        <v>1.89</v>
      </c>
      <c r="AO167" s="1">
        <v>3.6</v>
      </c>
      <c r="AQ167" s="83">
        <v>1.81</v>
      </c>
      <c r="AR167" s="83">
        <v>1.89</v>
      </c>
    </row>
    <row r="168" spans="1:44" x14ac:dyDescent="0.25">
      <c r="A168" s="1">
        <v>72171010</v>
      </c>
      <c r="B168" s="1" t="s">
        <v>310</v>
      </c>
      <c r="C168" s="1" t="s">
        <v>163</v>
      </c>
      <c r="D168" s="1">
        <v>1.88</v>
      </c>
      <c r="E168" s="1">
        <v>1.88</v>
      </c>
      <c r="F168" s="1">
        <v>1.88</v>
      </c>
      <c r="G168" s="1">
        <v>1.88</v>
      </c>
      <c r="H168" s="1">
        <v>1.88</v>
      </c>
      <c r="I168" s="1">
        <v>2.04</v>
      </c>
      <c r="J168" s="1">
        <v>0.13</v>
      </c>
      <c r="K168" s="1">
        <v>1.88</v>
      </c>
      <c r="L168" s="1">
        <v>1.88</v>
      </c>
      <c r="M168" s="1">
        <v>1.84</v>
      </c>
      <c r="N168" s="1">
        <v>1.88</v>
      </c>
      <c r="O168" s="1">
        <v>1.88</v>
      </c>
      <c r="P168" s="1">
        <v>1.88</v>
      </c>
      <c r="Q168" s="1">
        <v>1.98</v>
      </c>
      <c r="R168" s="1">
        <v>1.88</v>
      </c>
      <c r="S168" s="1">
        <v>1.88</v>
      </c>
      <c r="T168" s="1">
        <v>1.88</v>
      </c>
      <c r="U168" s="1">
        <v>4.9000000000000004</v>
      </c>
      <c r="V168" s="1">
        <v>1.88</v>
      </c>
      <c r="W168" s="1">
        <v>2.1</v>
      </c>
      <c r="X168" s="1">
        <v>1.75</v>
      </c>
      <c r="Y168" s="1">
        <v>1.88</v>
      </c>
      <c r="Z168" s="1">
        <v>1.88</v>
      </c>
      <c r="AA168" s="1">
        <v>1.88</v>
      </c>
      <c r="AB168" s="1">
        <v>1.88</v>
      </c>
      <c r="AC168" s="1">
        <v>1.88</v>
      </c>
      <c r="AD168" s="1">
        <v>2.4300000000000002</v>
      </c>
      <c r="AE168" s="1">
        <v>3.63</v>
      </c>
      <c r="AF168" s="1">
        <v>1.88</v>
      </c>
      <c r="AG168" s="1">
        <v>1.88</v>
      </c>
      <c r="AH168" s="1">
        <v>1.88</v>
      </c>
      <c r="AI168" s="1">
        <v>1.83</v>
      </c>
      <c r="AJ168" s="1">
        <v>1.88</v>
      </c>
      <c r="AK168" s="1">
        <v>1.88</v>
      </c>
      <c r="AL168" s="1">
        <v>2.16</v>
      </c>
      <c r="AM168" s="1">
        <v>1.65</v>
      </c>
      <c r="AN168" s="1">
        <v>1.88</v>
      </c>
      <c r="AO168" s="1">
        <v>3.6</v>
      </c>
      <c r="AQ168" s="83">
        <v>1.81</v>
      </c>
      <c r="AR168" s="83">
        <v>1.88</v>
      </c>
    </row>
    <row r="169" spans="1:44" x14ac:dyDescent="0.25">
      <c r="A169" s="1">
        <v>72171031</v>
      </c>
      <c r="B169" s="1" t="s">
        <v>311</v>
      </c>
      <c r="C169" s="1" t="s">
        <v>163</v>
      </c>
      <c r="D169" s="1">
        <v>1.88</v>
      </c>
      <c r="E169" s="1">
        <v>1.88</v>
      </c>
      <c r="F169" s="1">
        <v>1.88</v>
      </c>
      <c r="G169" s="1">
        <v>1.88</v>
      </c>
      <c r="H169" s="1">
        <v>1.88</v>
      </c>
      <c r="I169" s="1">
        <v>2.04</v>
      </c>
      <c r="J169" s="1">
        <v>0.13</v>
      </c>
      <c r="K169" s="1">
        <v>1.88</v>
      </c>
      <c r="L169" s="1">
        <v>1.88</v>
      </c>
      <c r="M169" s="1">
        <v>1.84</v>
      </c>
      <c r="N169" s="1">
        <v>1.88</v>
      </c>
      <c r="O169" s="1">
        <v>1.88</v>
      </c>
      <c r="P169" s="1">
        <v>1.88</v>
      </c>
      <c r="Q169" s="1">
        <v>1.98</v>
      </c>
      <c r="R169" s="1">
        <v>1.88</v>
      </c>
      <c r="S169" s="1">
        <v>1.88</v>
      </c>
      <c r="T169" s="1">
        <v>1.88</v>
      </c>
      <c r="U169" s="1">
        <v>4.9000000000000004</v>
      </c>
      <c r="V169" s="1">
        <v>1.88</v>
      </c>
      <c r="W169" s="1">
        <v>2.1</v>
      </c>
      <c r="X169" s="1">
        <v>1.75</v>
      </c>
      <c r="Y169" s="1">
        <v>1.88</v>
      </c>
      <c r="Z169" s="1">
        <v>1.88</v>
      </c>
      <c r="AA169" s="1">
        <v>1.88</v>
      </c>
      <c r="AB169" s="1">
        <v>1.88</v>
      </c>
      <c r="AC169" s="1">
        <v>1.88</v>
      </c>
      <c r="AD169" s="1">
        <v>2.4300000000000002</v>
      </c>
      <c r="AE169" s="1">
        <v>3.63</v>
      </c>
      <c r="AF169" s="1">
        <v>1.88</v>
      </c>
      <c r="AG169" s="1">
        <v>1.88</v>
      </c>
      <c r="AH169" s="1">
        <v>1.88</v>
      </c>
      <c r="AI169" s="1">
        <v>1.83</v>
      </c>
      <c r="AJ169" s="1">
        <v>1.88</v>
      </c>
      <c r="AK169" s="1">
        <v>1.88</v>
      </c>
      <c r="AL169" s="1">
        <v>2.16</v>
      </c>
      <c r="AM169" s="1">
        <v>1.65</v>
      </c>
      <c r="AN169" s="1">
        <v>1.88</v>
      </c>
      <c r="AO169" s="1">
        <v>3.6</v>
      </c>
      <c r="AQ169" s="83">
        <v>1.81</v>
      </c>
      <c r="AR169" s="83">
        <v>1.88</v>
      </c>
    </row>
    <row r="170" spans="1:44" x14ac:dyDescent="0.25">
      <c r="A170" s="1">
        <v>72171039</v>
      </c>
      <c r="B170" s="1" t="s">
        <v>312</v>
      </c>
      <c r="C170" s="1" t="s">
        <v>163</v>
      </c>
      <c r="D170" s="1">
        <v>1.88</v>
      </c>
      <c r="E170" s="1">
        <v>1.88</v>
      </c>
      <c r="F170" s="1">
        <v>1.88</v>
      </c>
      <c r="G170" s="1">
        <v>1.88</v>
      </c>
      <c r="H170" s="1">
        <v>1.88</v>
      </c>
      <c r="I170" s="1">
        <v>2.04</v>
      </c>
      <c r="J170" s="1">
        <v>0.13</v>
      </c>
      <c r="K170" s="1">
        <v>1.88</v>
      </c>
      <c r="L170" s="1">
        <v>1.88</v>
      </c>
      <c r="M170" s="1">
        <v>1.84</v>
      </c>
      <c r="N170" s="1">
        <v>1.88</v>
      </c>
      <c r="O170" s="1">
        <v>1.88</v>
      </c>
      <c r="P170" s="1">
        <v>1.88</v>
      </c>
      <c r="Q170" s="1">
        <v>1.98</v>
      </c>
      <c r="R170" s="1">
        <v>1.88</v>
      </c>
      <c r="S170" s="1">
        <v>1.88</v>
      </c>
      <c r="T170" s="1">
        <v>1.88</v>
      </c>
      <c r="U170" s="1">
        <v>4.9000000000000004</v>
      </c>
      <c r="V170" s="1">
        <v>1.88</v>
      </c>
      <c r="W170" s="1">
        <v>2.1</v>
      </c>
      <c r="X170" s="1">
        <v>1.75</v>
      </c>
      <c r="Y170" s="1">
        <v>1.88</v>
      </c>
      <c r="Z170" s="1">
        <v>1.88</v>
      </c>
      <c r="AA170" s="1">
        <v>1.88</v>
      </c>
      <c r="AB170" s="1">
        <v>1.88</v>
      </c>
      <c r="AC170" s="1">
        <v>1.88</v>
      </c>
      <c r="AD170" s="1">
        <v>2.4300000000000002</v>
      </c>
      <c r="AE170" s="1">
        <v>3.63</v>
      </c>
      <c r="AF170" s="1">
        <v>1.88</v>
      </c>
      <c r="AG170" s="1">
        <v>1.88</v>
      </c>
      <c r="AH170" s="1">
        <v>1.88</v>
      </c>
      <c r="AI170" s="1">
        <v>1.83</v>
      </c>
      <c r="AJ170" s="1">
        <v>1.88</v>
      </c>
      <c r="AK170" s="1">
        <v>1.88</v>
      </c>
      <c r="AL170" s="1">
        <v>2.16</v>
      </c>
      <c r="AM170" s="1">
        <v>1.65</v>
      </c>
      <c r="AN170" s="1">
        <v>1.88</v>
      </c>
      <c r="AO170" s="1">
        <v>3.6</v>
      </c>
      <c r="AQ170" s="83">
        <v>1.81</v>
      </c>
      <c r="AR170" s="83">
        <v>1.88</v>
      </c>
    </row>
    <row r="171" spans="1:44" x14ac:dyDescent="0.25">
      <c r="A171" s="1">
        <v>72171050</v>
      </c>
      <c r="B171" s="1" t="s">
        <v>313</v>
      </c>
      <c r="C171" s="1" t="s">
        <v>163</v>
      </c>
      <c r="D171" s="1">
        <v>1.88</v>
      </c>
      <c r="E171" s="1">
        <v>1.88</v>
      </c>
      <c r="F171" s="1">
        <v>1.88</v>
      </c>
      <c r="G171" s="1">
        <v>1.88</v>
      </c>
      <c r="H171" s="1">
        <v>1.88</v>
      </c>
      <c r="I171" s="1">
        <v>2.04</v>
      </c>
      <c r="J171" s="1">
        <v>0.13</v>
      </c>
      <c r="K171" s="1">
        <v>1.88</v>
      </c>
      <c r="L171" s="1">
        <v>1.88</v>
      </c>
      <c r="M171" s="1">
        <v>1.84</v>
      </c>
      <c r="N171" s="1">
        <v>1.88</v>
      </c>
      <c r="O171" s="1">
        <v>1.88</v>
      </c>
      <c r="P171" s="1">
        <v>1.88</v>
      </c>
      <c r="Q171" s="1">
        <v>1.98</v>
      </c>
      <c r="R171" s="1">
        <v>1.88</v>
      </c>
      <c r="S171" s="1">
        <v>1.88</v>
      </c>
      <c r="T171" s="1">
        <v>1.88</v>
      </c>
      <c r="U171" s="1">
        <v>4.9000000000000004</v>
      </c>
      <c r="V171" s="1">
        <v>1.88</v>
      </c>
      <c r="W171" s="1">
        <v>2.1</v>
      </c>
      <c r="X171" s="1">
        <v>1.75</v>
      </c>
      <c r="Y171" s="1">
        <v>1.88</v>
      </c>
      <c r="Z171" s="1">
        <v>1.88</v>
      </c>
      <c r="AA171" s="1">
        <v>1.88</v>
      </c>
      <c r="AB171" s="1">
        <v>1.88</v>
      </c>
      <c r="AC171" s="1">
        <v>1.88</v>
      </c>
      <c r="AD171" s="1">
        <v>2.4300000000000002</v>
      </c>
      <c r="AE171" s="1">
        <v>3.63</v>
      </c>
      <c r="AF171" s="1">
        <v>1.88</v>
      </c>
      <c r="AG171" s="1">
        <v>1.88</v>
      </c>
      <c r="AH171" s="1">
        <v>1.88</v>
      </c>
      <c r="AI171" s="1">
        <v>1.83</v>
      </c>
      <c r="AJ171" s="1">
        <v>1.88</v>
      </c>
      <c r="AK171" s="1">
        <v>1.88</v>
      </c>
      <c r="AL171" s="1">
        <v>2.16</v>
      </c>
      <c r="AM171" s="1">
        <v>1.65</v>
      </c>
      <c r="AN171" s="1">
        <v>1.88</v>
      </c>
      <c r="AO171" s="1">
        <v>3.6</v>
      </c>
      <c r="AQ171" s="83">
        <v>1.81</v>
      </c>
      <c r="AR171" s="83">
        <v>1.88</v>
      </c>
    </row>
    <row r="172" spans="1:44" x14ac:dyDescent="0.25">
      <c r="A172" s="1">
        <v>72171090</v>
      </c>
      <c r="B172" s="1" t="s">
        <v>314</v>
      </c>
      <c r="C172" s="1" t="s">
        <v>163</v>
      </c>
      <c r="D172" s="1">
        <v>1.88</v>
      </c>
      <c r="E172" s="1">
        <v>1.88</v>
      </c>
      <c r="F172" s="1">
        <v>1.88</v>
      </c>
      <c r="G172" s="1">
        <v>1.88</v>
      </c>
      <c r="H172" s="1">
        <v>1.88</v>
      </c>
      <c r="I172" s="1">
        <v>2.04</v>
      </c>
      <c r="J172" s="1">
        <v>0.13</v>
      </c>
      <c r="K172" s="1">
        <v>1.88</v>
      </c>
      <c r="L172" s="1">
        <v>1.88</v>
      </c>
      <c r="M172" s="1">
        <v>1.84</v>
      </c>
      <c r="N172" s="1">
        <v>1.88</v>
      </c>
      <c r="O172" s="1">
        <v>1.88</v>
      </c>
      <c r="P172" s="1">
        <v>1.88</v>
      </c>
      <c r="Q172" s="1">
        <v>1.98</v>
      </c>
      <c r="R172" s="1">
        <v>1.88</v>
      </c>
      <c r="S172" s="1">
        <v>1.88</v>
      </c>
      <c r="T172" s="1">
        <v>1.88</v>
      </c>
      <c r="U172" s="1">
        <v>4.9000000000000004</v>
      </c>
      <c r="V172" s="1">
        <v>1.88</v>
      </c>
      <c r="W172" s="1">
        <v>2.1</v>
      </c>
      <c r="X172" s="1">
        <v>1.75</v>
      </c>
      <c r="Y172" s="1">
        <v>1.88</v>
      </c>
      <c r="Z172" s="1">
        <v>1.88</v>
      </c>
      <c r="AA172" s="1">
        <v>1.88</v>
      </c>
      <c r="AB172" s="1">
        <v>1.88</v>
      </c>
      <c r="AC172" s="1">
        <v>1.88</v>
      </c>
      <c r="AD172" s="1">
        <v>2.4300000000000002</v>
      </c>
      <c r="AE172" s="1">
        <v>3.63</v>
      </c>
      <c r="AF172" s="1">
        <v>1.88</v>
      </c>
      <c r="AG172" s="1">
        <v>1.88</v>
      </c>
      <c r="AH172" s="1">
        <v>1.88</v>
      </c>
      <c r="AI172" s="1">
        <v>1.83</v>
      </c>
      <c r="AJ172" s="1">
        <v>1.88</v>
      </c>
      <c r="AK172" s="1">
        <v>1.88</v>
      </c>
      <c r="AL172" s="1">
        <v>2.16</v>
      </c>
      <c r="AM172" s="1">
        <v>1.65</v>
      </c>
      <c r="AN172" s="1">
        <v>1.88</v>
      </c>
      <c r="AO172" s="1">
        <v>3.6</v>
      </c>
      <c r="AQ172" s="83">
        <v>1.81</v>
      </c>
      <c r="AR172" s="83">
        <v>1.88</v>
      </c>
    </row>
    <row r="173" spans="1:44" x14ac:dyDescent="0.25">
      <c r="A173" s="1">
        <v>72172010</v>
      </c>
      <c r="B173" s="1" t="s">
        <v>315</v>
      </c>
      <c r="C173" s="1" t="s">
        <v>163</v>
      </c>
      <c r="D173" s="1">
        <v>1.95</v>
      </c>
      <c r="E173" s="1">
        <v>1.95</v>
      </c>
      <c r="F173" s="1">
        <v>1.95</v>
      </c>
      <c r="G173" s="1">
        <v>1.95</v>
      </c>
      <c r="H173" s="1">
        <v>1.95</v>
      </c>
      <c r="I173" s="1">
        <v>2.13</v>
      </c>
      <c r="J173" s="1">
        <v>0.19</v>
      </c>
      <c r="K173" s="1">
        <v>1.95</v>
      </c>
      <c r="L173" s="1">
        <v>1.95</v>
      </c>
      <c r="M173" s="1">
        <v>1.85</v>
      </c>
      <c r="N173" s="1">
        <v>1.95</v>
      </c>
      <c r="O173" s="1">
        <v>1.95</v>
      </c>
      <c r="P173" s="1">
        <v>1.95</v>
      </c>
      <c r="Q173" s="1">
        <v>2.0099999999999998</v>
      </c>
      <c r="R173" s="1">
        <v>1.95</v>
      </c>
      <c r="S173" s="1">
        <v>1.95</v>
      </c>
      <c r="T173" s="1">
        <v>1.95</v>
      </c>
      <c r="U173" s="1">
        <v>4.9000000000000004</v>
      </c>
      <c r="V173" s="1">
        <v>1.95</v>
      </c>
      <c r="W173" s="1">
        <v>2.12</v>
      </c>
      <c r="X173" s="1">
        <v>1.77</v>
      </c>
      <c r="Y173" s="1">
        <v>1.95</v>
      </c>
      <c r="Z173" s="1">
        <v>1.95</v>
      </c>
      <c r="AA173" s="1">
        <v>1.95</v>
      </c>
      <c r="AB173" s="1">
        <v>1.95</v>
      </c>
      <c r="AC173" s="1">
        <v>1.95</v>
      </c>
      <c r="AD173" s="1">
        <v>2.4300000000000002</v>
      </c>
      <c r="AE173" s="1">
        <v>3.76</v>
      </c>
      <c r="AF173" s="1">
        <v>1.95</v>
      </c>
      <c r="AG173" s="1">
        <v>1.95</v>
      </c>
      <c r="AH173" s="1">
        <v>1.95</v>
      </c>
      <c r="AI173" s="1">
        <v>1.83</v>
      </c>
      <c r="AJ173" s="1">
        <v>1.95</v>
      </c>
      <c r="AK173" s="1">
        <v>1.89</v>
      </c>
      <c r="AL173" s="1">
        <v>2.23</v>
      </c>
      <c r="AM173" s="1">
        <v>1.71</v>
      </c>
      <c r="AN173" s="1">
        <v>1.95</v>
      </c>
      <c r="AO173" s="1">
        <v>3.6</v>
      </c>
      <c r="AQ173" s="83">
        <v>1.84</v>
      </c>
      <c r="AR173" s="83">
        <v>1.95</v>
      </c>
    </row>
    <row r="174" spans="1:44" x14ac:dyDescent="0.25">
      <c r="A174" s="1">
        <v>72172030</v>
      </c>
      <c r="B174" s="1" t="s">
        <v>316</v>
      </c>
      <c r="C174" s="1" t="s">
        <v>163</v>
      </c>
      <c r="D174" s="1">
        <v>1.95</v>
      </c>
      <c r="E174" s="1">
        <v>1.95</v>
      </c>
      <c r="F174" s="1">
        <v>1.95</v>
      </c>
      <c r="G174" s="1">
        <v>1.95</v>
      </c>
      <c r="H174" s="1">
        <v>1.95</v>
      </c>
      <c r="I174" s="1">
        <v>2.13</v>
      </c>
      <c r="J174" s="1">
        <v>0.19</v>
      </c>
      <c r="K174" s="1">
        <v>1.95</v>
      </c>
      <c r="L174" s="1">
        <v>1.95</v>
      </c>
      <c r="M174" s="1">
        <v>1.85</v>
      </c>
      <c r="N174" s="1">
        <v>1.95</v>
      </c>
      <c r="O174" s="1">
        <v>1.95</v>
      </c>
      <c r="P174" s="1">
        <v>1.95</v>
      </c>
      <c r="Q174" s="1">
        <v>2.0099999999999998</v>
      </c>
      <c r="R174" s="1">
        <v>1.95</v>
      </c>
      <c r="S174" s="1">
        <v>1.95</v>
      </c>
      <c r="T174" s="1">
        <v>1.95</v>
      </c>
      <c r="U174" s="1">
        <v>4.9000000000000004</v>
      </c>
      <c r="V174" s="1">
        <v>1.95</v>
      </c>
      <c r="W174" s="1">
        <v>2.12</v>
      </c>
      <c r="X174" s="1">
        <v>1.77</v>
      </c>
      <c r="Y174" s="1">
        <v>1.95</v>
      </c>
      <c r="Z174" s="1">
        <v>1.95</v>
      </c>
      <c r="AA174" s="1">
        <v>1.95</v>
      </c>
      <c r="AB174" s="1">
        <v>1.95</v>
      </c>
      <c r="AC174" s="1">
        <v>1.95</v>
      </c>
      <c r="AD174" s="1">
        <v>2.4300000000000002</v>
      </c>
      <c r="AE174" s="1">
        <v>3.76</v>
      </c>
      <c r="AF174" s="1">
        <v>1.95</v>
      </c>
      <c r="AG174" s="1">
        <v>1.95</v>
      </c>
      <c r="AH174" s="1">
        <v>1.95</v>
      </c>
      <c r="AI174" s="1">
        <v>1.83</v>
      </c>
      <c r="AJ174" s="1">
        <v>1.95</v>
      </c>
      <c r="AK174" s="1">
        <v>1.89</v>
      </c>
      <c r="AL174" s="1">
        <v>2.23</v>
      </c>
      <c r="AM174" s="1">
        <v>1.71</v>
      </c>
      <c r="AN174" s="1">
        <v>1.95</v>
      </c>
      <c r="AO174" s="1">
        <v>3.6</v>
      </c>
      <c r="AQ174" s="83">
        <v>1.84</v>
      </c>
      <c r="AR174" s="83">
        <v>1.95</v>
      </c>
    </row>
    <row r="175" spans="1:44" x14ac:dyDescent="0.25">
      <c r="A175" s="1">
        <v>72172050</v>
      </c>
      <c r="B175" s="1" t="s">
        <v>317</v>
      </c>
      <c r="C175" s="1" t="s">
        <v>163</v>
      </c>
      <c r="D175" s="1">
        <v>1.95</v>
      </c>
      <c r="E175" s="1">
        <v>1.95</v>
      </c>
      <c r="F175" s="1">
        <v>1.95</v>
      </c>
      <c r="G175" s="1">
        <v>1.95</v>
      </c>
      <c r="H175" s="1">
        <v>1.95</v>
      </c>
      <c r="I175" s="1">
        <v>2.13</v>
      </c>
      <c r="J175" s="1">
        <v>0.19</v>
      </c>
      <c r="K175" s="1">
        <v>1.95</v>
      </c>
      <c r="L175" s="1">
        <v>1.95</v>
      </c>
      <c r="M175" s="1">
        <v>1.85</v>
      </c>
      <c r="N175" s="1">
        <v>1.95</v>
      </c>
      <c r="O175" s="1">
        <v>1.95</v>
      </c>
      <c r="P175" s="1">
        <v>1.95</v>
      </c>
      <c r="Q175" s="1">
        <v>2.0099999999999998</v>
      </c>
      <c r="R175" s="1">
        <v>1.95</v>
      </c>
      <c r="S175" s="1">
        <v>1.95</v>
      </c>
      <c r="T175" s="1">
        <v>1.95</v>
      </c>
      <c r="U175" s="1">
        <v>4.9000000000000004</v>
      </c>
      <c r="V175" s="1">
        <v>1.95</v>
      </c>
      <c r="W175" s="1">
        <v>2.12</v>
      </c>
      <c r="X175" s="1">
        <v>1.77</v>
      </c>
      <c r="Y175" s="1">
        <v>1.95</v>
      </c>
      <c r="Z175" s="1">
        <v>1.95</v>
      </c>
      <c r="AA175" s="1">
        <v>1.95</v>
      </c>
      <c r="AB175" s="1">
        <v>1.95</v>
      </c>
      <c r="AC175" s="1">
        <v>1.95</v>
      </c>
      <c r="AD175" s="1">
        <v>2.4300000000000002</v>
      </c>
      <c r="AE175" s="1">
        <v>3.76</v>
      </c>
      <c r="AF175" s="1">
        <v>1.95</v>
      </c>
      <c r="AG175" s="1">
        <v>1.95</v>
      </c>
      <c r="AH175" s="1">
        <v>1.95</v>
      </c>
      <c r="AI175" s="1">
        <v>1.83</v>
      </c>
      <c r="AJ175" s="1">
        <v>1.95</v>
      </c>
      <c r="AK175" s="1">
        <v>1.89</v>
      </c>
      <c r="AL175" s="1">
        <v>2.23</v>
      </c>
      <c r="AM175" s="1">
        <v>1.71</v>
      </c>
      <c r="AN175" s="1">
        <v>1.95</v>
      </c>
      <c r="AO175" s="1">
        <v>3.6</v>
      </c>
      <c r="AQ175" s="83">
        <v>1.84</v>
      </c>
      <c r="AR175" s="83">
        <v>1.95</v>
      </c>
    </row>
    <row r="176" spans="1:44" x14ac:dyDescent="0.25">
      <c r="A176" s="1">
        <v>72172090</v>
      </c>
      <c r="B176" s="1" t="s">
        <v>318</v>
      </c>
      <c r="C176" s="1" t="s">
        <v>163</v>
      </c>
      <c r="D176" s="1">
        <v>1.95</v>
      </c>
      <c r="E176" s="1">
        <v>1.95</v>
      </c>
      <c r="F176" s="1">
        <v>1.95</v>
      </c>
      <c r="G176" s="1">
        <v>1.95</v>
      </c>
      <c r="H176" s="1">
        <v>1.95</v>
      </c>
      <c r="I176" s="1">
        <v>2.13</v>
      </c>
      <c r="J176" s="1">
        <v>0.19</v>
      </c>
      <c r="K176" s="1">
        <v>1.95</v>
      </c>
      <c r="L176" s="1">
        <v>1.95</v>
      </c>
      <c r="M176" s="1">
        <v>1.85</v>
      </c>
      <c r="N176" s="1">
        <v>1.95</v>
      </c>
      <c r="O176" s="1">
        <v>1.95</v>
      </c>
      <c r="P176" s="1">
        <v>1.95</v>
      </c>
      <c r="Q176" s="1">
        <v>2.0099999999999998</v>
      </c>
      <c r="R176" s="1">
        <v>1.95</v>
      </c>
      <c r="S176" s="1">
        <v>1.95</v>
      </c>
      <c r="T176" s="1">
        <v>1.95</v>
      </c>
      <c r="U176" s="1">
        <v>4.9000000000000004</v>
      </c>
      <c r="V176" s="1">
        <v>1.95</v>
      </c>
      <c r="W176" s="1">
        <v>2.12</v>
      </c>
      <c r="X176" s="1">
        <v>1.77</v>
      </c>
      <c r="Y176" s="1">
        <v>1.95</v>
      </c>
      <c r="Z176" s="1">
        <v>1.95</v>
      </c>
      <c r="AA176" s="1">
        <v>1.95</v>
      </c>
      <c r="AB176" s="1">
        <v>1.95</v>
      </c>
      <c r="AC176" s="1">
        <v>1.95</v>
      </c>
      <c r="AD176" s="1">
        <v>2.4300000000000002</v>
      </c>
      <c r="AE176" s="1">
        <v>3.76</v>
      </c>
      <c r="AF176" s="1">
        <v>1.95</v>
      </c>
      <c r="AG176" s="1">
        <v>1.95</v>
      </c>
      <c r="AH176" s="1">
        <v>1.95</v>
      </c>
      <c r="AI176" s="1">
        <v>1.83</v>
      </c>
      <c r="AJ176" s="1">
        <v>1.95</v>
      </c>
      <c r="AK176" s="1">
        <v>1.89</v>
      </c>
      <c r="AL176" s="1">
        <v>2.23</v>
      </c>
      <c r="AM176" s="1">
        <v>1.71</v>
      </c>
      <c r="AN176" s="1">
        <v>1.95</v>
      </c>
      <c r="AO176" s="1">
        <v>3.6</v>
      </c>
      <c r="AQ176" s="83">
        <v>1.84</v>
      </c>
      <c r="AR176" s="83">
        <v>1.95</v>
      </c>
    </row>
    <row r="177" spans="1:44" x14ac:dyDescent="0.25">
      <c r="A177" s="1">
        <v>72173041</v>
      </c>
      <c r="B177" s="1" t="s">
        <v>319</v>
      </c>
      <c r="C177" s="1" t="s">
        <v>163</v>
      </c>
      <c r="D177" s="1">
        <v>1.95</v>
      </c>
      <c r="E177" s="1">
        <v>1.95</v>
      </c>
      <c r="F177" s="1">
        <v>1.95</v>
      </c>
      <c r="G177" s="1">
        <v>1.95</v>
      </c>
      <c r="H177" s="1">
        <v>1.95</v>
      </c>
      <c r="I177" s="1">
        <v>2.13</v>
      </c>
      <c r="J177" s="1">
        <v>0.19</v>
      </c>
      <c r="K177" s="1">
        <v>1.95</v>
      </c>
      <c r="L177" s="1">
        <v>1.95</v>
      </c>
      <c r="M177" s="1">
        <v>1.85</v>
      </c>
      <c r="N177" s="1">
        <v>1.95</v>
      </c>
      <c r="O177" s="1">
        <v>1.95</v>
      </c>
      <c r="P177" s="1">
        <v>1.95</v>
      </c>
      <c r="Q177" s="1">
        <v>2.0099999999999998</v>
      </c>
      <c r="R177" s="1">
        <v>1.95</v>
      </c>
      <c r="S177" s="1">
        <v>1.95</v>
      </c>
      <c r="T177" s="1">
        <v>1.95</v>
      </c>
      <c r="U177" s="1">
        <v>4.9000000000000004</v>
      </c>
      <c r="V177" s="1">
        <v>1.95</v>
      </c>
      <c r="W177" s="1">
        <v>2.12</v>
      </c>
      <c r="X177" s="1">
        <v>1.77</v>
      </c>
      <c r="Y177" s="1">
        <v>1.95</v>
      </c>
      <c r="Z177" s="1">
        <v>1.95</v>
      </c>
      <c r="AA177" s="1">
        <v>1.95</v>
      </c>
      <c r="AB177" s="1">
        <v>1.95</v>
      </c>
      <c r="AC177" s="1">
        <v>1.95</v>
      </c>
      <c r="AD177" s="1">
        <v>2.4300000000000002</v>
      </c>
      <c r="AE177" s="1">
        <v>3.76</v>
      </c>
      <c r="AF177" s="1">
        <v>1.95</v>
      </c>
      <c r="AG177" s="1">
        <v>1.95</v>
      </c>
      <c r="AH177" s="1">
        <v>1.95</v>
      </c>
      <c r="AI177" s="1">
        <v>1.83</v>
      </c>
      <c r="AJ177" s="1">
        <v>1.95</v>
      </c>
      <c r="AK177" s="1">
        <v>1.89</v>
      </c>
      <c r="AL177" s="1">
        <v>2.23</v>
      </c>
      <c r="AM177" s="1">
        <v>1.71</v>
      </c>
      <c r="AN177" s="1">
        <v>1.95</v>
      </c>
      <c r="AO177" s="1">
        <v>3.6</v>
      </c>
      <c r="AQ177" s="83">
        <v>1.84</v>
      </c>
      <c r="AR177" s="83">
        <v>1.95</v>
      </c>
    </row>
    <row r="178" spans="1:44" x14ac:dyDescent="0.25">
      <c r="A178" s="1">
        <v>72173049</v>
      </c>
      <c r="B178" s="1" t="s">
        <v>320</v>
      </c>
      <c r="C178" s="1" t="s">
        <v>163</v>
      </c>
      <c r="D178" s="1">
        <v>1.95</v>
      </c>
      <c r="E178" s="1">
        <v>1.95</v>
      </c>
      <c r="F178" s="1">
        <v>1.95</v>
      </c>
      <c r="G178" s="1">
        <v>1.95</v>
      </c>
      <c r="H178" s="1">
        <v>1.95</v>
      </c>
      <c r="I178" s="1">
        <v>2.13</v>
      </c>
      <c r="J178" s="1">
        <v>0.19</v>
      </c>
      <c r="K178" s="1">
        <v>1.95</v>
      </c>
      <c r="L178" s="1">
        <v>1.95</v>
      </c>
      <c r="M178" s="1">
        <v>1.85</v>
      </c>
      <c r="N178" s="1">
        <v>1.95</v>
      </c>
      <c r="O178" s="1">
        <v>1.95</v>
      </c>
      <c r="P178" s="1">
        <v>1.95</v>
      </c>
      <c r="Q178" s="1">
        <v>2.0099999999999998</v>
      </c>
      <c r="R178" s="1">
        <v>1.95</v>
      </c>
      <c r="S178" s="1">
        <v>1.95</v>
      </c>
      <c r="T178" s="1">
        <v>1.95</v>
      </c>
      <c r="U178" s="1">
        <v>4.9000000000000004</v>
      </c>
      <c r="V178" s="1">
        <v>1.95</v>
      </c>
      <c r="W178" s="1">
        <v>2.12</v>
      </c>
      <c r="X178" s="1">
        <v>1.77</v>
      </c>
      <c r="Y178" s="1">
        <v>1.95</v>
      </c>
      <c r="Z178" s="1">
        <v>1.95</v>
      </c>
      <c r="AA178" s="1">
        <v>1.95</v>
      </c>
      <c r="AB178" s="1">
        <v>1.95</v>
      </c>
      <c r="AC178" s="1">
        <v>1.95</v>
      </c>
      <c r="AD178" s="1">
        <v>2.4300000000000002</v>
      </c>
      <c r="AE178" s="1">
        <v>3.76</v>
      </c>
      <c r="AF178" s="1">
        <v>1.95</v>
      </c>
      <c r="AG178" s="1">
        <v>1.95</v>
      </c>
      <c r="AH178" s="1">
        <v>1.95</v>
      </c>
      <c r="AI178" s="1">
        <v>1.83</v>
      </c>
      <c r="AJ178" s="1">
        <v>1.95</v>
      </c>
      <c r="AK178" s="1">
        <v>1.89</v>
      </c>
      <c r="AL178" s="1">
        <v>2.23</v>
      </c>
      <c r="AM178" s="1">
        <v>1.71</v>
      </c>
      <c r="AN178" s="1">
        <v>1.95</v>
      </c>
      <c r="AO178" s="1">
        <v>3.6</v>
      </c>
      <c r="AQ178" s="83">
        <v>1.84</v>
      </c>
      <c r="AR178" s="83">
        <v>1.95</v>
      </c>
    </row>
    <row r="179" spans="1:44" x14ac:dyDescent="0.25">
      <c r="A179" s="1">
        <v>72173050</v>
      </c>
      <c r="B179" s="1" t="s">
        <v>321</v>
      </c>
      <c r="C179" s="1" t="s">
        <v>163</v>
      </c>
      <c r="D179" s="1">
        <v>1.95</v>
      </c>
      <c r="E179" s="1">
        <v>1.95</v>
      </c>
      <c r="F179" s="1">
        <v>1.95</v>
      </c>
      <c r="G179" s="1">
        <v>1.95</v>
      </c>
      <c r="H179" s="1">
        <v>1.95</v>
      </c>
      <c r="I179" s="1">
        <v>2.13</v>
      </c>
      <c r="J179" s="1">
        <v>0.19</v>
      </c>
      <c r="K179" s="1">
        <v>1.95</v>
      </c>
      <c r="L179" s="1">
        <v>1.95</v>
      </c>
      <c r="M179" s="1">
        <v>1.85</v>
      </c>
      <c r="N179" s="1">
        <v>1.95</v>
      </c>
      <c r="O179" s="1">
        <v>1.95</v>
      </c>
      <c r="P179" s="1">
        <v>1.95</v>
      </c>
      <c r="Q179" s="1">
        <v>2.0099999999999998</v>
      </c>
      <c r="R179" s="1">
        <v>1.95</v>
      </c>
      <c r="S179" s="1">
        <v>1.95</v>
      </c>
      <c r="T179" s="1">
        <v>1.95</v>
      </c>
      <c r="U179" s="1">
        <v>4.9000000000000004</v>
      </c>
      <c r="V179" s="1">
        <v>1.95</v>
      </c>
      <c r="W179" s="1">
        <v>2.12</v>
      </c>
      <c r="X179" s="1">
        <v>1.77</v>
      </c>
      <c r="Y179" s="1">
        <v>1.95</v>
      </c>
      <c r="Z179" s="1">
        <v>1.95</v>
      </c>
      <c r="AA179" s="1">
        <v>1.95</v>
      </c>
      <c r="AB179" s="1">
        <v>1.95</v>
      </c>
      <c r="AC179" s="1">
        <v>1.95</v>
      </c>
      <c r="AD179" s="1">
        <v>2.4300000000000002</v>
      </c>
      <c r="AE179" s="1">
        <v>3.76</v>
      </c>
      <c r="AF179" s="1">
        <v>1.95</v>
      </c>
      <c r="AG179" s="1">
        <v>1.95</v>
      </c>
      <c r="AH179" s="1">
        <v>1.95</v>
      </c>
      <c r="AI179" s="1">
        <v>1.83</v>
      </c>
      <c r="AJ179" s="1">
        <v>1.95</v>
      </c>
      <c r="AK179" s="1">
        <v>1.89</v>
      </c>
      <c r="AL179" s="1">
        <v>2.23</v>
      </c>
      <c r="AM179" s="1">
        <v>1.71</v>
      </c>
      <c r="AN179" s="1">
        <v>1.95</v>
      </c>
      <c r="AO179" s="1">
        <v>3.6</v>
      </c>
      <c r="AQ179" s="83">
        <v>1.84</v>
      </c>
      <c r="AR179" s="83">
        <v>1.95</v>
      </c>
    </row>
    <row r="180" spans="1:44" x14ac:dyDescent="0.25">
      <c r="A180" s="1">
        <v>72173090</v>
      </c>
      <c r="B180" s="1" t="s">
        <v>322</v>
      </c>
      <c r="C180" s="1" t="s">
        <v>163</v>
      </c>
      <c r="D180" s="1">
        <v>1.95</v>
      </c>
      <c r="E180" s="1">
        <v>1.95</v>
      </c>
      <c r="F180" s="1">
        <v>1.95</v>
      </c>
      <c r="G180" s="1">
        <v>1.95</v>
      </c>
      <c r="H180" s="1">
        <v>1.95</v>
      </c>
      <c r="I180" s="1">
        <v>2.13</v>
      </c>
      <c r="J180" s="1">
        <v>0.19</v>
      </c>
      <c r="K180" s="1">
        <v>1.95</v>
      </c>
      <c r="L180" s="1">
        <v>1.95</v>
      </c>
      <c r="M180" s="1">
        <v>1.85</v>
      </c>
      <c r="N180" s="1">
        <v>1.95</v>
      </c>
      <c r="O180" s="1">
        <v>1.95</v>
      </c>
      <c r="P180" s="1">
        <v>1.95</v>
      </c>
      <c r="Q180" s="1">
        <v>2.0099999999999998</v>
      </c>
      <c r="R180" s="1">
        <v>1.95</v>
      </c>
      <c r="S180" s="1">
        <v>1.95</v>
      </c>
      <c r="T180" s="1">
        <v>1.95</v>
      </c>
      <c r="U180" s="1">
        <v>4.9000000000000004</v>
      </c>
      <c r="V180" s="1">
        <v>1.95</v>
      </c>
      <c r="W180" s="1">
        <v>2.12</v>
      </c>
      <c r="X180" s="1">
        <v>1.77</v>
      </c>
      <c r="Y180" s="1">
        <v>1.95</v>
      </c>
      <c r="Z180" s="1">
        <v>1.95</v>
      </c>
      <c r="AA180" s="1">
        <v>1.95</v>
      </c>
      <c r="AB180" s="1">
        <v>1.95</v>
      </c>
      <c r="AC180" s="1">
        <v>1.95</v>
      </c>
      <c r="AD180" s="1">
        <v>2.4300000000000002</v>
      </c>
      <c r="AE180" s="1">
        <v>3.76</v>
      </c>
      <c r="AF180" s="1">
        <v>1.95</v>
      </c>
      <c r="AG180" s="1">
        <v>1.95</v>
      </c>
      <c r="AH180" s="1">
        <v>1.95</v>
      </c>
      <c r="AI180" s="1">
        <v>1.83</v>
      </c>
      <c r="AJ180" s="1">
        <v>1.95</v>
      </c>
      <c r="AK180" s="1">
        <v>1.89</v>
      </c>
      <c r="AL180" s="1">
        <v>2.23</v>
      </c>
      <c r="AM180" s="1">
        <v>1.71</v>
      </c>
      <c r="AN180" s="1">
        <v>1.95</v>
      </c>
      <c r="AO180" s="1">
        <v>3.6</v>
      </c>
      <c r="AQ180" s="83">
        <v>1.84</v>
      </c>
      <c r="AR180" s="83">
        <v>1.95</v>
      </c>
    </row>
    <row r="181" spans="1:44" x14ac:dyDescent="0.25">
      <c r="A181" s="1">
        <v>72179020</v>
      </c>
      <c r="B181" s="1" t="s">
        <v>323</v>
      </c>
      <c r="C181" s="1" t="s">
        <v>163</v>
      </c>
      <c r="D181" s="1">
        <v>1.95</v>
      </c>
      <c r="E181" s="1">
        <v>1.95</v>
      </c>
      <c r="F181" s="1">
        <v>1.95</v>
      </c>
      <c r="G181" s="1">
        <v>1.95</v>
      </c>
      <c r="H181" s="1">
        <v>1.95</v>
      </c>
      <c r="I181" s="1">
        <v>2.13</v>
      </c>
      <c r="J181" s="1">
        <v>0.19</v>
      </c>
      <c r="K181" s="1">
        <v>1.95</v>
      </c>
      <c r="L181" s="1">
        <v>1.95</v>
      </c>
      <c r="M181" s="1">
        <v>1.85</v>
      </c>
      <c r="N181" s="1">
        <v>1.95</v>
      </c>
      <c r="O181" s="1">
        <v>1.95</v>
      </c>
      <c r="P181" s="1">
        <v>1.95</v>
      </c>
      <c r="Q181" s="1">
        <v>2.0099999999999998</v>
      </c>
      <c r="R181" s="1">
        <v>1.95</v>
      </c>
      <c r="S181" s="1">
        <v>1.95</v>
      </c>
      <c r="T181" s="1">
        <v>1.95</v>
      </c>
      <c r="U181" s="1">
        <v>4.9000000000000004</v>
      </c>
      <c r="V181" s="1">
        <v>1.95</v>
      </c>
      <c r="W181" s="1">
        <v>2.12</v>
      </c>
      <c r="X181" s="1">
        <v>1.77</v>
      </c>
      <c r="Y181" s="1">
        <v>1.95</v>
      </c>
      <c r="Z181" s="1">
        <v>1.95</v>
      </c>
      <c r="AA181" s="1">
        <v>1.95</v>
      </c>
      <c r="AB181" s="1">
        <v>1.95</v>
      </c>
      <c r="AC181" s="1">
        <v>1.95</v>
      </c>
      <c r="AD181" s="1">
        <v>2.4300000000000002</v>
      </c>
      <c r="AE181" s="1">
        <v>3.76</v>
      </c>
      <c r="AF181" s="1">
        <v>1.95</v>
      </c>
      <c r="AG181" s="1">
        <v>1.95</v>
      </c>
      <c r="AH181" s="1">
        <v>1.95</v>
      </c>
      <c r="AI181" s="1">
        <v>1.83</v>
      </c>
      <c r="AJ181" s="1">
        <v>1.95</v>
      </c>
      <c r="AK181" s="1">
        <v>1.89</v>
      </c>
      <c r="AL181" s="1">
        <v>2.23</v>
      </c>
      <c r="AM181" s="1">
        <v>1.71</v>
      </c>
      <c r="AN181" s="1">
        <v>1.95</v>
      </c>
      <c r="AO181" s="1">
        <v>3.6</v>
      </c>
      <c r="AQ181" s="83">
        <v>1.84</v>
      </c>
      <c r="AR181" s="83">
        <v>1.95</v>
      </c>
    </row>
    <row r="182" spans="1:44" x14ac:dyDescent="0.25">
      <c r="A182" s="1">
        <v>72179050</v>
      </c>
      <c r="B182" s="1" t="s">
        <v>324</v>
      </c>
      <c r="C182" s="1" t="s">
        <v>163</v>
      </c>
      <c r="D182" s="1">
        <v>1.95</v>
      </c>
      <c r="E182" s="1">
        <v>1.95</v>
      </c>
      <c r="F182" s="1">
        <v>1.95</v>
      </c>
      <c r="G182" s="1">
        <v>1.95</v>
      </c>
      <c r="H182" s="1">
        <v>1.95</v>
      </c>
      <c r="I182" s="1">
        <v>2.13</v>
      </c>
      <c r="J182" s="1">
        <v>0.19</v>
      </c>
      <c r="K182" s="1">
        <v>1.95</v>
      </c>
      <c r="L182" s="1">
        <v>1.95</v>
      </c>
      <c r="M182" s="1">
        <v>1.85</v>
      </c>
      <c r="N182" s="1">
        <v>1.95</v>
      </c>
      <c r="O182" s="1">
        <v>1.95</v>
      </c>
      <c r="P182" s="1">
        <v>1.95</v>
      </c>
      <c r="Q182" s="1">
        <v>2.0099999999999998</v>
      </c>
      <c r="R182" s="1">
        <v>1.95</v>
      </c>
      <c r="S182" s="1">
        <v>1.95</v>
      </c>
      <c r="T182" s="1">
        <v>1.95</v>
      </c>
      <c r="U182" s="1">
        <v>4.9000000000000004</v>
      </c>
      <c r="V182" s="1">
        <v>1.95</v>
      </c>
      <c r="W182" s="1">
        <v>2.12</v>
      </c>
      <c r="X182" s="1">
        <v>1.77</v>
      </c>
      <c r="Y182" s="1">
        <v>1.95</v>
      </c>
      <c r="Z182" s="1">
        <v>1.95</v>
      </c>
      <c r="AA182" s="1">
        <v>1.95</v>
      </c>
      <c r="AB182" s="1">
        <v>1.95</v>
      </c>
      <c r="AC182" s="1">
        <v>1.95</v>
      </c>
      <c r="AD182" s="1">
        <v>2.4300000000000002</v>
      </c>
      <c r="AE182" s="1">
        <v>3.76</v>
      </c>
      <c r="AF182" s="1">
        <v>1.95</v>
      </c>
      <c r="AG182" s="1">
        <v>1.95</v>
      </c>
      <c r="AH182" s="1">
        <v>1.95</v>
      </c>
      <c r="AI182" s="1">
        <v>1.83</v>
      </c>
      <c r="AJ182" s="1">
        <v>1.95</v>
      </c>
      <c r="AK182" s="1">
        <v>1.89</v>
      </c>
      <c r="AL182" s="1">
        <v>2.23</v>
      </c>
      <c r="AM182" s="1">
        <v>1.71</v>
      </c>
      <c r="AN182" s="1">
        <v>1.95</v>
      </c>
      <c r="AO182" s="1">
        <v>3.6</v>
      </c>
      <c r="AQ182" s="83">
        <v>1.84</v>
      </c>
      <c r="AR182" s="83">
        <v>1.95</v>
      </c>
    </row>
    <row r="183" spans="1:44" x14ac:dyDescent="0.25">
      <c r="A183" s="1">
        <v>72179090</v>
      </c>
      <c r="B183" s="1" t="s">
        <v>325</v>
      </c>
      <c r="C183" s="1" t="s">
        <v>163</v>
      </c>
      <c r="D183" s="1">
        <v>1.95</v>
      </c>
      <c r="E183" s="1">
        <v>1.95</v>
      </c>
      <c r="F183" s="1">
        <v>1.95</v>
      </c>
      <c r="G183" s="1">
        <v>1.95</v>
      </c>
      <c r="H183" s="1">
        <v>1.95</v>
      </c>
      <c r="I183" s="1">
        <v>2.13</v>
      </c>
      <c r="J183" s="1">
        <v>0.19</v>
      </c>
      <c r="K183" s="1">
        <v>1.95</v>
      </c>
      <c r="L183" s="1">
        <v>1.95</v>
      </c>
      <c r="M183" s="1">
        <v>1.85</v>
      </c>
      <c r="N183" s="1">
        <v>1.95</v>
      </c>
      <c r="O183" s="1">
        <v>1.95</v>
      </c>
      <c r="P183" s="1">
        <v>1.95</v>
      </c>
      <c r="Q183" s="1">
        <v>2.0099999999999998</v>
      </c>
      <c r="R183" s="1">
        <v>1.95</v>
      </c>
      <c r="S183" s="1">
        <v>1.95</v>
      </c>
      <c r="T183" s="1">
        <v>1.95</v>
      </c>
      <c r="U183" s="1">
        <v>4.9000000000000004</v>
      </c>
      <c r="V183" s="1">
        <v>1.95</v>
      </c>
      <c r="W183" s="1">
        <v>2.12</v>
      </c>
      <c r="X183" s="1">
        <v>1.77</v>
      </c>
      <c r="Y183" s="1">
        <v>1.95</v>
      </c>
      <c r="Z183" s="1">
        <v>1.95</v>
      </c>
      <c r="AA183" s="1">
        <v>1.95</v>
      </c>
      <c r="AB183" s="1">
        <v>1.95</v>
      </c>
      <c r="AC183" s="1">
        <v>1.95</v>
      </c>
      <c r="AD183" s="1">
        <v>2.4300000000000002</v>
      </c>
      <c r="AE183" s="1">
        <v>3.76</v>
      </c>
      <c r="AF183" s="1">
        <v>1.95</v>
      </c>
      <c r="AG183" s="1">
        <v>1.95</v>
      </c>
      <c r="AH183" s="1">
        <v>1.95</v>
      </c>
      <c r="AI183" s="1">
        <v>1.83</v>
      </c>
      <c r="AJ183" s="1">
        <v>1.95</v>
      </c>
      <c r="AK183" s="1">
        <v>1.89</v>
      </c>
      <c r="AL183" s="1">
        <v>2.23</v>
      </c>
      <c r="AM183" s="1">
        <v>1.71</v>
      </c>
      <c r="AN183" s="1">
        <v>1.95</v>
      </c>
      <c r="AO183" s="1">
        <v>3.6</v>
      </c>
      <c r="AQ183" s="83">
        <v>1.84</v>
      </c>
      <c r="AR183" s="83">
        <v>1.95</v>
      </c>
    </row>
    <row r="184" spans="1:44" x14ac:dyDescent="0.25">
      <c r="A184" s="1">
        <v>72181000</v>
      </c>
      <c r="B184" s="1" t="s">
        <v>326</v>
      </c>
      <c r="C184" s="1" t="s">
        <v>167</v>
      </c>
      <c r="D184" s="1">
        <v>2.5099999999999998</v>
      </c>
      <c r="E184" s="1">
        <v>2.5099999999999998</v>
      </c>
      <c r="F184" s="1">
        <v>2.5099999999999998</v>
      </c>
      <c r="G184" s="1">
        <v>2.5099999999999998</v>
      </c>
      <c r="H184" s="1">
        <v>2.5099999999999998</v>
      </c>
      <c r="I184" s="1">
        <v>4.29</v>
      </c>
      <c r="J184" s="1">
        <v>1.46</v>
      </c>
      <c r="K184" s="1">
        <v>2.5099999999999998</v>
      </c>
      <c r="L184" s="1">
        <v>2.5099999999999998</v>
      </c>
      <c r="M184" s="1">
        <v>2.44</v>
      </c>
      <c r="N184" s="1">
        <v>2.5099999999999998</v>
      </c>
      <c r="O184" s="1">
        <v>2.5099999999999998</v>
      </c>
      <c r="P184" s="1">
        <v>2.5099999999999998</v>
      </c>
      <c r="Q184" s="1">
        <v>3.07</v>
      </c>
      <c r="R184" s="1">
        <v>2.5099999999999998</v>
      </c>
      <c r="S184" s="1">
        <v>2.5099999999999998</v>
      </c>
      <c r="T184" s="1">
        <v>2.5099999999999998</v>
      </c>
      <c r="U184" s="1">
        <v>2.58</v>
      </c>
      <c r="V184" s="1">
        <v>2.5099999999999998</v>
      </c>
      <c r="W184" s="1">
        <v>2.66</v>
      </c>
      <c r="X184" s="1">
        <v>2.41</v>
      </c>
      <c r="Y184" s="1">
        <v>2.5099999999999998</v>
      </c>
      <c r="Z184" s="1">
        <v>2.5099999999999998</v>
      </c>
      <c r="AA184" s="1">
        <v>2.5099999999999998</v>
      </c>
      <c r="AB184" s="1">
        <v>2.5099999999999998</v>
      </c>
      <c r="AC184" s="1">
        <v>2.5099999999999998</v>
      </c>
      <c r="AD184" s="1">
        <v>2.25</v>
      </c>
      <c r="AE184" s="1">
        <v>2.85</v>
      </c>
      <c r="AF184" s="1">
        <v>2.5099999999999998</v>
      </c>
      <c r="AG184" s="1">
        <v>2.5099999999999998</v>
      </c>
      <c r="AH184" s="1">
        <v>2.5099999999999998</v>
      </c>
      <c r="AI184" s="1">
        <v>3.35</v>
      </c>
      <c r="AJ184" s="1">
        <v>2.5099999999999998</v>
      </c>
      <c r="AK184" s="1">
        <v>2.37</v>
      </c>
      <c r="AL184" s="1">
        <v>2.1800000000000002</v>
      </c>
      <c r="AM184" s="1">
        <v>3.43</v>
      </c>
      <c r="AN184" s="1">
        <v>2.5099999999999998</v>
      </c>
      <c r="AO184" s="1">
        <v>2.78</v>
      </c>
      <c r="AQ184" s="83">
        <v>2.91</v>
      </c>
      <c r="AR184" s="83">
        <v>2.5099999999999998</v>
      </c>
    </row>
    <row r="185" spans="1:44" x14ac:dyDescent="0.25">
      <c r="A185" s="1">
        <v>72189110</v>
      </c>
      <c r="B185" s="1" t="s">
        <v>327</v>
      </c>
      <c r="C185" s="1" t="s">
        <v>167</v>
      </c>
      <c r="D185" s="1">
        <v>2.1800000000000002</v>
      </c>
      <c r="E185" s="1">
        <v>2.1800000000000002</v>
      </c>
      <c r="F185" s="1">
        <v>2.1800000000000002</v>
      </c>
      <c r="G185" s="1">
        <v>2.1800000000000002</v>
      </c>
      <c r="H185" s="1">
        <v>2.1800000000000002</v>
      </c>
      <c r="I185" s="1">
        <v>2.33</v>
      </c>
      <c r="J185" s="1">
        <v>1.46</v>
      </c>
      <c r="K185" s="1">
        <v>2.1800000000000002</v>
      </c>
      <c r="L185" s="1">
        <v>2.1800000000000002</v>
      </c>
      <c r="M185" s="1">
        <v>2.2400000000000002</v>
      </c>
      <c r="N185" s="1">
        <v>2.1800000000000002</v>
      </c>
      <c r="O185" s="1">
        <v>2.1800000000000002</v>
      </c>
      <c r="P185" s="1">
        <v>2.1800000000000002</v>
      </c>
      <c r="Q185" s="1">
        <v>2.2200000000000002</v>
      </c>
      <c r="R185" s="1">
        <v>2.1800000000000002</v>
      </c>
      <c r="S185" s="1">
        <v>2.1800000000000002</v>
      </c>
      <c r="T185" s="1">
        <v>2.1800000000000002</v>
      </c>
      <c r="U185" s="1">
        <v>2.5099999999999998</v>
      </c>
      <c r="V185" s="1">
        <v>2.1800000000000002</v>
      </c>
      <c r="W185" s="1">
        <v>2.15</v>
      </c>
      <c r="X185" s="1">
        <v>2.0299999999999998</v>
      </c>
      <c r="Y185" s="1">
        <v>2.1800000000000002</v>
      </c>
      <c r="Z185" s="1">
        <v>2.1800000000000002</v>
      </c>
      <c r="AA185" s="1">
        <v>2.1800000000000002</v>
      </c>
      <c r="AB185" s="1">
        <v>2.1800000000000002</v>
      </c>
      <c r="AC185" s="1">
        <v>2.1800000000000002</v>
      </c>
      <c r="AD185" s="1">
        <v>2.2599999999999998</v>
      </c>
      <c r="AE185" s="1">
        <v>3.14</v>
      </c>
      <c r="AF185" s="1">
        <v>2.1800000000000002</v>
      </c>
      <c r="AG185" s="1">
        <v>2.1800000000000002</v>
      </c>
      <c r="AH185" s="1">
        <v>2.1800000000000002</v>
      </c>
      <c r="AI185" s="1">
        <v>2.21</v>
      </c>
      <c r="AJ185" s="1">
        <v>2.1800000000000002</v>
      </c>
      <c r="AK185" s="1">
        <v>2.11</v>
      </c>
      <c r="AL185" s="1">
        <v>2.33</v>
      </c>
      <c r="AM185" s="1">
        <v>2.1</v>
      </c>
      <c r="AN185" s="1">
        <v>2.1800000000000002</v>
      </c>
      <c r="AO185" s="1">
        <v>2.88</v>
      </c>
      <c r="AQ185" s="83">
        <v>2.13</v>
      </c>
      <c r="AR185" s="83">
        <v>2.1800000000000002</v>
      </c>
    </row>
    <row r="186" spans="1:44" x14ac:dyDescent="0.25">
      <c r="A186" s="1">
        <v>72189180</v>
      </c>
      <c r="B186" s="1" t="s">
        <v>328</v>
      </c>
      <c r="C186" s="1" t="s">
        <v>167</v>
      </c>
      <c r="D186" s="1">
        <v>2.1800000000000002</v>
      </c>
      <c r="E186" s="1">
        <v>2.1800000000000002</v>
      </c>
      <c r="F186" s="1">
        <v>2.1800000000000002</v>
      </c>
      <c r="G186" s="1">
        <v>2.1800000000000002</v>
      </c>
      <c r="H186" s="1">
        <v>2.1800000000000002</v>
      </c>
      <c r="I186" s="1">
        <v>2.33</v>
      </c>
      <c r="J186" s="1">
        <v>1.46</v>
      </c>
      <c r="K186" s="1">
        <v>2.1800000000000002</v>
      </c>
      <c r="L186" s="1">
        <v>2.1800000000000002</v>
      </c>
      <c r="M186" s="1">
        <v>2.2400000000000002</v>
      </c>
      <c r="N186" s="1">
        <v>2.1800000000000002</v>
      </c>
      <c r="O186" s="1">
        <v>2.1800000000000002</v>
      </c>
      <c r="P186" s="1">
        <v>2.1800000000000002</v>
      </c>
      <c r="Q186" s="1">
        <v>2.2200000000000002</v>
      </c>
      <c r="R186" s="1">
        <v>2.1800000000000002</v>
      </c>
      <c r="S186" s="1">
        <v>2.1800000000000002</v>
      </c>
      <c r="T186" s="1">
        <v>2.1800000000000002</v>
      </c>
      <c r="U186" s="1">
        <v>2.5099999999999998</v>
      </c>
      <c r="V186" s="1">
        <v>2.1800000000000002</v>
      </c>
      <c r="W186" s="1">
        <v>2.15</v>
      </c>
      <c r="X186" s="1">
        <v>2.0299999999999998</v>
      </c>
      <c r="Y186" s="1">
        <v>2.1800000000000002</v>
      </c>
      <c r="Z186" s="1">
        <v>2.1800000000000002</v>
      </c>
      <c r="AA186" s="1">
        <v>2.1800000000000002</v>
      </c>
      <c r="AB186" s="1">
        <v>2.1800000000000002</v>
      </c>
      <c r="AC186" s="1">
        <v>2.1800000000000002</v>
      </c>
      <c r="AD186" s="1">
        <v>2.2599999999999998</v>
      </c>
      <c r="AE186" s="1">
        <v>3.14</v>
      </c>
      <c r="AF186" s="1">
        <v>2.1800000000000002</v>
      </c>
      <c r="AG186" s="1">
        <v>2.1800000000000002</v>
      </c>
      <c r="AH186" s="1">
        <v>2.1800000000000002</v>
      </c>
      <c r="AI186" s="1">
        <v>2.21</v>
      </c>
      <c r="AJ186" s="1">
        <v>2.1800000000000002</v>
      </c>
      <c r="AK186" s="1">
        <v>2.11</v>
      </c>
      <c r="AL186" s="1">
        <v>2.33</v>
      </c>
      <c r="AM186" s="1">
        <v>2.1</v>
      </c>
      <c r="AN186" s="1">
        <v>2.1800000000000002</v>
      </c>
      <c r="AO186" s="1">
        <v>2.88</v>
      </c>
      <c r="AQ186" s="83">
        <v>2.13</v>
      </c>
      <c r="AR186" s="83">
        <v>2.1800000000000002</v>
      </c>
    </row>
    <row r="187" spans="1:44" x14ac:dyDescent="0.25">
      <c r="A187" s="1">
        <v>72189911</v>
      </c>
      <c r="B187" s="1" t="s">
        <v>329</v>
      </c>
      <c r="C187" s="1" t="s">
        <v>167</v>
      </c>
      <c r="D187" s="1">
        <v>2.1800000000000002</v>
      </c>
      <c r="E187" s="1">
        <v>2.1800000000000002</v>
      </c>
      <c r="F187" s="1">
        <v>2.1800000000000002</v>
      </c>
      <c r="G187" s="1">
        <v>2.1800000000000002</v>
      </c>
      <c r="H187" s="1">
        <v>2.1800000000000002</v>
      </c>
      <c r="I187" s="1">
        <v>2.33</v>
      </c>
      <c r="J187" s="1">
        <v>1.46</v>
      </c>
      <c r="K187" s="1">
        <v>2.1800000000000002</v>
      </c>
      <c r="L187" s="1">
        <v>2.1800000000000002</v>
      </c>
      <c r="M187" s="1">
        <v>2.2400000000000002</v>
      </c>
      <c r="N187" s="1">
        <v>2.1800000000000002</v>
      </c>
      <c r="O187" s="1">
        <v>2.1800000000000002</v>
      </c>
      <c r="P187" s="1">
        <v>2.1800000000000002</v>
      </c>
      <c r="Q187" s="1">
        <v>2.2200000000000002</v>
      </c>
      <c r="R187" s="1">
        <v>2.1800000000000002</v>
      </c>
      <c r="S187" s="1">
        <v>2.1800000000000002</v>
      </c>
      <c r="T187" s="1">
        <v>2.1800000000000002</v>
      </c>
      <c r="U187" s="1">
        <v>2.5099999999999998</v>
      </c>
      <c r="V187" s="1">
        <v>2.1800000000000002</v>
      </c>
      <c r="W187" s="1">
        <v>2.15</v>
      </c>
      <c r="X187" s="1">
        <v>2.0299999999999998</v>
      </c>
      <c r="Y187" s="1">
        <v>2.1800000000000002</v>
      </c>
      <c r="Z187" s="1">
        <v>2.1800000000000002</v>
      </c>
      <c r="AA187" s="1">
        <v>2.1800000000000002</v>
      </c>
      <c r="AB187" s="1">
        <v>2.1800000000000002</v>
      </c>
      <c r="AC187" s="1">
        <v>2.1800000000000002</v>
      </c>
      <c r="AD187" s="1">
        <v>2.2599999999999998</v>
      </c>
      <c r="AE187" s="1">
        <v>3.14</v>
      </c>
      <c r="AF187" s="1">
        <v>2.1800000000000002</v>
      </c>
      <c r="AG187" s="1">
        <v>2.1800000000000002</v>
      </c>
      <c r="AH187" s="1">
        <v>2.1800000000000002</v>
      </c>
      <c r="AI187" s="1">
        <v>2.21</v>
      </c>
      <c r="AJ187" s="1">
        <v>2.1800000000000002</v>
      </c>
      <c r="AK187" s="1">
        <v>2.11</v>
      </c>
      <c r="AL187" s="1">
        <v>2.33</v>
      </c>
      <c r="AM187" s="1">
        <v>2.1</v>
      </c>
      <c r="AN187" s="1">
        <v>2.1800000000000002</v>
      </c>
      <c r="AO187" s="1">
        <v>2.88</v>
      </c>
      <c r="AQ187" s="83">
        <v>2.13</v>
      </c>
      <c r="AR187" s="83">
        <v>2.1800000000000002</v>
      </c>
    </row>
    <row r="188" spans="1:44" x14ac:dyDescent="0.25">
      <c r="A188" s="1">
        <v>72189919</v>
      </c>
      <c r="B188" s="1" t="s">
        <v>330</v>
      </c>
      <c r="C188" s="1" t="s">
        <v>167</v>
      </c>
      <c r="D188" s="1">
        <v>2.5099999999999998</v>
      </c>
      <c r="E188" s="1">
        <v>2.5099999999999998</v>
      </c>
      <c r="F188" s="1">
        <v>2.5099999999999998</v>
      </c>
      <c r="G188" s="1">
        <v>2.5099999999999998</v>
      </c>
      <c r="H188" s="1">
        <v>2.5099999999999998</v>
      </c>
      <c r="I188" s="1">
        <v>4.29</v>
      </c>
      <c r="J188" s="1">
        <v>1.46</v>
      </c>
      <c r="K188" s="1">
        <v>2.5099999999999998</v>
      </c>
      <c r="L188" s="1">
        <v>2.5099999999999998</v>
      </c>
      <c r="M188" s="1">
        <v>2.44</v>
      </c>
      <c r="N188" s="1">
        <v>2.5099999999999998</v>
      </c>
      <c r="O188" s="1">
        <v>2.5099999999999998</v>
      </c>
      <c r="P188" s="1">
        <v>2.5099999999999998</v>
      </c>
      <c r="Q188" s="1">
        <v>3.07</v>
      </c>
      <c r="R188" s="1">
        <v>2.5099999999999998</v>
      </c>
      <c r="S188" s="1">
        <v>2.5099999999999998</v>
      </c>
      <c r="T188" s="1">
        <v>2.5099999999999998</v>
      </c>
      <c r="U188" s="1">
        <v>2.58</v>
      </c>
      <c r="V188" s="1">
        <v>2.5099999999999998</v>
      </c>
      <c r="W188" s="1">
        <v>2.66</v>
      </c>
      <c r="X188" s="1">
        <v>2.41</v>
      </c>
      <c r="Y188" s="1">
        <v>2.5099999999999998</v>
      </c>
      <c r="Z188" s="1">
        <v>2.5099999999999998</v>
      </c>
      <c r="AA188" s="1">
        <v>2.5099999999999998</v>
      </c>
      <c r="AB188" s="1">
        <v>2.5099999999999998</v>
      </c>
      <c r="AC188" s="1">
        <v>2.5099999999999998</v>
      </c>
      <c r="AD188" s="1">
        <v>2.25</v>
      </c>
      <c r="AE188" s="1">
        <v>2.85</v>
      </c>
      <c r="AF188" s="1">
        <v>2.5099999999999998</v>
      </c>
      <c r="AG188" s="1">
        <v>2.5099999999999998</v>
      </c>
      <c r="AH188" s="1">
        <v>2.5099999999999998</v>
      </c>
      <c r="AI188" s="1">
        <v>3.35</v>
      </c>
      <c r="AJ188" s="1">
        <v>2.5099999999999998</v>
      </c>
      <c r="AK188" s="1">
        <v>2.37</v>
      </c>
      <c r="AL188" s="1">
        <v>2.1800000000000002</v>
      </c>
      <c r="AM188" s="1">
        <v>3.43</v>
      </c>
      <c r="AN188" s="1">
        <v>2.5099999999999998</v>
      </c>
      <c r="AO188" s="1">
        <v>2.78</v>
      </c>
      <c r="AQ188" s="83">
        <v>2.91</v>
      </c>
      <c r="AR188" s="83">
        <v>2.5099999999999998</v>
      </c>
    </row>
    <row r="189" spans="1:44" x14ac:dyDescent="0.25">
      <c r="A189" s="1">
        <v>72189920</v>
      </c>
      <c r="B189" s="1" t="s">
        <v>331</v>
      </c>
      <c r="C189" s="1" t="s">
        <v>167</v>
      </c>
      <c r="D189" s="1">
        <v>2.1800000000000002</v>
      </c>
      <c r="E189" s="1">
        <v>2.1800000000000002</v>
      </c>
      <c r="F189" s="1">
        <v>2.1800000000000002</v>
      </c>
      <c r="G189" s="1">
        <v>2.1800000000000002</v>
      </c>
      <c r="H189" s="1">
        <v>2.1800000000000002</v>
      </c>
      <c r="I189" s="1">
        <v>2.33</v>
      </c>
      <c r="J189" s="1">
        <v>1.46</v>
      </c>
      <c r="K189" s="1">
        <v>2.1800000000000002</v>
      </c>
      <c r="L189" s="1">
        <v>2.1800000000000002</v>
      </c>
      <c r="M189" s="1">
        <v>2.2400000000000002</v>
      </c>
      <c r="N189" s="1">
        <v>2.1800000000000002</v>
      </c>
      <c r="O189" s="1">
        <v>2.1800000000000002</v>
      </c>
      <c r="P189" s="1">
        <v>2.1800000000000002</v>
      </c>
      <c r="Q189" s="1">
        <v>2.2200000000000002</v>
      </c>
      <c r="R189" s="1">
        <v>2.1800000000000002</v>
      </c>
      <c r="S189" s="1">
        <v>2.1800000000000002</v>
      </c>
      <c r="T189" s="1">
        <v>2.1800000000000002</v>
      </c>
      <c r="U189" s="1">
        <v>2.5099999999999998</v>
      </c>
      <c r="V189" s="1">
        <v>2.1800000000000002</v>
      </c>
      <c r="W189" s="1">
        <v>2.15</v>
      </c>
      <c r="X189" s="1">
        <v>2.0299999999999998</v>
      </c>
      <c r="Y189" s="1">
        <v>2.1800000000000002</v>
      </c>
      <c r="Z189" s="1">
        <v>2.1800000000000002</v>
      </c>
      <c r="AA189" s="1">
        <v>2.1800000000000002</v>
      </c>
      <c r="AB189" s="1">
        <v>2.1800000000000002</v>
      </c>
      <c r="AC189" s="1">
        <v>2.1800000000000002</v>
      </c>
      <c r="AD189" s="1">
        <v>2.2599999999999998</v>
      </c>
      <c r="AE189" s="1">
        <v>3.14</v>
      </c>
      <c r="AF189" s="1">
        <v>2.1800000000000002</v>
      </c>
      <c r="AG189" s="1">
        <v>2.1800000000000002</v>
      </c>
      <c r="AH189" s="1">
        <v>2.1800000000000002</v>
      </c>
      <c r="AI189" s="1">
        <v>2.21</v>
      </c>
      <c r="AJ189" s="1">
        <v>2.1800000000000002</v>
      </c>
      <c r="AK189" s="1">
        <v>2.11</v>
      </c>
      <c r="AL189" s="1">
        <v>2.33</v>
      </c>
      <c r="AM189" s="1">
        <v>2.1</v>
      </c>
      <c r="AN189" s="1">
        <v>2.1800000000000002</v>
      </c>
      <c r="AO189" s="1">
        <v>2.88</v>
      </c>
      <c r="AQ189" s="83">
        <v>2.13</v>
      </c>
      <c r="AR189" s="83">
        <v>2.1800000000000002</v>
      </c>
    </row>
    <row r="190" spans="1:44" x14ac:dyDescent="0.25">
      <c r="A190" s="1">
        <v>72189980</v>
      </c>
      <c r="B190" s="1" t="s">
        <v>332</v>
      </c>
      <c r="C190" s="1" t="s">
        <v>167</v>
      </c>
      <c r="D190" s="1">
        <v>2.5099999999999998</v>
      </c>
      <c r="E190" s="1">
        <v>2.5099999999999998</v>
      </c>
      <c r="F190" s="1">
        <v>2.5099999999999998</v>
      </c>
      <c r="G190" s="1">
        <v>2.5099999999999998</v>
      </c>
      <c r="H190" s="1">
        <v>2.5099999999999998</v>
      </c>
      <c r="I190" s="1">
        <v>4.29</v>
      </c>
      <c r="J190" s="1">
        <v>1.46</v>
      </c>
      <c r="K190" s="1">
        <v>2.5099999999999998</v>
      </c>
      <c r="L190" s="1">
        <v>2.5099999999999998</v>
      </c>
      <c r="M190" s="1">
        <v>2.44</v>
      </c>
      <c r="N190" s="1">
        <v>2.5099999999999998</v>
      </c>
      <c r="O190" s="1">
        <v>2.5099999999999998</v>
      </c>
      <c r="P190" s="1">
        <v>2.5099999999999998</v>
      </c>
      <c r="Q190" s="1">
        <v>3.07</v>
      </c>
      <c r="R190" s="1">
        <v>2.5099999999999998</v>
      </c>
      <c r="S190" s="1">
        <v>2.5099999999999998</v>
      </c>
      <c r="T190" s="1">
        <v>2.5099999999999998</v>
      </c>
      <c r="U190" s="1">
        <v>2.58</v>
      </c>
      <c r="V190" s="1">
        <v>2.5099999999999998</v>
      </c>
      <c r="W190" s="1">
        <v>2.66</v>
      </c>
      <c r="X190" s="1">
        <v>2.41</v>
      </c>
      <c r="Y190" s="1">
        <v>2.5099999999999998</v>
      </c>
      <c r="Z190" s="1">
        <v>2.5099999999999998</v>
      </c>
      <c r="AA190" s="1">
        <v>2.5099999999999998</v>
      </c>
      <c r="AB190" s="1">
        <v>2.5099999999999998</v>
      </c>
      <c r="AC190" s="1">
        <v>2.5099999999999998</v>
      </c>
      <c r="AD190" s="1">
        <v>2.25</v>
      </c>
      <c r="AE190" s="1">
        <v>2.85</v>
      </c>
      <c r="AF190" s="1">
        <v>2.5099999999999998</v>
      </c>
      <c r="AG190" s="1">
        <v>2.5099999999999998</v>
      </c>
      <c r="AH190" s="1">
        <v>2.5099999999999998</v>
      </c>
      <c r="AI190" s="1">
        <v>3.35</v>
      </c>
      <c r="AJ190" s="1">
        <v>2.5099999999999998</v>
      </c>
      <c r="AK190" s="1">
        <v>2.37</v>
      </c>
      <c r="AL190" s="1">
        <v>2.1800000000000002</v>
      </c>
      <c r="AM190" s="1">
        <v>3.43</v>
      </c>
      <c r="AN190" s="1">
        <v>2.5099999999999998</v>
      </c>
      <c r="AO190" s="1">
        <v>2.78</v>
      </c>
      <c r="AQ190" s="83">
        <v>2.91</v>
      </c>
      <c r="AR190" s="83">
        <v>2.5099999999999998</v>
      </c>
    </row>
    <row r="191" spans="1:44" x14ac:dyDescent="0.25">
      <c r="A191" s="1">
        <v>72191100</v>
      </c>
      <c r="B191" s="1" t="s">
        <v>333</v>
      </c>
      <c r="C191" s="1" t="s">
        <v>163</v>
      </c>
      <c r="D191" s="1">
        <v>2.1800000000000002</v>
      </c>
      <c r="E191" s="1">
        <v>2.1800000000000002</v>
      </c>
      <c r="F191" s="1">
        <v>2.1800000000000002</v>
      </c>
      <c r="G191" s="1">
        <v>2.1800000000000002</v>
      </c>
      <c r="H191" s="1">
        <v>2.1800000000000002</v>
      </c>
      <c r="I191" s="1">
        <v>2.33</v>
      </c>
      <c r="J191" s="1">
        <v>1.46</v>
      </c>
      <c r="K191" s="1">
        <v>2.1800000000000002</v>
      </c>
      <c r="L191" s="1">
        <v>2.1800000000000002</v>
      </c>
      <c r="M191" s="1">
        <v>2.2400000000000002</v>
      </c>
      <c r="N191" s="1">
        <v>2.1800000000000002</v>
      </c>
      <c r="O191" s="1">
        <v>2.1800000000000002</v>
      </c>
      <c r="P191" s="1">
        <v>2.1800000000000002</v>
      </c>
      <c r="Q191" s="1">
        <v>2.2200000000000002</v>
      </c>
      <c r="R191" s="1">
        <v>2.1800000000000002</v>
      </c>
      <c r="S191" s="1">
        <v>2.1800000000000002</v>
      </c>
      <c r="T191" s="1">
        <v>2.1800000000000002</v>
      </c>
      <c r="U191" s="1">
        <v>2.5099999999999998</v>
      </c>
      <c r="V191" s="1">
        <v>2.1800000000000002</v>
      </c>
      <c r="W191" s="1">
        <v>2.15</v>
      </c>
      <c r="X191" s="1">
        <v>2.0299999999999998</v>
      </c>
      <c r="Y191" s="1">
        <v>2.1800000000000002</v>
      </c>
      <c r="Z191" s="1">
        <v>2.1800000000000002</v>
      </c>
      <c r="AA191" s="1">
        <v>2.1800000000000002</v>
      </c>
      <c r="AB191" s="1">
        <v>2.1800000000000002</v>
      </c>
      <c r="AC191" s="1">
        <v>2.1800000000000002</v>
      </c>
      <c r="AD191" s="1">
        <v>2.2599999999999998</v>
      </c>
      <c r="AE191" s="1">
        <v>3.14</v>
      </c>
      <c r="AF191" s="1">
        <v>2.1800000000000002</v>
      </c>
      <c r="AG191" s="1">
        <v>2.1800000000000002</v>
      </c>
      <c r="AH191" s="1">
        <v>2.1800000000000002</v>
      </c>
      <c r="AI191" s="1">
        <v>2.21</v>
      </c>
      <c r="AJ191" s="1">
        <v>2.1800000000000002</v>
      </c>
      <c r="AK191" s="1">
        <v>2.11</v>
      </c>
      <c r="AL191" s="1">
        <v>2.33</v>
      </c>
      <c r="AM191" s="1">
        <v>2.1</v>
      </c>
      <c r="AN191" s="1">
        <v>2.1800000000000002</v>
      </c>
      <c r="AO191" s="1">
        <v>2.88</v>
      </c>
      <c r="AQ191" s="83">
        <v>2.13</v>
      </c>
      <c r="AR191" s="83">
        <v>2.1800000000000002</v>
      </c>
    </row>
    <row r="192" spans="1:44" x14ac:dyDescent="0.25">
      <c r="A192" s="1">
        <v>72191210</v>
      </c>
      <c r="B192" s="1" t="s">
        <v>334</v>
      </c>
      <c r="C192" s="1" t="s">
        <v>163</v>
      </c>
      <c r="D192" s="1">
        <v>2.1800000000000002</v>
      </c>
      <c r="E192" s="1">
        <v>2.1800000000000002</v>
      </c>
      <c r="F192" s="1">
        <v>2.1800000000000002</v>
      </c>
      <c r="G192" s="1">
        <v>2.1800000000000002</v>
      </c>
      <c r="H192" s="1">
        <v>2.1800000000000002</v>
      </c>
      <c r="I192" s="1">
        <v>2.33</v>
      </c>
      <c r="J192" s="1">
        <v>1.46</v>
      </c>
      <c r="K192" s="1">
        <v>2.1800000000000002</v>
      </c>
      <c r="L192" s="1">
        <v>2.1800000000000002</v>
      </c>
      <c r="M192" s="1">
        <v>2.2400000000000002</v>
      </c>
      <c r="N192" s="1">
        <v>2.1800000000000002</v>
      </c>
      <c r="O192" s="1">
        <v>2.1800000000000002</v>
      </c>
      <c r="P192" s="1">
        <v>2.1800000000000002</v>
      </c>
      <c r="Q192" s="1">
        <v>2.2200000000000002</v>
      </c>
      <c r="R192" s="1">
        <v>2.1800000000000002</v>
      </c>
      <c r="S192" s="1">
        <v>2.1800000000000002</v>
      </c>
      <c r="T192" s="1">
        <v>2.1800000000000002</v>
      </c>
      <c r="U192" s="1">
        <v>2.5099999999999998</v>
      </c>
      <c r="V192" s="1">
        <v>2.1800000000000002</v>
      </c>
      <c r="W192" s="1">
        <v>2.15</v>
      </c>
      <c r="X192" s="1">
        <v>2.0299999999999998</v>
      </c>
      <c r="Y192" s="1">
        <v>2.1800000000000002</v>
      </c>
      <c r="Z192" s="1">
        <v>2.1800000000000002</v>
      </c>
      <c r="AA192" s="1">
        <v>2.1800000000000002</v>
      </c>
      <c r="AB192" s="1">
        <v>2.1800000000000002</v>
      </c>
      <c r="AC192" s="1">
        <v>2.1800000000000002</v>
      </c>
      <c r="AD192" s="1">
        <v>2.2599999999999998</v>
      </c>
      <c r="AE192" s="1">
        <v>3.14</v>
      </c>
      <c r="AF192" s="1">
        <v>2.1800000000000002</v>
      </c>
      <c r="AG192" s="1">
        <v>2.1800000000000002</v>
      </c>
      <c r="AH192" s="1">
        <v>2.1800000000000002</v>
      </c>
      <c r="AI192" s="1">
        <v>2.21</v>
      </c>
      <c r="AJ192" s="1">
        <v>2.1800000000000002</v>
      </c>
      <c r="AK192" s="1">
        <v>2.11</v>
      </c>
      <c r="AL192" s="1">
        <v>2.33</v>
      </c>
      <c r="AM192" s="1">
        <v>2.1</v>
      </c>
      <c r="AN192" s="1">
        <v>2.1800000000000002</v>
      </c>
      <c r="AO192" s="1">
        <v>2.88</v>
      </c>
      <c r="AQ192" s="83">
        <v>2.13</v>
      </c>
      <c r="AR192" s="83">
        <v>2.1800000000000002</v>
      </c>
    </row>
    <row r="193" spans="1:44" x14ac:dyDescent="0.25">
      <c r="A193" s="1">
        <v>72191290</v>
      </c>
      <c r="B193" s="1" t="s">
        <v>335</v>
      </c>
      <c r="C193" s="1" t="s">
        <v>163</v>
      </c>
      <c r="D193" s="1">
        <v>2.1800000000000002</v>
      </c>
      <c r="E193" s="1">
        <v>2.1800000000000002</v>
      </c>
      <c r="F193" s="1">
        <v>2.1800000000000002</v>
      </c>
      <c r="G193" s="1">
        <v>2.1800000000000002</v>
      </c>
      <c r="H193" s="1">
        <v>2.1800000000000002</v>
      </c>
      <c r="I193" s="1">
        <v>2.33</v>
      </c>
      <c r="J193" s="1">
        <v>1.46</v>
      </c>
      <c r="K193" s="1">
        <v>2.1800000000000002</v>
      </c>
      <c r="L193" s="1">
        <v>2.1800000000000002</v>
      </c>
      <c r="M193" s="1">
        <v>2.2400000000000002</v>
      </c>
      <c r="N193" s="1">
        <v>2.1800000000000002</v>
      </c>
      <c r="O193" s="1">
        <v>2.1800000000000002</v>
      </c>
      <c r="P193" s="1">
        <v>2.1800000000000002</v>
      </c>
      <c r="Q193" s="1">
        <v>2.2200000000000002</v>
      </c>
      <c r="R193" s="1">
        <v>2.1800000000000002</v>
      </c>
      <c r="S193" s="1">
        <v>2.1800000000000002</v>
      </c>
      <c r="T193" s="1">
        <v>2.1800000000000002</v>
      </c>
      <c r="U193" s="1">
        <v>2.5099999999999998</v>
      </c>
      <c r="V193" s="1">
        <v>2.1800000000000002</v>
      </c>
      <c r="W193" s="1">
        <v>2.15</v>
      </c>
      <c r="X193" s="1">
        <v>2.0299999999999998</v>
      </c>
      <c r="Y193" s="1">
        <v>2.1800000000000002</v>
      </c>
      <c r="Z193" s="1">
        <v>2.1800000000000002</v>
      </c>
      <c r="AA193" s="1">
        <v>2.1800000000000002</v>
      </c>
      <c r="AB193" s="1">
        <v>2.1800000000000002</v>
      </c>
      <c r="AC193" s="1">
        <v>2.1800000000000002</v>
      </c>
      <c r="AD193" s="1">
        <v>2.2599999999999998</v>
      </c>
      <c r="AE193" s="1">
        <v>3.14</v>
      </c>
      <c r="AF193" s="1">
        <v>2.1800000000000002</v>
      </c>
      <c r="AG193" s="1">
        <v>2.1800000000000002</v>
      </c>
      <c r="AH193" s="1">
        <v>2.1800000000000002</v>
      </c>
      <c r="AI193" s="1">
        <v>2.21</v>
      </c>
      <c r="AJ193" s="1">
        <v>2.1800000000000002</v>
      </c>
      <c r="AK193" s="1">
        <v>2.11</v>
      </c>
      <c r="AL193" s="1">
        <v>2.33</v>
      </c>
      <c r="AM193" s="1">
        <v>2.1</v>
      </c>
      <c r="AN193" s="1">
        <v>2.1800000000000002</v>
      </c>
      <c r="AO193" s="1">
        <v>2.88</v>
      </c>
      <c r="AQ193" s="83">
        <v>2.13</v>
      </c>
      <c r="AR193" s="83">
        <v>2.1800000000000002</v>
      </c>
    </row>
    <row r="194" spans="1:44" x14ac:dyDescent="0.25">
      <c r="A194" s="1">
        <v>72191310</v>
      </c>
      <c r="B194" s="1" t="s">
        <v>336</v>
      </c>
      <c r="C194" s="1" t="s">
        <v>163</v>
      </c>
      <c r="D194" s="1">
        <v>2.1800000000000002</v>
      </c>
      <c r="E194" s="1">
        <v>2.1800000000000002</v>
      </c>
      <c r="F194" s="1">
        <v>2.1800000000000002</v>
      </c>
      <c r="G194" s="1">
        <v>2.1800000000000002</v>
      </c>
      <c r="H194" s="1">
        <v>2.1800000000000002</v>
      </c>
      <c r="I194" s="1">
        <v>2.33</v>
      </c>
      <c r="J194" s="1">
        <v>1.46</v>
      </c>
      <c r="K194" s="1">
        <v>2.1800000000000002</v>
      </c>
      <c r="L194" s="1">
        <v>2.1800000000000002</v>
      </c>
      <c r="M194" s="1">
        <v>2.2400000000000002</v>
      </c>
      <c r="N194" s="1">
        <v>2.1800000000000002</v>
      </c>
      <c r="O194" s="1">
        <v>2.1800000000000002</v>
      </c>
      <c r="P194" s="1">
        <v>2.1800000000000002</v>
      </c>
      <c r="Q194" s="1">
        <v>2.2200000000000002</v>
      </c>
      <c r="R194" s="1">
        <v>2.1800000000000002</v>
      </c>
      <c r="S194" s="1">
        <v>2.1800000000000002</v>
      </c>
      <c r="T194" s="1">
        <v>2.1800000000000002</v>
      </c>
      <c r="U194" s="1">
        <v>2.5099999999999998</v>
      </c>
      <c r="V194" s="1">
        <v>2.1800000000000002</v>
      </c>
      <c r="W194" s="1">
        <v>2.15</v>
      </c>
      <c r="X194" s="1">
        <v>2.0299999999999998</v>
      </c>
      <c r="Y194" s="1">
        <v>2.1800000000000002</v>
      </c>
      <c r="Z194" s="1">
        <v>2.1800000000000002</v>
      </c>
      <c r="AA194" s="1">
        <v>2.1800000000000002</v>
      </c>
      <c r="AB194" s="1">
        <v>2.1800000000000002</v>
      </c>
      <c r="AC194" s="1">
        <v>2.1800000000000002</v>
      </c>
      <c r="AD194" s="1">
        <v>2.2599999999999998</v>
      </c>
      <c r="AE194" s="1">
        <v>3.14</v>
      </c>
      <c r="AF194" s="1">
        <v>2.1800000000000002</v>
      </c>
      <c r="AG194" s="1">
        <v>2.1800000000000002</v>
      </c>
      <c r="AH194" s="1">
        <v>2.1800000000000002</v>
      </c>
      <c r="AI194" s="1">
        <v>2.21</v>
      </c>
      <c r="AJ194" s="1">
        <v>2.1800000000000002</v>
      </c>
      <c r="AK194" s="1">
        <v>2.11</v>
      </c>
      <c r="AL194" s="1">
        <v>2.33</v>
      </c>
      <c r="AM194" s="1">
        <v>2.1</v>
      </c>
      <c r="AN194" s="1">
        <v>2.1800000000000002</v>
      </c>
      <c r="AO194" s="1">
        <v>2.88</v>
      </c>
      <c r="AQ194" s="83">
        <v>2.13</v>
      </c>
      <c r="AR194" s="83">
        <v>2.1800000000000002</v>
      </c>
    </row>
    <row r="195" spans="1:44" x14ac:dyDescent="0.25">
      <c r="A195" s="1">
        <v>72191390</v>
      </c>
      <c r="B195" s="1" t="s">
        <v>337</v>
      </c>
      <c r="C195" s="1" t="s">
        <v>163</v>
      </c>
      <c r="D195" s="1">
        <v>2.1800000000000002</v>
      </c>
      <c r="E195" s="1">
        <v>2.1800000000000002</v>
      </c>
      <c r="F195" s="1">
        <v>2.1800000000000002</v>
      </c>
      <c r="G195" s="1">
        <v>2.1800000000000002</v>
      </c>
      <c r="H195" s="1">
        <v>2.1800000000000002</v>
      </c>
      <c r="I195" s="1">
        <v>2.33</v>
      </c>
      <c r="J195" s="1">
        <v>1.46</v>
      </c>
      <c r="K195" s="1">
        <v>2.1800000000000002</v>
      </c>
      <c r="L195" s="1">
        <v>2.1800000000000002</v>
      </c>
      <c r="M195" s="1">
        <v>2.2400000000000002</v>
      </c>
      <c r="N195" s="1">
        <v>2.1800000000000002</v>
      </c>
      <c r="O195" s="1">
        <v>2.1800000000000002</v>
      </c>
      <c r="P195" s="1">
        <v>2.1800000000000002</v>
      </c>
      <c r="Q195" s="1">
        <v>2.2200000000000002</v>
      </c>
      <c r="R195" s="1">
        <v>2.1800000000000002</v>
      </c>
      <c r="S195" s="1">
        <v>2.1800000000000002</v>
      </c>
      <c r="T195" s="1">
        <v>2.1800000000000002</v>
      </c>
      <c r="U195" s="1">
        <v>2.5099999999999998</v>
      </c>
      <c r="V195" s="1">
        <v>2.1800000000000002</v>
      </c>
      <c r="W195" s="1">
        <v>2.15</v>
      </c>
      <c r="X195" s="1">
        <v>2.0299999999999998</v>
      </c>
      <c r="Y195" s="1">
        <v>2.1800000000000002</v>
      </c>
      <c r="Z195" s="1">
        <v>2.1800000000000002</v>
      </c>
      <c r="AA195" s="1">
        <v>2.1800000000000002</v>
      </c>
      <c r="AB195" s="1">
        <v>2.1800000000000002</v>
      </c>
      <c r="AC195" s="1">
        <v>2.1800000000000002</v>
      </c>
      <c r="AD195" s="1">
        <v>2.2599999999999998</v>
      </c>
      <c r="AE195" s="1">
        <v>3.14</v>
      </c>
      <c r="AF195" s="1">
        <v>2.1800000000000002</v>
      </c>
      <c r="AG195" s="1">
        <v>2.1800000000000002</v>
      </c>
      <c r="AH195" s="1">
        <v>2.1800000000000002</v>
      </c>
      <c r="AI195" s="1">
        <v>2.21</v>
      </c>
      <c r="AJ195" s="1">
        <v>2.1800000000000002</v>
      </c>
      <c r="AK195" s="1">
        <v>2.11</v>
      </c>
      <c r="AL195" s="1">
        <v>2.33</v>
      </c>
      <c r="AM195" s="1">
        <v>2.1</v>
      </c>
      <c r="AN195" s="1">
        <v>2.1800000000000002</v>
      </c>
      <c r="AO195" s="1">
        <v>2.88</v>
      </c>
      <c r="AQ195" s="83">
        <v>2.13</v>
      </c>
      <c r="AR195" s="83">
        <v>2.1800000000000002</v>
      </c>
    </row>
    <row r="196" spans="1:44" x14ac:dyDescent="0.25">
      <c r="A196" s="1">
        <v>72191410</v>
      </c>
      <c r="B196" s="1" t="s">
        <v>338</v>
      </c>
      <c r="C196" s="1" t="s">
        <v>163</v>
      </c>
      <c r="D196" s="1">
        <v>2.1800000000000002</v>
      </c>
      <c r="E196" s="1">
        <v>2.1800000000000002</v>
      </c>
      <c r="F196" s="1">
        <v>2.1800000000000002</v>
      </c>
      <c r="G196" s="1">
        <v>2.1800000000000002</v>
      </c>
      <c r="H196" s="1">
        <v>2.1800000000000002</v>
      </c>
      <c r="I196" s="1">
        <v>2.33</v>
      </c>
      <c r="J196" s="1">
        <v>1.46</v>
      </c>
      <c r="K196" s="1">
        <v>2.1800000000000002</v>
      </c>
      <c r="L196" s="1">
        <v>2.1800000000000002</v>
      </c>
      <c r="M196" s="1">
        <v>2.2400000000000002</v>
      </c>
      <c r="N196" s="1">
        <v>2.1800000000000002</v>
      </c>
      <c r="O196" s="1">
        <v>2.1800000000000002</v>
      </c>
      <c r="P196" s="1">
        <v>2.1800000000000002</v>
      </c>
      <c r="Q196" s="1">
        <v>2.2200000000000002</v>
      </c>
      <c r="R196" s="1">
        <v>2.1800000000000002</v>
      </c>
      <c r="S196" s="1">
        <v>2.1800000000000002</v>
      </c>
      <c r="T196" s="1">
        <v>2.1800000000000002</v>
      </c>
      <c r="U196" s="1">
        <v>2.5099999999999998</v>
      </c>
      <c r="V196" s="1">
        <v>2.1800000000000002</v>
      </c>
      <c r="W196" s="1">
        <v>2.15</v>
      </c>
      <c r="X196" s="1">
        <v>2.0299999999999998</v>
      </c>
      <c r="Y196" s="1">
        <v>2.1800000000000002</v>
      </c>
      <c r="Z196" s="1">
        <v>2.1800000000000002</v>
      </c>
      <c r="AA196" s="1">
        <v>2.1800000000000002</v>
      </c>
      <c r="AB196" s="1">
        <v>2.1800000000000002</v>
      </c>
      <c r="AC196" s="1">
        <v>2.1800000000000002</v>
      </c>
      <c r="AD196" s="1">
        <v>2.2599999999999998</v>
      </c>
      <c r="AE196" s="1">
        <v>3.14</v>
      </c>
      <c r="AF196" s="1">
        <v>2.1800000000000002</v>
      </c>
      <c r="AG196" s="1">
        <v>2.1800000000000002</v>
      </c>
      <c r="AH196" s="1">
        <v>2.1800000000000002</v>
      </c>
      <c r="AI196" s="1">
        <v>2.21</v>
      </c>
      <c r="AJ196" s="1">
        <v>2.1800000000000002</v>
      </c>
      <c r="AK196" s="1">
        <v>2.11</v>
      </c>
      <c r="AL196" s="1">
        <v>2.33</v>
      </c>
      <c r="AM196" s="1">
        <v>2.1</v>
      </c>
      <c r="AN196" s="1">
        <v>2.1800000000000002</v>
      </c>
      <c r="AO196" s="1">
        <v>2.88</v>
      </c>
      <c r="AQ196" s="83">
        <v>2.13</v>
      </c>
      <c r="AR196" s="83">
        <v>2.1800000000000002</v>
      </c>
    </row>
    <row r="197" spans="1:44" x14ac:dyDescent="0.25">
      <c r="A197" s="1">
        <v>72191490</v>
      </c>
      <c r="B197" s="1" t="s">
        <v>339</v>
      </c>
      <c r="C197" s="1" t="s">
        <v>163</v>
      </c>
      <c r="D197" s="1">
        <v>2.1800000000000002</v>
      </c>
      <c r="E197" s="1">
        <v>2.1800000000000002</v>
      </c>
      <c r="F197" s="1">
        <v>2.1800000000000002</v>
      </c>
      <c r="G197" s="1">
        <v>2.1800000000000002</v>
      </c>
      <c r="H197" s="1">
        <v>2.1800000000000002</v>
      </c>
      <c r="I197" s="1">
        <v>2.33</v>
      </c>
      <c r="J197" s="1">
        <v>1.46</v>
      </c>
      <c r="K197" s="1">
        <v>2.1800000000000002</v>
      </c>
      <c r="L197" s="1">
        <v>2.1800000000000002</v>
      </c>
      <c r="M197" s="1">
        <v>2.2400000000000002</v>
      </c>
      <c r="N197" s="1">
        <v>2.1800000000000002</v>
      </c>
      <c r="O197" s="1">
        <v>2.1800000000000002</v>
      </c>
      <c r="P197" s="1">
        <v>2.1800000000000002</v>
      </c>
      <c r="Q197" s="1">
        <v>2.2200000000000002</v>
      </c>
      <c r="R197" s="1">
        <v>2.1800000000000002</v>
      </c>
      <c r="S197" s="1">
        <v>2.1800000000000002</v>
      </c>
      <c r="T197" s="1">
        <v>2.1800000000000002</v>
      </c>
      <c r="U197" s="1">
        <v>2.5099999999999998</v>
      </c>
      <c r="V197" s="1">
        <v>2.1800000000000002</v>
      </c>
      <c r="W197" s="1">
        <v>2.15</v>
      </c>
      <c r="X197" s="1">
        <v>2.0299999999999998</v>
      </c>
      <c r="Y197" s="1">
        <v>2.1800000000000002</v>
      </c>
      <c r="Z197" s="1">
        <v>2.1800000000000002</v>
      </c>
      <c r="AA197" s="1">
        <v>2.1800000000000002</v>
      </c>
      <c r="AB197" s="1">
        <v>2.1800000000000002</v>
      </c>
      <c r="AC197" s="1">
        <v>2.1800000000000002</v>
      </c>
      <c r="AD197" s="1">
        <v>2.2599999999999998</v>
      </c>
      <c r="AE197" s="1">
        <v>3.14</v>
      </c>
      <c r="AF197" s="1">
        <v>2.1800000000000002</v>
      </c>
      <c r="AG197" s="1">
        <v>2.1800000000000002</v>
      </c>
      <c r="AH197" s="1">
        <v>2.1800000000000002</v>
      </c>
      <c r="AI197" s="1">
        <v>2.21</v>
      </c>
      <c r="AJ197" s="1">
        <v>2.1800000000000002</v>
      </c>
      <c r="AK197" s="1">
        <v>2.11</v>
      </c>
      <c r="AL197" s="1">
        <v>2.33</v>
      </c>
      <c r="AM197" s="1">
        <v>2.1</v>
      </c>
      <c r="AN197" s="1">
        <v>2.1800000000000002</v>
      </c>
      <c r="AO197" s="1">
        <v>2.88</v>
      </c>
      <c r="AQ197" s="83">
        <v>2.13</v>
      </c>
      <c r="AR197" s="83">
        <v>2.1800000000000002</v>
      </c>
    </row>
    <row r="198" spans="1:44" x14ac:dyDescent="0.25">
      <c r="A198" s="1">
        <v>72192110</v>
      </c>
      <c r="B198" s="1" t="s">
        <v>340</v>
      </c>
      <c r="C198" s="1" t="s">
        <v>163</v>
      </c>
      <c r="D198" s="1">
        <v>2.1800000000000002</v>
      </c>
      <c r="E198" s="1">
        <v>2.1800000000000002</v>
      </c>
      <c r="F198" s="1">
        <v>2.1800000000000002</v>
      </c>
      <c r="G198" s="1">
        <v>2.1800000000000002</v>
      </c>
      <c r="H198" s="1">
        <v>2.1800000000000002</v>
      </c>
      <c r="I198" s="1">
        <v>2.33</v>
      </c>
      <c r="J198" s="1">
        <v>1.46</v>
      </c>
      <c r="K198" s="1">
        <v>2.1800000000000002</v>
      </c>
      <c r="L198" s="1">
        <v>2.1800000000000002</v>
      </c>
      <c r="M198" s="1">
        <v>2.2400000000000002</v>
      </c>
      <c r="N198" s="1">
        <v>2.1800000000000002</v>
      </c>
      <c r="O198" s="1">
        <v>2.1800000000000002</v>
      </c>
      <c r="P198" s="1">
        <v>2.1800000000000002</v>
      </c>
      <c r="Q198" s="1">
        <v>2.2200000000000002</v>
      </c>
      <c r="R198" s="1">
        <v>2.1800000000000002</v>
      </c>
      <c r="S198" s="1">
        <v>2.1800000000000002</v>
      </c>
      <c r="T198" s="1">
        <v>2.1800000000000002</v>
      </c>
      <c r="U198" s="1">
        <v>2.5099999999999998</v>
      </c>
      <c r="V198" s="1">
        <v>2.1800000000000002</v>
      </c>
      <c r="W198" s="1">
        <v>2.15</v>
      </c>
      <c r="X198" s="1">
        <v>2.0299999999999998</v>
      </c>
      <c r="Y198" s="1">
        <v>2.1800000000000002</v>
      </c>
      <c r="Z198" s="1">
        <v>2.1800000000000002</v>
      </c>
      <c r="AA198" s="1">
        <v>2.1800000000000002</v>
      </c>
      <c r="AB198" s="1">
        <v>2.1800000000000002</v>
      </c>
      <c r="AC198" s="1">
        <v>2.1800000000000002</v>
      </c>
      <c r="AD198" s="1">
        <v>2.2599999999999998</v>
      </c>
      <c r="AE198" s="1">
        <v>3.14</v>
      </c>
      <c r="AF198" s="1">
        <v>2.1800000000000002</v>
      </c>
      <c r="AG198" s="1">
        <v>2.1800000000000002</v>
      </c>
      <c r="AH198" s="1">
        <v>2.1800000000000002</v>
      </c>
      <c r="AI198" s="1">
        <v>2.21</v>
      </c>
      <c r="AJ198" s="1">
        <v>2.1800000000000002</v>
      </c>
      <c r="AK198" s="1">
        <v>2.11</v>
      </c>
      <c r="AL198" s="1">
        <v>2.33</v>
      </c>
      <c r="AM198" s="1">
        <v>2.1</v>
      </c>
      <c r="AN198" s="1">
        <v>2.1800000000000002</v>
      </c>
      <c r="AO198" s="1">
        <v>2.88</v>
      </c>
      <c r="AQ198" s="83">
        <v>2.13</v>
      </c>
      <c r="AR198" s="83">
        <v>2.1800000000000002</v>
      </c>
    </row>
    <row r="199" spans="1:44" x14ac:dyDescent="0.25">
      <c r="A199" s="1">
        <v>72192190</v>
      </c>
      <c r="B199" s="1" t="s">
        <v>341</v>
      </c>
      <c r="C199" s="1" t="s">
        <v>163</v>
      </c>
      <c r="D199" s="1">
        <v>2.1800000000000002</v>
      </c>
      <c r="E199" s="1">
        <v>2.1800000000000002</v>
      </c>
      <c r="F199" s="1">
        <v>2.1800000000000002</v>
      </c>
      <c r="G199" s="1">
        <v>2.1800000000000002</v>
      </c>
      <c r="H199" s="1">
        <v>2.1800000000000002</v>
      </c>
      <c r="I199" s="1">
        <v>2.33</v>
      </c>
      <c r="J199" s="1">
        <v>1.46</v>
      </c>
      <c r="K199" s="1">
        <v>2.1800000000000002</v>
      </c>
      <c r="L199" s="1">
        <v>2.1800000000000002</v>
      </c>
      <c r="M199" s="1">
        <v>2.2400000000000002</v>
      </c>
      <c r="N199" s="1">
        <v>2.1800000000000002</v>
      </c>
      <c r="O199" s="1">
        <v>2.1800000000000002</v>
      </c>
      <c r="P199" s="1">
        <v>2.1800000000000002</v>
      </c>
      <c r="Q199" s="1">
        <v>2.2200000000000002</v>
      </c>
      <c r="R199" s="1">
        <v>2.1800000000000002</v>
      </c>
      <c r="S199" s="1">
        <v>2.1800000000000002</v>
      </c>
      <c r="T199" s="1">
        <v>2.1800000000000002</v>
      </c>
      <c r="U199" s="1">
        <v>2.5099999999999998</v>
      </c>
      <c r="V199" s="1">
        <v>2.1800000000000002</v>
      </c>
      <c r="W199" s="1">
        <v>2.15</v>
      </c>
      <c r="X199" s="1">
        <v>2.0299999999999998</v>
      </c>
      <c r="Y199" s="1">
        <v>2.1800000000000002</v>
      </c>
      <c r="Z199" s="1">
        <v>2.1800000000000002</v>
      </c>
      <c r="AA199" s="1">
        <v>2.1800000000000002</v>
      </c>
      <c r="AB199" s="1">
        <v>2.1800000000000002</v>
      </c>
      <c r="AC199" s="1">
        <v>2.1800000000000002</v>
      </c>
      <c r="AD199" s="1">
        <v>2.2599999999999998</v>
      </c>
      <c r="AE199" s="1">
        <v>3.14</v>
      </c>
      <c r="AF199" s="1">
        <v>2.1800000000000002</v>
      </c>
      <c r="AG199" s="1">
        <v>2.1800000000000002</v>
      </c>
      <c r="AH199" s="1">
        <v>2.1800000000000002</v>
      </c>
      <c r="AI199" s="1">
        <v>2.21</v>
      </c>
      <c r="AJ199" s="1">
        <v>2.1800000000000002</v>
      </c>
      <c r="AK199" s="1">
        <v>2.11</v>
      </c>
      <c r="AL199" s="1">
        <v>2.33</v>
      </c>
      <c r="AM199" s="1">
        <v>2.1</v>
      </c>
      <c r="AN199" s="1">
        <v>2.1800000000000002</v>
      </c>
      <c r="AO199" s="1">
        <v>2.88</v>
      </c>
      <c r="AQ199" s="83">
        <v>2.13</v>
      </c>
      <c r="AR199" s="83">
        <v>2.1800000000000002</v>
      </c>
    </row>
    <row r="200" spans="1:44" x14ac:dyDescent="0.25">
      <c r="A200" s="1">
        <v>72192210</v>
      </c>
      <c r="B200" s="1" t="s">
        <v>342</v>
      </c>
      <c r="C200" s="1" t="s">
        <v>163</v>
      </c>
      <c r="D200" s="1">
        <v>2.1800000000000002</v>
      </c>
      <c r="E200" s="1">
        <v>2.1800000000000002</v>
      </c>
      <c r="F200" s="1">
        <v>2.1800000000000002</v>
      </c>
      <c r="G200" s="1">
        <v>2.1800000000000002</v>
      </c>
      <c r="H200" s="1">
        <v>2.1800000000000002</v>
      </c>
      <c r="I200" s="1">
        <v>2.33</v>
      </c>
      <c r="J200" s="1">
        <v>1.46</v>
      </c>
      <c r="K200" s="1">
        <v>2.1800000000000002</v>
      </c>
      <c r="L200" s="1">
        <v>2.1800000000000002</v>
      </c>
      <c r="M200" s="1">
        <v>2.2400000000000002</v>
      </c>
      <c r="N200" s="1">
        <v>2.1800000000000002</v>
      </c>
      <c r="O200" s="1">
        <v>2.1800000000000002</v>
      </c>
      <c r="P200" s="1">
        <v>2.1800000000000002</v>
      </c>
      <c r="Q200" s="1">
        <v>2.2200000000000002</v>
      </c>
      <c r="R200" s="1">
        <v>2.1800000000000002</v>
      </c>
      <c r="S200" s="1">
        <v>2.1800000000000002</v>
      </c>
      <c r="T200" s="1">
        <v>2.1800000000000002</v>
      </c>
      <c r="U200" s="1">
        <v>2.5099999999999998</v>
      </c>
      <c r="V200" s="1">
        <v>2.1800000000000002</v>
      </c>
      <c r="W200" s="1">
        <v>2.15</v>
      </c>
      <c r="X200" s="1">
        <v>2.0299999999999998</v>
      </c>
      <c r="Y200" s="1">
        <v>2.1800000000000002</v>
      </c>
      <c r="Z200" s="1">
        <v>2.1800000000000002</v>
      </c>
      <c r="AA200" s="1">
        <v>2.1800000000000002</v>
      </c>
      <c r="AB200" s="1">
        <v>2.1800000000000002</v>
      </c>
      <c r="AC200" s="1">
        <v>2.1800000000000002</v>
      </c>
      <c r="AD200" s="1">
        <v>2.2599999999999998</v>
      </c>
      <c r="AE200" s="1">
        <v>3.14</v>
      </c>
      <c r="AF200" s="1">
        <v>2.1800000000000002</v>
      </c>
      <c r="AG200" s="1">
        <v>2.1800000000000002</v>
      </c>
      <c r="AH200" s="1">
        <v>2.1800000000000002</v>
      </c>
      <c r="AI200" s="1">
        <v>2.21</v>
      </c>
      <c r="AJ200" s="1">
        <v>2.1800000000000002</v>
      </c>
      <c r="AK200" s="1">
        <v>2.11</v>
      </c>
      <c r="AL200" s="1">
        <v>2.33</v>
      </c>
      <c r="AM200" s="1">
        <v>2.1</v>
      </c>
      <c r="AN200" s="1">
        <v>2.1800000000000002</v>
      </c>
      <c r="AO200" s="1">
        <v>2.88</v>
      </c>
      <c r="AQ200" s="83">
        <v>2.13</v>
      </c>
      <c r="AR200" s="83">
        <v>2.1800000000000002</v>
      </c>
    </row>
    <row r="201" spans="1:44" x14ac:dyDescent="0.25">
      <c r="A201" s="1">
        <v>72192290</v>
      </c>
      <c r="B201" s="1" t="s">
        <v>343</v>
      </c>
      <c r="C201" s="1" t="s">
        <v>163</v>
      </c>
      <c r="D201" s="1">
        <v>2.1800000000000002</v>
      </c>
      <c r="E201" s="1">
        <v>2.1800000000000002</v>
      </c>
      <c r="F201" s="1">
        <v>2.1800000000000002</v>
      </c>
      <c r="G201" s="1">
        <v>2.1800000000000002</v>
      </c>
      <c r="H201" s="1">
        <v>2.1800000000000002</v>
      </c>
      <c r="I201" s="1">
        <v>2.33</v>
      </c>
      <c r="J201" s="1">
        <v>1.46</v>
      </c>
      <c r="K201" s="1">
        <v>2.1800000000000002</v>
      </c>
      <c r="L201" s="1">
        <v>2.1800000000000002</v>
      </c>
      <c r="M201" s="1">
        <v>2.2400000000000002</v>
      </c>
      <c r="N201" s="1">
        <v>2.1800000000000002</v>
      </c>
      <c r="O201" s="1">
        <v>2.1800000000000002</v>
      </c>
      <c r="P201" s="1">
        <v>2.1800000000000002</v>
      </c>
      <c r="Q201" s="1">
        <v>2.2200000000000002</v>
      </c>
      <c r="R201" s="1">
        <v>2.1800000000000002</v>
      </c>
      <c r="S201" s="1">
        <v>2.1800000000000002</v>
      </c>
      <c r="T201" s="1">
        <v>2.1800000000000002</v>
      </c>
      <c r="U201" s="1">
        <v>2.5099999999999998</v>
      </c>
      <c r="V201" s="1">
        <v>2.1800000000000002</v>
      </c>
      <c r="W201" s="1">
        <v>2.15</v>
      </c>
      <c r="X201" s="1">
        <v>2.0299999999999998</v>
      </c>
      <c r="Y201" s="1">
        <v>2.1800000000000002</v>
      </c>
      <c r="Z201" s="1">
        <v>2.1800000000000002</v>
      </c>
      <c r="AA201" s="1">
        <v>2.1800000000000002</v>
      </c>
      <c r="AB201" s="1">
        <v>2.1800000000000002</v>
      </c>
      <c r="AC201" s="1">
        <v>2.1800000000000002</v>
      </c>
      <c r="AD201" s="1">
        <v>2.2599999999999998</v>
      </c>
      <c r="AE201" s="1">
        <v>3.14</v>
      </c>
      <c r="AF201" s="1">
        <v>2.1800000000000002</v>
      </c>
      <c r="AG201" s="1">
        <v>2.1800000000000002</v>
      </c>
      <c r="AH201" s="1">
        <v>2.1800000000000002</v>
      </c>
      <c r="AI201" s="1">
        <v>2.21</v>
      </c>
      <c r="AJ201" s="1">
        <v>2.1800000000000002</v>
      </c>
      <c r="AK201" s="1">
        <v>2.11</v>
      </c>
      <c r="AL201" s="1">
        <v>2.33</v>
      </c>
      <c r="AM201" s="1">
        <v>2.1</v>
      </c>
      <c r="AN201" s="1">
        <v>2.1800000000000002</v>
      </c>
      <c r="AO201" s="1">
        <v>2.88</v>
      </c>
      <c r="AQ201" s="83">
        <v>2.13</v>
      </c>
      <c r="AR201" s="83">
        <v>2.1800000000000002</v>
      </c>
    </row>
    <row r="202" spans="1:44" x14ac:dyDescent="0.25">
      <c r="A202" s="1">
        <v>72192300</v>
      </c>
      <c r="B202" s="1" t="s">
        <v>344</v>
      </c>
      <c r="C202" s="1" t="s">
        <v>163</v>
      </c>
      <c r="D202" s="1">
        <v>2.1800000000000002</v>
      </c>
      <c r="E202" s="1">
        <v>2.1800000000000002</v>
      </c>
      <c r="F202" s="1">
        <v>2.1800000000000002</v>
      </c>
      <c r="G202" s="1">
        <v>2.1800000000000002</v>
      </c>
      <c r="H202" s="1">
        <v>2.1800000000000002</v>
      </c>
      <c r="I202" s="1">
        <v>2.33</v>
      </c>
      <c r="J202" s="1">
        <v>1.46</v>
      </c>
      <c r="K202" s="1">
        <v>2.1800000000000002</v>
      </c>
      <c r="L202" s="1">
        <v>2.1800000000000002</v>
      </c>
      <c r="M202" s="1">
        <v>2.2400000000000002</v>
      </c>
      <c r="N202" s="1">
        <v>2.1800000000000002</v>
      </c>
      <c r="O202" s="1">
        <v>2.1800000000000002</v>
      </c>
      <c r="P202" s="1">
        <v>2.1800000000000002</v>
      </c>
      <c r="Q202" s="1">
        <v>2.2200000000000002</v>
      </c>
      <c r="R202" s="1">
        <v>2.1800000000000002</v>
      </c>
      <c r="S202" s="1">
        <v>2.1800000000000002</v>
      </c>
      <c r="T202" s="1">
        <v>2.1800000000000002</v>
      </c>
      <c r="U202" s="1">
        <v>2.5099999999999998</v>
      </c>
      <c r="V202" s="1">
        <v>2.1800000000000002</v>
      </c>
      <c r="W202" s="1">
        <v>2.15</v>
      </c>
      <c r="X202" s="1">
        <v>2.0299999999999998</v>
      </c>
      <c r="Y202" s="1">
        <v>2.1800000000000002</v>
      </c>
      <c r="Z202" s="1">
        <v>2.1800000000000002</v>
      </c>
      <c r="AA202" s="1">
        <v>2.1800000000000002</v>
      </c>
      <c r="AB202" s="1">
        <v>2.1800000000000002</v>
      </c>
      <c r="AC202" s="1">
        <v>2.1800000000000002</v>
      </c>
      <c r="AD202" s="1">
        <v>2.2599999999999998</v>
      </c>
      <c r="AE202" s="1">
        <v>3.14</v>
      </c>
      <c r="AF202" s="1">
        <v>2.1800000000000002</v>
      </c>
      <c r="AG202" s="1">
        <v>2.1800000000000002</v>
      </c>
      <c r="AH202" s="1">
        <v>2.1800000000000002</v>
      </c>
      <c r="AI202" s="1">
        <v>2.21</v>
      </c>
      <c r="AJ202" s="1">
        <v>2.1800000000000002</v>
      </c>
      <c r="AK202" s="1">
        <v>2.11</v>
      </c>
      <c r="AL202" s="1">
        <v>2.33</v>
      </c>
      <c r="AM202" s="1">
        <v>2.1</v>
      </c>
      <c r="AN202" s="1">
        <v>2.1800000000000002</v>
      </c>
      <c r="AO202" s="1">
        <v>2.88</v>
      </c>
      <c r="AQ202" s="83">
        <v>2.13</v>
      </c>
      <c r="AR202" s="83">
        <v>2.1800000000000002</v>
      </c>
    </row>
    <row r="203" spans="1:44" x14ac:dyDescent="0.25">
      <c r="A203" s="1">
        <v>72192400</v>
      </c>
      <c r="B203" s="1" t="s">
        <v>345</v>
      </c>
      <c r="C203" s="1" t="s">
        <v>163</v>
      </c>
      <c r="D203" s="1">
        <v>2.1800000000000002</v>
      </c>
      <c r="E203" s="1">
        <v>2.1800000000000002</v>
      </c>
      <c r="F203" s="1">
        <v>2.1800000000000002</v>
      </c>
      <c r="G203" s="1">
        <v>2.1800000000000002</v>
      </c>
      <c r="H203" s="1">
        <v>2.1800000000000002</v>
      </c>
      <c r="I203" s="1">
        <v>2.33</v>
      </c>
      <c r="J203" s="1">
        <v>1.46</v>
      </c>
      <c r="K203" s="1">
        <v>2.1800000000000002</v>
      </c>
      <c r="L203" s="1">
        <v>2.1800000000000002</v>
      </c>
      <c r="M203" s="1">
        <v>2.2400000000000002</v>
      </c>
      <c r="N203" s="1">
        <v>2.1800000000000002</v>
      </c>
      <c r="O203" s="1">
        <v>2.1800000000000002</v>
      </c>
      <c r="P203" s="1">
        <v>2.1800000000000002</v>
      </c>
      <c r="Q203" s="1">
        <v>2.2200000000000002</v>
      </c>
      <c r="R203" s="1">
        <v>2.1800000000000002</v>
      </c>
      <c r="S203" s="1">
        <v>2.1800000000000002</v>
      </c>
      <c r="T203" s="1">
        <v>2.1800000000000002</v>
      </c>
      <c r="U203" s="1">
        <v>2.5099999999999998</v>
      </c>
      <c r="V203" s="1">
        <v>2.1800000000000002</v>
      </c>
      <c r="W203" s="1">
        <v>2.15</v>
      </c>
      <c r="X203" s="1">
        <v>2.0299999999999998</v>
      </c>
      <c r="Y203" s="1">
        <v>2.1800000000000002</v>
      </c>
      <c r="Z203" s="1">
        <v>2.1800000000000002</v>
      </c>
      <c r="AA203" s="1">
        <v>2.1800000000000002</v>
      </c>
      <c r="AB203" s="1">
        <v>2.1800000000000002</v>
      </c>
      <c r="AC203" s="1">
        <v>2.1800000000000002</v>
      </c>
      <c r="AD203" s="1">
        <v>2.2599999999999998</v>
      </c>
      <c r="AE203" s="1">
        <v>3.14</v>
      </c>
      <c r="AF203" s="1">
        <v>2.1800000000000002</v>
      </c>
      <c r="AG203" s="1">
        <v>2.1800000000000002</v>
      </c>
      <c r="AH203" s="1">
        <v>2.1800000000000002</v>
      </c>
      <c r="AI203" s="1">
        <v>2.21</v>
      </c>
      <c r="AJ203" s="1">
        <v>2.1800000000000002</v>
      </c>
      <c r="AK203" s="1">
        <v>2.11</v>
      </c>
      <c r="AL203" s="1">
        <v>2.33</v>
      </c>
      <c r="AM203" s="1">
        <v>2.1</v>
      </c>
      <c r="AN203" s="1">
        <v>2.1800000000000002</v>
      </c>
      <c r="AO203" s="1">
        <v>2.88</v>
      </c>
      <c r="AQ203" s="83">
        <v>2.13</v>
      </c>
      <c r="AR203" s="83">
        <v>2.1800000000000002</v>
      </c>
    </row>
    <row r="204" spans="1:44" x14ac:dyDescent="0.25">
      <c r="A204" s="1">
        <v>72193100</v>
      </c>
      <c r="B204" s="1" t="s">
        <v>346</v>
      </c>
      <c r="C204" s="1" t="s">
        <v>163</v>
      </c>
      <c r="D204" s="1">
        <v>2.21</v>
      </c>
      <c r="E204" s="1">
        <v>2.21</v>
      </c>
      <c r="F204" s="1">
        <v>2.21</v>
      </c>
      <c r="G204" s="1">
        <v>2.21</v>
      </c>
      <c r="H204" s="1">
        <v>2.21</v>
      </c>
      <c r="I204" s="1">
        <v>2.4300000000000002</v>
      </c>
      <c r="J204" s="1">
        <v>1.46</v>
      </c>
      <c r="K204" s="1">
        <v>2.21</v>
      </c>
      <c r="L204" s="1">
        <v>2.21</v>
      </c>
      <c r="M204" s="1">
        <v>2.25</v>
      </c>
      <c r="N204" s="1">
        <v>2.21</v>
      </c>
      <c r="O204" s="1">
        <v>2.21</v>
      </c>
      <c r="P204" s="1">
        <v>2.21</v>
      </c>
      <c r="Q204" s="1">
        <v>2.2599999999999998</v>
      </c>
      <c r="R204" s="1">
        <v>2.21</v>
      </c>
      <c r="S204" s="1">
        <v>2.21</v>
      </c>
      <c r="T204" s="1">
        <v>2.21</v>
      </c>
      <c r="U204" s="1">
        <v>2.52</v>
      </c>
      <c r="V204" s="1">
        <v>2.21</v>
      </c>
      <c r="W204" s="1">
        <v>2.17</v>
      </c>
      <c r="X204" s="1">
        <v>2.0499999999999998</v>
      </c>
      <c r="Y204" s="1">
        <v>2.21</v>
      </c>
      <c r="Z204" s="1">
        <v>2.21</v>
      </c>
      <c r="AA204" s="1">
        <v>2.21</v>
      </c>
      <c r="AB204" s="1">
        <v>2.21</v>
      </c>
      <c r="AC204" s="1">
        <v>2.21</v>
      </c>
      <c r="AD204" s="1">
        <v>2.2599999999999998</v>
      </c>
      <c r="AE204" s="1">
        <v>3.27</v>
      </c>
      <c r="AF204" s="1">
        <v>2.21</v>
      </c>
      <c r="AG204" s="1">
        <v>2.21</v>
      </c>
      <c r="AH204" s="1">
        <v>2.21</v>
      </c>
      <c r="AI204" s="1">
        <v>2.2599999999999998</v>
      </c>
      <c r="AJ204" s="1">
        <v>2.21</v>
      </c>
      <c r="AK204" s="1">
        <v>2.12</v>
      </c>
      <c r="AL204" s="1">
        <v>2.4</v>
      </c>
      <c r="AM204" s="1">
        <v>2.16</v>
      </c>
      <c r="AN204" s="1">
        <v>2.21</v>
      </c>
      <c r="AO204" s="1">
        <v>2.92</v>
      </c>
      <c r="AQ204" s="83">
        <v>2.16</v>
      </c>
      <c r="AR204" s="83">
        <v>2.21</v>
      </c>
    </row>
    <row r="205" spans="1:44" x14ac:dyDescent="0.25">
      <c r="A205" s="1">
        <v>72193210</v>
      </c>
      <c r="B205" s="1" t="s">
        <v>347</v>
      </c>
      <c r="C205" s="1" t="s">
        <v>163</v>
      </c>
      <c r="D205" s="1">
        <v>2.21</v>
      </c>
      <c r="E205" s="1">
        <v>2.21</v>
      </c>
      <c r="F205" s="1">
        <v>2.21</v>
      </c>
      <c r="G205" s="1">
        <v>2.21</v>
      </c>
      <c r="H205" s="1">
        <v>2.21</v>
      </c>
      <c r="I205" s="1">
        <v>2.4300000000000002</v>
      </c>
      <c r="J205" s="1">
        <v>1.46</v>
      </c>
      <c r="K205" s="1">
        <v>2.21</v>
      </c>
      <c r="L205" s="1">
        <v>2.21</v>
      </c>
      <c r="M205" s="1">
        <v>2.25</v>
      </c>
      <c r="N205" s="1">
        <v>2.21</v>
      </c>
      <c r="O205" s="1">
        <v>2.21</v>
      </c>
      <c r="P205" s="1">
        <v>2.21</v>
      </c>
      <c r="Q205" s="1">
        <v>2.2599999999999998</v>
      </c>
      <c r="R205" s="1">
        <v>2.21</v>
      </c>
      <c r="S205" s="1">
        <v>2.21</v>
      </c>
      <c r="T205" s="1">
        <v>2.21</v>
      </c>
      <c r="U205" s="1">
        <v>2.52</v>
      </c>
      <c r="V205" s="1">
        <v>2.21</v>
      </c>
      <c r="W205" s="1">
        <v>2.17</v>
      </c>
      <c r="X205" s="1">
        <v>2.0499999999999998</v>
      </c>
      <c r="Y205" s="1">
        <v>2.21</v>
      </c>
      <c r="Z205" s="1">
        <v>2.21</v>
      </c>
      <c r="AA205" s="1">
        <v>2.21</v>
      </c>
      <c r="AB205" s="1">
        <v>2.21</v>
      </c>
      <c r="AC205" s="1">
        <v>2.21</v>
      </c>
      <c r="AD205" s="1">
        <v>2.2599999999999998</v>
      </c>
      <c r="AE205" s="1">
        <v>3.27</v>
      </c>
      <c r="AF205" s="1">
        <v>2.21</v>
      </c>
      <c r="AG205" s="1">
        <v>2.21</v>
      </c>
      <c r="AH205" s="1">
        <v>2.21</v>
      </c>
      <c r="AI205" s="1">
        <v>2.2599999999999998</v>
      </c>
      <c r="AJ205" s="1">
        <v>2.21</v>
      </c>
      <c r="AK205" s="1">
        <v>2.12</v>
      </c>
      <c r="AL205" s="1">
        <v>2.4</v>
      </c>
      <c r="AM205" s="1">
        <v>2.16</v>
      </c>
      <c r="AN205" s="1">
        <v>2.21</v>
      </c>
      <c r="AO205" s="1">
        <v>2.92</v>
      </c>
      <c r="AQ205" s="83">
        <v>2.16</v>
      </c>
      <c r="AR205" s="83">
        <v>2.21</v>
      </c>
    </row>
    <row r="206" spans="1:44" x14ac:dyDescent="0.25">
      <c r="A206" s="1">
        <v>72193290</v>
      </c>
      <c r="B206" s="1" t="s">
        <v>348</v>
      </c>
      <c r="C206" s="1" t="s">
        <v>163</v>
      </c>
      <c r="D206" s="1">
        <v>2.21</v>
      </c>
      <c r="E206" s="1">
        <v>2.21</v>
      </c>
      <c r="F206" s="1">
        <v>2.21</v>
      </c>
      <c r="G206" s="1">
        <v>2.21</v>
      </c>
      <c r="H206" s="1">
        <v>2.21</v>
      </c>
      <c r="I206" s="1">
        <v>2.4300000000000002</v>
      </c>
      <c r="J206" s="1">
        <v>1.46</v>
      </c>
      <c r="K206" s="1">
        <v>2.21</v>
      </c>
      <c r="L206" s="1">
        <v>2.21</v>
      </c>
      <c r="M206" s="1">
        <v>2.25</v>
      </c>
      <c r="N206" s="1">
        <v>2.21</v>
      </c>
      <c r="O206" s="1">
        <v>2.21</v>
      </c>
      <c r="P206" s="1">
        <v>2.21</v>
      </c>
      <c r="Q206" s="1">
        <v>2.2599999999999998</v>
      </c>
      <c r="R206" s="1">
        <v>2.21</v>
      </c>
      <c r="S206" s="1">
        <v>2.21</v>
      </c>
      <c r="T206" s="1">
        <v>2.21</v>
      </c>
      <c r="U206" s="1">
        <v>2.52</v>
      </c>
      <c r="V206" s="1">
        <v>2.21</v>
      </c>
      <c r="W206" s="1">
        <v>2.17</v>
      </c>
      <c r="X206" s="1">
        <v>2.0499999999999998</v>
      </c>
      <c r="Y206" s="1">
        <v>2.21</v>
      </c>
      <c r="Z206" s="1">
        <v>2.21</v>
      </c>
      <c r="AA206" s="1">
        <v>2.21</v>
      </c>
      <c r="AB206" s="1">
        <v>2.21</v>
      </c>
      <c r="AC206" s="1">
        <v>2.21</v>
      </c>
      <c r="AD206" s="1">
        <v>2.2599999999999998</v>
      </c>
      <c r="AE206" s="1">
        <v>3.27</v>
      </c>
      <c r="AF206" s="1">
        <v>2.21</v>
      </c>
      <c r="AG206" s="1">
        <v>2.21</v>
      </c>
      <c r="AH206" s="1">
        <v>2.21</v>
      </c>
      <c r="AI206" s="1">
        <v>2.2599999999999998</v>
      </c>
      <c r="AJ206" s="1">
        <v>2.21</v>
      </c>
      <c r="AK206" s="1">
        <v>2.12</v>
      </c>
      <c r="AL206" s="1">
        <v>2.4</v>
      </c>
      <c r="AM206" s="1">
        <v>2.16</v>
      </c>
      <c r="AN206" s="1">
        <v>2.21</v>
      </c>
      <c r="AO206" s="1">
        <v>2.92</v>
      </c>
      <c r="AQ206" s="83">
        <v>2.16</v>
      </c>
      <c r="AR206" s="83">
        <v>2.21</v>
      </c>
    </row>
    <row r="207" spans="1:44" x14ac:dyDescent="0.25">
      <c r="A207" s="1">
        <v>72193310</v>
      </c>
      <c r="B207" s="1" t="s">
        <v>349</v>
      </c>
      <c r="C207" s="1" t="s">
        <v>163</v>
      </c>
      <c r="D207" s="1">
        <v>2.21</v>
      </c>
      <c r="E207" s="1">
        <v>2.21</v>
      </c>
      <c r="F207" s="1">
        <v>2.21</v>
      </c>
      <c r="G207" s="1">
        <v>2.21</v>
      </c>
      <c r="H207" s="1">
        <v>2.21</v>
      </c>
      <c r="I207" s="1">
        <v>2.4300000000000002</v>
      </c>
      <c r="J207" s="1">
        <v>1.46</v>
      </c>
      <c r="K207" s="1">
        <v>2.21</v>
      </c>
      <c r="L207" s="1">
        <v>2.21</v>
      </c>
      <c r="M207" s="1">
        <v>2.25</v>
      </c>
      <c r="N207" s="1">
        <v>2.21</v>
      </c>
      <c r="O207" s="1">
        <v>2.21</v>
      </c>
      <c r="P207" s="1">
        <v>2.21</v>
      </c>
      <c r="Q207" s="1">
        <v>2.2599999999999998</v>
      </c>
      <c r="R207" s="1">
        <v>2.21</v>
      </c>
      <c r="S207" s="1">
        <v>2.21</v>
      </c>
      <c r="T207" s="1">
        <v>2.21</v>
      </c>
      <c r="U207" s="1">
        <v>2.52</v>
      </c>
      <c r="V207" s="1">
        <v>2.21</v>
      </c>
      <c r="W207" s="1">
        <v>2.17</v>
      </c>
      <c r="X207" s="1">
        <v>2.0499999999999998</v>
      </c>
      <c r="Y207" s="1">
        <v>2.21</v>
      </c>
      <c r="Z207" s="1">
        <v>2.21</v>
      </c>
      <c r="AA207" s="1">
        <v>2.21</v>
      </c>
      <c r="AB207" s="1">
        <v>2.21</v>
      </c>
      <c r="AC207" s="1">
        <v>2.21</v>
      </c>
      <c r="AD207" s="1">
        <v>2.2599999999999998</v>
      </c>
      <c r="AE207" s="1">
        <v>3.27</v>
      </c>
      <c r="AF207" s="1">
        <v>2.21</v>
      </c>
      <c r="AG207" s="1">
        <v>2.21</v>
      </c>
      <c r="AH207" s="1">
        <v>2.21</v>
      </c>
      <c r="AI207" s="1">
        <v>2.2599999999999998</v>
      </c>
      <c r="AJ207" s="1">
        <v>2.21</v>
      </c>
      <c r="AK207" s="1">
        <v>2.12</v>
      </c>
      <c r="AL207" s="1">
        <v>2.4</v>
      </c>
      <c r="AM207" s="1">
        <v>2.16</v>
      </c>
      <c r="AN207" s="1">
        <v>2.21</v>
      </c>
      <c r="AO207" s="1">
        <v>2.92</v>
      </c>
      <c r="AQ207" s="83">
        <v>2.16</v>
      </c>
      <c r="AR207" s="83">
        <v>2.21</v>
      </c>
    </row>
    <row r="208" spans="1:44" x14ac:dyDescent="0.25">
      <c r="A208" s="1">
        <v>72193390</v>
      </c>
      <c r="B208" s="1" t="s">
        <v>350</v>
      </c>
      <c r="C208" s="1" t="s">
        <v>163</v>
      </c>
      <c r="D208" s="1">
        <v>2.21</v>
      </c>
      <c r="E208" s="1">
        <v>2.21</v>
      </c>
      <c r="F208" s="1">
        <v>2.21</v>
      </c>
      <c r="G208" s="1">
        <v>2.21</v>
      </c>
      <c r="H208" s="1">
        <v>2.21</v>
      </c>
      <c r="I208" s="1">
        <v>2.4300000000000002</v>
      </c>
      <c r="J208" s="1">
        <v>1.46</v>
      </c>
      <c r="K208" s="1">
        <v>2.21</v>
      </c>
      <c r="L208" s="1">
        <v>2.21</v>
      </c>
      <c r="M208" s="1">
        <v>2.25</v>
      </c>
      <c r="N208" s="1">
        <v>2.21</v>
      </c>
      <c r="O208" s="1">
        <v>2.21</v>
      </c>
      <c r="P208" s="1">
        <v>2.21</v>
      </c>
      <c r="Q208" s="1">
        <v>2.2599999999999998</v>
      </c>
      <c r="R208" s="1">
        <v>2.21</v>
      </c>
      <c r="S208" s="1">
        <v>2.21</v>
      </c>
      <c r="T208" s="1">
        <v>2.21</v>
      </c>
      <c r="U208" s="1">
        <v>2.52</v>
      </c>
      <c r="V208" s="1">
        <v>2.21</v>
      </c>
      <c r="W208" s="1">
        <v>2.17</v>
      </c>
      <c r="X208" s="1">
        <v>2.0499999999999998</v>
      </c>
      <c r="Y208" s="1">
        <v>2.21</v>
      </c>
      <c r="Z208" s="1">
        <v>2.21</v>
      </c>
      <c r="AA208" s="1">
        <v>2.21</v>
      </c>
      <c r="AB208" s="1">
        <v>2.21</v>
      </c>
      <c r="AC208" s="1">
        <v>2.21</v>
      </c>
      <c r="AD208" s="1">
        <v>2.2599999999999998</v>
      </c>
      <c r="AE208" s="1">
        <v>3.27</v>
      </c>
      <c r="AF208" s="1">
        <v>2.21</v>
      </c>
      <c r="AG208" s="1">
        <v>2.21</v>
      </c>
      <c r="AH208" s="1">
        <v>2.21</v>
      </c>
      <c r="AI208" s="1">
        <v>2.2599999999999998</v>
      </c>
      <c r="AJ208" s="1">
        <v>2.21</v>
      </c>
      <c r="AK208" s="1">
        <v>2.12</v>
      </c>
      <c r="AL208" s="1">
        <v>2.4</v>
      </c>
      <c r="AM208" s="1">
        <v>2.16</v>
      </c>
      <c r="AN208" s="1">
        <v>2.21</v>
      </c>
      <c r="AO208" s="1">
        <v>2.92</v>
      </c>
      <c r="AQ208" s="83">
        <v>2.16</v>
      </c>
      <c r="AR208" s="83">
        <v>2.21</v>
      </c>
    </row>
    <row r="209" spans="1:44" x14ac:dyDescent="0.25">
      <c r="A209" s="1">
        <v>72193410</v>
      </c>
      <c r="B209" s="1" t="s">
        <v>351</v>
      </c>
      <c r="C209" s="1" t="s">
        <v>163</v>
      </c>
      <c r="D209" s="1">
        <v>2.21</v>
      </c>
      <c r="E209" s="1">
        <v>2.21</v>
      </c>
      <c r="F209" s="1">
        <v>2.21</v>
      </c>
      <c r="G209" s="1">
        <v>2.21</v>
      </c>
      <c r="H209" s="1">
        <v>2.21</v>
      </c>
      <c r="I209" s="1">
        <v>2.4300000000000002</v>
      </c>
      <c r="J209" s="1">
        <v>1.46</v>
      </c>
      <c r="K209" s="1">
        <v>2.21</v>
      </c>
      <c r="L209" s="1">
        <v>2.21</v>
      </c>
      <c r="M209" s="1">
        <v>2.25</v>
      </c>
      <c r="N209" s="1">
        <v>2.21</v>
      </c>
      <c r="O209" s="1">
        <v>2.21</v>
      </c>
      <c r="P209" s="1">
        <v>2.21</v>
      </c>
      <c r="Q209" s="1">
        <v>2.2599999999999998</v>
      </c>
      <c r="R209" s="1">
        <v>2.21</v>
      </c>
      <c r="S209" s="1">
        <v>2.21</v>
      </c>
      <c r="T209" s="1">
        <v>2.21</v>
      </c>
      <c r="U209" s="1">
        <v>2.52</v>
      </c>
      <c r="V209" s="1">
        <v>2.21</v>
      </c>
      <c r="W209" s="1">
        <v>2.17</v>
      </c>
      <c r="X209" s="1">
        <v>2.0499999999999998</v>
      </c>
      <c r="Y209" s="1">
        <v>2.21</v>
      </c>
      <c r="Z209" s="1">
        <v>2.21</v>
      </c>
      <c r="AA209" s="1">
        <v>2.21</v>
      </c>
      <c r="AB209" s="1">
        <v>2.21</v>
      </c>
      <c r="AC209" s="1">
        <v>2.21</v>
      </c>
      <c r="AD209" s="1">
        <v>2.2599999999999998</v>
      </c>
      <c r="AE209" s="1">
        <v>3.27</v>
      </c>
      <c r="AF209" s="1">
        <v>2.21</v>
      </c>
      <c r="AG209" s="1">
        <v>2.21</v>
      </c>
      <c r="AH209" s="1">
        <v>2.21</v>
      </c>
      <c r="AI209" s="1">
        <v>2.2599999999999998</v>
      </c>
      <c r="AJ209" s="1">
        <v>2.21</v>
      </c>
      <c r="AK209" s="1">
        <v>2.12</v>
      </c>
      <c r="AL209" s="1">
        <v>2.4</v>
      </c>
      <c r="AM209" s="1">
        <v>2.16</v>
      </c>
      <c r="AN209" s="1">
        <v>2.21</v>
      </c>
      <c r="AO209" s="1">
        <v>2.92</v>
      </c>
      <c r="AQ209" s="83">
        <v>2.16</v>
      </c>
      <c r="AR209" s="83">
        <v>2.21</v>
      </c>
    </row>
    <row r="210" spans="1:44" x14ac:dyDescent="0.25">
      <c r="A210" s="1">
        <v>72193490</v>
      </c>
      <c r="B210" s="1" t="s">
        <v>352</v>
      </c>
      <c r="C210" s="1" t="s">
        <v>163</v>
      </c>
      <c r="D210" s="1">
        <v>2.21</v>
      </c>
      <c r="E210" s="1">
        <v>2.21</v>
      </c>
      <c r="F210" s="1">
        <v>2.21</v>
      </c>
      <c r="G210" s="1">
        <v>2.21</v>
      </c>
      <c r="H210" s="1">
        <v>2.21</v>
      </c>
      <c r="I210" s="1">
        <v>2.4300000000000002</v>
      </c>
      <c r="J210" s="1">
        <v>1.46</v>
      </c>
      <c r="K210" s="1">
        <v>2.21</v>
      </c>
      <c r="L210" s="1">
        <v>2.21</v>
      </c>
      <c r="M210" s="1">
        <v>2.25</v>
      </c>
      <c r="N210" s="1">
        <v>2.21</v>
      </c>
      <c r="O210" s="1">
        <v>2.21</v>
      </c>
      <c r="P210" s="1">
        <v>2.21</v>
      </c>
      <c r="Q210" s="1">
        <v>2.2599999999999998</v>
      </c>
      <c r="R210" s="1">
        <v>2.21</v>
      </c>
      <c r="S210" s="1">
        <v>2.21</v>
      </c>
      <c r="T210" s="1">
        <v>2.21</v>
      </c>
      <c r="U210" s="1">
        <v>2.52</v>
      </c>
      <c r="V210" s="1">
        <v>2.21</v>
      </c>
      <c r="W210" s="1">
        <v>2.17</v>
      </c>
      <c r="X210" s="1">
        <v>2.0499999999999998</v>
      </c>
      <c r="Y210" s="1">
        <v>2.21</v>
      </c>
      <c r="Z210" s="1">
        <v>2.21</v>
      </c>
      <c r="AA210" s="1">
        <v>2.21</v>
      </c>
      <c r="AB210" s="1">
        <v>2.21</v>
      </c>
      <c r="AC210" s="1">
        <v>2.21</v>
      </c>
      <c r="AD210" s="1">
        <v>2.2599999999999998</v>
      </c>
      <c r="AE210" s="1">
        <v>3.27</v>
      </c>
      <c r="AF210" s="1">
        <v>2.21</v>
      </c>
      <c r="AG210" s="1">
        <v>2.21</v>
      </c>
      <c r="AH210" s="1">
        <v>2.21</v>
      </c>
      <c r="AI210" s="1">
        <v>2.2599999999999998</v>
      </c>
      <c r="AJ210" s="1">
        <v>2.21</v>
      </c>
      <c r="AK210" s="1">
        <v>2.12</v>
      </c>
      <c r="AL210" s="1">
        <v>2.4</v>
      </c>
      <c r="AM210" s="1">
        <v>2.16</v>
      </c>
      <c r="AN210" s="1">
        <v>2.21</v>
      </c>
      <c r="AO210" s="1">
        <v>2.92</v>
      </c>
      <c r="AQ210" s="83">
        <v>2.16</v>
      </c>
      <c r="AR210" s="83">
        <v>2.21</v>
      </c>
    </row>
    <row r="211" spans="1:44" x14ac:dyDescent="0.25">
      <c r="A211" s="1">
        <v>72193510</v>
      </c>
      <c r="B211" s="1" t="s">
        <v>353</v>
      </c>
      <c r="C211" s="1" t="s">
        <v>163</v>
      </c>
      <c r="D211" s="1">
        <v>2.21</v>
      </c>
      <c r="E211" s="1">
        <v>2.21</v>
      </c>
      <c r="F211" s="1">
        <v>2.21</v>
      </c>
      <c r="G211" s="1">
        <v>2.21</v>
      </c>
      <c r="H211" s="1">
        <v>2.21</v>
      </c>
      <c r="I211" s="1">
        <v>2.4300000000000002</v>
      </c>
      <c r="J211" s="1">
        <v>1.46</v>
      </c>
      <c r="K211" s="1">
        <v>2.21</v>
      </c>
      <c r="L211" s="1">
        <v>2.21</v>
      </c>
      <c r="M211" s="1">
        <v>2.25</v>
      </c>
      <c r="N211" s="1">
        <v>2.21</v>
      </c>
      <c r="O211" s="1">
        <v>2.21</v>
      </c>
      <c r="P211" s="1">
        <v>2.21</v>
      </c>
      <c r="Q211" s="1">
        <v>2.2599999999999998</v>
      </c>
      <c r="R211" s="1">
        <v>2.21</v>
      </c>
      <c r="S211" s="1">
        <v>2.21</v>
      </c>
      <c r="T211" s="1">
        <v>2.21</v>
      </c>
      <c r="U211" s="1">
        <v>2.52</v>
      </c>
      <c r="V211" s="1">
        <v>2.21</v>
      </c>
      <c r="W211" s="1">
        <v>2.17</v>
      </c>
      <c r="X211" s="1">
        <v>2.0499999999999998</v>
      </c>
      <c r="Y211" s="1">
        <v>2.21</v>
      </c>
      <c r="Z211" s="1">
        <v>2.21</v>
      </c>
      <c r="AA211" s="1">
        <v>2.21</v>
      </c>
      <c r="AB211" s="1">
        <v>2.21</v>
      </c>
      <c r="AC211" s="1">
        <v>2.21</v>
      </c>
      <c r="AD211" s="1">
        <v>2.2599999999999998</v>
      </c>
      <c r="AE211" s="1">
        <v>3.27</v>
      </c>
      <c r="AF211" s="1">
        <v>2.21</v>
      </c>
      <c r="AG211" s="1">
        <v>2.21</v>
      </c>
      <c r="AH211" s="1">
        <v>2.21</v>
      </c>
      <c r="AI211" s="1">
        <v>2.2599999999999998</v>
      </c>
      <c r="AJ211" s="1">
        <v>2.21</v>
      </c>
      <c r="AK211" s="1">
        <v>2.12</v>
      </c>
      <c r="AL211" s="1">
        <v>2.4</v>
      </c>
      <c r="AM211" s="1">
        <v>2.16</v>
      </c>
      <c r="AN211" s="1">
        <v>2.21</v>
      </c>
      <c r="AO211" s="1">
        <v>2.92</v>
      </c>
      <c r="AQ211" s="83">
        <v>2.16</v>
      </c>
      <c r="AR211" s="83">
        <v>2.21</v>
      </c>
    </row>
    <row r="212" spans="1:44" x14ac:dyDescent="0.25">
      <c r="A212" s="1">
        <v>72193590</v>
      </c>
      <c r="B212" s="1" t="s">
        <v>354</v>
      </c>
      <c r="C212" s="1" t="s">
        <v>163</v>
      </c>
      <c r="D212" s="1">
        <v>2.21</v>
      </c>
      <c r="E212" s="1">
        <v>2.21</v>
      </c>
      <c r="F212" s="1">
        <v>2.21</v>
      </c>
      <c r="G212" s="1">
        <v>2.21</v>
      </c>
      <c r="H212" s="1">
        <v>2.21</v>
      </c>
      <c r="I212" s="1">
        <v>2.4300000000000002</v>
      </c>
      <c r="J212" s="1">
        <v>1.46</v>
      </c>
      <c r="K212" s="1">
        <v>2.21</v>
      </c>
      <c r="L212" s="1">
        <v>2.21</v>
      </c>
      <c r="M212" s="1">
        <v>2.25</v>
      </c>
      <c r="N212" s="1">
        <v>2.21</v>
      </c>
      <c r="O212" s="1">
        <v>2.21</v>
      </c>
      <c r="P212" s="1">
        <v>2.21</v>
      </c>
      <c r="Q212" s="1">
        <v>2.2599999999999998</v>
      </c>
      <c r="R212" s="1">
        <v>2.21</v>
      </c>
      <c r="S212" s="1">
        <v>2.21</v>
      </c>
      <c r="T212" s="1">
        <v>2.21</v>
      </c>
      <c r="U212" s="1">
        <v>2.52</v>
      </c>
      <c r="V212" s="1">
        <v>2.21</v>
      </c>
      <c r="W212" s="1">
        <v>2.17</v>
      </c>
      <c r="X212" s="1">
        <v>2.0499999999999998</v>
      </c>
      <c r="Y212" s="1">
        <v>2.21</v>
      </c>
      <c r="Z212" s="1">
        <v>2.21</v>
      </c>
      <c r="AA212" s="1">
        <v>2.21</v>
      </c>
      <c r="AB212" s="1">
        <v>2.21</v>
      </c>
      <c r="AC212" s="1">
        <v>2.21</v>
      </c>
      <c r="AD212" s="1">
        <v>2.2599999999999998</v>
      </c>
      <c r="AE212" s="1">
        <v>3.27</v>
      </c>
      <c r="AF212" s="1">
        <v>2.21</v>
      </c>
      <c r="AG212" s="1">
        <v>2.21</v>
      </c>
      <c r="AH212" s="1">
        <v>2.21</v>
      </c>
      <c r="AI212" s="1">
        <v>2.2599999999999998</v>
      </c>
      <c r="AJ212" s="1">
        <v>2.21</v>
      </c>
      <c r="AK212" s="1">
        <v>2.12</v>
      </c>
      <c r="AL212" s="1">
        <v>2.4</v>
      </c>
      <c r="AM212" s="1">
        <v>2.16</v>
      </c>
      <c r="AN212" s="1">
        <v>2.21</v>
      </c>
      <c r="AO212" s="1">
        <v>2.92</v>
      </c>
      <c r="AQ212" s="83">
        <v>2.16</v>
      </c>
      <c r="AR212" s="83">
        <v>2.21</v>
      </c>
    </row>
    <row r="213" spans="1:44" x14ac:dyDescent="0.25">
      <c r="A213" s="1">
        <v>72199020</v>
      </c>
      <c r="B213" s="1" t="s">
        <v>355</v>
      </c>
      <c r="C213" s="1" t="s">
        <v>163</v>
      </c>
      <c r="D213" s="1">
        <v>2.21</v>
      </c>
      <c r="E213" s="1">
        <v>2.21</v>
      </c>
      <c r="F213" s="1">
        <v>2.21</v>
      </c>
      <c r="G213" s="1">
        <v>2.21</v>
      </c>
      <c r="H213" s="1">
        <v>2.21</v>
      </c>
      <c r="I213" s="1">
        <v>2.4300000000000002</v>
      </c>
      <c r="J213" s="1">
        <v>1.46</v>
      </c>
      <c r="K213" s="1">
        <v>2.21</v>
      </c>
      <c r="L213" s="1">
        <v>2.21</v>
      </c>
      <c r="M213" s="1">
        <v>2.25</v>
      </c>
      <c r="N213" s="1">
        <v>2.21</v>
      </c>
      <c r="O213" s="1">
        <v>2.21</v>
      </c>
      <c r="P213" s="1">
        <v>2.21</v>
      </c>
      <c r="Q213" s="1">
        <v>2.2599999999999998</v>
      </c>
      <c r="R213" s="1">
        <v>2.21</v>
      </c>
      <c r="S213" s="1">
        <v>2.21</v>
      </c>
      <c r="T213" s="1">
        <v>2.21</v>
      </c>
      <c r="U213" s="1">
        <v>2.52</v>
      </c>
      <c r="V213" s="1">
        <v>2.21</v>
      </c>
      <c r="W213" s="1">
        <v>2.17</v>
      </c>
      <c r="X213" s="1">
        <v>2.0499999999999998</v>
      </c>
      <c r="Y213" s="1">
        <v>2.21</v>
      </c>
      <c r="Z213" s="1">
        <v>2.21</v>
      </c>
      <c r="AA213" s="1">
        <v>2.21</v>
      </c>
      <c r="AB213" s="1">
        <v>2.21</v>
      </c>
      <c r="AC213" s="1">
        <v>2.21</v>
      </c>
      <c r="AD213" s="1">
        <v>2.2599999999999998</v>
      </c>
      <c r="AE213" s="1">
        <v>3.27</v>
      </c>
      <c r="AF213" s="1">
        <v>2.21</v>
      </c>
      <c r="AG213" s="1">
        <v>2.21</v>
      </c>
      <c r="AH213" s="1">
        <v>2.21</v>
      </c>
      <c r="AI213" s="1">
        <v>2.2599999999999998</v>
      </c>
      <c r="AJ213" s="1">
        <v>2.21</v>
      </c>
      <c r="AK213" s="1">
        <v>2.12</v>
      </c>
      <c r="AL213" s="1">
        <v>2.4</v>
      </c>
      <c r="AM213" s="1">
        <v>2.16</v>
      </c>
      <c r="AN213" s="1">
        <v>2.21</v>
      </c>
      <c r="AO213" s="1">
        <v>2.92</v>
      </c>
      <c r="AQ213" s="83">
        <v>2.16</v>
      </c>
      <c r="AR213" s="83">
        <v>2.21</v>
      </c>
    </row>
    <row r="214" spans="1:44" x14ac:dyDescent="0.25">
      <c r="A214" s="1">
        <v>72199080</v>
      </c>
      <c r="B214" s="1" t="s">
        <v>356</v>
      </c>
      <c r="C214" s="1" t="s">
        <v>163</v>
      </c>
      <c r="D214" s="1">
        <v>2.21</v>
      </c>
      <c r="E214" s="1">
        <v>2.21</v>
      </c>
      <c r="F214" s="1">
        <v>2.21</v>
      </c>
      <c r="G214" s="1">
        <v>2.21</v>
      </c>
      <c r="H214" s="1">
        <v>2.21</v>
      </c>
      <c r="I214" s="1">
        <v>2.4300000000000002</v>
      </c>
      <c r="J214" s="1">
        <v>1.46</v>
      </c>
      <c r="K214" s="1">
        <v>2.21</v>
      </c>
      <c r="L214" s="1">
        <v>2.21</v>
      </c>
      <c r="M214" s="1">
        <v>2.25</v>
      </c>
      <c r="N214" s="1">
        <v>2.21</v>
      </c>
      <c r="O214" s="1">
        <v>2.21</v>
      </c>
      <c r="P214" s="1">
        <v>2.21</v>
      </c>
      <c r="Q214" s="1">
        <v>2.2599999999999998</v>
      </c>
      <c r="R214" s="1">
        <v>2.21</v>
      </c>
      <c r="S214" s="1">
        <v>2.21</v>
      </c>
      <c r="T214" s="1">
        <v>2.21</v>
      </c>
      <c r="U214" s="1">
        <v>2.52</v>
      </c>
      <c r="V214" s="1">
        <v>2.21</v>
      </c>
      <c r="W214" s="1">
        <v>2.17</v>
      </c>
      <c r="X214" s="1">
        <v>2.0499999999999998</v>
      </c>
      <c r="Y214" s="1">
        <v>2.21</v>
      </c>
      <c r="Z214" s="1">
        <v>2.21</v>
      </c>
      <c r="AA214" s="1">
        <v>2.21</v>
      </c>
      <c r="AB214" s="1">
        <v>2.21</v>
      </c>
      <c r="AC214" s="1">
        <v>2.21</v>
      </c>
      <c r="AD214" s="1">
        <v>2.2599999999999998</v>
      </c>
      <c r="AE214" s="1">
        <v>3.27</v>
      </c>
      <c r="AF214" s="1">
        <v>2.21</v>
      </c>
      <c r="AG214" s="1">
        <v>2.21</v>
      </c>
      <c r="AH214" s="1">
        <v>2.21</v>
      </c>
      <c r="AI214" s="1">
        <v>2.2599999999999998</v>
      </c>
      <c r="AJ214" s="1">
        <v>2.21</v>
      </c>
      <c r="AK214" s="1">
        <v>2.12</v>
      </c>
      <c r="AL214" s="1">
        <v>2.4</v>
      </c>
      <c r="AM214" s="1">
        <v>2.16</v>
      </c>
      <c r="AN214" s="1">
        <v>2.21</v>
      </c>
      <c r="AO214" s="1">
        <v>2.92</v>
      </c>
      <c r="AQ214" s="83">
        <v>2.16</v>
      </c>
      <c r="AR214" s="83">
        <v>2.21</v>
      </c>
    </row>
    <row r="215" spans="1:44" x14ac:dyDescent="0.25">
      <c r="A215" s="1">
        <v>72201100</v>
      </c>
      <c r="B215" s="1" t="s">
        <v>357</v>
      </c>
      <c r="C215" s="1" t="s">
        <v>163</v>
      </c>
      <c r="D215" s="1">
        <v>2.1800000000000002</v>
      </c>
      <c r="E215" s="1">
        <v>2.1800000000000002</v>
      </c>
      <c r="F215" s="1">
        <v>2.1800000000000002</v>
      </c>
      <c r="G215" s="1">
        <v>2.1800000000000002</v>
      </c>
      <c r="H215" s="1">
        <v>2.1800000000000002</v>
      </c>
      <c r="I215" s="1">
        <v>2.33</v>
      </c>
      <c r="J215" s="1">
        <v>1.46</v>
      </c>
      <c r="K215" s="1">
        <v>2.1800000000000002</v>
      </c>
      <c r="L215" s="1">
        <v>2.1800000000000002</v>
      </c>
      <c r="M215" s="1">
        <v>2.2400000000000002</v>
      </c>
      <c r="N215" s="1">
        <v>2.1800000000000002</v>
      </c>
      <c r="O215" s="1">
        <v>2.1800000000000002</v>
      </c>
      <c r="P215" s="1">
        <v>2.1800000000000002</v>
      </c>
      <c r="Q215" s="1">
        <v>2.2200000000000002</v>
      </c>
      <c r="R215" s="1">
        <v>2.1800000000000002</v>
      </c>
      <c r="S215" s="1">
        <v>2.1800000000000002</v>
      </c>
      <c r="T215" s="1">
        <v>2.1800000000000002</v>
      </c>
      <c r="U215" s="1">
        <v>2.5099999999999998</v>
      </c>
      <c r="V215" s="1">
        <v>2.1800000000000002</v>
      </c>
      <c r="W215" s="1">
        <v>2.15</v>
      </c>
      <c r="X215" s="1">
        <v>2.0299999999999998</v>
      </c>
      <c r="Y215" s="1">
        <v>2.1800000000000002</v>
      </c>
      <c r="Z215" s="1">
        <v>2.1800000000000002</v>
      </c>
      <c r="AA215" s="1">
        <v>2.1800000000000002</v>
      </c>
      <c r="AB215" s="1">
        <v>2.1800000000000002</v>
      </c>
      <c r="AC215" s="1">
        <v>2.1800000000000002</v>
      </c>
      <c r="AD215" s="1">
        <v>2.2599999999999998</v>
      </c>
      <c r="AE215" s="1">
        <v>3.14</v>
      </c>
      <c r="AF215" s="1">
        <v>2.1800000000000002</v>
      </c>
      <c r="AG215" s="1">
        <v>2.1800000000000002</v>
      </c>
      <c r="AH215" s="1">
        <v>2.1800000000000002</v>
      </c>
      <c r="AI215" s="1">
        <v>2.21</v>
      </c>
      <c r="AJ215" s="1">
        <v>2.1800000000000002</v>
      </c>
      <c r="AK215" s="1">
        <v>2.11</v>
      </c>
      <c r="AL215" s="1">
        <v>2.33</v>
      </c>
      <c r="AM215" s="1">
        <v>2.1</v>
      </c>
      <c r="AN215" s="1">
        <v>2.1800000000000002</v>
      </c>
      <c r="AO215" s="1">
        <v>2.88</v>
      </c>
      <c r="AQ215" s="83">
        <v>2.13</v>
      </c>
      <c r="AR215" s="83">
        <v>2.1800000000000002</v>
      </c>
    </row>
    <row r="216" spans="1:44" x14ac:dyDescent="0.25">
      <c r="A216" s="1">
        <v>72201200</v>
      </c>
      <c r="B216" s="1" t="s">
        <v>358</v>
      </c>
      <c r="C216" s="1" t="s">
        <v>163</v>
      </c>
      <c r="D216" s="1">
        <v>2.1800000000000002</v>
      </c>
      <c r="E216" s="1">
        <v>2.1800000000000002</v>
      </c>
      <c r="F216" s="1">
        <v>2.1800000000000002</v>
      </c>
      <c r="G216" s="1">
        <v>2.1800000000000002</v>
      </c>
      <c r="H216" s="1">
        <v>2.1800000000000002</v>
      </c>
      <c r="I216" s="1">
        <v>2.33</v>
      </c>
      <c r="J216" s="1">
        <v>1.46</v>
      </c>
      <c r="K216" s="1">
        <v>2.1800000000000002</v>
      </c>
      <c r="L216" s="1">
        <v>2.1800000000000002</v>
      </c>
      <c r="M216" s="1">
        <v>2.2400000000000002</v>
      </c>
      <c r="N216" s="1">
        <v>2.1800000000000002</v>
      </c>
      <c r="O216" s="1">
        <v>2.1800000000000002</v>
      </c>
      <c r="P216" s="1">
        <v>2.1800000000000002</v>
      </c>
      <c r="Q216" s="1">
        <v>2.2200000000000002</v>
      </c>
      <c r="R216" s="1">
        <v>2.1800000000000002</v>
      </c>
      <c r="S216" s="1">
        <v>2.1800000000000002</v>
      </c>
      <c r="T216" s="1">
        <v>2.1800000000000002</v>
      </c>
      <c r="U216" s="1">
        <v>2.5099999999999998</v>
      </c>
      <c r="V216" s="1">
        <v>2.1800000000000002</v>
      </c>
      <c r="W216" s="1">
        <v>2.15</v>
      </c>
      <c r="X216" s="1">
        <v>2.0299999999999998</v>
      </c>
      <c r="Y216" s="1">
        <v>2.1800000000000002</v>
      </c>
      <c r="Z216" s="1">
        <v>2.1800000000000002</v>
      </c>
      <c r="AA216" s="1">
        <v>2.1800000000000002</v>
      </c>
      <c r="AB216" s="1">
        <v>2.1800000000000002</v>
      </c>
      <c r="AC216" s="1">
        <v>2.1800000000000002</v>
      </c>
      <c r="AD216" s="1">
        <v>2.2599999999999998</v>
      </c>
      <c r="AE216" s="1">
        <v>3.14</v>
      </c>
      <c r="AF216" s="1">
        <v>2.1800000000000002</v>
      </c>
      <c r="AG216" s="1">
        <v>2.1800000000000002</v>
      </c>
      <c r="AH216" s="1">
        <v>2.1800000000000002</v>
      </c>
      <c r="AI216" s="1">
        <v>2.21</v>
      </c>
      <c r="AJ216" s="1">
        <v>2.1800000000000002</v>
      </c>
      <c r="AK216" s="1">
        <v>2.11</v>
      </c>
      <c r="AL216" s="1">
        <v>2.33</v>
      </c>
      <c r="AM216" s="1">
        <v>2.1</v>
      </c>
      <c r="AN216" s="1">
        <v>2.1800000000000002</v>
      </c>
      <c r="AO216" s="1">
        <v>2.88</v>
      </c>
      <c r="AQ216" s="83">
        <v>2.13</v>
      </c>
      <c r="AR216" s="83">
        <v>2.1800000000000002</v>
      </c>
    </row>
    <row r="217" spans="1:44" x14ac:dyDescent="0.25">
      <c r="A217" s="1">
        <v>72202021</v>
      </c>
      <c r="B217" s="1" t="s">
        <v>359</v>
      </c>
      <c r="C217" s="1" t="s">
        <v>163</v>
      </c>
      <c r="D217" s="1">
        <v>2.21</v>
      </c>
      <c r="E217" s="1">
        <v>2.21</v>
      </c>
      <c r="F217" s="1">
        <v>2.21</v>
      </c>
      <c r="G217" s="1">
        <v>2.21</v>
      </c>
      <c r="H217" s="1">
        <v>2.21</v>
      </c>
      <c r="I217" s="1">
        <v>2.4300000000000002</v>
      </c>
      <c r="J217" s="1">
        <v>1.46</v>
      </c>
      <c r="K217" s="1">
        <v>2.21</v>
      </c>
      <c r="L217" s="1">
        <v>2.21</v>
      </c>
      <c r="M217" s="1">
        <v>2.25</v>
      </c>
      <c r="N217" s="1">
        <v>2.21</v>
      </c>
      <c r="O217" s="1">
        <v>2.21</v>
      </c>
      <c r="P217" s="1">
        <v>2.21</v>
      </c>
      <c r="Q217" s="1">
        <v>2.2599999999999998</v>
      </c>
      <c r="R217" s="1">
        <v>2.21</v>
      </c>
      <c r="S217" s="1">
        <v>2.21</v>
      </c>
      <c r="T217" s="1">
        <v>2.21</v>
      </c>
      <c r="U217" s="1">
        <v>2.52</v>
      </c>
      <c r="V217" s="1">
        <v>2.21</v>
      </c>
      <c r="W217" s="1">
        <v>2.17</v>
      </c>
      <c r="X217" s="1">
        <v>2.0499999999999998</v>
      </c>
      <c r="Y217" s="1">
        <v>2.21</v>
      </c>
      <c r="Z217" s="1">
        <v>2.21</v>
      </c>
      <c r="AA217" s="1">
        <v>2.21</v>
      </c>
      <c r="AB217" s="1">
        <v>2.21</v>
      </c>
      <c r="AC217" s="1">
        <v>2.21</v>
      </c>
      <c r="AD217" s="1">
        <v>2.2599999999999998</v>
      </c>
      <c r="AE217" s="1">
        <v>3.27</v>
      </c>
      <c r="AF217" s="1">
        <v>2.21</v>
      </c>
      <c r="AG217" s="1">
        <v>2.21</v>
      </c>
      <c r="AH217" s="1">
        <v>2.21</v>
      </c>
      <c r="AI217" s="1">
        <v>2.2599999999999998</v>
      </c>
      <c r="AJ217" s="1">
        <v>2.21</v>
      </c>
      <c r="AK217" s="1">
        <v>2.12</v>
      </c>
      <c r="AL217" s="1">
        <v>2.4</v>
      </c>
      <c r="AM217" s="1">
        <v>2.16</v>
      </c>
      <c r="AN217" s="1">
        <v>2.21</v>
      </c>
      <c r="AO217" s="1">
        <v>2.92</v>
      </c>
      <c r="AQ217" s="83">
        <v>2.16</v>
      </c>
      <c r="AR217" s="83">
        <v>2.21</v>
      </c>
    </row>
    <row r="218" spans="1:44" x14ac:dyDescent="0.25">
      <c r="A218" s="1">
        <v>72202029</v>
      </c>
      <c r="B218" s="1" t="s">
        <v>360</v>
      </c>
      <c r="C218" s="1" t="s">
        <v>163</v>
      </c>
      <c r="D218" s="1">
        <v>2.21</v>
      </c>
      <c r="E218" s="1">
        <v>2.21</v>
      </c>
      <c r="F218" s="1">
        <v>2.21</v>
      </c>
      <c r="G218" s="1">
        <v>2.21</v>
      </c>
      <c r="H218" s="1">
        <v>2.21</v>
      </c>
      <c r="I218" s="1">
        <v>2.4300000000000002</v>
      </c>
      <c r="J218" s="1">
        <v>1.46</v>
      </c>
      <c r="K218" s="1">
        <v>2.21</v>
      </c>
      <c r="L218" s="1">
        <v>2.21</v>
      </c>
      <c r="M218" s="1">
        <v>2.25</v>
      </c>
      <c r="N218" s="1">
        <v>2.21</v>
      </c>
      <c r="O218" s="1">
        <v>2.21</v>
      </c>
      <c r="P218" s="1">
        <v>2.21</v>
      </c>
      <c r="Q218" s="1">
        <v>2.2599999999999998</v>
      </c>
      <c r="R218" s="1">
        <v>2.21</v>
      </c>
      <c r="S218" s="1">
        <v>2.21</v>
      </c>
      <c r="T218" s="1">
        <v>2.21</v>
      </c>
      <c r="U218" s="1">
        <v>2.52</v>
      </c>
      <c r="V218" s="1">
        <v>2.21</v>
      </c>
      <c r="W218" s="1">
        <v>2.17</v>
      </c>
      <c r="X218" s="1">
        <v>2.0499999999999998</v>
      </c>
      <c r="Y218" s="1">
        <v>2.21</v>
      </c>
      <c r="Z218" s="1">
        <v>2.21</v>
      </c>
      <c r="AA218" s="1">
        <v>2.21</v>
      </c>
      <c r="AB218" s="1">
        <v>2.21</v>
      </c>
      <c r="AC218" s="1">
        <v>2.21</v>
      </c>
      <c r="AD218" s="1">
        <v>2.2599999999999998</v>
      </c>
      <c r="AE218" s="1">
        <v>3.27</v>
      </c>
      <c r="AF218" s="1">
        <v>2.21</v>
      </c>
      <c r="AG218" s="1">
        <v>2.21</v>
      </c>
      <c r="AH218" s="1">
        <v>2.21</v>
      </c>
      <c r="AI218" s="1">
        <v>2.2599999999999998</v>
      </c>
      <c r="AJ218" s="1">
        <v>2.21</v>
      </c>
      <c r="AK218" s="1">
        <v>2.12</v>
      </c>
      <c r="AL218" s="1">
        <v>2.4</v>
      </c>
      <c r="AM218" s="1">
        <v>2.16</v>
      </c>
      <c r="AN218" s="1">
        <v>2.21</v>
      </c>
      <c r="AO218" s="1">
        <v>2.92</v>
      </c>
      <c r="AQ218" s="83">
        <v>2.16</v>
      </c>
      <c r="AR218" s="83">
        <v>2.21</v>
      </c>
    </row>
    <row r="219" spans="1:44" x14ac:dyDescent="0.25">
      <c r="A219" s="1">
        <v>72202041</v>
      </c>
      <c r="B219" s="1" t="s">
        <v>361</v>
      </c>
      <c r="C219" s="1" t="s">
        <v>163</v>
      </c>
      <c r="D219" s="1">
        <v>2.21</v>
      </c>
      <c r="E219" s="1">
        <v>2.21</v>
      </c>
      <c r="F219" s="1">
        <v>2.21</v>
      </c>
      <c r="G219" s="1">
        <v>2.21</v>
      </c>
      <c r="H219" s="1">
        <v>2.21</v>
      </c>
      <c r="I219" s="1">
        <v>2.4300000000000002</v>
      </c>
      <c r="J219" s="1">
        <v>1.46</v>
      </c>
      <c r="K219" s="1">
        <v>2.21</v>
      </c>
      <c r="L219" s="1">
        <v>2.21</v>
      </c>
      <c r="M219" s="1">
        <v>2.25</v>
      </c>
      <c r="N219" s="1">
        <v>2.21</v>
      </c>
      <c r="O219" s="1">
        <v>2.21</v>
      </c>
      <c r="P219" s="1">
        <v>2.21</v>
      </c>
      <c r="Q219" s="1">
        <v>2.2599999999999998</v>
      </c>
      <c r="R219" s="1">
        <v>2.21</v>
      </c>
      <c r="S219" s="1">
        <v>2.21</v>
      </c>
      <c r="T219" s="1">
        <v>2.21</v>
      </c>
      <c r="U219" s="1">
        <v>2.52</v>
      </c>
      <c r="V219" s="1">
        <v>2.21</v>
      </c>
      <c r="W219" s="1">
        <v>2.17</v>
      </c>
      <c r="X219" s="1">
        <v>2.0499999999999998</v>
      </c>
      <c r="Y219" s="1">
        <v>2.21</v>
      </c>
      <c r="Z219" s="1">
        <v>2.21</v>
      </c>
      <c r="AA219" s="1">
        <v>2.21</v>
      </c>
      <c r="AB219" s="1">
        <v>2.21</v>
      </c>
      <c r="AC219" s="1">
        <v>2.21</v>
      </c>
      <c r="AD219" s="1">
        <v>2.2599999999999998</v>
      </c>
      <c r="AE219" s="1">
        <v>3.27</v>
      </c>
      <c r="AF219" s="1">
        <v>2.21</v>
      </c>
      <c r="AG219" s="1">
        <v>2.21</v>
      </c>
      <c r="AH219" s="1">
        <v>2.21</v>
      </c>
      <c r="AI219" s="1">
        <v>2.2599999999999998</v>
      </c>
      <c r="AJ219" s="1">
        <v>2.21</v>
      </c>
      <c r="AK219" s="1">
        <v>2.12</v>
      </c>
      <c r="AL219" s="1">
        <v>2.4</v>
      </c>
      <c r="AM219" s="1">
        <v>2.16</v>
      </c>
      <c r="AN219" s="1">
        <v>2.21</v>
      </c>
      <c r="AO219" s="1">
        <v>2.92</v>
      </c>
      <c r="AQ219" s="83">
        <v>2.16</v>
      </c>
      <c r="AR219" s="83">
        <v>2.21</v>
      </c>
    </row>
    <row r="220" spans="1:44" x14ac:dyDescent="0.25">
      <c r="A220" s="1">
        <v>72202049</v>
      </c>
      <c r="B220" s="1" t="s">
        <v>362</v>
      </c>
      <c r="C220" s="1" t="s">
        <v>163</v>
      </c>
      <c r="D220" s="1">
        <v>2.21</v>
      </c>
      <c r="E220" s="1">
        <v>2.21</v>
      </c>
      <c r="F220" s="1">
        <v>2.21</v>
      </c>
      <c r="G220" s="1">
        <v>2.21</v>
      </c>
      <c r="H220" s="1">
        <v>2.21</v>
      </c>
      <c r="I220" s="1">
        <v>2.4300000000000002</v>
      </c>
      <c r="J220" s="1">
        <v>1.46</v>
      </c>
      <c r="K220" s="1">
        <v>2.21</v>
      </c>
      <c r="L220" s="1">
        <v>2.21</v>
      </c>
      <c r="M220" s="1">
        <v>2.25</v>
      </c>
      <c r="N220" s="1">
        <v>2.21</v>
      </c>
      <c r="O220" s="1">
        <v>2.21</v>
      </c>
      <c r="P220" s="1">
        <v>2.21</v>
      </c>
      <c r="Q220" s="1">
        <v>2.2599999999999998</v>
      </c>
      <c r="R220" s="1">
        <v>2.21</v>
      </c>
      <c r="S220" s="1">
        <v>2.21</v>
      </c>
      <c r="T220" s="1">
        <v>2.21</v>
      </c>
      <c r="U220" s="1">
        <v>2.52</v>
      </c>
      <c r="V220" s="1">
        <v>2.21</v>
      </c>
      <c r="W220" s="1">
        <v>2.17</v>
      </c>
      <c r="X220" s="1">
        <v>2.0499999999999998</v>
      </c>
      <c r="Y220" s="1">
        <v>2.21</v>
      </c>
      <c r="Z220" s="1">
        <v>2.21</v>
      </c>
      <c r="AA220" s="1">
        <v>2.21</v>
      </c>
      <c r="AB220" s="1">
        <v>2.21</v>
      </c>
      <c r="AC220" s="1">
        <v>2.21</v>
      </c>
      <c r="AD220" s="1">
        <v>2.2599999999999998</v>
      </c>
      <c r="AE220" s="1">
        <v>3.27</v>
      </c>
      <c r="AF220" s="1">
        <v>2.21</v>
      </c>
      <c r="AG220" s="1">
        <v>2.21</v>
      </c>
      <c r="AH220" s="1">
        <v>2.21</v>
      </c>
      <c r="AI220" s="1">
        <v>2.2599999999999998</v>
      </c>
      <c r="AJ220" s="1">
        <v>2.21</v>
      </c>
      <c r="AK220" s="1">
        <v>2.12</v>
      </c>
      <c r="AL220" s="1">
        <v>2.4</v>
      </c>
      <c r="AM220" s="1">
        <v>2.16</v>
      </c>
      <c r="AN220" s="1">
        <v>2.21</v>
      </c>
      <c r="AO220" s="1">
        <v>2.92</v>
      </c>
      <c r="AQ220" s="83">
        <v>2.16</v>
      </c>
      <c r="AR220" s="83">
        <v>2.21</v>
      </c>
    </row>
    <row r="221" spans="1:44" x14ac:dyDescent="0.25">
      <c r="A221" s="1">
        <v>72202081</v>
      </c>
      <c r="B221" s="1" t="s">
        <v>363</v>
      </c>
      <c r="C221" s="1" t="s">
        <v>163</v>
      </c>
      <c r="D221" s="1">
        <v>2.21</v>
      </c>
      <c r="E221" s="1">
        <v>2.21</v>
      </c>
      <c r="F221" s="1">
        <v>2.21</v>
      </c>
      <c r="G221" s="1">
        <v>2.21</v>
      </c>
      <c r="H221" s="1">
        <v>2.21</v>
      </c>
      <c r="I221" s="1">
        <v>2.4300000000000002</v>
      </c>
      <c r="J221" s="1">
        <v>1.46</v>
      </c>
      <c r="K221" s="1">
        <v>2.21</v>
      </c>
      <c r="L221" s="1">
        <v>2.21</v>
      </c>
      <c r="M221" s="1">
        <v>2.25</v>
      </c>
      <c r="N221" s="1">
        <v>2.21</v>
      </c>
      <c r="O221" s="1">
        <v>2.21</v>
      </c>
      <c r="P221" s="1">
        <v>2.21</v>
      </c>
      <c r="Q221" s="1">
        <v>2.2599999999999998</v>
      </c>
      <c r="R221" s="1">
        <v>2.21</v>
      </c>
      <c r="S221" s="1">
        <v>2.21</v>
      </c>
      <c r="T221" s="1">
        <v>2.21</v>
      </c>
      <c r="U221" s="1">
        <v>2.52</v>
      </c>
      <c r="V221" s="1">
        <v>2.21</v>
      </c>
      <c r="W221" s="1">
        <v>2.17</v>
      </c>
      <c r="X221" s="1">
        <v>2.0499999999999998</v>
      </c>
      <c r="Y221" s="1">
        <v>2.21</v>
      </c>
      <c r="Z221" s="1">
        <v>2.21</v>
      </c>
      <c r="AA221" s="1">
        <v>2.21</v>
      </c>
      <c r="AB221" s="1">
        <v>2.21</v>
      </c>
      <c r="AC221" s="1">
        <v>2.21</v>
      </c>
      <c r="AD221" s="1">
        <v>2.2599999999999998</v>
      </c>
      <c r="AE221" s="1">
        <v>3.27</v>
      </c>
      <c r="AF221" s="1">
        <v>2.21</v>
      </c>
      <c r="AG221" s="1">
        <v>2.21</v>
      </c>
      <c r="AH221" s="1">
        <v>2.21</v>
      </c>
      <c r="AI221" s="1">
        <v>2.2599999999999998</v>
      </c>
      <c r="AJ221" s="1">
        <v>2.21</v>
      </c>
      <c r="AK221" s="1">
        <v>2.12</v>
      </c>
      <c r="AL221" s="1">
        <v>2.4</v>
      </c>
      <c r="AM221" s="1">
        <v>2.16</v>
      </c>
      <c r="AN221" s="1">
        <v>2.21</v>
      </c>
      <c r="AO221" s="1">
        <v>2.92</v>
      </c>
      <c r="AQ221" s="83">
        <v>2.16</v>
      </c>
      <c r="AR221" s="83">
        <v>2.21</v>
      </c>
    </row>
    <row r="222" spans="1:44" x14ac:dyDescent="0.25">
      <c r="A222" s="1">
        <v>72202089</v>
      </c>
      <c r="B222" s="1" t="s">
        <v>364</v>
      </c>
      <c r="C222" s="1" t="s">
        <v>163</v>
      </c>
      <c r="D222" s="1">
        <v>2.21</v>
      </c>
      <c r="E222" s="1">
        <v>2.21</v>
      </c>
      <c r="F222" s="1">
        <v>2.21</v>
      </c>
      <c r="G222" s="1">
        <v>2.21</v>
      </c>
      <c r="H222" s="1">
        <v>2.21</v>
      </c>
      <c r="I222" s="1">
        <v>2.4300000000000002</v>
      </c>
      <c r="J222" s="1">
        <v>1.46</v>
      </c>
      <c r="K222" s="1">
        <v>2.21</v>
      </c>
      <c r="L222" s="1">
        <v>2.21</v>
      </c>
      <c r="M222" s="1">
        <v>2.25</v>
      </c>
      <c r="N222" s="1">
        <v>2.21</v>
      </c>
      <c r="O222" s="1">
        <v>2.21</v>
      </c>
      <c r="P222" s="1">
        <v>2.21</v>
      </c>
      <c r="Q222" s="1">
        <v>2.2599999999999998</v>
      </c>
      <c r="R222" s="1">
        <v>2.21</v>
      </c>
      <c r="S222" s="1">
        <v>2.21</v>
      </c>
      <c r="T222" s="1">
        <v>2.21</v>
      </c>
      <c r="U222" s="1">
        <v>2.52</v>
      </c>
      <c r="V222" s="1">
        <v>2.21</v>
      </c>
      <c r="W222" s="1">
        <v>2.17</v>
      </c>
      <c r="X222" s="1">
        <v>2.0499999999999998</v>
      </c>
      <c r="Y222" s="1">
        <v>2.21</v>
      </c>
      <c r="Z222" s="1">
        <v>2.21</v>
      </c>
      <c r="AA222" s="1">
        <v>2.21</v>
      </c>
      <c r="AB222" s="1">
        <v>2.21</v>
      </c>
      <c r="AC222" s="1">
        <v>2.21</v>
      </c>
      <c r="AD222" s="1">
        <v>2.2599999999999998</v>
      </c>
      <c r="AE222" s="1">
        <v>3.27</v>
      </c>
      <c r="AF222" s="1">
        <v>2.21</v>
      </c>
      <c r="AG222" s="1">
        <v>2.21</v>
      </c>
      <c r="AH222" s="1">
        <v>2.21</v>
      </c>
      <c r="AI222" s="1">
        <v>2.2599999999999998</v>
      </c>
      <c r="AJ222" s="1">
        <v>2.21</v>
      </c>
      <c r="AK222" s="1">
        <v>2.12</v>
      </c>
      <c r="AL222" s="1">
        <v>2.4</v>
      </c>
      <c r="AM222" s="1">
        <v>2.16</v>
      </c>
      <c r="AN222" s="1">
        <v>2.21</v>
      </c>
      <c r="AO222" s="1">
        <v>2.92</v>
      </c>
      <c r="AQ222" s="83">
        <v>2.16</v>
      </c>
      <c r="AR222" s="83">
        <v>2.21</v>
      </c>
    </row>
    <row r="223" spans="1:44" x14ac:dyDescent="0.25">
      <c r="A223" s="1">
        <v>72209020</v>
      </c>
      <c r="B223" s="1" t="s">
        <v>365</v>
      </c>
      <c r="C223" s="1" t="s">
        <v>163</v>
      </c>
      <c r="D223" s="1">
        <v>2.21</v>
      </c>
      <c r="E223" s="1">
        <v>2.21</v>
      </c>
      <c r="F223" s="1">
        <v>2.21</v>
      </c>
      <c r="G223" s="1">
        <v>2.21</v>
      </c>
      <c r="H223" s="1">
        <v>2.21</v>
      </c>
      <c r="I223" s="1">
        <v>2.4300000000000002</v>
      </c>
      <c r="J223" s="1">
        <v>1.46</v>
      </c>
      <c r="K223" s="1">
        <v>2.21</v>
      </c>
      <c r="L223" s="1">
        <v>2.21</v>
      </c>
      <c r="M223" s="1">
        <v>2.25</v>
      </c>
      <c r="N223" s="1">
        <v>2.21</v>
      </c>
      <c r="O223" s="1">
        <v>2.21</v>
      </c>
      <c r="P223" s="1">
        <v>2.21</v>
      </c>
      <c r="Q223" s="1">
        <v>2.2599999999999998</v>
      </c>
      <c r="R223" s="1">
        <v>2.21</v>
      </c>
      <c r="S223" s="1">
        <v>2.21</v>
      </c>
      <c r="T223" s="1">
        <v>2.21</v>
      </c>
      <c r="U223" s="1">
        <v>2.52</v>
      </c>
      <c r="V223" s="1">
        <v>2.21</v>
      </c>
      <c r="W223" s="1">
        <v>2.17</v>
      </c>
      <c r="X223" s="1">
        <v>2.0499999999999998</v>
      </c>
      <c r="Y223" s="1">
        <v>2.21</v>
      </c>
      <c r="Z223" s="1">
        <v>2.21</v>
      </c>
      <c r="AA223" s="1">
        <v>2.21</v>
      </c>
      <c r="AB223" s="1">
        <v>2.21</v>
      </c>
      <c r="AC223" s="1">
        <v>2.21</v>
      </c>
      <c r="AD223" s="1">
        <v>2.2599999999999998</v>
      </c>
      <c r="AE223" s="1">
        <v>3.27</v>
      </c>
      <c r="AF223" s="1">
        <v>2.21</v>
      </c>
      <c r="AG223" s="1">
        <v>2.21</v>
      </c>
      <c r="AH223" s="1">
        <v>2.21</v>
      </c>
      <c r="AI223" s="1">
        <v>2.2599999999999998</v>
      </c>
      <c r="AJ223" s="1">
        <v>2.21</v>
      </c>
      <c r="AK223" s="1">
        <v>2.12</v>
      </c>
      <c r="AL223" s="1">
        <v>2.4</v>
      </c>
      <c r="AM223" s="1">
        <v>2.16</v>
      </c>
      <c r="AN223" s="1">
        <v>2.21</v>
      </c>
      <c r="AO223" s="1">
        <v>2.92</v>
      </c>
      <c r="AQ223" s="83">
        <v>2.16</v>
      </c>
      <c r="AR223" s="83">
        <v>2.21</v>
      </c>
    </row>
    <row r="224" spans="1:44" x14ac:dyDescent="0.25">
      <c r="A224" s="1">
        <v>72209080</v>
      </c>
      <c r="B224" s="1" t="s">
        <v>366</v>
      </c>
      <c r="C224" s="1" t="s">
        <v>163</v>
      </c>
      <c r="D224" s="1">
        <v>2.21</v>
      </c>
      <c r="E224" s="1">
        <v>2.21</v>
      </c>
      <c r="F224" s="1">
        <v>2.21</v>
      </c>
      <c r="G224" s="1">
        <v>2.21</v>
      </c>
      <c r="H224" s="1">
        <v>2.21</v>
      </c>
      <c r="I224" s="1">
        <v>2.4300000000000002</v>
      </c>
      <c r="J224" s="1">
        <v>1.46</v>
      </c>
      <c r="K224" s="1">
        <v>2.21</v>
      </c>
      <c r="L224" s="1">
        <v>2.21</v>
      </c>
      <c r="M224" s="1">
        <v>2.25</v>
      </c>
      <c r="N224" s="1">
        <v>2.21</v>
      </c>
      <c r="O224" s="1">
        <v>2.21</v>
      </c>
      <c r="P224" s="1">
        <v>2.21</v>
      </c>
      <c r="Q224" s="1">
        <v>2.2599999999999998</v>
      </c>
      <c r="R224" s="1">
        <v>2.21</v>
      </c>
      <c r="S224" s="1">
        <v>2.21</v>
      </c>
      <c r="T224" s="1">
        <v>2.21</v>
      </c>
      <c r="U224" s="1">
        <v>2.52</v>
      </c>
      <c r="V224" s="1">
        <v>2.21</v>
      </c>
      <c r="W224" s="1">
        <v>2.17</v>
      </c>
      <c r="X224" s="1">
        <v>2.0499999999999998</v>
      </c>
      <c r="Y224" s="1">
        <v>2.21</v>
      </c>
      <c r="Z224" s="1">
        <v>2.21</v>
      </c>
      <c r="AA224" s="1">
        <v>2.21</v>
      </c>
      <c r="AB224" s="1">
        <v>2.21</v>
      </c>
      <c r="AC224" s="1">
        <v>2.21</v>
      </c>
      <c r="AD224" s="1">
        <v>2.2599999999999998</v>
      </c>
      <c r="AE224" s="1">
        <v>3.27</v>
      </c>
      <c r="AF224" s="1">
        <v>2.21</v>
      </c>
      <c r="AG224" s="1">
        <v>2.21</v>
      </c>
      <c r="AH224" s="1">
        <v>2.21</v>
      </c>
      <c r="AI224" s="1">
        <v>2.2599999999999998</v>
      </c>
      <c r="AJ224" s="1">
        <v>2.21</v>
      </c>
      <c r="AK224" s="1">
        <v>2.12</v>
      </c>
      <c r="AL224" s="1">
        <v>2.4</v>
      </c>
      <c r="AM224" s="1">
        <v>2.16</v>
      </c>
      <c r="AN224" s="1">
        <v>2.21</v>
      </c>
      <c r="AO224" s="1">
        <v>2.92</v>
      </c>
      <c r="AQ224" s="83">
        <v>2.16</v>
      </c>
      <c r="AR224" s="83">
        <v>2.21</v>
      </c>
    </row>
    <row r="225" spans="1:44" x14ac:dyDescent="0.25">
      <c r="A225" s="1">
        <v>72210010</v>
      </c>
      <c r="B225" s="1" t="s">
        <v>367</v>
      </c>
      <c r="C225" s="1" t="s">
        <v>163</v>
      </c>
      <c r="D225" s="1">
        <v>2.14</v>
      </c>
      <c r="E225" s="1">
        <v>2.14</v>
      </c>
      <c r="F225" s="1">
        <v>2.14</v>
      </c>
      <c r="G225" s="1">
        <v>2.14</v>
      </c>
      <c r="H225" s="1">
        <v>2.14</v>
      </c>
      <c r="I225" s="1">
        <v>2.44</v>
      </c>
      <c r="J225" s="1">
        <v>1.64</v>
      </c>
      <c r="K225" s="1">
        <v>2.14</v>
      </c>
      <c r="L225" s="1">
        <v>2.14</v>
      </c>
      <c r="M225" s="1">
        <v>2.25</v>
      </c>
      <c r="N225" s="1">
        <v>2.14</v>
      </c>
      <c r="O225" s="1">
        <v>2.14</v>
      </c>
      <c r="P225" s="1">
        <v>2.14</v>
      </c>
      <c r="Q225" s="1">
        <v>2.14</v>
      </c>
      <c r="R225" s="1">
        <v>2.14</v>
      </c>
      <c r="S225" s="1">
        <v>2.14</v>
      </c>
      <c r="T225" s="1">
        <v>2.14</v>
      </c>
      <c r="U225" s="1">
        <v>2.5099999999999998</v>
      </c>
      <c r="V225" s="1">
        <v>2.14</v>
      </c>
      <c r="W225" s="1">
        <v>2.17</v>
      </c>
      <c r="X225" s="1">
        <v>2.0499999999999998</v>
      </c>
      <c r="Y225" s="1">
        <v>2.14</v>
      </c>
      <c r="Z225" s="1">
        <v>2.14</v>
      </c>
      <c r="AA225" s="1">
        <v>2.14</v>
      </c>
      <c r="AB225" s="1">
        <v>2.14</v>
      </c>
      <c r="AC225" s="1">
        <v>2.14</v>
      </c>
      <c r="AD225" s="1">
        <v>2.2599999999999998</v>
      </c>
      <c r="AE225" s="1">
        <v>3.28</v>
      </c>
      <c r="AF225" s="1">
        <v>2.14</v>
      </c>
      <c r="AG225" s="1">
        <v>2.14</v>
      </c>
      <c r="AH225" s="1">
        <v>2.14</v>
      </c>
      <c r="AI225" s="1">
        <v>2.1</v>
      </c>
      <c r="AJ225" s="1">
        <v>2.14</v>
      </c>
      <c r="AK225" s="1">
        <v>2.12</v>
      </c>
      <c r="AL225" s="1">
        <v>2.4</v>
      </c>
      <c r="AM225" s="1">
        <v>2.16</v>
      </c>
      <c r="AN225" s="1">
        <v>2.14</v>
      </c>
      <c r="AO225" s="1">
        <v>2.78</v>
      </c>
      <c r="AQ225" s="83">
        <v>2.16</v>
      </c>
      <c r="AR225" s="83">
        <v>2.14</v>
      </c>
    </row>
    <row r="226" spans="1:44" x14ac:dyDescent="0.25">
      <c r="A226" s="1">
        <v>72210090</v>
      </c>
      <c r="B226" s="1" t="s">
        <v>368</v>
      </c>
      <c r="C226" s="1" t="s">
        <v>163</v>
      </c>
      <c r="D226" s="1">
        <v>2.14</v>
      </c>
      <c r="E226" s="1">
        <v>2.14</v>
      </c>
      <c r="F226" s="1">
        <v>2.14</v>
      </c>
      <c r="G226" s="1">
        <v>2.14</v>
      </c>
      <c r="H226" s="1">
        <v>2.14</v>
      </c>
      <c r="I226" s="1">
        <v>2.44</v>
      </c>
      <c r="J226" s="1">
        <v>1.64</v>
      </c>
      <c r="K226" s="1">
        <v>2.14</v>
      </c>
      <c r="L226" s="1">
        <v>2.14</v>
      </c>
      <c r="M226" s="1">
        <v>2.25</v>
      </c>
      <c r="N226" s="1">
        <v>2.14</v>
      </c>
      <c r="O226" s="1">
        <v>2.14</v>
      </c>
      <c r="P226" s="1">
        <v>2.14</v>
      </c>
      <c r="Q226" s="1">
        <v>2.14</v>
      </c>
      <c r="R226" s="1">
        <v>2.14</v>
      </c>
      <c r="S226" s="1">
        <v>2.14</v>
      </c>
      <c r="T226" s="1">
        <v>2.14</v>
      </c>
      <c r="U226" s="1">
        <v>2.5099999999999998</v>
      </c>
      <c r="V226" s="1">
        <v>2.14</v>
      </c>
      <c r="W226" s="1">
        <v>2.17</v>
      </c>
      <c r="X226" s="1">
        <v>2.0499999999999998</v>
      </c>
      <c r="Y226" s="1">
        <v>2.14</v>
      </c>
      <c r="Z226" s="1">
        <v>2.14</v>
      </c>
      <c r="AA226" s="1">
        <v>2.14</v>
      </c>
      <c r="AB226" s="1">
        <v>2.14</v>
      </c>
      <c r="AC226" s="1">
        <v>2.14</v>
      </c>
      <c r="AD226" s="1">
        <v>2.2599999999999998</v>
      </c>
      <c r="AE226" s="1">
        <v>3.28</v>
      </c>
      <c r="AF226" s="1">
        <v>2.14</v>
      </c>
      <c r="AG226" s="1">
        <v>2.14</v>
      </c>
      <c r="AH226" s="1">
        <v>2.14</v>
      </c>
      <c r="AI226" s="1">
        <v>2.1</v>
      </c>
      <c r="AJ226" s="1">
        <v>2.14</v>
      </c>
      <c r="AK226" s="1">
        <v>2.12</v>
      </c>
      <c r="AL226" s="1">
        <v>2.4</v>
      </c>
      <c r="AM226" s="1">
        <v>2.16</v>
      </c>
      <c r="AN226" s="1">
        <v>2.14</v>
      </c>
      <c r="AO226" s="1">
        <v>2.78</v>
      </c>
      <c r="AQ226" s="83">
        <v>2.16</v>
      </c>
      <c r="AR226" s="83">
        <v>2.14</v>
      </c>
    </row>
    <row r="227" spans="1:44" x14ac:dyDescent="0.25">
      <c r="A227" s="1">
        <v>72221111</v>
      </c>
      <c r="B227" s="1" t="s">
        <v>369</v>
      </c>
      <c r="C227" s="1" t="s">
        <v>163</v>
      </c>
      <c r="D227" s="1">
        <v>2.14</v>
      </c>
      <c r="E227" s="1">
        <v>2.14</v>
      </c>
      <c r="F227" s="1">
        <v>2.14</v>
      </c>
      <c r="G227" s="1">
        <v>2.14</v>
      </c>
      <c r="H227" s="1">
        <v>2.14</v>
      </c>
      <c r="I227" s="1">
        <v>2.44</v>
      </c>
      <c r="J227" s="1">
        <v>1.64</v>
      </c>
      <c r="K227" s="1">
        <v>2.14</v>
      </c>
      <c r="L227" s="1">
        <v>2.14</v>
      </c>
      <c r="M227" s="1">
        <v>2.25</v>
      </c>
      <c r="N227" s="1">
        <v>2.14</v>
      </c>
      <c r="O227" s="1">
        <v>2.14</v>
      </c>
      <c r="P227" s="1">
        <v>2.14</v>
      </c>
      <c r="Q227" s="1">
        <v>2.14</v>
      </c>
      <c r="R227" s="1">
        <v>2.14</v>
      </c>
      <c r="S227" s="1">
        <v>2.14</v>
      </c>
      <c r="T227" s="1">
        <v>2.14</v>
      </c>
      <c r="U227" s="1">
        <v>2.5099999999999998</v>
      </c>
      <c r="V227" s="1">
        <v>2.14</v>
      </c>
      <c r="W227" s="1">
        <v>2.17</v>
      </c>
      <c r="X227" s="1">
        <v>2.0499999999999998</v>
      </c>
      <c r="Y227" s="1">
        <v>2.14</v>
      </c>
      <c r="Z227" s="1">
        <v>2.14</v>
      </c>
      <c r="AA227" s="1">
        <v>2.14</v>
      </c>
      <c r="AB227" s="1">
        <v>2.14</v>
      </c>
      <c r="AC227" s="1">
        <v>2.14</v>
      </c>
      <c r="AD227" s="1">
        <v>2.2599999999999998</v>
      </c>
      <c r="AE227" s="1">
        <v>3.28</v>
      </c>
      <c r="AF227" s="1">
        <v>2.14</v>
      </c>
      <c r="AG227" s="1">
        <v>2.14</v>
      </c>
      <c r="AH227" s="1">
        <v>2.14</v>
      </c>
      <c r="AI227" s="1">
        <v>2.1</v>
      </c>
      <c r="AJ227" s="1">
        <v>2.14</v>
      </c>
      <c r="AK227" s="1">
        <v>2.12</v>
      </c>
      <c r="AL227" s="1">
        <v>2.4</v>
      </c>
      <c r="AM227" s="1">
        <v>2.16</v>
      </c>
      <c r="AN227" s="1">
        <v>2.14</v>
      </c>
      <c r="AO227" s="1">
        <v>2.78</v>
      </c>
      <c r="AQ227" s="83">
        <v>2.16</v>
      </c>
      <c r="AR227" s="83">
        <v>2.14</v>
      </c>
    </row>
    <row r="228" spans="1:44" x14ac:dyDescent="0.25">
      <c r="A228" s="1">
        <v>72221119</v>
      </c>
      <c r="B228" s="1" t="s">
        <v>370</v>
      </c>
      <c r="C228" s="1" t="s">
        <v>163</v>
      </c>
      <c r="D228" s="1">
        <v>2.14</v>
      </c>
      <c r="E228" s="1">
        <v>2.14</v>
      </c>
      <c r="F228" s="1">
        <v>2.14</v>
      </c>
      <c r="G228" s="1">
        <v>2.14</v>
      </c>
      <c r="H228" s="1">
        <v>2.14</v>
      </c>
      <c r="I228" s="1">
        <v>2.44</v>
      </c>
      <c r="J228" s="1">
        <v>1.64</v>
      </c>
      <c r="K228" s="1">
        <v>2.14</v>
      </c>
      <c r="L228" s="1">
        <v>2.14</v>
      </c>
      <c r="M228" s="1">
        <v>2.25</v>
      </c>
      <c r="N228" s="1">
        <v>2.14</v>
      </c>
      <c r="O228" s="1">
        <v>2.14</v>
      </c>
      <c r="P228" s="1">
        <v>2.14</v>
      </c>
      <c r="Q228" s="1">
        <v>2.14</v>
      </c>
      <c r="R228" s="1">
        <v>2.14</v>
      </c>
      <c r="S228" s="1">
        <v>2.14</v>
      </c>
      <c r="T228" s="1">
        <v>2.14</v>
      </c>
      <c r="U228" s="1">
        <v>2.5099999999999998</v>
      </c>
      <c r="V228" s="1">
        <v>2.14</v>
      </c>
      <c r="W228" s="1">
        <v>2.17</v>
      </c>
      <c r="X228" s="1">
        <v>2.0499999999999998</v>
      </c>
      <c r="Y228" s="1">
        <v>2.14</v>
      </c>
      <c r="Z228" s="1">
        <v>2.14</v>
      </c>
      <c r="AA228" s="1">
        <v>2.14</v>
      </c>
      <c r="AB228" s="1">
        <v>2.14</v>
      </c>
      <c r="AC228" s="1">
        <v>2.14</v>
      </c>
      <c r="AD228" s="1">
        <v>2.2599999999999998</v>
      </c>
      <c r="AE228" s="1">
        <v>3.28</v>
      </c>
      <c r="AF228" s="1">
        <v>2.14</v>
      </c>
      <c r="AG228" s="1">
        <v>2.14</v>
      </c>
      <c r="AH228" s="1">
        <v>2.14</v>
      </c>
      <c r="AI228" s="1">
        <v>2.1</v>
      </c>
      <c r="AJ228" s="1">
        <v>2.14</v>
      </c>
      <c r="AK228" s="1">
        <v>2.12</v>
      </c>
      <c r="AL228" s="1">
        <v>2.4</v>
      </c>
      <c r="AM228" s="1">
        <v>2.16</v>
      </c>
      <c r="AN228" s="1">
        <v>2.14</v>
      </c>
      <c r="AO228" s="1">
        <v>2.78</v>
      </c>
      <c r="AQ228" s="83">
        <v>2.16</v>
      </c>
      <c r="AR228" s="83">
        <v>2.14</v>
      </c>
    </row>
    <row r="229" spans="1:44" x14ac:dyDescent="0.25">
      <c r="A229" s="1">
        <v>72221181</v>
      </c>
      <c r="B229" s="1" t="s">
        <v>371</v>
      </c>
      <c r="C229" s="1" t="s">
        <v>163</v>
      </c>
      <c r="D229" s="1">
        <v>2.14</v>
      </c>
      <c r="E229" s="1">
        <v>2.14</v>
      </c>
      <c r="F229" s="1">
        <v>2.14</v>
      </c>
      <c r="G229" s="1">
        <v>2.14</v>
      </c>
      <c r="H229" s="1">
        <v>2.14</v>
      </c>
      <c r="I229" s="1">
        <v>2.44</v>
      </c>
      <c r="J229" s="1">
        <v>1.64</v>
      </c>
      <c r="K229" s="1">
        <v>2.14</v>
      </c>
      <c r="L229" s="1">
        <v>2.14</v>
      </c>
      <c r="M229" s="1">
        <v>2.25</v>
      </c>
      <c r="N229" s="1">
        <v>2.14</v>
      </c>
      <c r="O229" s="1">
        <v>2.14</v>
      </c>
      <c r="P229" s="1">
        <v>2.14</v>
      </c>
      <c r="Q229" s="1">
        <v>2.14</v>
      </c>
      <c r="R229" s="1">
        <v>2.14</v>
      </c>
      <c r="S229" s="1">
        <v>2.14</v>
      </c>
      <c r="T229" s="1">
        <v>2.14</v>
      </c>
      <c r="U229" s="1">
        <v>2.5099999999999998</v>
      </c>
      <c r="V229" s="1">
        <v>2.14</v>
      </c>
      <c r="W229" s="1">
        <v>2.17</v>
      </c>
      <c r="X229" s="1">
        <v>2.0499999999999998</v>
      </c>
      <c r="Y229" s="1">
        <v>2.14</v>
      </c>
      <c r="Z229" s="1">
        <v>2.14</v>
      </c>
      <c r="AA229" s="1">
        <v>2.14</v>
      </c>
      <c r="AB229" s="1">
        <v>2.14</v>
      </c>
      <c r="AC229" s="1">
        <v>2.14</v>
      </c>
      <c r="AD229" s="1">
        <v>2.2599999999999998</v>
      </c>
      <c r="AE229" s="1">
        <v>3.28</v>
      </c>
      <c r="AF229" s="1">
        <v>2.14</v>
      </c>
      <c r="AG229" s="1">
        <v>2.14</v>
      </c>
      <c r="AH229" s="1">
        <v>2.14</v>
      </c>
      <c r="AI229" s="1">
        <v>2.1</v>
      </c>
      <c r="AJ229" s="1">
        <v>2.14</v>
      </c>
      <c r="AK229" s="1">
        <v>2.12</v>
      </c>
      <c r="AL229" s="1">
        <v>2.4</v>
      </c>
      <c r="AM229" s="1">
        <v>2.16</v>
      </c>
      <c r="AN229" s="1">
        <v>2.14</v>
      </c>
      <c r="AO229" s="1">
        <v>2.78</v>
      </c>
      <c r="AQ229" s="83">
        <v>2.16</v>
      </c>
      <c r="AR229" s="83">
        <v>2.14</v>
      </c>
    </row>
    <row r="230" spans="1:44" x14ac:dyDescent="0.25">
      <c r="A230" s="1">
        <v>72221189</v>
      </c>
      <c r="B230" s="1" t="s">
        <v>372</v>
      </c>
      <c r="C230" s="1" t="s">
        <v>163</v>
      </c>
      <c r="D230" s="1">
        <v>2.14</v>
      </c>
      <c r="E230" s="1">
        <v>2.14</v>
      </c>
      <c r="F230" s="1">
        <v>2.14</v>
      </c>
      <c r="G230" s="1">
        <v>2.14</v>
      </c>
      <c r="H230" s="1">
        <v>2.14</v>
      </c>
      <c r="I230" s="1">
        <v>2.44</v>
      </c>
      <c r="J230" s="1">
        <v>1.64</v>
      </c>
      <c r="K230" s="1">
        <v>2.14</v>
      </c>
      <c r="L230" s="1">
        <v>2.14</v>
      </c>
      <c r="M230" s="1">
        <v>2.25</v>
      </c>
      <c r="N230" s="1">
        <v>2.14</v>
      </c>
      <c r="O230" s="1">
        <v>2.14</v>
      </c>
      <c r="P230" s="1">
        <v>2.14</v>
      </c>
      <c r="Q230" s="1">
        <v>2.14</v>
      </c>
      <c r="R230" s="1">
        <v>2.14</v>
      </c>
      <c r="S230" s="1">
        <v>2.14</v>
      </c>
      <c r="T230" s="1">
        <v>2.14</v>
      </c>
      <c r="U230" s="1">
        <v>2.5099999999999998</v>
      </c>
      <c r="V230" s="1">
        <v>2.14</v>
      </c>
      <c r="W230" s="1">
        <v>2.17</v>
      </c>
      <c r="X230" s="1">
        <v>2.0499999999999998</v>
      </c>
      <c r="Y230" s="1">
        <v>2.14</v>
      </c>
      <c r="Z230" s="1">
        <v>2.14</v>
      </c>
      <c r="AA230" s="1">
        <v>2.14</v>
      </c>
      <c r="AB230" s="1">
        <v>2.14</v>
      </c>
      <c r="AC230" s="1">
        <v>2.14</v>
      </c>
      <c r="AD230" s="1">
        <v>2.2599999999999998</v>
      </c>
      <c r="AE230" s="1">
        <v>3.28</v>
      </c>
      <c r="AF230" s="1">
        <v>2.14</v>
      </c>
      <c r="AG230" s="1">
        <v>2.14</v>
      </c>
      <c r="AH230" s="1">
        <v>2.14</v>
      </c>
      <c r="AI230" s="1">
        <v>2.1</v>
      </c>
      <c r="AJ230" s="1">
        <v>2.14</v>
      </c>
      <c r="AK230" s="1">
        <v>2.12</v>
      </c>
      <c r="AL230" s="1">
        <v>2.4</v>
      </c>
      <c r="AM230" s="1">
        <v>2.16</v>
      </c>
      <c r="AN230" s="1">
        <v>2.14</v>
      </c>
      <c r="AO230" s="1">
        <v>2.78</v>
      </c>
      <c r="AQ230" s="83">
        <v>2.16</v>
      </c>
      <c r="AR230" s="83">
        <v>2.14</v>
      </c>
    </row>
    <row r="231" spans="1:44" x14ac:dyDescent="0.25">
      <c r="A231" s="1">
        <v>72221910</v>
      </c>
      <c r="B231" s="1" t="s">
        <v>373</v>
      </c>
      <c r="C231" s="1" t="s">
        <v>163</v>
      </c>
      <c r="D231" s="1">
        <v>2.14</v>
      </c>
      <c r="E231" s="1">
        <v>2.14</v>
      </c>
      <c r="F231" s="1">
        <v>2.14</v>
      </c>
      <c r="G231" s="1">
        <v>2.14</v>
      </c>
      <c r="H231" s="1">
        <v>2.14</v>
      </c>
      <c r="I231" s="1">
        <v>2.44</v>
      </c>
      <c r="J231" s="1">
        <v>1.64</v>
      </c>
      <c r="K231" s="1">
        <v>2.14</v>
      </c>
      <c r="L231" s="1">
        <v>2.14</v>
      </c>
      <c r="M231" s="1">
        <v>2.25</v>
      </c>
      <c r="N231" s="1">
        <v>2.14</v>
      </c>
      <c r="O231" s="1">
        <v>2.14</v>
      </c>
      <c r="P231" s="1">
        <v>2.14</v>
      </c>
      <c r="Q231" s="1">
        <v>2.14</v>
      </c>
      <c r="R231" s="1">
        <v>2.14</v>
      </c>
      <c r="S231" s="1">
        <v>2.14</v>
      </c>
      <c r="T231" s="1">
        <v>2.14</v>
      </c>
      <c r="U231" s="1">
        <v>2.5099999999999998</v>
      </c>
      <c r="V231" s="1">
        <v>2.14</v>
      </c>
      <c r="W231" s="1">
        <v>2.17</v>
      </c>
      <c r="X231" s="1">
        <v>2.0499999999999998</v>
      </c>
      <c r="Y231" s="1">
        <v>2.14</v>
      </c>
      <c r="Z231" s="1">
        <v>2.14</v>
      </c>
      <c r="AA231" s="1">
        <v>2.14</v>
      </c>
      <c r="AB231" s="1">
        <v>2.14</v>
      </c>
      <c r="AC231" s="1">
        <v>2.14</v>
      </c>
      <c r="AD231" s="1">
        <v>2.2599999999999998</v>
      </c>
      <c r="AE231" s="1">
        <v>3.28</v>
      </c>
      <c r="AF231" s="1">
        <v>2.14</v>
      </c>
      <c r="AG231" s="1">
        <v>2.14</v>
      </c>
      <c r="AH231" s="1">
        <v>2.14</v>
      </c>
      <c r="AI231" s="1">
        <v>2.1</v>
      </c>
      <c r="AJ231" s="1">
        <v>2.14</v>
      </c>
      <c r="AK231" s="1">
        <v>2.12</v>
      </c>
      <c r="AL231" s="1">
        <v>2.4</v>
      </c>
      <c r="AM231" s="1">
        <v>2.16</v>
      </c>
      <c r="AN231" s="1">
        <v>2.14</v>
      </c>
      <c r="AO231" s="1">
        <v>2.78</v>
      </c>
      <c r="AQ231" s="83">
        <v>2.16</v>
      </c>
      <c r="AR231" s="83">
        <v>2.14</v>
      </c>
    </row>
    <row r="232" spans="1:44" x14ac:dyDescent="0.25">
      <c r="A232" s="1">
        <v>72221990</v>
      </c>
      <c r="B232" s="1" t="s">
        <v>374</v>
      </c>
      <c r="C232" s="1" t="s">
        <v>163</v>
      </c>
      <c r="D232" s="1">
        <v>2.14</v>
      </c>
      <c r="E232" s="1">
        <v>2.14</v>
      </c>
      <c r="F232" s="1">
        <v>2.14</v>
      </c>
      <c r="G232" s="1">
        <v>2.14</v>
      </c>
      <c r="H232" s="1">
        <v>2.14</v>
      </c>
      <c r="I232" s="1">
        <v>2.44</v>
      </c>
      <c r="J232" s="1">
        <v>1.64</v>
      </c>
      <c r="K232" s="1">
        <v>2.14</v>
      </c>
      <c r="L232" s="1">
        <v>2.14</v>
      </c>
      <c r="M232" s="1">
        <v>2.25</v>
      </c>
      <c r="N232" s="1">
        <v>2.14</v>
      </c>
      <c r="O232" s="1">
        <v>2.14</v>
      </c>
      <c r="P232" s="1">
        <v>2.14</v>
      </c>
      <c r="Q232" s="1">
        <v>2.14</v>
      </c>
      <c r="R232" s="1">
        <v>2.14</v>
      </c>
      <c r="S232" s="1">
        <v>2.14</v>
      </c>
      <c r="T232" s="1">
        <v>2.14</v>
      </c>
      <c r="U232" s="1">
        <v>2.5099999999999998</v>
      </c>
      <c r="V232" s="1">
        <v>2.14</v>
      </c>
      <c r="W232" s="1">
        <v>2.17</v>
      </c>
      <c r="X232" s="1">
        <v>2.0499999999999998</v>
      </c>
      <c r="Y232" s="1">
        <v>2.14</v>
      </c>
      <c r="Z232" s="1">
        <v>2.14</v>
      </c>
      <c r="AA232" s="1">
        <v>2.14</v>
      </c>
      <c r="AB232" s="1">
        <v>2.14</v>
      </c>
      <c r="AC232" s="1">
        <v>2.14</v>
      </c>
      <c r="AD232" s="1">
        <v>2.2599999999999998</v>
      </c>
      <c r="AE232" s="1">
        <v>3.28</v>
      </c>
      <c r="AF232" s="1">
        <v>2.14</v>
      </c>
      <c r="AG232" s="1">
        <v>2.14</v>
      </c>
      <c r="AH232" s="1">
        <v>2.14</v>
      </c>
      <c r="AI232" s="1">
        <v>2.1</v>
      </c>
      <c r="AJ232" s="1">
        <v>2.14</v>
      </c>
      <c r="AK232" s="1">
        <v>2.12</v>
      </c>
      <c r="AL232" s="1">
        <v>2.4</v>
      </c>
      <c r="AM232" s="1">
        <v>2.16</v>
      </c>
      <c r="AN232" s="1">
        <v>2.14</v>
      </c>
      <c r="AO232" s="1">
        <v>2.78</v>
      </c>
      <c r="AQ232" s="83">
        <v>2.16</v>
      </c>
      <c r="AR232" s="83">
        <v>2.14</v>
      </c>
    </row>
    <row r="233" spans="1:44" x14ac:dyDescent="0.25">
      <c r="A233" s="1">
        <v>72222011</v>
      </c>
      <c r="B233" s="1" t="s">
        <v>375</v>
      </c>
      <c r="C233" s="1" t="s">
        <v>163</v>
      </c>
      <c r="D233" s="1">
        <v>2.14</v>
      </c>
      <c r="E233" s="1">
        <v>2.14</v>
      </c>
      <c r="F233" s="1">
        <v>2.14</v>
      </c>
      <c r="G233" s="1">
        <v>2.14</v>
      </c>
      <c r="H233" s="1">
        <v>2.14</v>
      </c>
      <c r="I233" s="1">
        <v>2.44</v>
      </c>
      <c r="J233" s="1">
        <v>1.64</v>
      </c>
      <c r="K233" s="1">
        <v>2.14</v>
      </c>
      <c r="L233" s="1">
        <v>2.14</v>
      </c>
      <c r="M233" s="1">
        <v>2.25</v>
      </c>
      <c r="N233" s="1">
        <v>2.14</v>
      </c>
      <c r="O233" s="1">
        <v>2.14</v>
      </c>
      <c r="P233" s="1">
        <v>2.14</v>
      </c>
      <c r="Q233" s="1">
        <v>2.14</v>
      </c>
      <c r="R233" s="1">
        <v>2.14</v>
      </c>
      <c r="S233" s="1">
        <v>2.14</v>
      </c>
      <c r="T233" s="1">
        <v>2.14</v>
      </c>
      <c r="U233" s="1">
        <v>2.5099999999999998</v>
      </c>
      <c r="V233" s="1">
        <v>2.14</v>
      </c>
      <c r="W233" s="1">
        <v>2.17</v>
      </c>
      <c r="X233" s="1">
        <v>2.0499999999999998</v>
      </c>
      <c r="Y233" s="1">
        <v>2.14</v>
      </c>
      <c r="Z233" s="1">
        <v>2.14</v>
      </c>
      <c r="AA233" s="1">
        <v>2.14</v>
      </c>
      <c r="AB233" s="1">
        <v>2.14</v>
      </c>
      <c r="AC233" s="1">
        <v>2.14</v>
      </c>
      <c r="AD233" s="1">
        <v>2.2599999999999998</v>
      </c>
      <c r="AE233" s="1">
        <v>3.28</v>
      </c>
      <c r="AF233" s="1">
        <v>2.14</v>
      </c>
      <c r="AG233" s="1">
        <v>2.14</v>
      </c>
      <c r="AH233" s="1">
        <v>2.14</v>
      </c>
      <c r="AI233" s="1">
        <v>2.1</v>
      </c>
      <c r="AJ233" s="1">
        <v>2.14</v>
      </c>
      <c r="AK233" s="1">
        <v>2.12</v>
      </c>
      <c r="AL233" s="1">
        <v>2.4</v>
      </c>
      <c r="AM233" s="1">
        <v>2.16</v>
      </c>
      <c r="AN233" s="1">
        <v>2.14</v>
      </c>
      <c r="AO233" s="1">
        <v>2.78</v>
      </c>
      <c r="AQ233" s="83">
        <v>2.16</v>
      </c>
      <c r="AR233" s="83">
        <v>2.14</v>
      </c>
    </row>
    <row r="234" spans="1:44" x14ac:dyDescent="0.25">
      <c r="A234" s="1">
        <v>72222019</v>
      </c>
      <c r="B234" s="1" t="s">
        <v>376</v>
      </c>
      <c r="C234" s="1" t="s">
        <v>163</v>
      </c>
      <c r="D234" s="1">
        <v>2.14</v>
      </c>
      <c r="E234" s="1">
        <v>2.14</v>
      </c>
      <c r="F234" s="1">
        <v>2.14</v>
      </c>
      <c r="G234" s="1">
        <v>2.14</v>
      </c>
      <c r="H234" s="1">
        <v>2.14</v>
      </c>
      <c r="I234" s="1">
        <v>2.44</v>
      </c>
      <c r="J234" s="1">
        <v>1.64</v>
      </c>
      <c r="K234" s="1">
        <v>2.14</v>
      </c>
      <c r="L234" s="1">
        <v>2.14</v>
      </c>
      <c r="M234" s="1">
        <v>2.25</v>
      </c>
      <c r="N234" s="1">
        <v>2.14</v>
      </c>
      <c r="O234" s="1">
        <v>2.14</v>
      </c>
      <c r="P234" s="1">
        <v>2.14</v>
      </c>
      <c r="Q234" s="1">
        <v>2.14</v>
      </c>
      <c r="R234" s="1">
        <v>2.14</v>
      </c>
      <c r="S234" s="1">
        <v>2.14</v>
      </c>
      <c r="T234" s="1">
        <v>2.14</v>
      </c>
      <c r="U234" s="1">
        <v>2.5099999999999998</v>
      </c>
      <c r="V234" s="1">
        <v>2.14</v>
      </c>
      <c r="W234" s="1">
        <v>2.17</v>
      </c>
      <c r="X234" s="1">
        <v>2.0499999999999998</v>
      </c>
      <c r="Y234" s="1">
        <v>2.14</v>
      </c>
      <c r="Z234" s="1">
        <v>2.14</v>
      </c>
      <c r="AA234" s="1">
        <v>2.14</v>
      </c>
      <c r="AB234" s="1">
        <v>2.14</v>
      </c>
      <c r="AC234" s="1">
        <v>2.14</v>
      </c>
      <c r="AD234" s="1">
        <v>2.2599999999999998</v>
      </c>
      <c r="AE234" s="1">
        <v>3.28</v>
      </c>
      <c r="AF234" s="1">
        <v>2.14</v>
      </c>
      <c r="AG234" s="1">
        <v>2.14</v>
      </c>
      <c r="AH234" s="1">
        <v>2.14</v>
      </c>
      <c r="AI234" s="1">
        <v>2.1</v>
      </c>
      <c r="AJ234" s="1">
        <v>2.14</v>
      </c>
      <c r="AK234" s="1">
        <v>2.12</v>
      </c>
      <c r="AL234" s="1">
        <v>2.4</v>
      </c>
      <c r="AM234" s="1">
        <v>2.16</v>
      </c>
      <c r="AN234" s="1">
        <v>2.14</v>
      </c>
      <c r="AO234" s="1">
        <v>2.78</v>
      </c>
      <c r="AQ234" s="83">
        <v>2.16</v>
      </c>
      <c r="AR234" s="83">
        <v>2.14</v>
      </c>
    </row>
    <row r="235" spans="1:44" x14ac:dyDescent="0.25">
      <c r="A235" s="1">
        <v>72222021</v>
      </c>
      <c r="B235" s="1" t="s">
        <v>377</v>
      </c>
      <c r="C235" s="1" t="s">
        <v>163</v>
      </c>
      <c r="D235" s="1">
        <v>2.14</v>
      </c>
      <c r="E235" s="1">
        <v>2.14</v>
      </c>
      <c r="F235" s="1">
        <v>2.14</v>
      </c>
      <c r="G235" s="1">
        <v>2.14</v>
      </c>
      <c r="H235" s="1">
        <v>2.14</v>
      </c>
      <c r="I235" s="1">
        <v>2.44</v>
      </c>
      <c r="J235" s="1">
        <v>1.64</v>
      </c>
      <c r="K235" s="1">
        <v>2.14</v>
      </c>
      <c r="L235" s="1">
        <v>2.14</v>
      </c>
      <c r="M235" s="1">
        <v>2.25</v>
      </c>
      <c r="N235" s="1">
        <v>2.14</v>
      </c>
      <c r="O235" s="1">
        <v>2.14</v>
      </c>
      <c r="P235" s="1">
        <v>2.14</v>
      </c>
      <c r="Q235" s="1">
        <v>2.14</v>
      </c>
      <c r="R235" s="1">
        <v>2.14</v>
      </c>
      <c r="S235" s="1">
        <v>2.14</v>
      </c>
      <c r="T235" s="1">
        <v>2.14</v>
      </c>
      <c r="U235" s="1">
        <v>2.5099999999999998</v>
      </c>
      <c r="V235" s="1">
        <v>2.14</v>
      </c>
      <c r="W235" s="1">
        <v>2.17</v>
      </c>
      <c r="X235" s="1">
        <v>2.0499999999999998</v>
      </c>
      <c r="Y235" s="1">
        <v>2.14</v>
      </c>
      <c r="Z235" s="1">
        <v>2.14</v>
      </c>
      <c r="AA235" s="1">
        <v>2.14</v>
      </c>
      <c r="AB235" s="1">
        <v>2.14</v>
      </c>
      <c r="AC235" s="1">
        <v>2.14</v>
      </c>
      <c r="AD235" s="1">
        <v>2.2599999999999998</v>
      </c>
      <c r="AE235" s="1">
        <v>3.28</v>
      </c>
      <c r="AF235" s="1">
        <v>2.14</v>
      </c>
      <c r="AG235" s="1">
        <v>2.14</v>
      </c>
      <c r="AH235" s="1">
        <v>2.14</v>
      </c>
      <c r="AI235" s="1">
        <v>2.1</v>
      </c>
      <c r="AJ235" s="1">
        <v>2.14</v>
      </c>
      <c r="AK235" s="1">
        <v>2.12</v>
      </c>
      <c r="AL235" s="1">
        <v>2.4</v>
      </c>
      <c r="AM235" s="1">
        <v>2.16</v>
      </c>
      <c r="AN235" s="1">
        <v>2.14</v>
      </c>
      <c r="AO235" s="1">
        <v>2.78</v>
      </c>
      <c r="AQ235" s="83">
        <v>2.16</v>
      </c>
      <c r="AR235" s="83">
        <v>2.14</v>
      </c>
    </row>
    <row r="236" spans="1:44" x14ac:dyDescent="0.25">
      <c r="A236" s="1">
        <v>72222029</v>
      </c>
      <c r="B236" s="1" t="s">
        <v>378</v>
      </c>
      <c r="C236" s="1" t="s">
        <v>163</v>
      </c>
      <c r="D236" s="1">
        <v>2.14</v>
      </c>
      <c r="E236" s="1">
        <v>2.14</v>
      </c>
      <c r="F236" s="1">
        <v>2.14</v>
      </c>
      <c r="G236" s="1">
        <v>2.14</v>
      </c>
      <c r="H236" s="1">
        <v>2.14</v>
      </c>
      <c r="I236" s="1">
        <v>2.44</v>
      </c>
      <c r="J236" s="1">
        <v>1.64</v>
      </c>
      <c r="K236" s="1">
        <v>2.14</v>
      </c>
      <c r="L236" s="1">
        <v>2.14</v>
      </c>
      <c r="M236" s="1">
        <v>2.25</v>
      </c>
      <c r="N236" s="1">
        <v>2.14</v>
      </c>
      <c r="O236" s="1">
        <v>2.14</v>
      </c>
      <c r="P236" s="1">
        <v>2.14</v>
      </c>
      <c r="Q236" s="1">
        <v>2.14</v>
      </c>
      <c r="R236" s="1">
        <v>2.14</v>
      </c>
      <c r="S236" s="1">
        <v>2.14</v>
      </c>
      <c r="T236" s="1">
        <v>2.14</v>
      </c>
      <c r="U236" s="1">
        <v>2.5099999999999998</v>
      </c>
      <c r="V236" s="1">
        <v>2.14</v>
      </c>
      <c r="W236" s="1">
        <v>2.17</v>
      </c>
      <c r="X236" s="1">
        <v>2.0499999999999998</v>
      </c>
      <c r="Y236" s="1">
        <v>2.14</v>
      </c>
      <c r="Z236" s="1">
        <v>2.14</v>
      </c>
      <c r="AA236" s="1">
        <v>2.14</v>
      </c>
      <c r="AB236" s="1">
        <v>2.14</v>
      </c>
      <c r="AC236" s="1">
        <v>2.14</v>
      </c>
      <c r="AD236" s="1">
        <v>2.2599999999999998</v>
      </c>
      <c r="AE236" s="1">
        <v>3.28</v>
      </c>
      <c r="AF236" s="1">
        <v>2.14</v>
      </c>
      <c r="AG236" s="1">
        <v>2.14</v>
      </c>
      <c r="AH236" s="1">
        <v>2.14</v>
      </c>
      <c r="AI236" s="1">
        <v>2.1</v>
      </c>
      <c r="AJ236" s="1">
        <v>2.14</v>
      </c>
      <c r="AK236" s="1">
        <v>2.12</v>
      </c>
      <c r="AL236" s="1">
        <v>2.4</v>
      </c>
      <c r="AM236" s="1">
        <v>2.16</v>
      </c>
      <c r="AN236" s="1">
        <v>2.14</v>
      </c>
      <c r="AO236" s="1">
        <v>2.78</v>
      </c>
      <c r="AQ236" s="83">
        <v>2.16</v>
      </c>
      <c r="AR236" s="83">
        <v>2.14</v>
      </c>
    </row>
    <row r="237" spans="1:44" x14ac:dyDescent="0.25">
      <c r="A237" s="1">
        <v>72222031</v>
      </c>
      <c r="B237" s="1" t="s">
        <v>379</v>
      </c>
      <c r="C237" s="1" t="s">
        <v>163</v>
      </c>
      <c r="D237" s="1">
        <v>2.14</v>
      </c>
      <c r="E237" s="1">
        <v>2.14</v>
      </c>
      <c r="F237" s="1">
        <v>2.14</v>
      </c>
      <c r="G237" s="1">
        <v>2.14</v>
      </c>
      <c r="H237" s="1">
        <v>2.14</v>
      </c>
      <c r="I237" s="1">
        <v>2.44</v>
      </c>
      <c r="J237" s="1">
        <v>1.64</v>
      </c>
      <c r="K237" s="1">
        <v>2.14</v>
      </c>
      <c r="L237" s="1">
        <v>2.14</v>
      </c>
      <c r="M237" s="1">
        <v>2.25</v>
      </c>
      <c r="N237" s="1">
        <v>2.14</v>
      </c>
      <c r="O237" s="1">
        <v>2.14</v>
      </c>
      <c r="P237" s="1">
        <v>2.14</v>
      </c>
      <c r="Q237" s="1">
        <v>2.14</v>
      </c>
      <c r="R237" s="1">
        <v>2.14</v>
      </c>
      <c r="S237" s="1">
        <v>2.14</v>
      </c>
      <c r="T237" s="1">
        <v>2.14</v>
      </c>
      <c r="U237" s="1">
        <v>2.5099999999999998</v>
      </c>
      <c r="V237" s="1">
        <v>2.14</v>
      </c>
      <c r="W237" s="1">
        <v>2.17</v>
      </c>
      <c r="X237" s="1">
        <v>2.0499999999999998</v>
      </c>
      <c r="Y237" s="1">
        <v>2.14</v>
      </c>
      <c r="Z237" s="1">
        <v>2.14</v>
      </c>
      <c r="AA237" s="1">
        <v>2.14</v>
      </c>
      <c r="AB237" s="1">
        <v>2.14</v>
      </c>
      <c r="AC237" s="1">
        <v>2.14</v>
      </c>
      <c r="AD237" s="1">
        <v>2.2599999999999998</v>
      </c>
      <c r="AE237" s="1">
        <v>3.28</v>
      </c>
      <c r="AF237" s="1">
        <v>2.14</v>
      </c>
      <c r="AG237" s="1">
        <v>2.14</v>
      </c>
      <c r="AH237" s="1">
        <v>2.14</v>
      </c>
      <c r="AI237" s="1">
        <v>2.1</v>
      </c>
      <c r="AJ237" s="1">
        <v>2.14</v>
      </c>
      <c r="AK237" s="1">
        <v>2.12</v>
      </c>
      <c r="AL237" s="1">
        <v>2.4</v>
      </c>
      <c r="AM237" s="1">
        <v>2.16</v>
      </c>
      <c r="AN237" s="1">
        <v>2.14</v>
      </c>
      <c r="AO237" s="1">
        <v>2.78</v>
      </c>
      <c r="AQ237" s="83">
        <v>2.16</v>
      </c>
      <c r="AR237" s="83">
        <v>2.14</v>
      </c>
    </row>
    <row r="238" spans="1:44" x14ac:dyDescent="0.25">
      <c r="A238" s="1">
        <v>72222039</v>
      </c>
      <c r="B238" s="1" t="s">
        <v>380</v>
      </c>
      <c r="C238" s="1" t="s">
        <v>163</v>
      </c>
      <c r="D238" s="1">
        <v>2.14</v>
      </c>
      <c r="E238" s="1">
        <v>2.14</v>
      </c>
      <c r="F238" s="1">
        <v>2.14</v>
      </c>
      <c r="G238" s="1">
        <v>2.14</v>
      </c>
      <c r="H238" s="1">
        <v>2.14</v>
      </c>
      <c r="I238" s="1">
        <v>2.44</v>
      </c>
      <c r="J238" s="1">
        <v>1.64</v>
      </c>
      <c r="K238" s="1">
        <v>2.14</v>
      </c>
      <c r="L238" s="1">
        <v>2.14</v>
      </c>
      <c r="M238" s="1">
        <v>2.25</v>
      </c>
      <c r="N238" s="1">
        <v>2.14</v>
      </c>
      <c r="O238" s="1">
        <v>2.14</v>
      </c>
      <c r="P238" s="1">
        <v>2.14</v>
      </c>
      <c r="Q238" s="1">
        <v>2.14</v>
      </c>
      <c r="R238" s="1">
        <v>2.14</v>
      </c>
      <c r="S238" s="1">
        <v>2.14</v>
      </c>
      <c r="T238" s="1">
        <v>2.14</v>
      </c>
      <c r="U238" s="1">
        <v>2.5099999999999998</v>
      </c>
      <c r="V238" s="1">
        <v>2.14</v>
      </c>
      <c r="W238" s="1">
        <v>2.17</v>
      </c>
      <c r="X238" s="1">
        <v>2.0499999999999998</v>
      </c>
      <c r="Y238" s="1">
        <v>2.14</v>
      </c>
      <c r="Z238" s="1">
        <v>2.14</v>
      </c>
      <c r="AA238" s="1">
        <v>2.14</v>
      </c>
      <c r="AB238" s="1">
        <v>2.14</v>
      </c>
      <c r="AC238" s="1">
        <v>2.14</v>
      </c>
      <c r="AD238" s="1">
        <v>2.2599999999999998</v>
      </c>
      <c r="AE238" s="1">
        <v>3.28</v>
      </c>
      <c r="AF238" s="1">
        <v>2.14</v>
      </c>
      <c r="AG238" s="1">
        <v>2.14</v>
      </c>
      <c r="AH238" s="1">
        <v>2.14</v>
      </c>
      <c r="AI238" s="1">
        <v>2.1</v>
      </c>
      <c r="AJ238" s="1">
        <v>2.14</v>
      </c>
      <c r="AK238" s="1">
        <v>2.12</v>
      </c>
      <c r="AL238" s="1">
        <v>2.4</v>
      </c>
      <c r="AM238" s="1">
        <v>2.16</v>
      </c>
      <c r="AN238" s="1">
        <v>2.14</v>
      </c>
      <c r="AO238" s="1">
        <v>2.78</v>
      </c>
      <c r="AQ238" s="83">
        <v>2.16</v>
      </c>
      <c r="AR238" s="83">
        <v>2.14</v>
      </c>
    </row>
    <row r="239" spans="1:44" x14ac:dyDescent="0.25">
      <c r="A239" s="1">
        <v>72222081</v>
      </c>
      <c r="B239" s="1" t="s">
        <v>381</v>
      </c>
      <c r="C239" s="1" t="s">
        <v>163</v>
      </c>
      <c r="D239" s="1">
        <v>2.14</v>
      </c>
      <c r="E239" s="1">
        <v>2.14</v>
      </c>
      <c r="F239" s="1">
        <v>2.14</v>
      </c>
      <c r="G239" s="1">
        <v>2.14</v>
      </c>
      <c r="H239" s="1">
        <v>2.14</v>
      </c>
      <c r="I239" s="1">
        <v>2.44</v>
      </c>
      <c r="J239" s="1">
        <v>1.64</v>
      </c>
      <c r="K239" s="1">
        <v>2.14</v>
      </c>
      <c r="L239" s="1">
        <v>2.14</v>
      </c>
      <c r="M239" s="1">
        <v>2.25</v>
      </c>
      <c r="N239" s="1">
        <v>2.14</v>
      </c>
      <c r="O239" s="1">
        <v>2.14</v>
      </c>
      <c r="P239" s="1">
        <v>2.14</v>
      </c>
      <c r="Q239" s="1">
        <v>2.14</v>
      </c>
      <c r="R239" s="1">
        <v>2.14</v>
      </c>
      <c r="S239" s="1">
        <v>2.14</v>
      </c>
      <c r="T239" s="1">
        <v>2.14</v>
      </c>
      <c r="U239" s="1">
        <v>2.5099999999999998</v>
      </c>
      <c r="V239" s="1">
        <v>2.14</v>
      </c>
      <c r="W239" s="1">
        <v>2.17</v>
      </c>
      <c r="X239" s="1">
        <v>2.0499999999999998</v>
      </c>
      <c r="Y239" s="1">
        <v>2.14</v>
      </c>
      <c r="Z239" s="1">
        <v>2.14</v>
      </c>
      <c r="AA239" s="1">
        <v>2.14</v>
      </c>
      <c r="AB239" s="1">
        <v>2.14</v>
      </c>
      <c r="AC239" s="1">
        <v>2.14</v>
      </c>
      <c r="AD239" s="1">
        <v>2.2599999999999998</v>
      </c>
      <c r="AE239" s="1">
        <v>3.28</v>
      </c>
      <c r="AF239" s="1">
        <v>2.14</v>
      </c>
      <c r="AG239" s="1">
        <v>2.14</v>
      </c>
      <c r="AH239" s="1">
        <v>2.14</v>
      </c>
      <c r="AI239" s="1">
        <v>2.1</v>
      </c>
      <c r="AJ239" s="1">
        <v>2.14</v>
      </c>
      <c r="AK239" s="1">
        <v>2.12</v>
      </c>
      <c r="AL239" s="1">
        <v>2.4</v>
      </c>
      <c r="AM239" s="1">
        <v>2.16</v>
      </c>
      <c r="AN239" s="1">
        <v>2.14</v>
      </c>
      <c r="AO239" s="1">
        <v>2.78</v>
      </c>
      <c r="AQ239" s="83">
        <v>2.16</v>
      </c>
      <c r="AR239" s="83">
        <v>2.14</v>
      </c>
    </row>
    <row r="240" spans="1:44" x14ac:dyDescent="0.25">
      <c r="A240" s="1">
        <v>72222089</v>
      </c>
      <c r="B240" s="1" t="s">
        <v>382</v>
      </c>
      <c r="C240" s="1" t="s">
        <v>163</v>
      </c>
      <c r="D240" s="1">
        <v>2.14</v>
      </c>
      <c r="E240" s="1">
        <v>2.14</v>
      </c>
      <c r="F240" s="1">
        <v>2.14</v>
      </c>
      <c r="G240" s="1">
        <v>2.14</v>
      </c>
      <c r="H240" s="1">
        <v>2.14</v>
      </c>
      <c r="I240" s="1">
        <v>2.44</v>
      </c>
      <c r="J240" s="1">
        <v>1.64</v>
      </c>
      <c r="K240" s="1">
        <v>2.14</v>
      </c>
      <c r="L240" s="1">
        <v>2.14</v>
      </c>
      <c r="M240" s="1">
        <v>2.25</v>
      </c>
      <c r="N240" s="1">
        <v>2.14</v>
      </c>
      <c r="O240" s="1">
        <v>2.14</v>
      </c>
      <c r="P240" s="1">
        <v>2.14</v>
      </c>
      <c r="Q240" s="1">
        <v>2.14</v>
      </c>
      <c r="R240" s="1">
        <v>2.14</v>
      </c>
      <c r="S240" s="1">
        <v>2.14</v>
      </c>
      <c r="T240" s="1">
        <v>2.14</v>
      </c>
      <c r="U240" s="1">
        <v>2.5099999999999998</v>
      </c>
      <c r="V240" s="1">
        <v>2.14</v>
      </c>
      <c r="W240" s="1">
        <v>2.17</v>
      </c>
      <c r="X240" s="1">
        <v>2.0499999999999998</v>
      </c>
      <c r="Y240" s="1">
        <v>2.14</v>
      </c>
      <c r="Z240" s="1">
        <v>2.14</v>
      </c>
      <c r="AA240" s="1">
        <v>2.14</v>
      </c>
      <c r="AB240" s="1">
        <v>2.14</v>
      </c>
      <c r="AC240" s="1">
        <v>2.14</v>
      </c>
      <c r="AD240" s="1">
        <v>2.2599999999999998</v>
      </c>
      <c r="AE240" s="1">
        <v>3.28</v>
      </c>
      <c r="AF240" s="1">
        <v>2.14</v>
      </c>
      <c r="AG240" s="1">
        <v>2.14</v>
      </c>
      <c r="AH240" s="1">
        <v>2.14</v>
      </c>
      <c r="AI240" s="1">
        <v>2.1</v>
      </c>
      <c r="AJ240" s="1">
        <v>2.14</v>
      </c>
      <c r="AK240" s="1">
        <v>2.12</v>
      </c>
      <c r="AL240" s="1">
        <v>2.4</v>
      </c>
      <c r="AM240" s="1">
        <v>2.16</v>
      </c>
      <c r="AN240" s="1">
        <v>2.14</v>
      </c>
      <c r="AO240" s="1">
        <v>2.78</v>
      </c>
      <c r="AQ240" s="83">
        <v>2.16</v>
      </c>
      <c r="AR240" s="83">
        <v>2.14</v>
      </c>
    </row>
    <row r="241" spans="1:44" x14ac:dyDescent="0.25">
      <c r="A241" s="1">
        <v>72223051</v>
      </c>
      <c r="B241" s="1" t="s">
        <v>383</v>
      </c>
      <c r="C241" s="1" t="s">
        <v>163</v>
      </c>
      <c r="D241" s="1">
        <v>2.5099999999999998</v>
      </c>
      <c r="E241" s="1">
        <v>2.5099999999999998</v>
      </c>
      <c r="F241" s="1">
        <v>2.5099999999999998</v>
      </c>
      <c r="G241" s="1">
        <v>2.5099999999999998</v>
      </c>
      <c r="H241" s="1">
        <v>2.5099999999999998</v>
      </c>
      <c r="I241" s="1">
        <v>4.29</v>
      </c>
      <c r="J241" s="1">
        <v>1.46</v>
      </c>
      <c r="K241" s="1">
        <v>2.5099999999999998</v>
      </c>
      <c r="L241" s="1">
        <v>2.5099999999999998</v>
      </c>
      <c r="M241" s="1">
        <v>2.44</v>
      </c>
      <c r="N241" s="1">
        <v>2.5099999999999998</v>
      </c>
      <c r="O241" s="1">
        <v>2.5099999999999998</v>
      </c>
      <c r="P241" s="1">
        <v>2.5099999999999998</v>
      </c>
      <c r="Q241" s="1">
        <v>3.07</v>
      </c>
      <c r="R241" s="1">
        <v>2.5099999999999998</v>
      </c>
      <c r="S241" s="1">
        <v>2.5099999999999998</v>
      </c>
      <c r="T241" s="1">
        <v>2.5099999999999998</v>
      </c>
      <c r="U241" s="1">
        <v>2.58</v>
      </c>
      <c r="V241" s="1">
        <v>2.5099999999999998</v>
      </c>
      <c r="W241" s="1">
        <v>2.66</v>
      </c>
      <c r="X241" s="1">
        <v>2.41</v>
      </c>
      <c r="Y241" s="1">
        <v>2.5099999999999998</v>
      </c>
      <c r="Z241" s="1">
        <v>2.5099999999999998</v>
      </c>
      <c r="AA241" s="1">
        <v>2.5099999999999998</v>
      </c>
      <c r="AB241" s="1">
        <v>2.5099999999999998</v>
      </c>
      <c r="AC241" s="1">
        <v>2.5099999999999998</v>
      </c>
      <c r="AD241" s="1">
        <v>2.25</v>
      </c>
      <c r="AE241" s="1">
        <v>2.85</v>
      </c>
      <c r="AF241" s="1">
        <v>2.5099999999999998</v>
      </c>
      <c r="AG241" s="1">
        <v>2.5099999999999998</v>
      </c>
      <c r="AH241" s="1">
        <v>2.5099999999999998</v>
      </c>
      <c r="AI241" s="1">
        <v>3.35</v>
      </c>
      <c r="AJ241" s="1">
        <v>2.5099999999999998</v>
      </c>
      <c r="AK241" s="1">
        <v>2.37</v>
      </c>
      <c r="AL241" s="1">
        <v>2.1800000000000002</v>
      </c>
      <c r="AM241" s="1">
        <v>3.43</v>
      </c>
      <c r="AN241" s="1">
        <v>2.5099999999999998</v>
      </c>
      <c r="AO241" s="1">
        <v>2.78</v>
      </c>
      <c r="AQ241" s="83">
        <v>2.91</v>
      </c>
      <c r="AR241" s="83">
        <v>2.5099999999999998</v>
      </c>
    </row>
    <row r="242" spans="1:44" x14ac:dyDescent="0.25">
      <c r="A242" s="1">
        <v>72223091</v>
      </c>
      <c r="B242" s="1" t="s">
        <v>384</v>
      </c>
      <c r="C242" s="1" t="s">
        <v>163</v>
      </c>
      <c r="D242" s="1">
        <v>2.5099999999999998</v>
      </c>
      <c r="E242" s="1">
        <v>2.5099999999999998</v>
      </c>
      <c r="F242" s="1">
        <v>2.5099999999999998</v>
      </c>
      <c r="G242" s="1">
        <v>2.5099999999999998</v>
      </c>
      <c r="H242" s="1">
        <v>2.5099999999999998</v>
      </c>
      <c r="I242" s="1">
        <v>4.29</v>
      </c>
      <c r="J242" s="1">
        <v>1.46</v>
      </c>
      <c r="K242" s="1">
        <v>2.5099999999999998</v>
      </c>
      <c r="L242" s="1">
        <v>2.5099999999999998</v>
      </c>
      <c r="M242" s="1">
        <v>2.44</v>
      </c>
      <c r="N242" s="1">
        <v>2.5099999999999998</v>
      </c>
      <c r="O242" s="1">
        <v>2.5099999999999998</v>
      </c>
      <c r="P242" s="1">
        <v>2.5099999999999998</v>
      </c>
      <c r="Q242" s="1">
        <v>3.07</v>
      </c>
      <c r="R242" s="1">
        <v>2.5099999999999998</v>
      </c>
      <c r="S242" s="1">
        <v>2.5099999999999998</v>
      </c>
      <c r="T242" s="1">
        <v>2.5099999999999998</v>
      </c>
      <c r="U242" s="1">
        <v>2.58</v>
      </c>
      <c r="V242" s="1">
        <v>2.5099999999999998</v>
      </c>
      <c r="W242" s="1">
        <v>2.66</v>
      </c>
      <c r="X242" s="1">
        <v>2.41</v>
      </c>
      <c r="Y242" s="1">
        <v>2.5099999999999998</v>
      </c>
      <c r="Z242" s="1">
        <v>2.5099999999999998</v>
      </c>
      <c r="AA242" s="1">
        <v>2.5099999999999998</v>
      </c>
      <c r="AB242" s="1">
        <v>2.5099999999999998</v>
      </c>
      <c r="AC242" s="1">
        <v>2.5099999999999998</v>
      </c>
      <c r="AD242" s="1">
        <v>2.25</v>
      </c>
      <c r="AE242" s="1">
        <v>2.85</v>
      </c>
      <c r="AF242" s="1">
        <v>2.5099999999999998</v>
      </c>
      <c r="AG242" s="1">
        <v>2.5099999999999998</v>
      </c>
      <c r="AH242" s="1">
        <v>2.5099999999999998</v>
      </c>
      <c r="AI242" s="1">
        <v>3.35</v>
      </c>
      <c r="AJ242" s="1">
        <v>2.5099999999999998</v>
      </c>
      <c r="AK242" s="1">
        <v>2.37</v>
      </c>
      <c r="AL242" s="1">
        <v>2.1800000000000002</v>
      </c>
      <c r="AM242" s="1">
        <v>3.43</v>
      </c>
      <c r="AN242" s="1">
        <v>2.5099999999999998</v>
      </c>
      <c r="AO242" s="1">
        <v>2.78</v>
      </c>
      <c r="AQ242" s="83">
        <v>2.91</v>
      </c>
      <c r="AR242" s="83">
        <v>2.5099999999999998</v>
      </c>
    </row>
    <row r="243" spans="1:44" x14ac:dyDescent="0.25">
      <c r="A243" s="1">
        <v>72223097</v>
      </c>
      <c r="B243" s="1" t="s">
        <v>385</v>
      </c>
      <c r="C243" s="1" t="s">
        <v>163</v>
      </c>
      <c r="D243" s="1">
        <v>2.5099999999999998</v>
      </c>
      <c r="E243" s="1">
        <v>2.5099999999999998</v>
      </c>
      <c r="F243" s="1">
        <v>2.5099999999999998</v>
      </c>
      <c r="G243" s="1">
        <v>2.5099999999999998</v>
      </c>
      <c r="H243" s="1">
        <v>2.5099999999999998</v>
      </c>
      <c r="I243" s="1">
        <v>4.29</v>
      </c>
      <c r="J243" s="1">
        <v>1.46</v>
      </c>
      <c r="K243" s="1">
        <v>2.5099999999999998</v>
      </c>
      <c r="L243" s="1">
        <v>2.5099999999999998</v>
      </c>
      <c r="M243" s="1">
        <v>2.44</v>
      </c>
      <c r="N243" s="1">
        <v>2.5099999999999998</v>
      </c>
      <c r="O243" s="1">
        <v>2.5099999999999998</v>
      </c>
      <c r="P243" s="1">
        <v>2.5099999999999998</v>
      </c>
      <c r="Q243" s="1">
        <v>3.07</v>
      </c>
      <c r="R243" s="1">
        <v>2.5099999999999998</v>
      </c>
      <c r="S243" s="1">
        <v>2.5099999999999998</v>
      </c>
      <c r="T243" s="1">
        <v>2.5099999999999998</v>
      </c>
      <c r="U243" s="1">
        <v>2.58</v>
      </c>
      <c r="V243" s="1">
        <v>2.5099999999999998</v>
      </c>
      <c r="W243" s="1">
        <v>2.66</v>
      </c>
      <c r="X243" s="1">
        <v>2.41</v>
      </c>
      <c r="Y243" s="1">
        <v>2.5099999999999998</v>
      </c>
      <c r="Z243" s="1">
        <v>2.5099999999999998</v>
      </c>
      <c r="AA243" s="1">
        <v>2.5099999999999998</v>
      </c>
      <c r="AB243" s="1">
        <v>2.5099999999999998</v>
      </c>
      <c r="AC243" s="1">
        <v>2.5099999999999998</v>
      </c>
      <c r="AD243" s="1">
        <v>2.25</v>
      </c>
      <c r="AE243" s="1">
        <v>2.85</v>
      </c>
      <c r="AF243" s="1">
        <v>2.5099999999999998</v>
      </c>
      <c r="AG243" s="1">
        <v>2.5099999999999998</v>
      </c>
      <c r="AH243" s="1">
        <v>2.5099999999999998</v>
      </c>
      <c r="AI243" s="1">
        <v>3.35</v>
      </c>
      <c r="AJ243" s="1">
        <v>2.5099999999999998</v>
      </c>
      <c r="AK243" s="1">
        <v>2.37</v>
      </c>
      <c r="AL243" s="1">
        <v>2.1800000000000002</v>
      </c>
      <c r="AM243" s="1">
        <v>3.43</v>
      </c>
      <c r="AN243" s="1">
        <v>2.5099999999999998</v>
      </c>
      <c r="AO243" s="1">
        <v>2.78</v>
      </c>
      <c r="AQ243" s="83">
        <v>2.91</v>
      </c>
      <c r="AR243" s="83">
        <v>2.5099999999999998</v>
      </c>
    </row>
    <row r="244" spans="1:44" x14ac:dyDescent="0.25">
      <c r="A244" s="1">
        <v>72224010</v>
      </c>
      <c r="B244" s="1" t="s">
        <v>386</v>
      </c>
      <c r="C244" s="1" t="s">
        <v>163</v>
      </c>
      <c r="D244" s="1">
        <v>2.14</v>
      </c>
      <c r="E244" s="1">
        <v>2.14</v>
      </c>
      <c r="F244" s="1">
        <v>2.14</v>
      </c>
      <c r="G244" s="1">
        <v>2.14</v>
      </c>
      <c r="H244" s="1">
        <v>2.14</v>
      </c>
      <c r="I244" s="1">
        <v>2.44</v>
      </c>
      <c r="J244" s="1">
        <v>1.64</v>
      </c>
      <c r="K244" s="1">
        <v>2.14</v>
      </c>
      <c r="L244" s="1">
        <v>2.14</v>
      </c>
      <c r="M244" s="1">
        <v>2.25</v>
      </c>
      <c r="N244" s="1">
        <v>2.14</v>
      </c>
      <c r="O244" s="1">
        <v>2.14</v>
      </c>
      <c r="P244" s="1">
        <v>2.14</v>
      </c>
      <c r="Q244" s="1">
        <v>2.14</v>
      </c>
      <c r="R244" s="1">
        <v>2.14</v>
      </c>
      <c r="S244" s="1">
        <v>2.14</v>
      </c>
      <c r="T244" s="1">
        <v>2.14</v>
      </c>
      <c r="U244" s="1">
        <v>2.5099999999999998</v>
      </c>
      <c r="V244" s="1">
        <v>2.14</v>
      </c>
      <c r="W244" s="1">
        <v>2.17</v>
      </c>
      <c r="X244" s="1">
        <v>2.0499999999999998</v>
      </c>
      <c r="Y244" s="1">
        <v>2.14</v>
      </c>
      <c r="Z244" s="1">
        <v>2.14</v>
      </c>
      <c r="AA244" s="1">
        <v>2.14</v>
      </c>
      <c r="AB244" s="1">
        <v>2.14</v>
      </c>
      <c r="AC244" s="1">
        <v>2.14</v>
      </c>
      <c r="AD244" s="1">
        <v>2.2599999999999998</v>
      </c>
      <c r="AE244" s="1">
        <v>3.28</v>
      </c>
      <c r="AF244" s="1">
        <v>2.14</v>
      </c>
      <c r="AG244" s="1">
        <v>2.14</v>
      </c>
      <c r="AH244" s="1">
        <v>2.14</v>
      </c>
      <c r="AI244" s="1">
        <v>2.1</v>
      </c>
      <c r="AJ244" s="1">
        <v>2.14</v>
      </c>
      <c r="AK244" s="1">
        <v>2.12</v>
      </c>
      <c r="AL244" s="1">
        <v>2.4</v>
      </c>
      <c r="AM244" s="1">
        <v>2.16</v>
      </c>
      <c r="AN244" s="1">
        <v>2.14</v>
      </c>
      <c r="AO244" s="1">
        <v>2.78</v>
      </c>
      <c r="AQ244" s="83">
        <v>2.16</v>
      </c>
      <c r="AR244" s="83">
        <v>2.14</v>
      </c>
    </row>
    <row r="245" spans="1:44" x14ac:dyDescent="0.25">
      <c r="A245" s="1">
        <v>72224050</v>
      </c>
      <c r="B245" s="1" t="s">
        <v>387</v>
      </c>
      <c r="C245" s="1" t="s">
        <v>163</v>
      </c>
      <c r="D245" s="1">
        <v>2.14</v>
      </c>
      <c r="E245" s="1">
        <v>2.14</v>
      </c>
      <c r="F245" s="1">
        <v>2.14</v>
      </c>
      <c r="G245" s="1">
        <v>2.14</v>
      </c>
      <c r="H245" s="1">
        <v>2.14</v>
      </c>
      <c r="I245" s="1">
        <v>2.44</v>
      </c>
      <c r="J245" s="1">
        <v>1.64</v>
      </c>
      <c r="K245" s="1">
        <v>2.14</v>
      </c>
      <c r="L245" s="1">
        <v>2.14</v>
      </c>
      <c r="M245" s="1">
        <v>2.25</v>
      </c>
      <c r="N245" s="1">
        <v>2.14</v>
      </c>
      <c r="O245" s="1">
        <v>2.14</v>
      </c>
      <c r="P245" s="1">
        <v>2.14</v>
      </c>
      <c r="Q245" s="1">
        <v>2.14</v>
      </c>
      <c r="R245" s="1">
        <v>2.14</v>
      </c>
      <c r="S245" s="1">
        <v>2.14</v>
      </c>
      <c r="T245" s="1">
        <v>2.14</v>
      </c>
      <c r="U245" s="1">
        <v>2.5099999999999998</v>
      </c>
      <c r="V245" s="1">
        <v>2.14</v>
      </c>
      <c r="W245" s="1">
        <v>2.17</v>
      </c>
      <c r="X245" s="1">
        <v>2.0499999999999998</v>
      </c>
      <c r="Y245" s="1">
        <v>2.14</v>
      </c>
      <c r="Z245" s="1">
        <v>2.14</v>
      </c>
      <c r="AA245" s="1">
        <v>2.14</v>
      </c>
      <c r="AB245" s="1">
        <v>2.14</v>
      </c>
      <c r="AC245" s="1">
        <v>2.14</v>
      </c>
      <c r="AD245" s="1">
        <v>2.2599999999999998</v>
      </c>
      <c r="AE245" s="1">
        <v>3.28</v>
      </c>
      <c r="AF245" s="1">
        <v>2.14</v>
      </c>
      <c r="AG245" s="1">
        <v>2.14</v>
      </c>
      <c r="AH245" s="1">
        <v>2.14</v>
      </c>
      <c r="AI245" s="1">
        <v>2.1</v>
      </c>
      <c r="AJ245" s="1">
        <v>2.14</v>
      </c>
      <c r="AK245" s="1">
        <v>2.12</v>
      </c>
      <c r="AL245" s="1">
        <v>2.4</v>
      </c>
      <c r="AM245" s="1">
        <v>2.16</v>
      </c>
      <c r="AN245" s="1">
        <v>2.14</v>
      </c>
      <c r="AO245" s="1">
        <v>2.78</v>
      </c>
      <c r="AQ245" s="83">
        <v>2.16</v>
      </c>
      <c r="AR245" s="83">
        <v>2.14</v>
      </c>
    </row>
    <row r="246" spans="1:44" x14ac:dyDescent="0.25">
      <c r="A246" s="1">
        <v>72224090</v>
      </c>
      <c r="B246" s="1" t="s">
        <v>388</v>
      </c>
      <c r="C246" s="1" t="s">
        <v>163</v>
      </c>
      <c r="D246" s="1">
        <v>2.14</v>
      </c>
      <c r="E246" s="1">
        <v>2.14</v>
      </c>
      <c r="F246" s="1">
        <v>2.14</v>
      </c>
      <c r="G246" s="1">
        <v>2.14</v>
      </c>
      <c r="H246" s="1">
        <v>2.14</v>
      </c>
      <c r="I246" s="1">
        <v>2.44</v>
      </c>
      <c r="J246" s="1">
        <v>1.64</v>
      </c>
      <c r="K246" s="1">
        <v>2.14</v>
      </c>
      <c r="L246" s="1">
        <v>2.14</v>
      </c>
      <c r="M246" s="1">
        <v>2.25</v>
      </c>
      <c r="N246" s="1">
        <v>2.14</v>
      </c>
      <c r="O246" s="1">
        <v>2.14</v>
      </c>
      <c r="P246" s="1">
        <v>2.14</v>
      </c>
      <c r="Q246" s="1">
        <v>2.14</v>
      </c>
      <c r="R246" s="1">
        <v>2.14</v>
      </c>
      <c r="S246" s="1">
        <v>2.14</v>
      </c>
      <c r="T246" s="1">
        <v>2.14</v>
      </c>
      <c r="U246" s="1">
        <v>2.5099999999999998</v>
      </c>
      <c r="V246" s="1">
        <v>2.14</v>
      </c>
      <c r="W246" s="1">
        <v>2.17</v>
      </c>
      <c r="X246" s="1">
        <v>2.0499999999999998</v>
      </c>
      <c r="Y246" s="1">
        <v>2.14</v>
      </c>
      <c r="Z246" s="1">
        <v>2.14</v>
      </c>
      <c r="AA246" s="1">
        <v>2.14</v>
      </c>
      <c r="AB246" s="1">
        <v>2.14</v>
      </c>
      <c r="AC246" s="1">
        <v>2.14</v>
      </c>
      <c r="AD246" s="1">
        <v>2.2599999999999998</v>
      </c>
      <c r="AE246" s="1">
        <v>3.28</v>
      </c>
      <c r="AF246" s="1">
        <v>2.14</v>
      </c>
      <c r="AG246" s="1">
        <v>2.14</v>
      </c>
      <c r="AH246" s="1">
        <v>2.14</v>
      </c>
      <c r="AI246" s="1">
        <v>2.1</v>
      </c>
      <c r="AJ246" s="1">
        <v>2.14</v>
      </c>
      <c r="AK246" s="1">
        <v>2.12</v>
      </c>
      <c r="AL246" s="1">
        <v>2.4</v>
      </c>
      <c r="AM246" s="1">
        <v>2.16</v>
      </c>
      <c r="AN246" s="1">
        <v>2.14</v>
      </c>
      <c r="AO246" s="1">
        <v>2.78</v>
      </c>
      <c r="AQ246" s="83">
        <v>2.16</v>
      </c>
      <c r="AR246" s="83">
        <v>2.14</v>
      </c>
    </row>
    <row r="247" spans="1:44" x14ac:dyDescent="0.25">
      <c r="A247" s="1">
        <v>72230011</v>
      </c>
      <c r="B247" s="1" t="s">
        <v>389</v>
      </c>
      <c r="C247" s="1" t="s">
        <v>163</v>
      </c>
      <c r="D247" s="1">
        <v>2.13</v>
      </c>
      <c r="E247" s="1">
        <v>2.13</v>
      </c>
      <c r="F247" s="1">
        <v>2.13</v>
      </c>
      <c r="G247" s="1">
        <v>2.13</v>
      </c>
      <c r="H247" s="1">
        <v>2.13</v>
      </c>
      <c r="I247" s="1">
        <v>2.4700000000000002</v>
      </c>
      <c r="J247" s="1">
        <v>1.64</v>
      </c>
      <c r="K247" s="1">
        <v>2.13</v>
      </c>
      <c r="L247" s="1">
        <v>2.13</v>
      </c>
      <c r="M247" s="1">
        <v>2.25</v>
      </c>
      <c r="N247" s="1">
        <v>2.13</v>
      </c>
      <c r="O247" s="1">
        <v>2.13</v>
      </c>
      <c r="P247" s="1">
        <v>2.13</v>
      </c>
      <c r="Q247" s="1">
        <v>2.14</v>
      </c>
      <c r="R247" s="1">
        <v>2.13</v>
      </c>
      <c r="S247" s="1">
        <v>2.13</v>
      </c>
      <c r="T247" s="1">
        <v>2.13</v>
      </c>
      <c r="U247" s="1">
        <v>2.5099999999999998</v>
      </c>
      <c r="V247" s="1">
        <v>2.13</v>
      </c>
      <c r="W247" s="1">
        <v>2.1800000000000002</v>
      </c>
      <c r="X247" s="1">
        <v>2.0499999999999998</v>
      </c>
      <c r="Y247" s="1">
        <v>2.13</v>
      </c>
      <c r="Z247" s="1">
        <v>2.13</v>
      </c>
      <c r="AA247" s="1">
        <v>2.13</v>
      </c>
      <c r="AB247" s="1">
        <v>2.13</v>
      </c>
      <c r="AC247" s="1">
        <v>2.13</v>
      </c>
      <c r="AD247" s="1">
        <v>2.2599999999999998</v>
      </c>
      <c r="AE247" s="1">
        <v>3.28</v>
      </c>
      <c r="AF247" s="1">
        <v>2.13</v>
      </c>
      <c r="AG247" s="1">
        <v>2.13</v>
      </c>
      <c r="AH247" s="1">
        <v>2.13</v>
      </c>
      <c r="AI247" s="1">
        <v>2.1</v>
      </c>
      <c r="AJ247" s="1">
        <v>2.13</v>
      </c>
      <c r="AK247" s="1">
        <v>2.12</v>
      </c>
      <c r="AL247" s="1">
        <v>2.4</v>
      </c>
      <c r="AM247" s="1">
        <v>2.16</v>
      </c>
      <c r="AN247" s="1">
        <v>2.13</v>
      </c>
      <c r="AO247" s="1">
        <v>2.78</v>
      </c>
      <c r="AQ247" s="83">
        <v>2.16</v>
      </c>
      <c r="AR247" s="83">
        <v>2.13</v>
      </c>
    </row>
    <row r="248" spans="1:44" x14ac:dyDescent="0.25">
      <c r="A248" s="1">
        <v>72230019</v>
      </c>
      <c r="B248" s="1" t="s">
        <v>390</v>
      </c>
      <c r="C248" s="1" t="s">
        <v>163</v>
      </c>
      <c r="D248" s="1">
        <v>2.13</v>
      </c>
      <c r="E248" s="1">
        <v>2.13</v>
      </c>
      <c r="F248" s="1">
        <v>2.13</v>
      </c>
      <c r="G248" s="1">
        <v>2.13</v>
      </c>
      <c r="H248" s="1">
        <v>2.13</v>
      </c>
      <c r="I248" s="1">
        <v>2.4700000000000002</v>
      </c>
      <c r="J248" s="1">
        <v>1.64</v>
      </c>
      <c r="K248" s="1">
        <v>2.13</v>
      </c>
      <c r="L248" s="1">
        <v>2.13</v>
      </c>
      <c r="M248" s="1">
        <v>2.25</v>
      </c>
      <c r="N248" s="1">
        <v>2.13</v>
      </c>
      <c r="O248" s="1">
        <v>2.13</v>
      </c>
      <c r="P248" s="1">
        <v>2.13</v>
      </c>
      <c r="Q248" s="1">
        <v>2.14</v>
      </c>
      <c r="R248" s="1">
        <v>2.13</v>
      </c>
      <c r="S248" s="1">
        <v>2.13</v>
      </c>
      <c r="T248" s="1">
        <v>2.13</v>
      </c>
      <c r="U248" s="1">
        <v>2.5099999999999998</v>
      </c>
      <c r="V248" s="1">
        <v>2.13</v>
      </c>
      <c r="W248" s="1">
        <v>2.1800000000000002</v>
      </c>
      <c r="X248" s="1">
        <v>2.0499999999999998</v>
      </c>
      <c r="Y248" s="1">
        <v>2.13</v>
      </c>
      <c r="Z248" s="1">
        <v>2.13</v>
      </c>
      <c r="AA248" s="1">
        <v>2.13</v>
      </c>
      <c r="AB248" s="1">
        <v>2.13</v>
      </c>
      <c r="AC248" s="1">
        <v>2.13</v>
      </c>
      <c r="AD248" s="1">
        <v>2.2599999999999998</v>
      </c>
      <c r="AE248" s="1">
        <v>3.28</v>
      </c>
      <c r="AF248" s="1">
        <v>2.13</v>
      </c>
      <c r="AG248" s="1">
        <v>2.13</v>
      </c>
      <c r="AH248" s="1">
        <v>2.13</v>
      </c>
      <c r="AI248" s="1">
        <v>2.1</v>
      </c>
      <c r="AJ248" s="1">
        <v>2.13</v>
      </c>
      <c r="AK248" s="1">
        <v>2.12</v>
      </c>
      <c r="AL248" s="1">
        <v>2.4</v>
      </c>
      <c r="AM248" s="1">
        <v>2.16</v>
      </c>
      <c r="AN248" s="1">
        <v>2.13</v>
      </c>
      <c r="AO248" s="1">
        <v>2.78</v>
      </c>
      <c r="AQ248" s="83">
        <v>2.16</v>
      </c>
      <c r="AR248" s="83">
        <v>2.13</v>
      </c>
    </row>
    <row r="249" spans="1:44" x14ac:dyDescent="0.25">
      <c r="A249" s="1">
        <v>72230091</v>
      </c>
      <c r="B249" s="1" t="s">
        <v>391</v>
      </c>
      <c r="C249" s="1" t="s">
        <v>163</v>
      </c>
      <c r="D249" s="1">
        <v>2.13</v>
      </c>
      <c r="E249" s="1">
        <v>2.13</v>
      </c>
      <c r="F249" s="1">
        <v>2.13</v>
      </c>
      <c r="G249" s="1">
        <v>2.13</v>
      </c>
      <c r="H249" s="1">
        <v>2.13</v>
      </c>
      <c r="I249" s="1">
        <v>2.4700000000000002</v>
      </c>
      <c r="J249" s="1">
        <v>1.64</v>
      </c>
      <c r="K249" s="1">
        <v>2.13</v>
      </c>
      <c r="L249" s="1">
        <v>2.13</v>
      </c>
      <c r="M249" s="1">
        <v>2.25</v>
      </c>
      <c r="N249" s="1">
        <v>2.13</v>
      </c>
      <c r="O249" s="1">
        <v>2.13</v>
      </c>
      <c r="P249" s="1">
        <v>2.13</v>
      </c>
      <c r="Q249" s="1">
        <v>2.14</v>
      </c>
      <c r="R249" s="1">
        <v>2.13</v>
      </c>
      <c r="S249" s="1">
        <v>2.13</v>
      </c>
      <c r="T249" s="1">
        <v>2.13</v>
      </c>
      <c r="U249" s="1">
        <v>2.5099999999999998</v>
      </c>
      <c r="V249" s="1">
        <v>2.13</v>
      </c>
      <c r="W249" s="1">
        <v>2.1800000000000002</v>
      </c>
      <c r="X249" s="1">
        <v>2.0499999999999998</v>
      </c>
      <c r="Y249" s="1">
        <v>2.13</v>
      </c>
      <c r="Z249" s="1">
        <v>2.13</v>
      </c>
      <c r="AA249" s="1">
        <v>2.13</v>
      </c>
      <c r="AB249" s="1">
        <v>2.13</v>
      </c>
      <c r="AC249" s="1">
        <v>2.13</v>
      </c>
      <c r="AD249" s="1">
        <v>2.2599999999999998</v>
      </c>
      <c r="AE249" s="1">
        <v>3.28</v>
      </c>
      <c r="AF249" s="1">
        <v>2.13</v>
      </c>
      <c r="AG249" s="1">
        <v>2.13</v>
      </c>
      <c r="AH249" s="1">
        <v>2.13</v>
      </c>
      <c r="AI249" s="1">
        <v>2.1</v>
      </c>
      <c r="AJ249" s="1">
        <v>2.13</v>
      </c>
      <c r="AK249" s="1">
        <v>2.12</v>
      </c>
      <c r="AL249" s="1">
        <v>2.4</v>
      </c>
      <c r="AM249" s="1">
        <v>2.16</v>
      </c>
      <c r="AN249" s="1">
        <v>2.13</v>
      </c>
      <c r="AO249" s="1">
        <v>2.78</v>
      </c>
      <c r="AQ249" s="83">
        <v>2.16</v>
      </c>
      <c r="AR249" s="83">
        <v>2.13</v>
      </c>
    </row>
    <row r="250" spans="1:44" x14ac:dyDescent="0.25">
      <c r="A250" s="1">
        <v>72230099</v>
      </c>
      <c r="B250" s="1" t="s">
        <v>392</v>
      </c>
      <c r="C250" s="1" t="s">
        <v>163</v>
      </c>
      <c r="D250" s="1">
        <v>2.13</v>
      </c>
      <c r="E250" s="1">
        <v>2.13</v>
      </c>
      <c r="F250" s="1">
        <v>2.13</v>
      </c>
      <c r="G250" s="1">
        <v>2.13</v>
      </c>
      <c r="H250" s="1">
        <v>2.13</v>
      </c>
      <c r="I250" s="1">
        <v>2.4700000000000002</v>
      </c>
      <c r="J250" s="1">
        <v>1.64</v>
      </c>
      <c r="K250" s="1">
        <v>2.13</v>
      </c>
      <c r="L250" s="1">
        <v>2.13</v>
      </c>
      <c r="M250" s="1">
        <v>2.25</v>
      </c>
      <c r="N250" s="1">
        <v>2.13</v>
      </c>
      <c r="O250" s="1">
        <v>2.13</v>
      </c>
      <c r="P250" s="1">
        <v>2.13</v>
      </c>
      <c r="Q250" s="1">
        <v>2.14</v>
      </c>
      <c r="R250" s="1">
        <v>2.13</v>
      </c>
      <c r="S250" s="1">
        <v>2.13</v>
      </c>
      <c r="T250" s="1">
        <v>2.13</v>
      </c>
      <c r="U250" s="1">
        <v>2.5099999999999998</v>
      </c>
      <c r="V250" s="1">
        <v>2.13</v>
      </c>
      <c r="W250" s="1">
        <v>2.1800000000000002</v>
      </c>
      <c r="X250" s="1">
        <v>2.0499999999999998</v>
      </c>
      <c r="Y250" s="1">
        <v>2.13</v>
      </c>
      <c r="Z250" s="1">
        <v>2.13</v>
      </c>
      <c r="AA250" s="1">
        <v>2.13</v>
      </c>
      <c r="AB250" s="1">
        <v>2.13</v>
      </c>
      <c r="AC250" s="1">
        <v>2.13</v>
      </c>
      <c r="AD250" s="1">
        <v>2.2599999999999998</v>
      </c>
      <c r="AE250" s="1">
        <v>3.28</v>
      </c>
      <c r="AF250" s="1">
        <v>2.13</v>
      </c>
      <c r="AG250" s="1">
        <v>2.13</v>
      </c>
      <c r="AH250" s="1">
        <v>2.13</v>
      </c>
      <c r="AI250" s="1">
        <v>2.1</v>
      </c>
      <c r="AJ250" s="1">
        <v>2.13</v>
      </c>
      <c r="AK250" s="1">
        <v>2.12</v>
      </c>
      <c r="AL250" s="1">
        <v>2.4</v>
      </c>
      <c r="AM250" s="1">
        <v>2.16</v>
      </c>
      <c r="AN250" s="1">
        <v>2.13</v>
      </c>
      <c r="AO250" s="1">
        <v>2.78</v>
      </c>
      <c r="AQ250" s="83">
        <v>2.16</v>
      </c>
      <c r="AR250" s="83">
        <v>2.13</v>
      </c>
    </row>
    <row r="251" spans="1:44" x14ac:dyDescent="0.25">
      <c r="A251" s="1">
        <v>72241010</v>
      </c>
      <c r="B251" s="1" t="s">
        <v>393</v>
      </c>
      <c r="C251" s="1" t="s">
        <v>167</v>
      </c>
      <c r="D251" s="1">
        <v>2.41</v>
      </c>
      <c r="E251" s="1">
        <v>2.41</v>
      </c>
      <c r="F251" s="1">
        <v>2.41</v>
      </c>
      <c r="G251" s="1">
        <v>2.41</v>
      </c>
      <c r="H251" s="1">
        <v>2.41</v>
      </c>
      <c r="I251" s="1">
        <v>3.98</v>
      </c>
      <c r="J251" s="1">
        <v>0.12</v>
      </c>
      <c r="K251" s="1">
        <v>2.41</v>
      </c>
      <c r="L251" s="1">
        <v>2.41</v>
      </c>
      <c r="M251" s="1">
        <v>1.91</v>
      </c>
      <c r="N251" s="1">
        <v>2.41</v>
      </c>
      <c r="O251" s="1">
        <v>2.41</v>
      </c>
      <c r="P251" s="1">
        <v>2.41</v>
      </c>
      <c r="Q251" s="1">
        <v>2.83</v>
      </c>
      <c r="R251" s="1">
        <v>2.41</v>
      </c>
      <c r="S251" s="1">
        <v>2.41</v>
      </c>
      <c r="T251" s="1">
        <v>2.41</v>
      </c>
      <c r="U251" s="1">
        <v>2.78</v>
      </c>
      <c r="V251" s="1">
        <v>2.41</v>
      </c>
      <c r="W251" s="1">
        <v>2.56</v>
      </c>
      <c r="X251" s="1">
        <v>2.09</v>
      </c>
      <c r="Y251" s="1">
        <v>2.41</v>
      </c>
      <c r="Z251" s="1">
        <v>2.41</v>
      </c>
      <c r="AA251" s="1">
        <v>2.41</v>
      </c>
      <c r="AB251" s="1">
        <v>2.41</v>
      </c>
      <c r="AC251" s="1">
        <v>2.41</v>
      </c>
      <c r="AD251" s="1">
        <v>2.31</v>
      </c>
      <c r="AE251" s="1">
        <v>3.3</v>
      </c>
      <c r="AF251" s="1">
        <v>2.41</v>
      </c>
      <c r="AG251" s="1">
        <v>2.41</v>
      </c>
      <c r="AH251" s="1">
        <v>2.41</v>
      </c>
      <c r="AI251" s="1">
        <v>3.01</v>
      </c>
      <c r="AJ251" s="1">
        <v>2.41</v>
      </c>
      <c r="AK251" s="1">
        <v>2.08</v>
      </c>
      <c r="AL251" s="1">
        <v>1.3</v>
      </c>
      <c r="AM251" s="1">
        <v>3</v>
      </c>
      <c r="AN251" s="1">
        <v>2.41</v>
      </c>
      <c r="AO251" s="1">
        <v>3.41</v>
      </c>
      <c r="AQ251" s="83">
        <v>2.57</v>
      </c>
      <c r="AR251" s="83">
        <v>2.41</v>
      </c>
    </row>
    <row r="252" spans="1:44" x14ac:dyDescent="0.25">
      <c r="A252" s="1">
        <v>72241090</v>
      </c>
      <c r="B252" s="1" t="s">
        <v>394</v>
      </c>
      <c r="C252" s="1" t="s">
        <v>167</v>
      </c>
      <c r="D252" s="1">
        <v>2.41</v>
      </c>
      <c r="E252" s="1">
        <v>2.41</v>
      </c>
      <c r="F252" s="1">
        <v>2.41</v>
      </c>
      <c r="G252" s="1">
        <v>2.41</v>
      </c>
      <c r="H252" s="1">
        <v>2.41</v>
      </c>
      <c r="I252" s="1">
        <v>3.98</v>
      </c>
      <c r="J252" s="1">
        <v>0.12</v>
      </c>
      <c r="K252" s="1">
        <v>2.41</v>
      </c>
      <c r="L252" s="1">
        <v>2.41</v>
      </c>
      <c r="M252" s="1">
        <v>1.91</v>
      </c>
      <c r="N252" s="1">
        <v>2.41</v>
      </c>
      <c r="O252" s="1">
        <v>2.41</v>
      </c>
      <c r="P252" s="1">
        <v>2.41</v>
      </c>
      <c r="Q252" s="1">
        <v>2.83</v>
      </c>
      <c r="R252" s="1">
        <v>2.41</v>
      </c>
      <c r="S252" s="1">
        <v>2.41</v>
      </c>
      <c r="T252" s="1">
        <v>2.41</v>
      </c>
      <c r="U252" s="1">
        <v>2.78</v>
      </c>
      <c r="V252" s="1">
        <v>2.41</v>
      </c>
      <c r="W252" s="1">
        <v>2.56</v>
      </c>
      <c r="X252" s="1">
        <v>2.09</v>
      </c>
      <c r="Y252" s="1">
        <v>2.41</v>
      </c>
      <c r="Z252" s="1">
        <v>2.41</v>
      </c>
      <c r="AA252" s="1">
        <v>2.41</v>
      </c>
      <c r="AB252" s="1">
        <v>2.41</v>
      </c>
      <c r="AC252" s="1">
        <v>2.41</v>
      </c>
      <c r="AD252" s="1">
        <v>2.31</v>
      </c>
      <c r="AE252" s="1">
        <v>3.3</v>
      </c>
      <c r="AF252" s="1">
        <v>2.41</v>
      </c>
      <c r="AG252" s="1">
        <v>2.41</v>
      </c>
      <c r="AH252" s="1">
        <v>2.41</v>
      </c>
      <c r="AI252" s="1">
        <v>3.01</v>
      </c>
      <c r="AJ252" s="1">
        <v>2.41</v>
      </c>
      <c r="AK252" s="1">
        <v>2.08</v>
      </c>
      <c r="AL252" s="1">
        <v>1.3</v>
      </c>
      <c r="AM252" s="1">
        <v>3</v>
      </c>
      <c r="AN252" s="1">
        <v>2.41</v>
      </c>
      <c r="AO252" s="1">
        <v>3.41</v>
      </c>
      <c r="AQ252" s="83">
        <v>2.57</v>
      </c>
      <c r="AR252" s="83">
        <v>2.41</v>
      </c>
    </row>
    <row r="253" spans="1:44" x14ac:dyDescent="0.25">
      <c r="A253" s="1">
        <v>72249002</v>
      </c>
      <c r="B253" s="1" t="s">
        <v>395</v>
      </c>
      <c r="C253" s="1" t="s">
        <v>167</v>
      </c>
      <c r="D253" s="1">
        <v>1.95</v>
      </c>
      <c r="E253" s="1">
        <v>1.95</v>
      </c>
      <c r="F253" s="1">
        <v>1.95</v>
      </c>
      <c r="G253" s="1">
        <v>1.95</v>
      </c>
      <c r="H253" s="1">
        <v>1.95</v>
      </c>
      <c r="I253" s="1">
        <v>2.0299999999999998</v>
      </c>
      <c r="J253" s="1">
        <v>0.13</v>
      </c>
      <c r="K253" s="1">
        <v>1.95</v>
      </c>
      <c r="L253" s="1">
        <v>1.95</v>
      </c>
      <c r="M253" s="1">
        <v>1.71</v>
      </c>
      <c r="N253" s="1">
        <v>1.95</v>
      </c>
      <c r="O253" s="1">
        <v>1.95</v>
      </c>
      <c r="P253" s="1">
        <v>1.95</v>
      </c>
      <c r="Q253" s="1">
        <v>1.98</v>
      </c>
      <c r="R253" s="1">
        <v>1.95</v>
      </c>
      <c r="S253" s="1">
        <v>1.95</v>
      </c>
      <c r="T253" s="1">
        <v>1.95</v>
      </c>
      <c r="U253" s="1">
        <v>2.72</v>
      </c>
      <c r="V253" s="1">
        <v>1.95</v>
      </c>
      <c r="W253" s="1">
        <v>2.0499999999999998</v>
      </c>
      <c r="X253" s="1">
        <v>1.72</v>
      </c>
      <c r="Y253" s="1">
        <v>1.95</v>
      </c>
      <c r="Z253" s="1">
        <v>1.95</v>
      </c>
      <c r="AA253" s="1">
        <v>1.95</v>
      </c>
      <c r="AB253" s="1">
        <v>1.95</v>
      </c>
      <c r="AC253" s="1">
        <v>1.95</v>
      </c>
      <c r="AD253" s="1">
        <v>2.3199999999999998</v>
      </c>
      <c r="AE253" s="1">
        <v>3.59</v>
      </c>
      <c r="AF253" s="1">
        <v>1.95</v>
      </c>
      <c r="AG253" s="1">
        <v>1.95</v>
      </c>
      <c r="AH253" s="1">
        <v>1.95</v>
      </c>
      <c r="AI253" s="1">
        <v>1.87</v>
      </c>
      <c r="AJ253" s="1">
        <v>1.95</v>
      </c>
      <c r="AK253" s="1">
        <v>1.82</v>
      </c>
      <c r="AL253" s="1">
        <v>1.45</v>
      </c>
      <c r="AM253" s="1">
        <v>1.67</v>
      </c>
      <c r="AN253" s="1">
        <v>1.95</v>
      </c>
      <c r="AO253" s="1">
        <v>3.5</v>
      </c>
      <c r="AQ253" s="83">
        <v>1.78</v>
      </c>
      <c r="AR253" s="83">
        <v>1.95</v>
      </c>
    </row>
    <row r="254" spans="1:44" x14ac:dyDescent="0.25">
      <c r="A254" s="1">
        <v>72249003</v>
      </c>
      <c r="B254" s="1" t="s">
        <v>396</v>
      </c>
      <c r="C254" s="1" t="s">
        <v>167</v>
      </c>
      <c r="D254" s="1">
        <v>1.95</v>
      </c>
      <c r="E254" s="1">
        <v>1.95</v>
      </c>
      <c r="F254" s="1">
        <v>1.95</v>
      </c>
      <c r="G254" s="1">
        <v>1.95</v>
      </c>
      <c r="H254" s="1">
        <v>1.95</v>
      </c>
      <c r="I254" s="1">
        <v>2.0299999999999998</v>
      </c>
      <c r="J254" s="1">
        <v>0.13</v>
      </c>
      <c r="K254" s="1">
        <v>1.95</v>
      </c>
      <c r="L254" s="1">
        <v>1.95</v>
      </c>
      <c r="M254" s="1">
        <v>1.71</v>
      </c>
      <c r="N254" s="1">
        <v>1.95</v>
      </c>
      <c r="O254" s="1">
        <v>1.95</v>
      </c>
      <c r="P254" s="1">
        <v>1.95</v>
      </c>
      <c r="Q254" s="1">
        <v>1.98</v>
      </c>
      <c r="R254" s="1">
        <v>1.95</v>
      </c>
      <c r="S254" s="1">
        <v>1.95</v>
      </c>
      <c r="T254" s="1">
        <v>1.95</v>
      </c>
      <c r="U254" s="1">
        <v>2.72</v>
      </c>
      <c r="V254" s="1">
        <v>1.95</v>
      </c>
      <c r="W254" s="1">
        <v>2.0499999999999998</v>
      </c>
      <c r="X254" s="1">
        <v>1.72</v>
      </c>
      <c r="Y254" s="1">
        <v>1.95</v>
      </c>
      <c r="Z254" s="1">
        <v>1.95</v>
      </c>
      <c r="AA254" s="1">
        <v>1.95</v>
      </c>
      <c r="AB254" s="1">
        <v>1.95</v>
      </c>
      <c r="AC254" s="1">
        <v>1.95</v>
      </c>
      <c r="AD254" s="1">
        <v>2.3199999999999998</v>
      </c>
      <c r="AE254" s="1">
        <v>3.59</v>
      </c>
      <c r="AF254" s="1">
        <v>1.95</v>
      </c>
      <c r="AG254" s="1">
        <v>1.95</v>
      </c>
      <c r="AH254" s="1">
        <v>1.95</v>
      </c>
      <c r="AI254" s="1">
        <v>1.87</v>
      </c>
      <c r="AJ254" s="1">
        <v>1.95</v>
      </c>
      <c r="AK254" s="1">
        <v>1.82</v>
      </c>
      <c r="AL254" s="1">
        <v>1.45</v>
      </c>
      <c r="AM254" s="1">
        <v>1.67</v>
      </c>
      <c r="AN254" s="1">
        <v>1.95</v>
      </c>
      <c r="AO254" s="1">
        <v>3.5</v>
      </c>
      <c r="AQ254" s="83">
        <v>1.78</v>
      </c>
      <c r="AR254" s="83">
        <v>1.95</v>
      </c>
    </row>
    <row r="255" spans="1:44" x14ac:dyDescent="0.25">
      <c r="A255" s="1">
        <v>72249005</v>
      </c>
      <c r="B255" s="1" t="s">
        <v>397</v>
      </c>
      <c r="C255" s="1" t="s">
        <v>167</v>
      </c>
      <c r="D255" s="1">
        <v>1.95</v>
      </c>
      <c r="E255" s="1">
        <v>1.95</v>
      </c>
      <c r="F255" s="1">
        <v>1.95</v>
      </c>
      <c r="G255" s="1">
        <v>1.95</v>
      </c>
      <c r="H255" s="1">
        <v>1.95</v>
      </c>
      <c r="I255" s="1">
        <v>2.0299999999999998</v>
      </c>
      <c r="J255" s="1">
        <v>0.13</v>
      </c>
      <c r="K255" s="1">
        <v>1.95</v>
      </c>
      <c r="L255" s="1">
        <v>1.95</v>
      </c>
      <c r="M255" s="1">
        <v>1.71</v>
      </c>
      <c r="N255" s="1">
        <v>1.95</v>
      </c>
      <c r="O255" s="1">
        <v>1.95</v>
      </c>
      <c r="P255" s="1">
        <v>1.95</v>
      </c>
      <c r="Q255" s="1">
        <v>1.98</v>
      </c>
      <c r="R255" s="1">
        <v>1.95</v>
      </c>
      <c r="S255" s="1">
        <v>1.95</v>
      </c>
      <c r="T255" s="1">
        <v>1.95</v>
      </c>
      <c r="U255" s="1">
        <v>2.72</v>
      </c>
      <c r="V255" s="1">
        <v>1.95</v>
      </c>
      <c r="W255" s="1">
        <v>2.0499999999999998</v>
      </c>
      <c r="X255" s="1">
        <v>1.72</v>
      </c>
      <c r="Y255" s="1">
        <v>1.95</v>
      </c>
      <c r="Z255" s="1">
        <v>1.95</v>
      </c>
      <c r="AA255" s="1">
        <v>1.95</v>
      </c>
      <c r="AB255" s="1">
        <v>1.95</v>
      </c>
      <c r="AC255" s="1">
        <v>1.95</v>
      </c>
      <c r="AD255" s="1">
        <v>2.3199999999999998</v>
      </c>
      <c r="AE255" s="1">
        <v>3.59</v>
      </c>
      <c r="AF255" s="1">
        <v>1.95</v>
      </c>
      <c r="AG255" s="1">
        <v>1.95</v>
      </c>
      <c r="AH255" s="1">
        <v>1.95</v>
      </c>
      <c r="AI255" s="1">
        <v>1.87</v>
      </c>
      <c r="AJ255" s="1">
        <v>1.95</v>
      </c>
      <c r="AK255" s="1">
        <v>1.82</v>
      </c>
      <c r="AL255" s="1">
        <v>1.45</v>
      </c>
      <c r="AM255" s="1">
        <v>1.67</v>
      </c>
      <c r="AN255" s="1">
        <v>1.95</v>
      </c>
      <c r="AO255" s="1">
        <v>3.5</v>
      </c>
      <c r="AQ255" s="83">
        <v>1.78</v>
      </c>
      <c r="AR255" s="83">
        <v>1.95</v>
      </c>
    </row>
    <row r="256" spans="1:44" x14ac:dyDescent="0.25">
      <c r="A256" s="1">
        <v>72249007</v>
      </c>
      <c r="B256" s="1" t="s">
        <v>398</v>
      </c>
      <c r="C256" s="1" t="s">
        <v>167</v>
      </c>
      <c r="D256" s="1">
        <v>1.95</v>
      </c>
      <c r="E256" s="1">
        <v>1.95</v>
      </c>
      <c r="F256" s="1">
        <v>1.95</v>
      </c>
      <c r="G256" s="1">
        <v>1.95</v>
      </c>
      <c r="H256" s="1">
        <v>1.95</v>
      </c>
      <c r="I256" s="1">
        <v>2.0299999999999998</v>
      </c>
      <c r="J256" s="1">
        <v>0.13</v>
      </c>
      <c r="K256" s="1">
        <v>1.95</v>
      </c>
      <c r="L256" s="1">
        <v>1.95</v>
      </c>
      <c r="M256" s="1">
        <v>1.71</v>
      </c>
      <c r="N256" s="1">
        <v>1.95</v>
      </c>
      <c r="O256" s="1">
        <v>1.95</v>
      </c>
      <c r="P256" s="1">
        <v>1.95</v>
      </c>
      <c r="Q256" s="1">
        <v>1.98</v>
      </c>
      <c r="R256" s="1">
        <v>1.95</v>
      </c>
      <c r="S256" s="1">
        <v>1.95</v>
      </c>
      <c r="T256" s="1">
        <v>1.95</v>
      </c>
      <c r="U256" s="1">
        <v>2.72</v>
      </c>
      <c r="V256" s="1">
        <v>1.95</v>
      </c>
      <c r="W256" s="1">
        <v>2.0499999999999998</v>
      </c>
      <c r="X256" s="1">
        <v>1.72</v>
      </c>
      <c r="Y256" s="1">
        <v>1.95</v>
      </c>
      <c r="Z256" s="1">
        <v>1.95</v>
      </c>
      <c r="AA256" s="1">
        <v>1.95</v>
      </c>
      <c r="AB256" s="1">
        <v>1.95</v>
      </c>
      <c r="AC256" s="1">
        <v>1.95</v>
      </c>
      <c r="AD256" s="1">
        <v>2.3199999999999998</v>
      </c>
      <c r="AE256" s="1">
        <v>3.59</v>
      </c>
      <c r="AF256" s="1">
        <v>1.95</v>
      </c>
      <c r="AG256" s="1">
        <v>1.95</v>
      </c>
      <c r="AH256" s="1">
        <v>1.95</v>
      </c>
      <c r="AI256" s="1">
        <v>1.87</v>
      </c>
      <c r="AJ256" s="1">
        <v>1.95</v>
      </c>
      <c r="AK256" s="1">
        <v>1.82</v>
      </c>
      <c r="AL256" s="1">
        <v>1.45</v>
      </c>
      <c r="AM256" s="1">
        <v>1.67</v>
      </c>
      <c r="AN256" s="1">
        <v>1.95</v>
      </c>
      <c r="AO256" s="1">
        <v>3.5</v>
      </c>
      <c r="AQ256" s="83">
        <v>1.78</v>
      </c>
      <c r="AR256" s="83">
        <v>1.95</v>
      </c>
    </row>
    <row r="257" spans="1:44" x14ac:dyDescent="0.25">
      <c r="A257" s="1">
        <v>72249014</v>
      </c>
      <c r="B257" s="1" t="s">
        <v>399</v>
      </c>
      <c r="C257" s="1" t="s">
        <v>167</v>
      </c>
      <c r="D257" s="1">
        <v>1.95</v>
      </c>
      <c r="E257" s="1">
        <v>1.95</v>
      </c>
      <c r="F257" s="1">
        <v>1.95</v>
      </c>
      <c r="G257" s="1">
        <v>1.95</v>
      </c>
      <c r="H257" s="1">
        <v>1.95</v>
      </c>
      <c r="I257" s="1">
        <v>2.0299999999999998</v>
      </c>
      <c r="J257" s="1">
        <v>0.13</v>
      </c>
      <c r="K257" s="1">
        <v>1.95</v>
      </c>
      <c r="L257" s="1">
        <v>1.95</v>
      </c>
      <c r="M257" s="1">
        <v>1.71</v>
      </c>
      <c r="N257" s="1">
        <v>1.95</v>
      </c>
      <c r="O257" s="1">
        <v>1.95</v>
      </c>
      <c r="P257" s="1">
        <v>1.95</v>
      </c>
      <c r="Q257" s="1">
        <v>1.98</v>
      </c>
      <c r="R257" s="1">
        <v>1.95</v>
      </c>
      <c r="S257" s="1">
        <v>1.95</v>
      </c>
      <c r="T257" s="1">
        <v>1.95</v>
      </c>
      <c r="U257" s="1">
        <v>2.72</v>
      </c>
      <c r="V257" s="1">
        <v>1.95</v>
      </c>
      <c r="W257" s="1">
        <v>2.0499999999999998</v>
      </c>
      <c r="X257" s="1">
        <v>1.72</v>
      </c>
      <c r="Y257" s="1">
        <v>1.95</v>
      </c>
      <c r="Z257" s="1">
        <v>1.95</v>
      </c>
      <c r="AA257" s="1">
        <v>1.95</v>
      </c>
      <c r="AB257" s="1">
        <v>1.95</v>
      </c>
      <c r="AC257" s="1">
        <v>1.95</v>
      </c>
      <c r="AD257" s="1">
        <v>2.3199999999999998</v>
      </c>
      <c r="AE257" s="1">
        <v>3.59</v>
      </c>
      <c r="AF257" s="1">
        <v>1.95</v>
      </c>
      <c r="AG257" s="1">
        <v>1.95</v>
      </c>
      <c r="AH257" s="1">
        <v>1.95</v>
      </c>
      <c r="AI257" s="1">
        <v>1.87</v>
      </c>
      <c r="AJ257" s="1">
        <v>1.95</v>
      </c>
      <c r="AK257" s="1">
        <v>1.82</v>
      </c>
      <c r="AL257" s="1">
        <v>1.45</v>
      </c>
      <c r="AM257" s="1">
        <v>1.67</v>
      </c>
      <c r="AN257" s="1">
        <v>1.95</v>
      </c>
      <c r="AO257" s="1">
        <v>3.5</v>
      </c>
      <c r="AQ257" s="83">
        <v>1.78</v>
      </c>
      <c r="AR257" s="83">
        <v>1.95</v>
      </c>
    </row>
    <row r="258" spans="1:44" x14ac:dyDescent="0.25">
      <c r="A258" s="1">
        <v>72249018</v>
      </c>
      <c r="B258" s="1" t="s">
        <v>400</v>
      </c>
      <c r="C258" s="1" t="s">
        <v>167</v>
      </c>
      <c r="D258" s="1">
        <v>2.41</v>
      </c>
      <c r="E258" s="1">
        <v>2.41</v>
      </c>
      <c r="F258" s="1">
        <v>2.41</v>
      </c>
      <c r="G258" s="1">
        <v>2.41</v>
      </c>
      <c r="H258" s="1">
        <v>2.41</v>
      </c>
      <c r="I258" s="1">
        <v>3.98</v>
      </c>
      <c r="J258" s="1">
        <v>0.12</v>
      </c>
      <c r="K258" s="1">
        <v>2.41</v>
      </c>
      <c r="L258" s="1">
        <v>2.41</v>
      </c>
      <c r="M258" s="1">
        <v>1.91</v>
      </c>
      <c r="N258" s="1">
        <v>2.41</v>
      </c>
      <c r="O258" s="1">
        <v>2.41</v>
      </c>
      <c r="P258" s="1">
        <v>2.41</v>
      </c>
      <c r="Q258" s="1">
        <v>2.83</v>
      </c>
      <c r="R258" s="1">
        <v>2.41</v>
      </c>
      <c r="S258" s="1">
        <v>2.41</v>
      </c>
      <c r="T258" s="1">
        <v>2.41</v>
      </c>
      <c r="U258" s="1">
        <v>2.78</v>
      </c>
      <c r="V258" s="1">
        <v>2.41</v>
      </c>
      <c r="W258" s="1">
        <v>2.56</v>
      </c>
      <c r="X258" s="1">
        <v>2.09</v>
      </c>
      <c r="Y258" s="1">
        <v>2.41</v>
      </c>
      <c r="Z258" s="1">
        <v>2.41</v>
      </c>
      <c r="AA258" s="1">
        <v>2.41</v>
      </c>
      <c r="AB258" s="1">
        <v>2.41</v>
      </c>
      <c r="AC258" s="1">
        <v>2.41</v>
      </c>
      <c r="AD258" s="1">
        <v>2.31</v>
      </c>
      <c r="AE258" s="1">
        <v>3.3</v>
      </c>
      <c r="AF258" s="1">
        <v>2.41</v>
      </c>
      <c r="AG258" s="1">
        <v>2.41</v>
      </c>
      <c r="AH258" s="1">
        <v>2.41</v>
      </c>
      <c r="AI258" s="1">
        <v>3.01</v>
      </c>
      <c r="AJ258" s="1">
        <v>2.41</v>
      </c>
      <c r="AK258" s="1">
        <v>2.08</v>
      </c>
      <c r="AL258" s="1">
        <v>1.3</v>
      </c>
      <c r="AM258" s="1">
        <v>3</v>
      </c>
      <c r="AN258" s="1">
        <v>2.41</v>
      </c>
      <c r="AO258" s="1">
        <v>3.41</v>
      </c>
      <c r="AQ258" s="83">
        <v>2.57</v>
      </c>
      <c r="AR258" s="83">
        <v>2.41</v>
      </c>
    </row>
    <row r="259" spans="1:44" x14ac:dyDescent="0.25">
      <c r="A259" s="1">
        <v>72249031</v>
      </c>
      <c r="B259" s="1" t="s">
        <v>401</v>
      </c>
      <c r="C259" s="1" t="s">
        <v>167</v>
      </c>
      <c r="D259" s="1">
        <v>1.95</v>
      </c>
      <c r="E259" s="1">
        <v>1.95</v>
      </c>
      <c r="F259" s="1">
        <v>1.95</v>
      </c>
      <c r="G259" s="1">
        <v>1.95</v>
      </c>
      <c r="H259" s="1">
        <v>1.95</v>
      </c>
      <c r="I259" s="1">
        <v>2.0299999999999998</v>
      </c>
      <c r="J259" s="1">
        <v>0.13</v>
      </c>
      <c r="K259" s="1">
        <v>1.95</v>
      </c>
      <c r="L259" s="1">
        <v>1.95</v>
      </c>
      <c r="M259" s="1">
        <v>1.71</v>
      </c>
      <c r="N259" s="1">
        <v>1.95</v>
      </c>
      <c r="O259" s="1">
        <v>1.95</v>
      </c>
      <c r="P259" s="1">
        <v>1.95</v>
      </c>
      <c r="Q259" s="1">
        <v>1.98</v>
      </c>
      <c r="R259" s="1">
        <v>1.95</v>
      </c>
      <c r="S259" s="1">
        <v>1.95</v>
      </c>
      <c r="T259" s="1">
        <v>1.95</v>
      </c>
      <c r="U259" s="1">
        <v>2.72</v>
      </c>
      <c r="V259" s="1">
        <v>1.95</v>
      </c>
      <c r="W259" s="1">
        <v>2.0499999999999998</v>
      </c>
      <c r="X259" s="1">
        <v>1.72</v>
      </c>
      <c r="Y259" s="1">
        <v>1.95</v>
      </c>
      <c r="Z259" s="1">
        <v>1.95</v>
      </c>
      <c r="AA259" s="1">
        <v>1.95</v>
      </c>
      <c r="AB259" s="1">
        <v>1.95</v>
      </c>
      <c r="AC259" s="1">
        <v>1.95</v>
      </c>
      <c r="AD259" s="1">
        <v>2.3199999999999998</v>
      </c>
      <c r="AE259" s="1">
        <v>3.59</v>
      </c>
      <c r="AF259" s="1">
        <v>1.95</v>
      </c>
      <c r="AG259" s="1">
        <v>1.95</v>
      </c>
      <c r="AH259" s="1">
        <v>1.95</v>
      </c>
      <c r="AI259" s="1">
        <v>1.87</v>
      </c>
      <c r="AJ259" s="1">
        <v>1.95</v>
      </c>
      <c r="AK259" s="1">
        <v>1.82</v>
      </c>
      <c r="AL259" s="1">
        <v>1.45</v>
      </c>
      <c r="AM259" s="1">
        <v>1.67</v>
      </c>
      <c r="AN259" s="1">
        <v>1.95</v>
      </c>
      <c r="AO259" s="1">
        <v>3.5</v>
      </c>
      <c r="AQ259" s="83">
        <v>1.78</v>
      </c>
      <c r="AR259" s="83">
        <v>1.95</v>
      </c>
    </row>
    <row r="260" spans="1:44" x14ac:dyDescent="0.25">
      <c r="A260" s="1">
        <v>72249038</v>
      </c>
      <c r="B260" s="1" t="s">
        <v>402</v>
      </c>
      <c r="C260" s="1" t="s">
        <v>167</v>
      </c>
      <c r="D260" s="1">
        <v>1.95</v>
      </c>
      <c r="E260" s="1">
        <v>1.95</v>
      </c>
      <c r="F260" s="1">
        <v>1.95</v>
      </c>
      <c r="G260" s="1">
        <v>1.95</v>
      </c>
      <c r="H260" s="1">
        <v>1.95</v>
      </c>
      <c r="I260" s="1">
        <v>2.0299999999999998</v>
      </c>
      <c r="J260" s="1">
        <v>0.13</v>
      </c>
      <c r="K260" s="1">
        <v>1.95</v>
      </c>
      <c r="L260" s="1">
        <v>1.95</v>
      </c>
      <c r="M260" s="1">
        <v>1.71</v>
      </c>
      <c r="N260" s="1">
        <v>1.95</v>
      </c>
      <c r="O260" s="1">
        <v>1.95</v>
      </c>
      <c r="P260" s="1">
        <v>1.95</v>
      </c>
      <c r="Q260" s="1">
        <v>1.98</v>
      </c>
      <c r="R260" s="1">
        <v>1.95</v>
      </c>
      <c r="S260" s="1">
        <v>1.95</v>
      </c>
      <c r="T260" s="1">
        <v>1.95</v>
      </c>
      <c r="U260" s="1">
        <v>2.72</v>
      </c>
      <c r="V260" s="1">
        <v>1.95</v>
      </c>
      <c r="W260" s="1">
        <v>2.0499999999999998</v>
      </c>
      <c r="X260" s="1">
        <v>1.72</v>
      </c>
      <c r="Y260" s="1">
        <v>1.95</v>
      </c>
      <c r="Z260" s="1">
        <v>1.95</v>
      </c>
      <c r="AA260" s="1">
        <v>1.95</v>
      </c>
      <c r="AB260" s="1">
        <v>1.95</v>
      </c>
      <c r="AC260" s="1">
        <v>1.95</v>
      </c>
      <c r="AD260" s="1">
        <v>2.3199999999999998</v>
      </c>
      <c r="AE260" s="1">
        <v>3.59</v>
      </c>
      <c r="AF260" s="1">
        <v>1.95</v>
      </c>
      <c r="AG260" s="1">
        <v>1.95</v>
      </c>
      <c r="AH260" s="1">
        <v>1.95</v>
      </c>
      <c r="AI260" s="1">
        <v>1.87</v>
      </c>
      <c r="AJ260" s="1">
        <v>1.95</v>
      </c>
      <c r="AK260" s="1">
        <v>1.82</v>
      </c>
      <c r="AL260" s="1">
        <v>1.45</v>
      </c>
      <c r="AM260" s="1">
        <v>1.67</v>
      </c>
      <c r="AN260" s="1">
        <v>1.95</v>
      </c>
      <c r="AO260" s="1">
        <v>3.5</v>
      </c>
      <c r="AQ260" s="83">
        <v>1.78</v>
      </c>
      <c r="AR260" s="83">
        <v>1.95</v>
      </c>
    </row>
    <row r="261" spans="1:44" x14ac:dyDescent="0.25">
      <c r="A261" s="1">
        <v>72249090</v>
      </c>
      <c r="B261" s="1" t="s">
        <v>403</v>
      </c>
      <c r="C261" s="1" t="s">
        <v>167</v>
      </c>
      <c r="D261" s="1">
        <v>2.41</v>
      </c>
      <c r="E261" s="1">
        <v>2.41</v>
      </c>
      <c r="F261" s="1">
        <v>2.41</v>
      </c>
      <c r="G261" s="1">
        <v>2.41</v>
      </c>
      <c r="H261" s="1">
        <v>2.41</v>
      </c>
      <c r="I261" s="1">
        <v>3.98</v>
      </c>
      <c r="J261" s="1">
        <v>0.12</v>
      </c>
      <c r="K261" s="1">
        <v>2.41</v>
      </c>
      <c r="L261" s="1">
        <v>2.41</v>
      </c>
      <c r="M261" s="1">
        <v>1.91</v>
      </c>
      <c r="N261" s="1">
        <v>2.41</v>
      </c>
      <c r="O261" s="1">
        <v>2.41</v>
      </c>
      <c r="P261" s="1">
        <v>2.41</v>
      </c>
      <c r="Q261" s="1">
        <v>2.83</v>
      </c>
      <c r="R261" s="1">
        <v>2.41</v>
      </c>
      <c r="S261" s="1">
        <v>2.41</v>
      </c>
      <c r="T261" s="1">
        <v>2.41</v>
      </c>
      <c r="U261" s="1">
        <v>2.78</v>
      </c>
      <c r="V261" s="1">
        <v>2.41</v>
      </c>
      <c r="W261" s="1">
        <v>2.56</v>
      </c>
      <c r="X261" s="1">
        <v>2.09</v>
      </c>
      <c r="Y261" s="1">
        <v>2.41</v>
      </c>
      <c r="Z261" s="1">
        <v>2.41</v>
      </c>
      <c r="AA261" s="1">
        <v>2.41</v>
      </c>
      <c r="AB261" s="1">
        <v>2.41</v>
      </c>
      <c r="AC261" s="1">
        <v>2.41</v>
      </c>
      <c r="AD261" s="1">
        <v>2.31</v>
      </c>
      <c r="AE261" s="1">
        <v>3.3</v>
      </c>
      <c r="AF261" s="1">
        <v>2.41</v>
      </c>
      <c r="AG261" s="1">
        <v>2.41</v>
      </c>
      <c r="AH261" s="1">
        <v>2.41</v>
      </c>
      <c r="AI261" s="1">
        <v>3.01</v>
      </c>
      <c r="AJ261" s="1">
        <v>2.41</v>
      </c>
      <c r="AK261" s="1">
        <v>2.08</v>
      </c>
      <c r="AL261" s="1">
        <v>1.3</v>
      </c>
      <c r="AM261" s="1">
        <v>3</v>
      </c>
      <c r="AN261" s="1">
        <v>2.41</v>
      </c>
      <c r="AO261" s="1">
        <v>3.41</v>
      </c>
      <c r="AQ261" s="83">
        <v>2.57</v>
      </c>
      <c r="AR261" s="83">
        <v>2.41</v>
      </c>
    </row>
    <row r="262" spans="1:44" x14ac:dyDescent="0.25">
      <c r="A262" s="1">
        <v>72251100</v>
      </c>
      <c r="B262" s="1" t="s">
        <v>404</v>
      </c>
      <c r="C262" s="1" t="s">
        <v>163</v>
      </c>
      <c r="D262" s="1">
        <v>1.95</v>
      </c>
      <c r="E262" s="1">
        <v>1.95</v>
      </c>
      <c r="F262" s="1">
        <v>1.95</v>
      </c>
      <c r="G262" s="1">
        <v>1.95</v>
      </c>
      <c r="H262" s="1">
        <v>1.95</v>
      </c>
      <c r="I262" s="1">
        <v>2.0299999999999998</v>
      </c>
      <c r="J262" s="1">
        <v>0.13</v>
      </c>
      <c r="K262" s="1">
        <v>1.95</v>
      </c>
      <c r="L262" s="1">
        <v>1.95</v>
      </c>
      <c r="M262" s="1">
        <v>1.71</v>
      </c>
      <c r="N262" s="1">
        <v>1.95</v>
      </c>
      <c r="O262" s="1">
        <v>1.95</v>
      </c>
      <c r="P262" s="1">
        <v>1.95</v>
      </c>
      <c r="Q262" s="1">
        <v>1.98</v>
      </c>
      <c r="R262" s="1">
        <v>1.95</v>
      </c>
      <c r="S262" s="1">
        <v>1.95</v>
      </c>
      <c r="T262" s="1">
        <v>1.95</v>
      </c>
      <c r="U262" s="1">
        <v>2.72</v>
      </c>
      <c r="V262" s="1">
        <v>1.95</v>
      </c>
      <c r="W262" s="1">
        <v>2.0499999999999998</v>
      </c>
      <c r="X262" s="1">
        <v>1.72</v>
      </c>
      <c r="Y262" s="1">
        <v>1.95</v>
      </c>
      <c r="Z262" s="1">
        <v>1.95</v>
      </c>
      <c r="AA262" s="1">
        <v>1.95</v>
      </c>
      <c r="AB262" s="1">
        <v>1.95</v>
      </c>
      <c r="AC262" s="1">
        <v>1.95</v>
      </c>
      <c r="AD262" s="1">
        <v>2.3199999999999998</v>
      </c>
      <c r="AE262" s="1">
        <v>3.59</v>
      </c>
      <c r="AF262" s="1">
        <v>1.95</v>
      </c>
      <c r="AG262" s="1">
        <v>1.95</v>
      </c>
      <c r="AH262" s="1">
        <v>1.95</v>
      </c>
      <c r="AI262" s="1">
        <v>1.87</v>
      </c>
      <c r="AJ262" s="1">
        <v>1.95</v>
      </c>
      <c r="AK262" s="1">
        <v>1.82</v>
      </c>
      <c r="AL262" s="1">
        <v>1.45</v>
      </c>
      <c r="AM262" s="1">
        <v>1.67</v>
      </c>
      <c r="AN262" s="1">
        <v>1.95</v>
      </c>
      <c r="AO262" s="1">
        <v>3.5</v>
      </c>
      <c r="AQ262" s="83">
        <v>1.78</v>
      </c>
      <c r="AR262" s="83">
        <v>1.95</v>
      </c>
    </row>
    <row r="263" spans="1:44" x14ac:dyDescent="0.25">
      <c r="A263" s="1">
        <v>72251910</v>
      </c>
      <c r="B263" s="1" t="s">
        <v>405</v>
      </c>
      <c r="C263" s="1" t="s">
        <v>163</v>
      </c>
      <c r="D263" s="1">
        <v>1.95</v>
      </c>
      <c r="E263" s="1">
        <v>1.95</v>
      </c>
      <c r="F263" s="1">
        <v>1.95</v>
      </c>
      <c r="G263" s="1">
        <v>1.95</v>
      </c>
      <c r="H263" s="1">
        <v>1.95</v>
      </c>
      <c r="I263" s="1">
        <v>2.0299999999999998</v>
      </c>
      <c r="J263" s="1">
        <v>0.13</v>
      </c>
      <c r="K263" s="1">
        <v>1.95</v>
      </c>
      <c r="L263" s="1">
        <v>1.95</v>
      </c>
      <c r="M263" s="1">
        <v>1.71</v>
      </c>
      <c r="N263" s="1">
        <v>1.95</v>
      </c>
      <c r="O263" s="1">
        <v>1.95</v>
      </c>
      <c r="P263" s="1">
        <v>1.95</v>
      </c>
      <c r="Q263" s="1">
        <v>1.98</v>
      </c>
      <c r="R263" s="1">
        <v>1.95</v>
      </c>
      <c r="S263" s="1">
        <v>1.95</v>
      </c>
      <c r="T263" s="1">
        <v>1.95</v>
      </c>
      <c r="U263" s="1">
        <v>2.72</v>
      </c>
      <c r="V263" s="1">
        <v>1.95</v>
      </c>
      <c r="W263" s="1">
        <v>2.0499999999999998</v>
      </c>
      <c r="X263" s="1">
        <v>1.72</v>
      </c>
      <c r="Y263" s="1">
        <v>1.95</v>
      </c>
      <c r="Z263" s="1">
        <v>1.95</v>
      </c>
      <c r="AA263" s="1">
        <v>1.95</v>
      </c>
      <c r="AB263" s="1">
        <v>1.95</v>
      </c>
      <c r="AC263" s="1">
        <v>1.95</v>
      </c>
      <c r="AD263" s="1">
        <v>2.3199999999999998</v>
      </c>
      <c r="AE263" s="1">
        <v>3.59</v>
      </c>
      <c r="AF263" s="1">
        <v>1.95</v>
      </c>
      <c r="AG263" s="1">
        <v>1.95</v>
      </c>
      <c r="AH263" s="1">
        <v>1.95</v>
      </c>
      <c r="AI263" s="1">
        <v>1.87</v>
      </c>
      <c r="AJ263" s="1">
        <v>1.95</v>
      </c>
      <c r="AK263" s="1">
        <v>1.82</v>
      </c>
      <c r="AL263" s="1">
        <v>1.45</v>
      </c>
      <c r="AM263" s="1">
        <v>1.67</v>
      </c>
      <c r="AN263" s="1">
        <v>1.95</v>
      </c>
      <c r="AO263" s="1">
        <v>3.5</v>
      </c>
      <c r="AQ263" s="83">
        <v>1.78</v>
      </c>
      <c r="AR263" s="83">
        <v>1.95</v>
      </c>
    </row>
    <row r="264" spans="1:44" x14ac:dyDescent="0.25">
      <c r="A264" s="1">
        <v>72251990</v>
      </c>
      <c r="B264" s="1" t="s">
        <v>406</v>
      </c>
      <c r="C264" s="1" t="s">
        <v>163</v>
      </c>
      <c r="D264" s="1">
        <v>1.98</v>
      </c>
      <c r="E264" s="1">
        <v>1.98</v>
      </c>
      <c r="F264" s="1">
        <v>1.98</v>
      </c>
      <c r="G264" s="1">
        <v>1.98</v>
      </c>
      <c r="H264" s="1">
        <v>1.98</v>
      </c>
      <c r="I264" s="1">
        <v>2.12</v>
      </c>
      <c r="J264" s="1">
        <v>0.13</v>
      </c>
      <c r="K264" s="1">
        <v>1.98</v>
      </c>
      <c r="L264" s="1">
        <v>1.98</v>
      </c>
      <c r="M264" s="1">
        <v>1.72</v>
      </c>
      <c r="N264" s="1">
        <v>1.98</v>
      </c>
      <c r="O264" s="1">
        <v>1.98</v>
      </c>
      <c r="P264" s="1">
        <v>1.98</v>
      </c>
      <c r="Q264" s="1">
        <v>2.02</v>
      </c>
      <c r="R264" s="1">
        <v>1.98</v>
      </c>
      <c r="S264" s="1">
        <v>1.98</v>
      </c>
      <c r="T264" s="1">
        <v>1.98</v>
      </c>
      <c r="U264" s="1">
        <v>2.72</v>
      </c>
      <c r="V264" s="1">
        <v>1.98</v>
      </c>
      <c r="W264" s="1">
        <v>2.0699999999999998</v>
      </c>
      <c r="X264" s="1">
        <v>1.74</v>
      </c>
      <c r="Y264" s="1">
        <v>1.98</v>
      </c>
      <c r="Z264" s="1">
        <v>1.98</v>
      </c>
      <c r="AA264" s="1">
        <v>1.98</v>
      </c>
      <c r="AB264" s="1">
        <v>1.98</v>
      </c>
      <c r="AC264" s="1">
        <v>1.98</v>
      </c>
      <c r="AD264" s="1">
        <v>2.3199999999999998</v>
      </c>
      <c r="AE264" s="1">
        <v>3.72</v>
      </c>
      <c r="AF264" s="1">
        <v>1.98</v>
      </c>
      <c r="AG264" s="1">
        <v>1.98</v>
      </c>
      <c r="AH264" s="1">
        <v>1.98</v>
      </c>
      <c r="AI264" s="1">
        <v>1.92</v>
      </c>
      <c r="AJ264" s="1">
        <v>1.98</v>
      </c>
      <c r="AK264" s="1">
        <v>1.83</v>
      </c>
      <c r="AL264" s="1">
        <v>1.52</v>
      </c>
      <c r="AM264" s="1">
        <v>1.73</v>
      </c>
      <c r="AN264" s="1">
        <v>1.98</v>
      </c>
      <c r="AO264" s="1">
        <v>3.55</v>
      </c>
      <c r="AQ264" s="83">
        <v>1.82</v>
      </c>
      <c r="AR264" s="83">
        <v>1.98</v>
      </c>
    </row>
    <row r="265" spans="1:44" x14ac:dyDescent="0.25">
      <c r="A265" s="1">
        <v>72253010</v>
      </c>
      <c r="B265" s="1" t="s">
        <v>407</v>
      </c>
      <c r="C265" s="1" t="s">
        <v>163</v>
      </c>
      <c r="D265" s="1">
        <v>1.95</v>
      </c>
      <c r="E265" s="1">
        <v>1.95</v>
      </c>
      <c r="F265" s="1">
        <v>1.95</v>
      </c>
      <c r="G265" s="1">
        <v>1.95</v>
      </c>
      <c r="H265" s="1">
        <v>1.95</v>
      </c>
      <c r="I265" s="1">
        <v>2.0299999999999998</v>
      </c>
      <c r="J265" s="1">
        <v>0.13</v>
      </c>
      <c r="K265" s="1">
        <v>1.95</v>
      </c>
      <c r="L265" s="1">
        <v>1.95</v>
      </c>
      <c r="M265" s="1">
        <v>1.71</v>
      </c>
      <c r="N265" s="1">
        <v>1.95</v>
      </c>
      <c r="O265" s="1">
        <v>1.95</v>
      </c>
      <c r="P265" s="1">
        <v>1.95</v>
      </c>
      <c r="Q265" s="1">
        <v>1.98</v>
      </c>
      <c r="R265" s="1">
        <v>1.95</v>
      </c>
      <c r="S265" s="1">
        <v>1.95</v>
      </c>
      <c r="T265" s="1">
        <v>1.95</v>
      </c>
      <c r="U265" s="1">
        <v>2.72</v>
      </c>
      <c r="V265" s="1">
        <v>1.95</v>
      </c>
      <c r="W265" s="1">
        <v>2.0499999999999998</v>
      </c>
      <c r="X265" s="1">
        <v>1.72</v>
      </c>
      <c r="Y265" s="1">
        <v>1.95</v>
      </c>
      <c r="Z265" s="1">
        <v>1.95</v>
      </c>
      <c r="AA265" s="1">
        <v>1.95</v>
      </c>
      <c r="AB265" s="1">
        <v>1.95</v>
      </c>
      <c r="AC265" s="1">
        <v>1.95</v>
      </c>
      <c r="AD265" s="1">
        <v>2.3199999999999998</v>
      </c>
      <c r="AE265" s="1">
        <v>3.59</v>
      </c>
      <c r="AF265" s="1">
        <v>1.95</v>
      </c>
      <c r="AG265" s="1">
        <v>1.95</v>
      </c>
      <c r="AH265" s="1">
        <v>1.95</v>
      </c>
      <c r="AI265" s="1">
        <v>1.87</v>
      </c>
      <c r="AJ265" s="1">
        <v>1.95</v>
      </c>
      <c r="AK265" s="1">
        <v>1.82</v>
      </c>
      <c r="AL265" s="1">
        <v>1.45</v>
      </c>
      <c r="AM265" s="1">
        <v>1.67</v>
      </c>
      <c r="AN265" s="1">
        <v>1.95</v>
      </c>
      <c r="AO265" s="1">
        <v>3.5</v>
      </c>
      <c r="AQ265" s="83">
        <v>1.78</v>
      </c>
      <c r="AR265" s="83">
        <v>1.95</v>
      </c>
    </row>
    <row r="266" spans="1:44" x14ac:dyDescent="0.25">
      <c r="A266" s="1">
        <v>72253030</v>
      </c>
      <c r="B266" s="1" t="s">
        <v>408</v>
      </c>
      <c r="C266" s="1" t="s">
        <v>163</v>
      </c>
      <c r="D266" s="1">
        <v>1.95</v>
      </c>
      <c r="E266" s="1">
        <v>1.95</v>
      </c>
      <c r="F266" s="1">
        <v>1.95</v>
      </c>
      <c r="G266" s="1">
        <v>1.95</v>
      </c>
      <c r="H266" s="1">
        <v>1.95</v>
      </c>
      <c r="I266" s="1">
        <v>2.0299999999999998</v>
      </c>
      <c r="J266" s="1">
        <v>0.13</v>
      </c>
      <c r="K266" s="1">
        <v>1.95</v>
      </c>
      <c r="L266" s="1">
        <v>1.95</v>
      </c>
      <c r="M266" s="1">
        <v>1.71</v>
      </c>
      <c r="N266" s="1">
        <v>1.95</v>
      </c>
      <c r="O266" s="1">
        <v>1.95</v>
      </c>
      <c r="P266" s="1">
        <v>1.95</v>
      </c>
      <c r="Q266" s="1">
        <v>1.98</v>
      </c>
      <c r="R266" s="1">
        <v>1.95</v>
      </c>
      <c r="S266" s="1">
        <v>1.95</v>
      </c>
      <c r="T266" s="1">
        <v>1.95</v>
      </c>
      <c r="U266" s="1">
        <v>2.72</v>
      </c>
      <c r="V266" s="1">
        <v>1.95</v>
      </c>
      <c r="W266" s="1">
        <v>2.0499999999999998</v>
      </c>
      <c r="X266" s="1">
        <v>1.72</v>
      </c>
      <c r="Y266" s="1">
        <v>1.95</v>
      </c>
      <c r="Z266" s="1">
        <v>1.95</v>
      </c>
      <c r="AA266" s="1">
        <v>1.95</v>
      </c>
      <c r="AB266" s="1">
        <v>1.95</v>
      </c>
      <c r="AC266" s="1">
        <v>1.95</v>
      </c>
      <c r="AD266" s="1">
        <v>2.3199999999999998</v>
      </c>
      <c r="AE266" s="1">
        <v>3.59</v>
      </c>
      <c r="AF266" s="1">
        <v>1.95</v>
      </c>
      <c r="AG266" s="1">
        <v>1.95</v>
      </c>
      <c r="AH266" s="1">
        <v>1.95</v>
      </c>
      <c r="AI266" s="1">
        <v>1.87</v>
      </c>
      <c r="AJ266" s="1">
        <v>1.95</v>
      </c>
      <c r="AK266" s="1">
        <v>1.82</v>
      </c>
      <c r="AL266" s="1">
        <v>1.45</v>
      </c>
      <c r="AM266" s="1">
        <v>1.67</v>
      </c>
      <c r="AN266" s="1">
        <v>1.95</v>
      </c>
      <c r="AO266" s="1">
        <v>3.5</v>
      </c>
      <c r="AQ266" s="83">
        <v>1.78</v>
      </c>
      <c r="AR266" s="83">
        <v>1.95</v>
      </c>
    </row>
    <row r="267" spans="1:44" x14ac:dyDescent="0.25">
      <c r="A267" s="1">
        <v>72253090</v>
      </c>
      <c r="B267" s="1" t="s">
        <v>409</v>
      </c>
      <c r="C267" s="1" t="s">
        <v>163</v>
      </c>
      <c r="D267" s="1">
        <v>1.95</v>
      </c>
      <c r="E267" s="1">
        <v>1.95</v>
      </c>
      <c r="F267" s="1">
        <v>1.95</v>
      </c>
      <c r="G267" s="1">
        <v>1.95</v>
      </c>
      <c r="H267" s="1">
        <v>1.95</v>
      </c>
      <c r="I267" s="1">
        <v>2.0299999999999998</v>
      </c>
      <c r="J267" s="1">
        <v>0.13</v>
      </c>
      <c r="K267" s="1">
        <v>1.95</v>
      </c>
      <c r="L267" s="1">
        <v>1.95</v>
      </c>
      <c r="M267" s="1">
        <v>1.71</v>
      </c>
      <c r="N267" s="1">
        <v>1.95</v>
      </c>
      <c r="O267" s="1">
        <v>1.95</v>
      </c>
      <c r="P267" s="1">
        <v>1.95</v>
      </c>
      <c r="Q267" s="1">
        <v>1.98</v>
      </c>
      <c r="R267" s="1">
        <v>1.95</v>
      </c>
      <c r="S267" s="1">
        <v>1.95</v>
      </c>
      <c r="T267" s="1">
        <v>1.95</v>
      </c>
      <c r="U267" s="1">
        <v>2.72</v>
      </c>
      <c r="V267" s="1">
        <v>1.95</v>
      </c>
      <c r="W267" s="1">
        <v>2.0499999999999998</v>
      </c>
      <c r="X267" s="1">
        <v>1.72</v>
      </c>
      <c r="Y267" s="1">
        <v>1.95</v>
      </c>
      <c r="Z267" s="1">
        <v>1.95</v>
      </c>
      <c r="AA267" s="1">
        <v>1.95</v>
      </c>
      <c r="AB267" s="1">
        <v>1.95</v>
      </c>
      <c r="AC267" s="1">
        <v>1.95</v>
      </c>
      <c r="AD267" s="1">
        <v>2.3199999999999998</v>
      </c>
      <c r="AE267" s="1">
        <v>3.59</v>
      </c>
      <c r="AF267" s="1">
        <v>1.95</v>
      </c>
      <c r="AG267" s="1">
        <v>1.95</v>
      </c>
      <c r="AH267" s="1">
        <v>1.95</v>
      </c>
      <c r="AI267" s="1">
        <v>1.87</v>
      </c>
      <c r="AJ267" s="1">
        <v>1.95</v>
      </c>
      <c r="AK267" s="1">
        <v>1.82</v>
      </c>
      <c r="AL267" s="1">
        <v>1.45</v>
      </c>
      <c r="AM267" s="1">
        <v>1.67</v>
      </c>
      <c r="AN267" s="1">
        <v>1.95</v>
      </c>
      <c r="AO267" s="1">
        <v>3.5</v>
      </c>
      <c r="AQ267" s="83">
        <v>1.78</v>
      </c>
      <c r="AR267" s="83">
        <v>1.95</v>
      </c>
    </row>
    <row r="268" spans="1:44" x14ac:dyDescent="0.25">
      <c r="A268" s="1">
        <v>72254012</v>
      </c>
      <c r="B268" s="1" t="s">
        <v>410</v>
      </c>
      <c r="C268" s="1" t="s">
        <v>163</v>
      </c>
      <c r="D268" s="1">
        <v>1.95</v>
      </c>
      <c r="E268" s="1">
        <v>1.95</v>
      </c>
      <c r="F268" s="1">
        <v>1.95</v>
      </c>
      <c r="G268" s="1">
        <v>1.95</v>
      </c>
      <c r="H268" s="1">
        <v>1.95</v>
      </c>
      <c r="I268" s="1">
        <v>2.0299999999999998</v>
      </c>
      <c r="J268" s="1">
        <v>0.13</v>
      </c>
      <c r="K268" s="1">
        <v>1.95</v>
      </c>
      <c r="L268" s="1">
        <v>1.95</v>
      </c>
      <c r="M268" s="1">
        <v>1.71</v>
      </c>
      <c r="N268" s="1">
        <v>1.95</v>
      </c>
      <c r="O268" s="1">
        <v>1.95</v>
      </c>
      <c r="P268" s="1">
        <v>1.95</v>
      </c>
      <c r="Q268" s="1">
        <v>1.98</v>
      </c>
      <c r="R268" s="1">
        <v>1.95</v>
      </c>
      <c r="S268" s="1">
        <v>1.95</v>
      </c>
      <c r="T268" s="1">
        <v>1.95</v>
      </c>
      <c r="U268" s="1">
        <v>2.72</v>
      </c>
      <c r="V268" s="1">
        <v>1.95</v>
      </c>
      <c r="W268" s="1">
        <v>2.0499999999999998</v>
      </c>
      <c r="X268" s="1">
        <v>1.72</v>
      </c>
      <c r="Y268" s="1">
        <v>1.95</v>
      </c>
      <c r="Z268" s="1">
        <v>1.95</v>
      </c>
      <c r="AA268" s="1">
        <v>1.95</v>
      </c>
      <c r="AB268" s="1">
        <v>1.95</v>
      </c>
      <c r="AC268" s="1">
        <v>1.95</v>
      </c>
      <c r="AD268" s="1">
        <v>2.3199999999999998</v>
      </c>
      <c r="AE268" s="1">
        <v>3.59</v>
      </c>
      <c r="AF268" s="1">
        <v>1.95</v>
      </c>
      <c r="AG268" s="1">
        <v>1.95</v>
      </c>
      <c r="AH268" s="1">
        <v>1.95</v>
      </c>
      <c r="AI268" s="1">
        <v>1.87</v>
      </c>
      <c r="AJ268" s="1">
        <v>1.95</v>
      </c>
      <c r="AK268" s="1">
        <v>1.82</v>
      </c>
      <c r="AL268" s="1">
        <v>1.45</v>
      </c>
      <c r="AM268" s="1">
        <v>1.67</v>
      </c>
      <c r="AN268" s="1">
        <v>1.95</v>
      </c>
      <c r="AO268" s="1">
        <v>3.5</v>
      </c>
      <c r="AQ268" s="83">
        <v>1.78</v>
      </c>
      <c r="AR268" s="83">
        <v>1.95</v>
      </c>
    </row>
    <row r="269" spans="1:44" x14ac:dyDescent="0.25">
      <c r="A269" s="1">
        <v>72254015</v>
      </c>
      <c r="B269" s="1" t="s">
        <v>411</v>
      </c>
      <c r="C269" s="1" t="s">
        <v>163</v>
      </c>
      <c r="D269" s="1">
        <v>1.95</v>
      </c>
      <c r="E269" s="1">
        <v>1.95</v>
      </c>
      <c r="F269" s="1">
        <v>1.95</v>
      </c>
      <c r="G269" s="1">
        <v>1.95</v>
      </c>
      <c r="H269" s="1">
        <v>1.95</v>
      </c>
      <c r="I269" s="1">
        <v>2.0299999999999998</v>
      </c>
      <c r="J269" s="1">
        <v>0.13</v>
      </c>
      <c r="K269" s="1">
        <v>1.95</v>
      </c>
      <c r="L269" s="1">
        <v>1.95</v>
      </c>
      <c r="M269" s="1">
        <v>1.71</v>
      </c>
      <c r="N269" s="1">
        <v>1.95</v>
      </c>
      <c r="O269" s="1">
        <v>1.95</v>
      </c>
      <c r="P269" s="1">
        <v>1.95</v>
      </c>
      <c r="Q269" s="1">
        <v>1.98</v>
      </c>
      <c r="R269" s="1">
        <v>1.95</v>
      </c>
      <c r="S269" s="1">
        <v>1.95</v>
      </c>
      <c r="T269" s="1">
        <v>1.95</v>
      </c>
      <c r="U269" s="1">
        <v>2.72</v>
      </c>
      <c r="V269" s="1">
        <v>1.95</v>
      </c>
      <c r="W269" s="1">
        <v>2.0499999999999998</v>
      </c>
      <c r="X269" s="1">
        <v>1.72</v>
      </c>
      <c r="Y269" s="1">
        <v>1.95</v>
      </c>
      <c r="Z269" s="1">
        <v>1.95</v>
      </c>
      <c r="AA269" s="1">
        <v>1.95</v>
      </c>
      <c r="AB269" s="1">
        <v>1.95</v>
      </c>
      <c r="AC269" s="1">
        <v>1.95</v>
      </c>
      <c r="AD269" s="1">
        <v>2.3199999999999998</v>
      </c>
      <c r="AE269" s="1">
        <v>3.59</v>
      </c>
      <c r="AF269" s="1">
        <v>1.95</v>
      </c>
      <c r="AG269" s="1">
        <v>1.95</v>
      </c>
      <c r="AH269" s="1">
        <v>1.95</v>
      </c>
      <c r="AI269" s="1">
        <v>1.87</v>
      </c>
      <c r="AJ269" s="1">
        <v>1.95</v>
      </c>
      <c r="AK269" s="1">
        <v>1.82</v>
      </c>
      <c r="AL269" s="1">
        <v>1.45</v>
      </c>
      <c r="AM269" s="1">
        <v>1.67</v>
      </c>
      <c r="AN269" s="1">
        <v>1.95</v>
      </c>
      <c r="AO269" s="1">
        <v>3.5</v>
      </c>
      <c r="AQ269" s="83">
        <v>1.78</v>
      </c>
      <c r="AR269" s="83">
        <v>1.95</v>
      </c>
    </row>
    <row r="270" spans="1:44" x14ac:dyDescent="0.25">
      <c r="A270" s="1">
        <v>72254040</v>
      </c>
      <c r="B270" s="1" t="s">
        <v>412</v>
      </c>
      <c r="C270" s="1" t="s">
        <v>163</v>
      </c>
      <c r="D270" s="1">
        <v>1.95</v>
      </c>
      <c r="E270" s="1">
        <v>1.95</v>
      </c>
      <c r="F270" s="1">
        <v>1.95</v>
      </c>
      <c r="G270" s="1">
        <v>1.95</v>
      </c>
      <c r="H270" s="1">
        <v>1.95</v>
      </c>
      <c r="I270" s="1">
        <v>2.0299999999999998</v>
      </c>
      <c r="J270" s="1">
        <v>0.13</v>
      </c>
      <c r="K270" s="1">
        <v>1.95</v>
      </c>
      <c r="L270" s="1">
        <v>1.95</v>
      </c>
      <c r="M270" s="1">
        <v>1.71</v>
      </c>
      <c r="N270" s="1">
        <v>1.95</v>
      </c>
      <c r="O270" s="1">
        <v>1.95</v>
      </c>
      <c r="P270" s="1">
        <v>1.95</v>
      </c>
      <c r="Q270" s="1">
        <v>1.98</v>
      </c>
      <c r="R270" s="1">
        <v>1.95</v>
      </c>
      <c r="S270" s="1">
        <v>1.95</v>
      </c>
      <c r="T270" s="1">
        <v>1.95</v>
      </c>
      <c r="U270" s="1">
        <v>2.72</v>
      </c>
      <c r="V270" s="1">
        <v>1.95</v>
      </c>
      <c r="W270" s="1">
        <v>2.0499999999999998</v>
      </c>
      <c r="X270" s="1">
        <v>1.72</v>
      </c>
      <c r="Y270" s="1">
        <v>1.95</v>
      </c>
      <c r="Z270" s="1">
        <v>1.95</v>
      </c>
      <c r="AA270" s="1">
        <v>1.95</v>
      </c>
      <c r="AB270" s="1">
        <v>1.95</v>
      </c>
      <c r="AC270" s="1">
        <v>1.95</v>
      </c>
      <c r="AD270" s="1">
        <v>2.3199999999999998</v>
      </c>
      <c r="AE270" s="1">
        <v>3.59</v>
      </c>
      <c r="AF270" s="1">
        <v>1.95</v>
      </c>
      <c r="AG270" s="1">
        <v>1.95</v>
      </c>
      <c r="AH270" s="1">
        <v>1.95</v>
      </c>
      <c r="AI270" s="1">
        <v>1.87</v>
      </c>
      <c r="AJ270" s="1">
        <v>1.95</v>
      </c>
      <c r="AK270" s="1">
        <v>1.82</v>
      </c>
      <c r="AL270" s="1">
        <v>1.45</v>
      </c>
      <c r="AM270" s="1">
        <v>1.67</v>
      </c>
      <c r="AN270" s="1">
        <v>1.95</v>
      </c>
      <c r="AO270" s="1">
        <v>3.5</v>
      </c>
      <c r="AQ270" s="83">
        <v>1.78</v>
      </c>
      <c r="AR270" s="83">
        <v>1.95</v>
      </c>
    </row>
    <row r="271" spans="1:44" x14ac:dyDescent="0.25">
      <c r="A271" s="1">
        <v>72254060</v>
      </c>
      <c r="B271" s="1" t="s">
        <v>413</v>
      </c>
      <c r="C271" s="1" t="s">
        <v>163</v>
      </c>
      <c r="D271" s="1">
        <v>1.95</v>
      </c>
      <c r="E271" s="1">
        <v>1.95</v>
      </c>
      <c r="F271" s="1">
        <v>1.95</v>
      </c>
      <c r="G271" s="1">
        <v>1.95</v>
      </c>
      <c r="H271" s="1">
        <v>1.95</v>
      </c>
      <c r="I271" s="1">
        <v>2.0299999999999998</v>
      </c>
      <c r="J271" s="1">
        <v>0.13</v>
      </c>
      <c r="K271" s="1">
        <v>1.95</v>
      </c>
      <c r="L271" s="1">
        <v>1.95</v>
      </c>
      <c r="M271" s="1">
        <v>1.71</v>
      </c>
      <c r="N271" s="1">
        <v>1.95</v>
      </c>
      <c r="O271" s="1">
        <v>1.95</v>
      </c>
      <c r="P271" s="1">
        <v>1.95</v>
      </c>
      <c r="Q271" s="1">
        <v>1.98</v>
      </c>
      <c r="R271" s="1">
        <v>1.95</v>
      </c>
      <c r="S271" s="1">
        <v>1.95</v>
      </c>
      <c r="T271" s="1">
        <v>1.95</v>
      </c>
      <c r="U271" s="1">
        <v>2.72</v>
      </c>
      <c r="V271" s="1">
        <v>1.95</v>
      </c>
      <c r="W271" s="1">
        <v>2.0499999999999998</v>
      </c>
      <c r="X271" s="1">
        <v>1.72</v>
      </c>
      <c r="Y271" s="1">
        <v>1.95</v>
      </c>
      <c r="Z271" s="1">
        <v>1.95</v>
      </c>
      <c r="AA271" s="1">
        <v>1.95</v>
      </c>
      <c r="AB271" s="1">
        <v>1.95</v>
      </c>
      <c r="AC271" s="1">
        <v>1.95</v>
      </c>
      <c r="AD271" s="1">
        <v>2.3199999999999998</v>
      </c>
      <c r="AE271" s="1">
        <v>3.59</v>
      </c>
      <c r="AF271" s="1">
        <v>1.95</v>
      </c>
      <c r="AG271" s="1">
        <v>1.95</v>
      </c>
      <c r="AH271" s="1">
        <v>1.95</v>
      </c>
      <c r="AI271" s="1">
        <v>1.87</v>
      </c>
      <c r="AJ271" s="1">
        <v>1.95</v>
      </c>
      <c r="AK271" s="1">
        <v>1.82</v>
      </c>
      <c r="AL271" s="1">
        <v>1.45</v>
      </c>
      <c r="AM271" s="1">
        <v>1.67</v>
      </c>
      <c r="AN271" s="1">
        <v>1.95</v>
      </c>
      <c r="AO271" s="1">
        <v>3.5</v>
      </c>
      <c r="AQ271" s="83">
        <v>1.78</v>
      </c>
      <c r="AR271" s="83">
        <v>1.95</v>
      </c>
    </row>
    <row r="272" spans="1:44" x14ac:dyDescent="0.25">
      <c r="A272" s="1">
        <v>72254090</v>
      </c>
      <c r="B272" s="1" t="s">
        <v>414</v>
      </c>
      <c r="C272" s="1" t="s">
        <v>163</v>
      </c>
      <c r="D272" s="1">
        <v>1.95</v>
      </c>
      <c r="E272" s="1">
        <v>1.95</v>
      </c>
      <c r="F272" s="1">
        <v>1.95</v>
      </c>
      <c r="G272" s="1">
        <v>1.95</v>
      </c>
      <c r="H272" s="1">
        <v>1.95</v>
      </c>
      <c r="I272" s="1">
        <v>2.0299999999999998</v>
      </c>
      <c r="J272" s="1">
        <v>0.13</v>
      </c>
      <c r="K272" s="1">
        <v>1.95</v>
      </c>
      <c r="L272" s="1">
        <v>1.95</v>
      </c>
      <c r="M272" s="1">
        <v>1.71</v>
      </c>
      <c r="N272" s="1">
        <v>1.95</v>
      </c>
      <c r="O272" s="1">
        <v>1.95</v>
      </c>
      <c r="P272" s="1">
        <v>1.95</v>
      </c>
      <c r="Q272" s="1">
        <v>1.98</v>
      </c>
      <c r="R272" s="1">
        <v>1.95</v>
      </c>
      <c r="S272" s="1">
        <v>1.95</v>
      </c>
      <c r="T272" s="1">
        <v>1.95</v>
      </c>
      <c r="U272" s="1">
        <v>2.72</v>
      </c>
      <c r="V272" s="1">
        <v>1.95</v>
      </c>
      <c r="W272" s="1">
        <v>2.0499999999999998</v>
      </c>
      <c r="X272" s="1">
        <v>1.72</v>
      </c>
      <c r="Y272" s="1">
        <v>1.95</v>
      </c>
      <c r="Z272" s="1">
        <v>1.95</v>
      </c>
      <c r="AA272" s="1">
        <v>1.95</v>
      </c>
      <c r="AB272" s="1">
        <v>1.95</v>
      </c>
      <c r="AC272" s="1">
        <v>1.95</v>
      </c>
      <c r="AD272" s="1">
        <v>2.3199999999999998</v>
      </c>
      <c r="AE272" s="1">
        <v>3.59</v>
      </c>
      <c r="AF272" s="1">
        <v>1.95</v>
      </c>
      <c r="AG272" s="1">
        <v>1.95</v>
      </c>
      <c r="AH272" s="1">
        <v>1.95</v>
      </c>
      <c r="AI272" s="1">
        <v>1.87</v>
      </c>
      <c r="AJ272" s="1">
        <v>1.95</v>
      </c>
      <c r="AK272" s="1">
        <v>1.82</v>
      </c>
      <c r="AL272" s="1">
        <v>1.45</v>
      </c>
      <c r="AM272" s="1">
        <v>1.67</v>
      </c>
      <c r="AN272" s="1">
        <v>1.95</v>
      </c>
      <c r="AO272" s="1">
        <v>3.5</v>
      </c>
      <c r="AQ272" s="83">
        <v>1.78</v>
      </c>
      <c r="AR272" s="83">
        <v>1.95</v>
      </c>
    </row>
    <row r="273" spans="1:44" x14ac:dyDescent="0.25">
      <c r="A273" s="1">
        <v>72255020</v>
      </c>
      <c r="B273" s="1" t="s">
        <v>415</v>
      </c>
      <c r="C273" s="1" t="s">
        <v>163</v>
      </c>
      <c r="D273" s="1">
        <v>1.98</v>
      </c>
      <c r="E273" s="1">
        <v>1.98</v>
      </c>
      <c r="F273" s="1">
        <v>1.98</v>
      </c>
      <c r="G273" s="1">
        <v>1.98</v>
      </c>
      <c r="H273" s="1">
        <v>1.98</v>
      </c>
      <c r="I273" s="1">
        <v>2.12</v>
      </c>
      <c r="J273" s="1">
        <v>0.13</v>
      </c>
      <c r="K273" s="1">
        <v>1.98</v>
      </c>
      <c r="L273" s="1">
        <v>1.98</v>
      </c>
      <c r="M273" s="1">
        <v>1.72</v>
      </c>
      <c r="N273" s="1">
        <v>1.98</v>
      </c>
      <c r="O273" s="1">
        <v>1.98</v>
      </c>
      <c r="P273" s="1">
        <v>1.98</v>
      </c>
      <c r="Q273" s="1">
        <v>2.02</v>
      </c>
      <c r="R273" s="1">
        <v>1.98</v>
      </c>
      <c r="S273" s="1">
        <v>1.98</v>
      </c>
      <c r="T273" s="1">
        <v>1.98</v>
      </c>
      <c r="U273" s="1">
        <v>2.72</v>
      </c>
      <c r="V273" s="1">
        <v>1.98</v>
      </c>
      <c r="W273" s="1">
        <v>2.0699999999999998</v>
      </c>
      <c r="X273" s="1">
        <v>1.74</v>
      </c>
      <c r="Y273" s="1">
        <v>1.98</v>
      </c>
      <c r="Z273" s="1">
        <v>1.98</v>
      </c>
      <c r="AA273" s="1">
        <v>1.98</v>
      </c>
      <c r="AB273" s="1">
        <v>1.98</v>
      </c>
      <c r="AC273" s="1">
        <v>1.98</v>
      </c>
      <c r="AD273" s="1">
        <v>2.3199999999999998</v>
      </c>
      <c r="AE273" s="1">
        <v>3.72</v>
      </c>
      <c r="AF273" s="1">
        <v>1.98</v>
      </c>
      <c r="AG273" s="1">
        <v>1.98</v>
      </c>
      <c r="AH273" s="1">
        <v>1.98</v>
      </c>
      <c r="AI273" s="1">
        <v>1.92</v>
      </c>
      <c r="AJ273" s="1">
        <v>1.98</v>
      </c>
      <c r="AK273" s="1">
        <v>1.83</v>
      </c>
      <c r="AL273" s="1">
        <v>1.52</v>
      </c>
      <c r="AM273" s="1">
        <v>1.73</v>
      </c>
      <c r="AN273" s="1">
        <v>1.98</v>
      </c>
      <c r="AO273" s="1">
        <v>3.55</v>
      </c>
      <c r="AQ273" s="83">
        <v>1.82</v>
      </c>
      <c r="AR273" s="83">
        <v>1.98</v>
      </c>
    </row>
    <row r="274" spans="1:44" x14ac:dyDescent="0.25">
      <c r="A274" s="1">
        <v>72255080</v>
      </c>
      <c r="B274" s="1" t="s">
        <v>416</v>
      </c>
      <c r="C274" s="1" t="s">
        <v>163</v>
      </c>
      <c r="D274" s="1">
        <v>1.98</v>
      </c>
      <c r="E274" s="1">
        <v>1.98</v>
      </c>
      <c r="F274" s="1">
        <v>1.98</v>
      </c>
      <c r="G274" s="1">
        <v>1.98</v>
      </c>
      <c r="H274" s="1">
        <v>1.98</v>
      </c>
      <c r="I274" s="1">
        <v>2.12</v>
      </c>
      <c r="J274" s="1">
        <v>0.13</v>
      </c>
      <c r="K274" s="1">
        <v>1.98</v>
      </c>
      <c r="L274" s="1">
        <v>1.98</v>
      </c>
      <c r="M274" s="1">
        <v>1.72</v>
      </c>
      <c r="N274" s="1">
        <v>1.98</v>
      </c>
      <c r="O274" s="1">
        <v>1.98</v>
      </c>
      <c r="P274" s="1">
        <v>1.98</v>
      </c>
      <c r="Q274" s="1">
        <v>2.02</v>
      </c>
      <c r="R274" s="1">
        <v>1.98</v>
      </c>
      <c r="S274" s="1">
        <v>1.98</v>
      </c>
      <c r="T274" s="1">
        <v>1.98</v>
      </c>
      <c r="U274" s="1">
        <v>2.72</v>
      </c>
      <c r="V274" s="1">
        <v>1.98</v>
      </c>
      <c r="W274" s="1">
        <v>2.0699999999999998</v>
      </c>
      <c r="X274" s="1">
        <v>1.74</v>
      </c>
      <c r="Y274" s="1">
        <v>1.98</v>
      </c>
      <c r="Z274" s="1">
        <v>1.98</v>
      </c>
      <c r="AA274" s="1">
        <v>1.98</v>
      </c>
      <c r="AB274" s="1">
        <v>1.98</v>
      </c>
      <c r="AC274" s="1">
        <v>1.98</v>
      </c>
      <c r="AD274" s="1">
        <v>2.3199999999999998</v>
      </c>
      <c r="AE274" s="1">
        <v>3.72</v>
      </c>
      <c r="AF274" s="1">
        <v>1.98</v>
      </c>
      <c r="AG274" s="1">
        <v>1.98</v>
      </c>
      <c r="AH274" s="1">
        <v>1.98</v>
      </c>
      <c r="AI274" s="1">
        <v>1.92</v>
      </c>
      <c r="AJ274" s="1">
        <v>1.98</v>
      </c>
      <c r="AK274" s="1">
        <v>1.83</v>
      </c>
      <c r="AL274" s="1">
        <v>1.52</v>
      </c>
      <c r="AM274" s="1">
        <v>1.73</v>
      </c>
      <c r="AN274" s="1">
        <v>1.98</v>
      </c>
      <c r="AO274" s="1">
        <v>3.55</v>
      </c>
      <c r="AQ274" s="83">
        <v>1.82</v>
      </c>
      <c r="AR274" s="83">
        <v>1.98</v>
      </c>
    </row>
    <row r="275" spans="1:44" x14ac:dyDescent="0.25">
      <c r="A275" s="1">
        <v>72259100</v>
      </c>
      <c r="B275" s="1" t="s">
        <v>417</v>
      </c>
      <c r="C275" s="1" t="s">
        <v>163</v>
      </c>
      <c r="D275" s="1">
        <v>1.92</v>
      </c>
      <c r="E275" s="1">
        <v>1.92</v>
      </c>
      <c r="F275" s="1">
        <v>1.92</v>
      </c>
      <c r="G275" s="1">
        <v>1.92</v>
      </c>
      <c r="H275" s="1">
        <v>1.92</v>
      </c>
      <c r="I275" s="1">
        <v>2.21</v>
      </c>
      <c r="J275" s="1">
        <v>0.13</v>
      </c>
      <c r="K275" s="1">
        <v>1.92</v>
      </c>
      <c r="L275" s="1">
        <v>1.92</v>
      </c>
      <c r="M275" s="1">
        <v>1.73</v>
      </c>
      <c r="N275" s="1">
        <v>1.92</v>
      </c>
      <c r="O275" s="1">
        <v>1.92</v>
      </c>
      <c r="P275" s="1">
        <v>1.92</v>
      </c>
      <c r="Q275" s="1">
        <v>2.02</v>
      </c>
      <c r="R275" s="1">
        <v>1.92</v>
      </c>
      <c r="S275" s="1">
        <v>1.92</v>
      </c>
      <c r="T275" s="1">
        <v>1.92</v>
      </c>
      <c r="U275" s="1">
        <v>2.72</v>
      </c>
      <c r="V275" s="1">
        <v>1.92</v>
      </c>
      <c r="W275" s="1">
        <v>2.09</v>
      </c>
      <c r="X275" s="1">
        <v>1.75</v>
      </c>
      <c r="Y275" s="1">
        <v>1.92</v>
      </c>
      <c r="Z275" s="1">
        <v>1.92</v>
      </c>
      <c r="AA275" s="1">
        <v>1.92</v>
      </c>
      <c r="AB275" s="1">
        <v>1.92</v>
      </c>
      <c r="AC275" s="1">
        <v>1.92</v>
      </c>
      <c r="AD275" s="1">
        <v>2.3199999999999998</v>
      </c>
      <c r="AE275" s="1">
        <v>3.84</v>
      </c>
      <c r="AF275" s="1">
        <v>1.92</v>
      </c>
      <c r="AG275" s="1">
        <v>1.92</v>
      </c>
      <c r="AH275" s="1">
        <v>1.92</v>
      </c>
      <c r="AI275" s="1">
        <v>1.92</v>
      </c>
      <c r="AJ275" s="1">
        <v>1.92</v>
      </c>
      <c r="AK275" s="1">
        <v>1.84</v>
      </c>
      <c r="AL275" s="1">
        <v>1.58</v>
      </c>
      <c r="AM275" s="1">
        <v>1.79</v>
      </c>
      <c r="AN275" s="1">
        <v>1.92</v>
      </c>
      <c r="AO275" s="1">
        <v>3.55</v>
      </c>
      <c r="AQ275" s="83">
        <v>1.85</v>
      </c>
      <c r="AR275" s="83">
        <v>1.92</v>
      </c>
    </row>
    <row r="276" spans="1:44" x14ac:dyDescent="0.25">
      <c r="A276" s="1">
        <v>72259200</v>
      </c>
      <c r="B276" s="1" t="s">
        <v>418</v>
      </c>
      <c r="C276" s="1" t="s">
        <v>163</v>
      </c>
      <c r="D276" s="1">
        <v>1.92</v>
      </c>
      <c r="E276" s="1">
        <v>1.92</v>
      </c>
      <c r="F276" s="1">
        <v>1.92</v>
      </c>
      <c r="G276" s="1">
        <v>1.92</v>
      </c>
      <c r="H276" s="1">
        <v>1.92</v>
      </c>
      <c r="I276" s="1">
        <v>2.21</v>
      </c>
      <c r="J276" s="1">
        <v>0.13</v>
      </c>
      <c r="K276" s="1">
        <v>1.92</v>
      </c>
      <c r="L276" s="1">
        <v>1.92</v>
      </c>
      <c r="M276" s="1">
        <v>1.73</v>
      </c>
      <c r="N276" s="1">
        <v>1.92</v>
      </c>
      <c r="O276" s="1">
        <v>1.92</v>
      </c>
      <c r="P276" s="1">
        <v>1.92</v>
      </c>
      <c r="Q276" s="1">
        <v>2.02</v>
      </c>
      <c r="R276" s="1">
        <v>1.92</v>
      </c>
      <c r="S276" s="1">
        <v>1.92</v>
      </c>
      <c r="T276" s="1">
        <v>1.92</v>
      </c>
      <c r="U276" s="1">
        <v>2.72</v>
      </c>
      <c r="V276" s="1">
        <v>1.92</v>
      </c>
      <c r="W276" s="1">
        <v>2.09</v>
      </c>
      <c r="X276" s="1">
        <v>1.75</v>
      </c>
      <c r="Y276" s="1">
        <v>1.92</v>
      </c>
      <c r="Z276" s="1">
        <v>1.92</v>
      </c>
      <c r="AA276" s="1">
        <v>1.92</v>
      </c>
      <c r="AB276" s="1">
        <v>1.92</v>
      </c>
      <c r="AC276" s="1">
        <v>1.92</v>
      </c>
      <c r="AD276" s="1">
        <v>2.3199999999999998</v>
      </c>
      <c r="AE276" s="1">
        <v>3.84</v>
      </c>
      <c r="AF276" s="1">
        <v>1.92</v>
      </c>
      <c r="AG276" s="1">
        <v>1.92</v>
      </c>
      <c r="AH276" s="1">
        <v>1.92</v>
      </c>
      <c r="AI276" s="1">
        <v>1.92</v>
      </c>
      <c r="AJ276" s="1">
        <v>1.92</v>
      </c>
      <c r="AK276" s="1">
        <v>1.84</v>
      </c>
      <c r="AL276" s="1">
        <v>1.58</v>
      </c>
      <c r="AM276" s="1">
        <v>1.79</v>
      </c>
      <c r="AN276" s="1">
        <v>1.92</v>
      </c>
      <c r="AO276" s="1">
        <v>3.55</v>
      </c>
      <c r="AQ276" s="83">
        <v>1.85</v>
      </c>
      <c r="AR276" s="83">
        <v>1.92</v>
      </c>
    </row>
    <row r="277" spans="1:44" x14ac:dyDescent="0.25">
      <c r="A277" s="1">
        <v>72259900</v>
      </c>
      <c r="B277" s="1" t="s">
        <v>419</v>
      </c>
      <c r="C277" s="1" t="s">
        <v>163</v>
      </c>
      <c r="D277" s="1">
        <v>1.92</v>
      </c>
      <c r="E277" s="1">
        <v>1.92</v>
      </c>
      <c r="F277" s="1">
        <v>1.92</v>
      </c>
      <c r="G277" s="1">
        <v>1.92</v>
      </c>
      <c r="H277" s="1">
        <v>1.92</v>
      </c>
      <c r="I277" s="1">
        <v>2.21</v>
      </c>
      <c r="J277" s="1">
        <v>0.13</v>
      </c>
      <c r="K277" s="1">
        <v>1.92</v>
      </c>
      <c r="L277" s="1">
        <v>1.92</v>
      </c>
      <c r="M277" s="1">
        <v>1.73</v>
      </c>
      <c r="N277" s="1">
        <v>1.92</v>
      </c>
      <c r="O277" s="1">
        <v>1.92</v>
      </c>
      <c r="P277" s="1">
        <v>1.92</v>
      </c>
      <c r="Q277" s="1">
        <v>2.02</v>
      </c>
      <c r="R277" s="1">
        <v>1.92</v>
      </c>
      <c r="S277" s="1">
        <v>1.92</v>
      </c>
      <c r="T277" s="1">
        <v>1.92</v>
      </c>
      <c r="U277" s="1">
        <v>2.72</v>
      </c>
      <c r="V277" s="1">
        <v>1.92</v>
      </c>
      <c r="W277" s="1">
        <v>2.09</v>
      </c>
      <c r="X277" s="1">
        <v>1.75</v>
      </c>
      <c r="Y277" s="1">
        <v>1.92</v>
      </c>
      <c r="Z277" s="1">
        <v>1.92</v>
      </c>
      <c r="AA277" s="1">
        <v>1.92</v>
      </c>
      <c r="AB277" s="1">
        <v>1.92</v>
      </c>
      <c r="AC277" s="1">
        <v>1.92</v>
      </c>
      <c r="AD277" s="1">
        <v>2.3199999999999998</v>
      </c>
      <c r="AE277" s="1">
        <v>3.84</v>
      </c>
      <c r="AF277" s="1">
        <v>1.92</v>
      </c>
      <c r="AG277" s="1">
        <v>1.92</v>
      </c>
      <c r="AH277" s="1">
        <v>1.92</v>
      </c>
      <c r="AI277" s="1">
        <v>1.92</v>
      </c>
      <c r="AJ277" s="1">
        <v>1.92</v>
      </c>
      <c r="AK277" s="1">
        <v>1.84</v>
      </c>
      <c r="AL277" s="1">
        <v>1.58</v>
      </c>
      <c r="AM277" s="1">
        <v>1.79</v>
      </c>
      <c r="AN277" s="1">
        <v>1.92</v>
      </c>
      <c r="AO277" s="1">
        <v>3.55</v>
      </c>
      <c r="AQ277" s="83">
        <v>1.85</v>
      </c>
      <c r="AR277" s="83">
        <v>1.92</v>
      </c>
    </row>
    <row r="278" spans="1:44" x14ac:dyDescent="0.25">
      <c r="A278" s="1">
        <v>72261100</v>
      </c>
      <c r="B278" s="1" t="s">
        <v>420</v>
      </c>
      <c r="C278" s="1" t="s">
        <v>163</v>
      </c>
      <c r="D278" s="1">
        <v>1.95</v>
      </c>
      <c r="E278" s="1">
        <v>1.95</v>
      </c>
      <c r="F278" s="1">
        <v>1.95</v>
      </c>
      <c r="G278" s="1">
        <v>1.95</v>
      </c>
      <c r="H278" s="1">
        <v>1.95</v>
      </c>
      <c r="I278" s="1">
        <v>2.0299999999999998</v>
      </c>
      <c r="J278" s="1">
        <v>0.13</v>
      </c>
      <c r="K278" s="1">
        <v>1.95</v>
      </c>
      <c r="L278" s="1">
        <v>1.95</v>
      </c>
      <c r="M278" s="1">
        <v>1.71</v>
      </c>
      <c r="N278" s="1">
        <v>1.95</v>
      </c>
      <c r="O278" s="1">
        <v>1.95</v>
      </c>
      <c r="P278" s="1">
        <v>1.95</v>
      </c>
      <c r="Q278" s="1">
        <v>1.98</v>
      </c>
      <c r="R278" s="1">
        <v>1.95</v>
      </c>
      <c r="S278" s="1">
        <v>1.95</v>
      </c>
      <c r="T278" s="1">
        <v>1.95</v>
      </c>
      <c r="U278" s="1">
        <v>2.72</v>
      </c>
      <c r="V278" s="1">
        <v>1.95</v>
      </c>
      <c r="W278" s="1">
        <v>2.0499999999999998</v>
      </c>
      <c r="X278" s="1">
        <v>1.72</v>
      </c>
      <c r="Y278" s="1">
        <v>1.95</v>
      </c>
      <c r="Z278" s="1">
        <v>1.95</v>
      </c>
      <c r="AA278" s="1">
        <v>1.95</v>
      </c>
      <c r="AB278" s="1">
        <v>1.95</v>
      </c>
      <c r="AC278" s="1">
        <v>1.95</v>
      </c>
      <c r="AD278" s="1">
        <v>2.3199999999999998</v>
      </c>
      <c r="AE278" s="1">
        <v>3.59</v>
      </c>
      <c r="AF278" s="1">
        <v>1.95</v>
      </c>
      <c r="AG278" s="1">
        <v>1.95</v>
      </c>
      <c r="AH278" s="1">
        <v>1.95</v>
      </c>
      <c r="AI278" s="1">
        <v>1.87</v>
      </c>
      <c r="AJ278" s="1">
        <v>1.95</v>
      </c>
      <c r="AK278" s="1">
        <v>1.82</v>
      </c>
      <c r="AL278" s="1">
        <v>1.45</v>
      </c>
      <c r="AM278" s="1">
        <v>1.67</v>
      </c>
      <c r="AN278" s="1">
        <v>1.95</v>
      </c>
      <c r="AO278" s="1">
        <v>3.5</v>
      </c>
      <c r="AQ278" s="83">
        <v>1.78</v>
      </c>
      <c r="AR278" s="83">
        <v>1.95</v>
      </c>
    </row>
    <row r="279" spans="1:44" x14ac:dyDescent="0.25">
      <c r="A279" s="1">
        <v>72261910</v>
      </c>
      <c r="B279" s="1" t="s">
        <v>421</v>
      </c>
      <c r="C279" s="1" t="s">
        <v>163</v>
      </c>
      <c r="D279" s="1">
        <v>1.95</v>
      </c>
      <c r="E279" s="1">
        <v>1.95</v>
      </c>
      <c r="F279" s="1">
        <v>1.95</v>
      </c>
      <c r="G279" s="1">
        <v>1.95</v>
      </c>
      <c r="H279" s="1">
        <v>1.95</v>
      </c>
      <c r="I279" s="1">
        <v>2.0299999999999998</v>
      </c>
      <c r="J279" s="1">
        <v>0.13</v>
      </c>
      <c r="K279" s="1">
        <v>1.95</v>
      </c>
      <c r="L279" s="1">
        <v>1.95</v>
      </c>
      <c r="M279" s="1">
        <v>1.71</v>
      </c>
      <c r="N279" s="1">
        <v>1.95</v>
      </c>
      <c r="O279" s="1">
        <v>1.95</v>
      </c>
      <c r="P279" s="1">
        <v>1.95</v>
      </c>
      <c r="Q279" s="1">
        <v>1.98</v>
      </c>
      <c r="R279" s="1">
        <v>1.95</v>
      </c>
      <c r="S279" s="1">
        <v>1.95</v>
      </c>
      <c r="T279" s="1">
        <v>1.95</v>
      </c>
      <c r="U279" s="1">
        <v>2.72</v>
      </c>
      <c r="V279" s="1">
        <v>1.95</v>
      </c>
      <c r="W279" s="1">
        <v>2.0499999999999998</v>
      </c>
      <c r="X279" s="1">
        <v>1.72</v>
      </c>
      <c r="Y279" s="1">
        <v>1.95</v>
      </c>
      <c r="Z279" s="1">
        <v>1.95</v>
      </c>
      <c r="AA279" s="1">
        <v>1.95</v>
      </c>
      <c r="AB279" s="1">
        <v>1.95</v>
      </c>
      <c r="AC279" s="1">
        <v>1.95</v>
      </c>
      <c r="AD279" s="1">
        <v>2.3199999999999998</v>
      </c>
      <c r="AE279" s="1">
        <v>3.59</v>
      </c>
      <c r="AF279" s="1">
        <v>1.95</v>
      </c>
      <c r="AG279" s="1">
        <v>1.95</v>
      </c>
      <c r="AH279" s="1">
        <v>1.95</v>
      </c>
      <c r="AI279" s="1">
        <v>1.87</v>
      </c>
      <c r="AJ279" s="1">
        <v>1.95</v>
      </c>
      <c r="AK279" s="1">
        <v>1.82</v>
      </c>
      <c r="AL279" s="1">
        <v>1.45</v>
      </c>
      <c r="AM279" s="1">
        <v>1.67</v>
      </c>
      <c r="AN279" s="1">
        <v>1.95</v>
      </c>
      <c r="AO279" s="1">
        <v>3.5</v>
      </c>
      <c r="AQ279" s="83">
        <v>1.78</v>
      </c>
      <c r="AR279" s="83">
        <v>1.95</v>
      </c>
    </row>
    <row r="280" spans="1:44" x14ac:dyDescent="0.25">
      <c r="A280" s="1">
        <v>72261980</v>
      </c>
      <c r="B280" s="1" t="s">
        <v>422</v>
      </c>
      <c r="C280" s="1" t="s">
        <v>163</v>
      </c>
      <c r="D280" s="1">
        <v>1.98</v>
      </c>
      <c r="E280" s="1">
        <v>1.98</v>
      </c>
      <c r="F280" s="1">
        <v>1.98</v>
      </c>
      <c r="G280" s="1">
        <v>1.98</v>
      </c>
      <c r="H280" s="1">
        <v>1.98</v>
      </c>
      <c r="I280" s="1">
        <v>2.12</v>
      </c>
      <c r="J280" s="1">
        <v>0.13</v>
      </c>
      <c r="K280" s="1">
        <v>1.98</v>
      </c>
      <c r="L280" s="1">
        <v>1.98</v>
      </c>
      <c r="M280" s="1">
        <v>1.72</v>
      </c>
      <c r="N280" s="1">
        <v>1.98</v>
      </c>
      <c r="O280" s="1">
        <v>1.98</v>
      </c>
      <c r="P280" s="1">
        <v>1.98</v>
      </c>
      <c r="Q280" s="1">
        <v>2.02</v>
      </c>
      <c r="R280" s="1">
        <v>1.98</v>
      </c>
      <c r="S280" s="1">
        <v>1.98</v>
      </c>
      <c r="T280" s="1">
        <v>1.98</v>
      </c>
      <c r="U280" s="1">
        <v>2.72</v>
      </c>
      <c r="V280" s="1">
        <v>1.98</v>
      </c>
      <c r="W280" s="1">
        <v>2.0699999999999998</v>
      </c>
      <c r="X280" s="1">
        <v>1.74</v>
      </c>
      <c r="Y280" s="1">
        <v>1.98</v>
      </c>
      <c r="Z280" s="1">
        <v>1.98</v>
      </c>
      <c r="AA280" s="1">
        <v>1.98</v>
      </c>
      <c r="AB280" s="1">
        <v>1.98</v>
      </c>
      <c r="AC280" s="1">
        <v>1.98</v>
      </c>
      <c r="AD280" s="1">
        <v>2.3199999999999998</v>
      </c>
      <c r="AE280" s="1">
        <v>3.72</v>
      </c>
      <c r="AF280" s="1">
        <v>1.98</v>
      </c>
      <c r="AG280" s="1">
        <v>1.98</v>
      </c>
      <c r="AH280" s="1">
        <v>1.98</v>
      </c>
      <c r="AI280" s="1">
        <v>1.92</v>
      </c>
      <c r="AJ280" s="1">
        <v>1.98</v>
      </c>
      <c r="AK280" s="1">
        <v>1.83</v>
      </c>
      <c r="AL280" s="1">
        <v>1.52</v>
      </c>
      <c r="AM280" s="1">
        <v>1.73</v>
      </c>
      <c r="AN280" s="1">
        <v>1.98</v>
      </c>
      <c r="AO280" s="1">
        <v>3.55</v>
      </c>
      <c r="AQ280" s="83">
        <v>1.82</v>
      </c>
      <c r="AR280" s="83">
        <v>1.98</v>
      </c>
    </row>
    <row r="281" spans="1:44" x14ac:dyDescent="0.25">
      <c r="A281" s="1">
        <v>72262000</v>
      </c>
      <c r="B281" s="1" t="s">
        <v>423</v>
      </c>
      <c r="C281" s="1" t="s">
        <v>163</v>
      </c>
      <c r="D281" s="1">
        <v>1.95</v>
      </c>
      <c r="E281" s="1">
        <v>1.95</v>
      </c>
      <c r="F281" s="1">
        <v>1.95</v>
      </c>
      <c r="G281" s="1">
        <v>1.95</v>
      </c>
      <c r="H281" s="1">
        <v>1.95</v>
      </c>
      <c r="I281" s="1">
        <v>2.0299999999999998</v>
      </c>
      <c r="J281" s="1">
        <v>0.13</v>
      </c>
      <c r="K281" s="1">
        <v>1.95</v>
      </c>
      <c r="L281" s="1">
        <v>1.95</v>
      </c>
      <c r="M281" s="1">
        <v>1.71</v>
      </c>
      <c r="N281" s="1">
        <v>1.95</v>
      </c>
      <c r="O281" s="1">
        <v>1.95</v>
      </c>
      <c r="P281" s="1">
        <v>1.95</v>
      </c>
      <c r="Q281" s="1">
        <v>1.98</v>
      </c>
      <c r="R281" s="1">
        <v>1.95</v>
      </c>
      <c r="S281" s="1">
        <v>1.95</v>
      </c>
      <c r="T281" s="1">
        <v>1.95</v>
      </c>
      <c r="U281" s="1">
        <v>2.72</v>
      </c>
      <c r="V281" s="1">
        <v>1.95</v>
      </c>
      <c r="W281" s="1">
        <v>2.0499999999999998</v>
      </c>
      <c r="X281" s="1">
        <v>1.72</v>
      </c>
      <c r="Y281" s="1">
        <v>1.95</v>
      </c>
      <c r="Z281" s="1">
        <v>1.95</v>
      </c>
      <c r="AA281" s="1">
        <v>1.95</v>
      </c>
      <c r="AB281" s="1">
        <v>1.95</v>
      </c>
      <c r="AC281" s="1">
        <v>1.95</v>
      </c>
      <c r="AD281" s="1">
        <v>2.3199999999999998</v>
      </c>
      <c r="AE281" s="1">
        <v>3.59</v>
      </c>
      <c r="AF281" s="1">
        <v>1.95</v>
      </c>
      <c r="AG281" s="1">
        <v>1.95</v>
      </c>
      <c r="AH281" s="1">
        <v>1.95</v>
      </c>
      <c r="AI281" s="1">
        <v>1.87</v>
      </c>
      <c r="AJ281" s="1">
        <v>1.95</v>
      </c>
      <c r="AK281" s="1">
        <v>1.82</v>
      </c>
      <c r="AL281" s="1">
        <v>1.45</v>
      </c>
      <c r="AM281" s="1">
        <v>1.67</v>
      </c>
      <c r="AN281" s="1">
        <v>1.95</v>
      </c>
      <c r="AO281" s="1">
        <v>3.5</v>
      </c>
      <c r="AQ281" s="83">
        <v>1.78</v>
      </c>
      <c r="AR281" s="83">
        <v>1.95</v>
      </c>
    </row>
    <row r="282" spans="1:44" x14ac:dyDescent="0.25">
      <c r="A282" s="1">
        <v>72269120</v>
      </c>
      <c r="B282" s="1" t="s">
        <v>424</v>
      </c>
      <c r="C282" s="1" t="s">
        <v>163</v>
      </c>
      <c r="D282" s="1">
        <v>1.95</v>
      </c>
      <c r="E282" s="1">
        <v>1.95</v>
      </c>
      <c r="F282" s="1">
        <v>1.95</v>
      </c>
      <c r="G282" s="1">
        <v>1.95</v>
      </c>
      <c r="H282" s="1">
        <v>1.95</v>
      </c>
      <c r="I282" s="1">
        <v>2.0299999999999998</v>
      </c>
      <c r="J282" s="1">
        <v>0.13</v>
      </c>
      <c r="K282" s="1">
        <v>1.95</v>
      </c>
      <c r="L282" s="1">
        <v>1.95</v>
      </c>
      <c r="M282" s="1">
        <v>1.71</v>
      </c>
      <c r="N282" s="1">
        <v>1.95</v>
      </c>
      <c r="O282" s="1">
        <v>1.95</v>
      </c>
      <c r="P282" s="1">
        <v>1.95</v>
      </c>
      <c r="Q282" s="1">
        <v>1.98</v>
      </c>
      <c r="R282" s="1">
        <v>1.95</v>
      </c>
      <c r="S282" s="1">
        <v>1.95</v>
      </c>
      <c r="T282" s="1">
        <v>1.95</v>
      </c>
      <c r="U282" s="1">
        <v>2.72</v>
      </c>
      <c r="V282" s="1">
        <v>1.95</v>
      </c>
      <c r="W282" s="1">
        <v>2.0499999999999998</v>
      </c>
      <c r="X282" s="1">
        <v>1.72</v>
      </c>
      <c r="Y282" s="1">
        <v>1.95</v>
      </c>
      <c r="Z282" s="1">
        <v>1.95</v>
      </c>
      <c r="AA282" s="1">
        <v>1.95</v>
      </c>
      <c r="AB282" s="1">
        <v>1.95</v>
      </c>
      <c r="AC282" s="1">
        <v>1.95</v>
      </c>
      <c r="AD282" s="1">
        <v>2.3199999999999998</v>
      </c>
      <c r="AE282" s="1">
        <v>3.59</v>
      </c>
      <c r="AF282" s="1">
        <v>1.95</v>
      </c>
      <c r="AG282" s="1">
        <v>1.95</v>
      </c>
      <c r="AH282" s="1">
        <v>1.95</v>
      </c>
      <c r="AI282" s="1">
        <v>1.87</v>
      </c>
      <c r="AJ282" s="1">
        <v>1.95</v>
      </c>
      <c r="AK282" s="1">
        <v>1.82</v>
      </c>
      <c r="AL282" s="1">
        <v>1.45</v>
      </c>
      <c r="AM282" s="1">
        <v>1.67</v>
      </c>
      <c r="AN282" s="1">
        <v>1.95</v>
      </c>
      <c r="AO282" s="1">
        <v>3.5</v>
      </c>
      <c r="AQ282" s="83">
        <v>1.78</v>
      </c>
      <c r="AR282" s="83">
        <v>1.95</v>
      </c>
    </row>
    <row r="283" spans="1:44" x14ac:dyDescent="0.25">
      <c r="A283" s="1">
        <v>72269191</v>
      </c>
      <c r="B283" s="1" t="s">
        <v>425</v>
      </c>
      <c r="C283" s="1" t="s">
        <v>163</v>
      </c>
      <c r="D283" s="1">
        <v>1.95</v>
      </c>
      <c r="E283" s="1">
        <v>1.95</v>
      </c>
      <c r="F283" s="1">
        <v>1.95</v>
      </c>
      <c r="G283" s="1">
        <v>1.95</v>
      </c>
      <c r="H283" s="1">
        <v>1.95</v>
      </c>
      <c r="I283" s="1">
        <v>2.0299999999999998</v>
      </c>
      <c r="J283" s="1">
        <v>0.13</v>
      </c>
      <c r="K283" s="1">
        <v>1.95</v>
      </c>
      <c r="L283" s="1">
        <v>1.95</v>
      </c>
      <c r="M283" s="1">
        <v>1.71</v>
      </c>
      <c r="N283" s="1">
        <v>1.95</v>
      </c>
      <c r="O283" s="1">
        <v>1.95</v>
      </c>
      <c r="P283" s="1">
        <v>1.95</v>
      </c>
      <c r="Q283" s="1">
        <v>1.98</v>
      </c>
      <c r="R283" s="1">
        <v>1.95</v>
      </c>
      <c r="S283" s="1">
        <v>1.95</v>
      </c>
      <c r="T283" s="1">
        <v>1.95</v>
      </c>
      <c r="U283" s="1">
        <v>2.72</v>
      </c>
      <c r="V283" s="1">
        <v>1.95</v>
      </c>
      <c r="W283" s="1">
        <v>2.0499999999999998</v>
      </c>
      <c r="X283" s="1">
        <v>1.72</v>
      </c>
      <c r="Y283" s="1">
        <v>1.95</v>
      </c>
      <c r="Z283" s="1">
        <v>1.95</v>
      </c>
      <c r="AA283" s="1">
        <v>1.95</v>
      </c>
      <c r="AB283" s="1">
        <v>1.95</v>
      </c>
      <c r="AC283" s="1">
        <v>1.95</v>
      </c>
      <c r="AD283" s="1">
        <v>2.3199999999999998</v>
      </c>
      <c r="AE283" s="1">
        <v>3.59</v>
      </c>
      <c r="AF283" s="1">
        <v>1.95</v>
      </c>
      <c r="AG283" s="1">
        <v>1.95</v>
      </c>
      <c r="AH283" s="1">
        <v>1.95</v>
      </c>
      <c r="AI283" s="1">
        <v>1.87</v>
      </c>
      <c r="AJ283" s="1">
        <v>1.95</v>
      </c>
      <c r="AK283" s="1">
        <v>1.82</v>
      </c>
      <c r="AL283" s="1">
        <v>1.45</v>
      </c>
      <c r="AM283" s="1">
        <v>1.67</v>
      </c>
      <c r="AN283" s="1">
        <v>1.95</v>
      </c>
      <c r="AO283" s="1">
        <v>3.5</v>
      </c>
      <c r="AQ283" s="83">
        <v>1.78</v>
      </c>
      <c r="AR283" s="83">
        <v>1.95</v>
      </c>
    </row>
    <row r="284" spans="1:44" x14ac:dyDescent="0.25">
      <c r="A284" s="1">
        <v>72269199</v>
      </c>
      <c r="B284" s="1" t="s">
        <v>426</v>
      </c>
      <c r="C284" s="1" t="s">
        <v>163</v>
      </c>
      <c r="D284" s="1">
        <v>1.95</v>
      </c>
      <c r="E284" s="1">
        <v>1.95</v>
      </c>
      <c r="F284" s="1">
        <v>1.95</v>
      </c>
      <c r="G284" s="1">
        <v>1.95</v>
      </c>
      <c r="H284" s="1">
        <v>1.95</v>
      </c>
      <c r="I284" s="1">
        <v>2.0299999999999998</v>
      </c>
      <c r="J284" s="1">
        <v>0.13</v>
      </c>
      <c r="K284" s="1">
        <v>1.95</v>
      </c>
      <c r="L284" s="1">
        <v>1.95</v>
      </c>
      <c r="M284" s="1">
        <v>1.71</v>
      </c>
      <c r="N284" s="1">
        <v>1.95</v>
      </c>
      <c r="O284" s="1">
        <v>1.95</v>
      </c>
      <c r="P284" s="1">
        <v>1.95</v>
      </c>
      <c r="Q284" s="1">
        <v>1.98</v>
      </c>
      <c r="R284" s="1">
        <v>1.95</v>
      </c>
      <c r="S284" s="1">
        <v>1.95</v>
      </c>
      <c r="T284" s="1">
        <v>1.95</v>
      </c>
      <c r="U284" s="1">
        <v>2.72</v>
      </c>
      <c r="V284" s="1">
        <v>1.95</v>
      </c>
      <c r="W284" s="1">
        <v>2.0499999999999998</v>
      </c>
      <c r="X284" s="1">
        <v>1.72</v>
      </c>
      <c r="Y284" s="1">
        <v>1.95</v>
      </c>
      <c r="Z284" s="1">
        <v>1.95</v>
      </c>
      <c r="AA284" s="1">
        <v>1.95</v>
      </c>
      <c r="AB284" s="1">
        <v>1.95</v>
      </c>
      <c r="AC284" s="1">
        <v>1.95</v>
      </c>
      <c r="AD284" s="1">
        <v>2.3199999999999998</v>
      </c>
      <c r="AE284" s="1">
        <v>3.59</v>
      </c>
      <c r="AF284" s="1">
        <v>1.95</v>
      </c>
      <c r="AG284" s="1">
        <v>1.95</v>
      </c>
      <c r="AH284" s="1">
        <v>1.95</v>
      </c>
      <c r="AI284" s="1">
        <v>1.87</v>
      </c>
      <c r="AJ284" s="1">
        <v>1.95</v>
      </c>
      <c r="AK284" s="1">
        <v>1.82</v>
      </c>
      <c r="AL284" s="1">
        <v>1.45</v>
      </c>
      <c r="AM284" s="1">
        <v>1.67</v>
      </c>
      <c r="AN284" s="1">
        <v>1.95</v>
      </c>
      <c r="AO284" s="1">
        <v>3.5</v>
      </c>
      <c r="AQ284" s="83">
        <v>1.78</v>
      </c>
      <c r="AR284" s="83">
        <v>1.95</v>
      </c>
    </row>
    <row r="285" spans="1:44" x14ac:dyDescent="0.25">
      <c r="A285" s="1">
        <v>72269200</v>
      </c>
      <c r="B285" s="1" t="s">
        <v>427</v>
      </c>
      <c r="C285" s="1" t="s">
        <v>163</v>
      </c>
      <c r="D285" s="1">
        <v>1.98</v>
      </c>
      <c r="E285" s="1">
        <v>1.98</v>
      </c>
      <c r="F285" s="1">
        <v>1.98</v>
      </c>
      <c r="G285" s="1">
        <v>1.98</v>
      </c>
      <c r="H285" s="1">
        <v>1.98</v>
      </c>
      <c r="I285" s="1">
        <v>2.12</v>
      </c>
      <c r="J285" s="1">
        <v>0.13</v>
      </c>
      <c r="K285" s="1">
        <v>1.98</v>
      </c>
      <c r="L285" s="1">
        <v>1.98</v>
      </c>
      <c r="M285" s="1">
        <v>1.72</v>
      </c>
      <c r="N285" s="1">
        <v>1.98</v>
      </c>
      <c r="O285" s="1">
        <v>1.98</v>
      </c>
      <c r="P285" s="1">
        <v>1.98</v>
      </c>
      <c r="Q285" s="1">
        <v>2.02</v>
      </c>
      <c r="R285" s="1">
        <v>1.98</v>
      </c>
      <c r="S285" s="1">
        <v>1.98</v>
      </c>
      <c r="T285" s="1">
        <v>1.98</v>
      </c>
      <c r="U285" s="1">
        <v>2.72</v>
      </c>
      <c r="V285" s="1">
        <v>1.98</v>
      </c>
      <c r="W285" s="1">
        <v>2.0699999999999998</v>
      </c>
      <c r="X285" s="1">
        <v>1.74</v>
      </c>
      <c r="Y285" s="1">
        <v>1.98</v>
      </c>
      <c r="Z285" s="1">
        <v>1.98</v>
      </c>
      <c r="AA285" s="1">
        <v>1.98</v>
      </c>
      <c r="AB285" s="1">
        <v>1.98</v>
      </c>
      <c r="AC285" s="1">
        <v>1.98</v>
      </c>
      <c r="AD285" s="1">
        <v>2.3199999999999998</v>
      </c>
      <c r="AE285" s="1">
        <v>3.72</v>
      </c>
      <c r="AF285" s="1">
        <v>1.98</v>
      </c>
      <c r="AG285" s="1">
        <v>1.98</v>
      </c>
      <c r="AH285" s="1">
        <v>1.98</v>
      </c>
      <c r="AI285" s="1">
        <v>1.92</v>
      </c>
      <c r="AJ285" s="1">
        <v>1.98</v>
      </c>
      <c r="AK285" s="1">
        <v>1.83</v>
      </c>
      <c r="AL285" s="1">
        <v>1.52</v>
      </c>
      <c r="AM285" s="1">
        <v>1.73</v>
      </c>
      <c r="AN285" s="1">
        <v>1.98</v>
      </c>
      <c r="AO285" s="1">
        <v>3.55</v>
      </c>
      <c r="AQ285" s="83">
        <v>1.82</v>
      </c>
      <c r="AR285" s="83">
        <v>1.98</v>
      </c>
    </row>
    <row r="286" spans="1:44" x14ac:dyDescent="0.25">
      <c r="A286" s="1">
        <v>72269910</v>
      </c>
      <c r="B286" s="1" t="s">
        <v>428</v>
      </c>
      <c r="C286" s="1" t="s">
        <v>163</v>
      </c>
      <c r="D286" s="1">
        <v>1.92</v>
      </c>
      <c r="E286" s="1">
        <v>1.92</v>
      </c>
      <c r="F286" s="1">
        <v>1.92</v>
      </c>
      <c r="G286" s="1">
        <v>1.92</v>
      </c>
      <c r="H286" s="1">
        <v>1.92</v>
      </c>
      <c r="I286" s="1">
        <v>2.21</v>
      </c>
      <c r="J286" s="1">
        <v>0.13</v>
      </c>
      <c r="K286" s="1">
        <v>1.92</v>
      </c>
      <c r="L286" s="1">
        <v>1.92</v>
      </c>
      <c r="M286" s="1">
        <v>1.73</v>
      </c>
      <c r="N286" s="1">
        <v>1.92</v>
      </c>
      <c r="O286" s="1">
        <v>1.92</v>
      </c>
      <c r="P286" s="1">
        <v>1.92</v>
      </c>
      <c r="Q286" s="1">
        <v>2.02</v>
      </c>
      <c r="R286" s="1">
        <v>1.92</v>
      </c>
      <c r="S286" s="1">
        <v>1.92</v>
      </c>
      <c r="T286" s="1">
        <v>1.92</v>
      </c>
      <c r="U286" s="1">
        <v>2.72</v>
      </c>
      <c r="V286" s="1">
        <v>1.92</v>
      </c>
      <c r="W286" s="1">
        <v>2.09</v>
      </c>
      <c r="X286" s="1">
        <v>1.75</v>
      </c>
      <c r="Y286" s="1">
        <v>1.92</v>
      </c>
      <c r="Z286" s="1">
        <v>1.92</v>
      </c>
      <c r="AA286" s="1">
        <v>1.92</v>
      </c>
      <c r="AB286" s="1">
        <v>1.92</v>
      </c>
      <c r="AC286" s="1">
        <v>1.92</v>
      </c>
      <c r="AD286" s="1">
        <v>2.3199999999999998</v>
      </c>
      <c r="AE286" s="1">
        <v>3.84</v>
      </c>
      <c r="AF286" s="1">
        <v>1.92</v>
      </c>
      <c r="AG286" s="1">
        <v>1.92</v>
      </c>
      <c r="AH286" s="1">
        <v>1.92</v>
      </c>
      <c r="AI286" s="1">
        <v>1.92</v>
      </c>
      <c r="AJ286" s="1">
        <v>1.92</v>
      </c>
      <c r="AK286" s="1">
        <v>1.84</v>
      </c>
      <c r="AL286" s="1">
        <v>1.58</v>
      </c>
      <c r="AM286" s="1">
        <v>1.79</v>
      </c>
      <c r="AN286" s="1">
        <v>1.92</v>
      </c>
      <c r="AO286" s="1">
        <v>3.55</v>
      </c>
      <c r="AQ286" s="83">
        <v>1.85</v>
      </c>
      <c r="AR286" s="83">
        <v>1.92</v>
      </c>
    </row>
    <row r="287" spans="1:44" x14ac:dyDescent="0.25">
      <c r="A287" s="1">
        <v>72269930</v>
      </c>
      <c r="B287" s="1" t="s">
        <v>429</v>
      </c>
      <c r="C287" s="1" t="s">
        <v>163</v>
      </c>
      <c r="D287" s="1">
        <v>1.92</v>
      </c>
      <c r="E287" s="1">
        <v>1.92</v>
      </c>
      <c r="F287" s="1">
        <v>1.92</v>
      </c>
      <c r="G287" s="1">
        <v>1.92</v>
      </c>
      <c r="H287" s="1">
        <v>1.92</v>
      </c>
      <c r="I287" s="1">
        <v>2.21</v>
      </c>
      <c r="J287" s="1">
        <v>0.13</v>
      </c>
      <c r="K287" s="1">
        <v>1.92</v>
      </c>
      <c r="L287" s="1">
        <v>1.92</v>
      </c>
      <c r="M287" s="1">
        <v>1.73</v>
      </c>
      <c r="N287" s="1">
        <v>1.92</v>
      </c>
      <c r="O287" s="1">
        <v>1.92</v>
      </c>
      <c r="P287" s="1">
        <v>1.92</v>
      </c>
      <c r="Q287" s="1">
        <v>2.02</v>
      </c>
      <c r="R287" s="1">
        <v>1.92</v>
      </c>
      <c r="S287" s="1">
        <v>1.92</v>
      </c>
      <c r="T287" s="1">
        <v>1.92</v>
      </c>
      <c r="U287" s="1">
        <v>2.72</v>
      </c>
      <c r="V287" s="1">
        <v>1.92</v>
      </c>
      <c r="W287" s="1">
        <v>2.09</v>
      </c>
      <c r="X287" s="1">
        <v>1.75</v>
      </c>
      <c r="Y287" s="1">
        <v>1.92</v>
      </c>
      <c r="Z287" s="1">
        <v>1.92</v>
      </c>
      <c r="AA287" s="1">
        <v>1.92</v>
      </c>
      <c r="AB287" s="1">
        <v>1.92</v>
      </c>
      <c r="AC287" s="1">
        <v>1.92</v>
      </c>
      <c r="AD287" s="1">
        <v>2.3199999999999998</v>
      </c>
      <c r="AE287" s="1">
        <v>3.84</v>
      </c>
      <c r="AF287" s="1">
        <v>1.92</v>
      </c>
      <c r="AG287" s="1">
        <v>1.92</v>
      </c>
      <c r="AH287" s="1">
        <v>1.92</v>
      </c>
      <c r="AI287" s="1">
        <v>1.92</v>
      </c>
      <c r="AJ287" s="1">
        <v>1.92</v>
      </c>
      <c r="AK287" s="1">
        <v>1.84</v>
      </c>
      <c r="AL287" s="1">
        <v>1.58</v>
      </c>
      <c r="AM287" s="1">
        <v>1.79</v>
      </c>
      <c r="AN287" s="1">
        <v>1.92</v>
      </c>
      <c r="AO287" s="1">
        <v>3.55</v>
      </c>
      <c r="AQ287" s="83">
        <v>1.85</v>
      </c>
      <c r="AR287" s="83">
        <v>1.92</v>
      </c>
    </row>
    <row r="288" spans="1:44" x14ac:dyDescent="0.25">
      <c r="A288" s="1">
        <v>72269970</v>
      </c>
      <c r="B288" s="1" t="s">
        <v>430</v>
      </c>
      <c r="C288" s="1" t="s">
        <v>163</v>
      </c>
      <c r="D288" s="1">
        <v>1.92</v>
      </c>
      <c r="E288" s="1">
        <v>1.92</v>
      </c>
      <c r="F288" s="1">
        <v>1.92</v>
      </c>
      <c r="G288" s="1">
        <v>1.92</v>
      </c>
      <c r="H288" s="1">
        <v>1.92</v>
      </c>
      <c r="I288" s="1">
        <v>2.21</v>
      </c>
      <c r="J288" s="1">
        <v>0.13</v>
      </c>
      <c r="K288" s="1">
        <v>1.92</v>
      </c>
      <c r="L288" s="1">
        <v>1.92</v>
      </c>
      <c r="M288" s="1">
        <v>1.73</v>
      </c>
      <c r="N288" s="1">
        <v>1.92</v>
      </c>
      <c r="O288" s="1">
        <v>1.92</v>
      </c>
      <c r="P288" s="1">
        <v>1.92</v>
      </c>
      <c r="Q288" s="1">
        <v>2.02</v>
      </c>
      <c r="R288" s="1">
        <v>1.92</v>
      </c>
      <c r="S288" s="1">
        <v>1.92</v>
      </c>
      <c r="T288" s="1">
        <v>1.92</v>
      </c>
      <c r="U288" s="1">
        <v>2.72</v>
      </c>
      <c r="V288" s="1">
        <v>1.92</v>
      </c>
      <c r="W288" s="1">
        <v>2.09</v>
      </c>
      <c r="X288" s="1">
        <v>1.75</v>
      </c>
      <c r="Y288" s="1">
        <v>1.92</v>
      </c>
      <c r="Z288" s="1">
        <v>1.92</v>
      </c>
      <c r="AA288" s="1">
        <v>1.92</v>
      </c>
      <c r="AB288" s="1">
        <v>1.92</v>
      </c>
      <c r="AC288" s="1">
        <v>1.92</v>
      </c>
      <c r="AD288" s="1">
        <v>2.3199999999999998</v>
      </c>
      <c r="AE288" s="1">
        <v>3.84</v>
      </c>
      <c r="AF288" s="1">
        <v>1.92</v>
      </c>
      <c r="AG288" s="1">
        <v>1.92</v>
      </c>
      <c r="AH288" s="1">
        <v>1.92</v>
      </c>
      <c r="AI288" s="1">
        <v>1.92</v>
      </c>
      <c r="AJ288" s="1">
        <v>1.92</v>
      </c>
      <c r="AK288" s="1">
        <v>1.84</v>
      </c>
      <c r="AL288" s="1">
        <v>1.58</v>
      </c>
      <c r="AM288" s="1">
        <v>1.79</v>
      </c>
      <c r="AN288" s="1">
        <v>1.92</v>
      </c>
      <c r="AO288" s="1">
        <v>3.55</v>
      </c>
      <c r="AQ288" s="83">
        <v>1.85</v>
      </c>
      <c r="AR288" s="83">
        <v>1.92</v>
      </c>
    </row>
    <row r="289" spans="1:44" x14ac:dyDescent="0.25">
      <c r="A289" s="1">
        <v>72271000</v>
      </c>
      <c r="B289" s="1" t="s">
        <v>431</v>
      </c>
      <c r="C289" s="1" t="s">
        <v>163</v>
      </c>
      <c r="D289" s="1">
        <v>1.86</v>
      </c>
      <c r="E289" s="1">
        <v>1.86</v>
      </c>
      <c r="F289" s="1">
        <v>1.86</v>
      </c>
      <c r="G289" s="1">
        <v>1.86</v>
      </c>
      <c r="H289" s="1">
        <v>1.86</v>
      </c>
      <c r="I289" s="1">
        <v>2.14</v>
      </c>
      <c r="J289" s="1">
        <v>0.31</v>
      </c>
      <c r="K289" s="1">
        <v>1.86</v>
      </c>
      <c r="L289" s="1">
        <v>1.86</v>
      </c>
      <c r="M289" s="1">
        <v>1.72</v>
      </c>
      <c r="N289" s="1">
        <v>1.86</v>
      </c>
      <c r="O289" s="1">
        <v>1.86</v>
      </c>
      <c r="P289" s="1">
        <v>1.86</v>
      </c>
      <c r="Q289" s="1">
        <v>1.9</v>
      </c>
      <c r="R289" s="1">
        <v>1.86</v>
      </c>
      <c r="S289" s="1">
        <v>1.86</v>
      </c>
      <c r="T289" s="1">
        <v>1.86</v>
      </c>
      <c r="U289" s="1">
        <v>2.71</v>
      </c>
      <c r="V289" s="1">
        <v>1.86</v>
      </c>
      <c r="W289" s="1">
        <v>2.0699999999999998</v>
      </c>
      <c r="X289" s="1">
        <v>1.74</v>
      </c>
      <c r="Y289" s="1">
        <v>1.86</v>
      </c>
      <c r="Z289" s="1">
        <v>1.86</v>
      </c>
      <c r="AA289" s="1">
        <v>1.86</v>
      </c>
      <c r="AB289" s="1">
        <v>1.86</v>
      </c>
      <c r="AC289" s="1">
        <v>1.86</v>
      </c>
      <c r="AD289" s="1">
        <v>2.3199999999999998</v>
      </c>
      <c r="AE289" s="1">
        <v>3.73</v>
      </c>
      <c r="AF289" s="1">
        <v>1.86</v>
      </c>
      <c r="AG289" s="1">
        <v>1.86</v>
      </c>
      <c r="AH289" s="1">
        <v>1.86</v>
      </c>
      <c r="AI289" s="1">
        <v>1.76</v>
      </c>
      <c r="AJ289" s="1">
        <v>1.86</v>
      </c>
      <c r="AK289" s="1">
        <v>1.83</v>
      </c>
      <c r="AL289" s="1">
        <v>1.52</v>
      </c>
      <c r="AM289" s="1">
        <v>1.73</v>
      </c>
      <c r="AN289" s="1">
        <v>1.86</v>
      </c>
      <c r="AO289" s="1">
        <v>3.41</v>
      </c>
      <c r="AQ289" s="83">
        <v>1.82</v>
      </c>
      <c r="AR289" s="83">
        <v>1.86</v>
      </c>
    </row>
    <row r="290" spans="1:44" x14ac:dyDescent="0.25">
      <c r="A290" s="1">
        <v>72272000</v>
      </c>
      <c r="B290" s="1" t="s">
        <v>432</v>
      </c>
      <c r="C290" s="1" t="s">
        <v>163</v>
      </c>
      <c r="D290" s="1">
        <v>1.86</v>
      </c>
      <c r="E290" s="1">
        <v>1.86</v>
      </c>
      <c r="F290" s="1">
        <v>1.86</v>
      </c>
      <c r="G290" s="1">
        <v>1.86</v>
      </c>
      <c r="H290" s="1">
        <v>1.86</v>
      </c>
      <c r="I290" s="1">
        <v>2.14</v>
      </c>
      <c r="J290" s="1">
        <v>0.31</v>
      </c>
      <c r="K290" s="1">
        <v>1.86</v>
      </c>
      <c r="L290" s="1">
        <v>1.86</v>
      </c>
      <c r="M290" s="1">
        <v>1.72</v>
      </c>
      <c r="N290" s="1">
        <v>1.86</v>
      </c>
      <c r="O290" s="1">
        <v>1.86</v>
      </c>
      <c r="P290" s="1">
        <v>1.86</v>
      </c>
      <c r="Q290" s="1">
        <v>1.9</v>
      </c>
      <c r="R290" s="1">
        <v>1.86</v>
      </c>
      <c r="S290" s="1">
        <v>1.86</v>
      </c>
      <c r="T290" s="1">
        <v>1.86</v>
      </c>
      <c r="U290" s="1">
        <v>2.71</v>
      </c>
      <c r="V290" s="1">
        <v>1.86</v>
      </c>
      <c r="W290" s="1">
        <v>2.0699999999999998</v>
      </c>
      <c r="X290" s="1">
        <v>1.74</v>
      </c>
      <c r="Y290" s="1">
        <v>1.86</v>
      </c>
      <c r="Z290" s="1">
        <v>1.86</v>
      </c>
      <c r="AA290" s="1">
        <v>1.86</v>
      </c>
      <c r="AB290" s="1">
        <v>1.86</v>
      </c>
      <c r="AC290" s="1">
        <v>1.86</v>
      </c>
      <c r="AD290" s="1">
        <v>2.3199999999999998</v>
      </c>
      <c r="AE290" s="1">
        <v>3.73</v>
      </c>
      <c r="AF290" s="1">
        <v>1.86</v>
      </c>
      <c r="AG290" s="1">
        <v>1.86</v>
      </c>
      <c r="AH290" s="1">
        <v>1.86</v>
      </c>
      <c r="AI290" s="1">
        <v>1.76</v>
      </c>
      <c r="AJ290" s="1">
        <v>1.86</v>
      </c>
      <c r="AK290" s="1">
        <v>1.83</v>
      </c>
      <c r="AL290" s="1">
        <v>1.52</v>
      </c>
      <c r="AM290" s="1">
        <v>1.73</v>
      </c>
      <c r="AN290" s="1">
        <v>1.86</v>
      </c>
      <c r="AO290" s="1">
        <v>3.41</v>
      </c>
      <c r="AQ290" s="83">
        <v>1.82</v>
      </c>
      <c r="AR290" s="83">
        <v>1.86</v>
      </c>
    </row>
    <row r="291" spans="1:44" x14ac:dyDescent="0.25">
      <c r="A291" s="1">
        <v>72279010</v>
      </c>
      <c r="B291" s="1" t="s">
        <v>433</v>
      </c>
      <c r="C291" s="1" t="s">
        <v>163</v>
      </c>
      <c r="D291" s="1">
        <v>1.86</v>
      </c>
      <c r="E291" s="1">
        <v>1.86</v>
      </c>
      <c r="F291" s="1">
        <v>1.86</v>
      </c>
      <c r="G291" s="1">
        <v>1.86</v>
      </c>
      <c r="H291" s="1">
        <v>1.86</v>
      </c>
      <c r="I291" s="1">
        <v>2.14</v>
      </c>
      <c r="J291" s="1">
        <v>0.31</v>
      </c>
      <c r="K291" s="1">
        <v>1.86</v>
      </c>
      <c r="L291" s="1">
        <v>1.86</v>
      </c>
      <c r="M291" s="1">
        <v>1.72</v>
      </c>
      <c r="N291" s="1">
        <v>1.86</v>
      </c>
      <c r="O291" s="1">
        <v>1.86</v>
      </c>
      <c r="P291" s="1">
        <v>1.86</v>
      </c>
      <c r="Q291" s="1">
        <v>1.9</v>
      </c>
      <c r="R291" s="1">
        <v>1.86</v>
      </c>
      <c r="S291" s="1">
        <v>1.86</v>
      </c>
      <c r="T291" s="1">
        <v>1.86</v>
      </c>
      <c r="U291" s="1">
        <v>2.71</v>
      </c>
      <c r="V291" s="1">
        <v>1.86</v>
      </c>
      <c r="W291" s="1">
        <v>2.0699999999999998</v>
      </c>
      <c r="X291" s="1">
        <v>1.74</v>
      </c>
      <c r="Y291" s="1">
        <v>1.86</v>
      </c>
      <c r="Z291" s="1">
        <v>1.86</v>
      </c>
      <c r="AA291" s="1">
        <v>1.86</v>
      </c>
      <c r="AB291" s="1">
        <v>1.86</v>
      </c>
      <c r="AC291" s="1">
        <v>1.86</v>
      </c>
      <c r="AD291" s="1">
        <v>2.3199999999999998</v>
      </c>
      <c r="AE291" s="1">
        <v>3.73</v>
      </c>
      <c r="AF291" s="1">
        <v>1.86</v>
      </c>
      <c r="AG291" s="1">
        <v>1.86</v>
      </c>
      <c r="AH291" s="1">
        <v>1.86</v>
      </c>
      <c r="AI291" s="1">
        <v>1.76</v>
      </c>
      <c r="AJ291" s="1">
        <v>1.86</v>
      </c>
      <c r="AK291" s="1">
        <v>1.83</v>
      </c>
      <c r="AL291" s="1">
        <v>1.52</v>
      </c>
      <c r="AM291" s="1">
        <v>1.73</v>
      </c>
      <c r="AN291" s="1">
        <v>1.86</v>
      </c>
      <c r="AO291" s="1">
        <v>3.41</v>
      </c>
      <c r="AQ291" s="83">
        <v>1.82</v>
      </c>
      <c r="AR291" s="83">
        <v>1.86</v>
      </c>
    </row>
    <row r="292" spans="1:44" x14ac:dyDescent="0.25">
      <c r="A292" s="1">
        <v>72279050</v>
      </c>
      <c r="B292" s="1" t="s">
        <v>434</v>
      </c>
      <c r="C292" s="1" t="s">
        <v>163</v>
      </c>
      <c r="D292" s="1">
        <v>1.86</v>
      </c>
      <c r="E292" s="1">
        <v>1.86</v>
      </c>
      <c r="F292" s="1">
        <v>1.86</v>
      </c>
      <c r="G292" s="1">
        <v>1.86</v>
      </c>
      <c r="H292" s="1">
        <v>1.86</v>
      </c>
      <c r="I292" s="1">
        <v>2.14</v>
      </c>
      <c r="J292" s="1">
        <v>0.31</v>
      </c>
      <c r="K292" s="1">
        <v>1.86</v>
      </c>
      <c r="L292" s="1">
        <v>1.86</v>
      </c>
      <c r="M292" s="1">
        <v>1.72</v>
      </c>
      <c r="N292" s="1">
        <v>1.86</v>
      </c>
      <c r="O292" s="1">
        <v>1.86</v>
      </c>
      <c r="P292" s="1">
        <v>1.86</v>
      </c>
      <c r="Q292" s="1">
        <v>1.9</v>
      </c>
      <c r="R292" s="1">
        <v>1.86</v>
      </c>
      <c r="S292" s="1">
        <v>1.86</v>
      </c>
      <c r="T292" s="1">
        <v>1.86</v>
      </c>
      <c r="U292" s="1">
        <v>2.71</v>
      </c>
      <c r="V292" s="1">
        <v>1.86</v>
      </c>
      <c r="W292" s="1">
        <v>2.0699999999999998</v>
      </c>
      <c r="X292" s="1">
        <v>1.74</v>
      </c>
      <c r="Y292" s="1">
        <v>1.86</v>
      </c>
      <c r="Z292" s="1">
        <v>1.86</v>
      </c>
      <c r="AA292" s="1">
        <v>1.86</v>
      </c>
      <c r="AB292" s="1">
        <v>1.86</v>
      </c>
      <c r="AC292" s="1">
        <v>1.86</v>
      </c>
      <c r="AD292" s="1">
        <v>2.3199999999999998</v>
      </c>
      <c r="AE292" s="1">
        <v>3.73</v>
      </c>
      <c r="AF292" s="1">
        <v>1.86</v>
      </c>
      <c r="AG292" s="1">
        <v>1.86</v>
      </c>
      <c r="AH292" s="1">
        <v>1.86</v>
      </c>
      <c r="AI292" s="1">
        <v>1.76</v>
      </c>
      <c r="AJ292" s="1">
        <v>1.86</v>
      </c>
      <c r="AK292" s="1">
        <v>1.83</v>
      </c>
      <c r="AL292" s="1">
        <v>1.52</v>
      </c>
      <c r="AM292" s="1">
        <v>1.73</v>
      </c>
      <c r="AN292" s="1">
        <v>1.86</v>
      </c>
      <c r="AO292" s="1">
        <v>3.41</v>
      </c>
      <c r="AQ292" s="83">
        <v>1.82</v>
      </c>
      <c r="AR292" s="83">
        <v>1.86</v>
      </c>
    </row>
    <row r="293" spans="1:44" x14ac:dyDescent="0.25">
      <c r="A293" s="1">
        <v>72279095</v>
      </c>
      <c r="B293" s="1" t="s">
        <v>435</v>
      </c>
      <c r="C293" s="1" t="s">
        <v>163</v>
      </c>
      <c r="D293" s="1">
        <v>1.86</v>
      </c>
      <c r="E293" s="1">
        <v>1.86</v>
      </c>
      <c r="F293" s="1">
        <v>1.86</v>
      </c>
      <c r="G293" s="1">
        <v>1.86</v>
      </c>
      <c r="H293" s="1">
        <v>1.86</v>
      </c>
      <c r="I293" s="1">
        <v>2.14</v>
      </c>
      <c r="J293" s="1">
        <v>0.31</v>
      </c>
      <c r="K293" s="1">
        <v>1.86</v>
      </c>
      <c r="L293" s="1">
        <v>1.86</v>
      </c>
      <c r="M293" s="1">
        <v>1.72</v>
      </c>
      <c r="N293" s="1">
        <v>1.86</v>
      </c>
      <c r="O293" s="1">
        <v>1.86</v>
      </c>
      <c r="P293" s="1">
        <v>1.86</v>
      </c>
      <c r="Q293" s="1">
        <v>1.9</v>
      </c>
      <c r="R293" s="1">
        <v>1.86</v>
      </c>
      <c r="S293" s="1">
        <v>1.86</v>
      </c>
      <c r="T293" s="1">
        <v>1.86</v>
      </c>
      <c r="U293" s="1">
        <v>2.71</v>
      </c>
      <c r="V293" s="1">
        <v>1.86</v>
      </c>
      <c r="W293" s="1">
        <v>2.0699999999999998</v>
      </c>
      <c r="X293" s="1">
        <v>1.74</v>
      </c>
      <c r="Y293" s="1">
        <v>1.86</v>
      </c>
      <c r="Z293" s="1">
        <v>1.86</v>
      </c>
      <c r="AA293" s="1">
        <v>1.86</v>
      </c>
      <c r="AB293" s="1">
        <v>1.86</v>
      </c>
      <c r="AC293" s="1">
        <v>1.86</v>
      </c>
      <c r="AD293" s="1">
        <v>2.3199999999999998</v>
      </c>
      <c r="AE293" s="1">
        <v>3.73</v>
      </c>
      <c r="AF293" s="1">
        <v>1.86</v>
      </c>
      <c r="AG293" s="1">
        <v>1.86</v>
      </c>
      <c r="AH293" s="1">
        <v>1.86</v>
      </c>
      <c r="AI293" s="1">
        <v>1.76</v>
      </c>
      <c r="AJ293" s="1">
        <v>1.86</v>
      </c>
      <c r="AK293" s="1">
        <v>1.83</v>
      </c>
      <c r="AL293" s="1">
        <v>1.52</v>
      </c>
      <c r="AM293" s="1">
        <v>1.73</v>
      </c>
      <c r="AN293" s="1">
        <v>1.86</v>
      </c>
      <c r="AO293" s="1">
        <v>3.41</v>
      </c>
      <c r="AQ293" s="83">
        <v>1.82</v>
      </c>
      <c r="AR293" s="83">
        <v>1.86</v>
      </c>
    </row>
    <row r="294" spans="1:44" x14ac:dyDescent="0.25">
      <c r="A294" s="1">
        <v>72281020</v>
      </c>
      <c r="B294" s="1" t="s">
        <v>436</v>
      </c>
      <c r="C294" s="1" t="s">
        <v>163</v>
      </c>
      <c r="D294" s="1">
        <v>1.86</v>
      </c>
      <c r="E294" s="1">
        <v>1.86</v>
      </c>
      <c r="F294" s="1">
        <v>1.86</v>
      </c>
      <c r="G294" s="1">
        <v>1.86</v>
      </c>
      <c r="H294" s="1">
        <v>1.86</v>
      </c>
      <c r="I294" s="1">
        <v>2.14</v>
      </c>
      <c r="J294" s="1">
        <v>0.31</v>
      </c>
      <c r="K294" s="1">
        <v>1.86</v>
      </c>
      <c r="L294" s="1">
        <v>1.86</v>
      </c>
      <c r="M294" s="1">
        <v>1.72</v>
      </c>
      <c r="N294" s="1">
        <v>1.86</v>
      </c>
      <c r="O294" s="1">
        <v>1.86</v>
      </c>
      <c r="P294" s="1">
        <v>1.86</v>
      </c>
      <c r="Q294" s="1">
        <v>1.9</v>
      </c>
      <c r="R294" s="1">
        <v>1.86</v>
      </c>
      <c r="S294" s="1">
        <v>1.86</v>
      </c>
      <c r="T294" s="1">
        <v>1.86</v>
      </c>
      <c r="U294" s="1">
        <v>2.71</v>
      </c>
      <c r="V294" s="1">
        <v>1.86</v>
      </c>
      <c r="W294" s="1">
        <v>2.0699999999999998</v>
      </c>
      <c r="X294" s="1">
        <v>1.74</v>
      </c>
      <c r="Y294" s="1">
        <v>1.86</v>
      </c>
      <c r="Z294" s="1">
        <v>1.86</v>
      </c>
      <c r="AA294" s="1">
        <v>1.86</v>
      </c>
      <c r="AB294" s="1">
        <v>1.86</v>
      </c>
      <c r="AC294" s="1">
        <v>1.86</v>
      </c>
      <c r="AD294" s="1">
        <v>2.3199999999999998</v>
      </c>
      <c r="AE294" s="1">
        <v>3.73</v>
      </c>
      <c r="AF294" s="1">
        <v>1.86</v>
      </c>
      <c r="AG294" s="1">
        <v>1.86</v>
      </c>
      <c r="AH294" s="1">
        <v>1.86</v>
      </c>
      <c r="AI294" s="1">
        <v>1.76</v>
      </c>
      <c r="AJ294" s="1">
        <v>1.86</v>
      </c>
      <c r="AK294" s="1">
        <v>1.83</v>
      </c>
      <c r="AL294" s="1">
        <v>1.52</v>
      </c>
      <c r="AM294" s="1">
        <v>1.73</v>
      </c>
      <c r="AN294" s="1">
        <v>1.86</v>
      </c>
      <c r="AO294" s="1">
        <v>3.41</v>
      </c>
      <c r="AQ294" s="83">
        <v>1.82</v>
      </c>
      <c r="AR294" s="83">
        <v>1.86</v>
      </c>
    </row>
    <row r="295" spans="1:44" x14ac:dyDescent="0.25">
      <c r="A295" s="1">
        <v>72281050</v>
      </c>
      <c r="B295" s="1" t="s">
        <v>437</v>
      </c>
      <c r="C295" s="1" t="s">
        <v>163</v>
      </c>
      <c r="D295" s="1">
        <v>2.41</v>
      </c>
      <c r="E295" s="1">
        <v>2.41</v>
      </c>
      <c r="F295" s="1">
        <v>2.41</v>
      </c>
      <c r="G295" s="1">
        <v>2.41</v>
      </c>
      <c r="H295" s="1">
        <v>2.41</v>
      </c>
      <c r="I295" s="1">
        <v>3.98</v>
      </c>
      <c r="J295" s="1">
        <v>0.12</v>
      </c>
      <c r="K295" s="1">
        <v>2.41</v>
      </c>
      <c r="L295" s="1">
        <v>2.41</v>
      </c>
      <c r="M295" s="1">
        <v>1.91</v>
      </c>
      <c r="N295" s="1">
        <v>2.41</v>
      </c>
      <c r="O295" s="1">
        <v>2.41</v>
      </c>
      <c r="P295" s="1">
        <v>2.41</v>
      </c>
      <c r="Q295" s="1">
        <v>2.83</v>
      </c>
      <c r="R295" s="1">
        <v>2.41</v>
      </c>
      <c r="S295" s="1">
        <v>2.41</v>
      </c>
      <c r="T295" s="1">
        <v>2.41</v>
      </c>
      <c r="U295" s="1">
        <v>2.78</v>
      </c>
      <c r="V295" s="1">
        <v>2.41</v>
      </c>
      <c r="W295" s="1">
        <v>2.56</v>
      </c>
      <c r="X295" s="1">
        <v>2.09</v>
      </c>
      <c r="Y295" s="1">
        <v>2.41</v>
      </c>
      <c r="Z295" s="1">
        <v>2.41</v>
      </c>
      <c r="AA295" s="1">
        <v>2.41</v>
      </c>
      <c r="AB295" s="1">
        <v>2.41</v>
      </c>
      <c r="AC295" s="1">
        <v>2.41</v>
      </c>
      <c r="AD295" s="1">
        <v>2.31</v>
      </c>
      <c r="AE295" s="1">
        <v>3.3</v>
      </c>
      <c r="AF295" s="1">
        <v>2.41</v>
      </c>
      <c r="AG295" s="1">
        <v>2.41</v>
      </c>
      <c r="AH295" s="1">
        <v>2.41</v>
      </c>
      <c r="AI295" s="1">
        <v>3.01</v>
      </c>
      <c r="AJ295" s="1">
        <v>2.41</v>
      </c>
      <c r="AK295" s="1">
        <v>2.08</v>
      </c>
      <c r="AL295" s="1">
        <v>1.3</v>
      </c>
      <c r="AM295" s="1">
        <v>3</v>
      </c>
      <c r="AN295" s="1">
        <v>2.41</v>
      </c>
      <c r="AO295" s="1">
        <v>3.41</v>
      </c>
      <c r="AQ295" s="83">
        <v>2.57</v>
      </c>
      <c r="AR295" s="83">
        <v>2.41</v>
      </c>
    </row>
    <row r="296" spans="1:44" x14ac:dyDescent="0.25">
      <c r="A296" s="1">
        <v>72281090</v>
      </c>
      <c r="B296" s="1" t="s">
        <v>438</v>
      </c>
      <c r="C296" s="1" t="s">
        <v>163</v>
      </c>
      <c r="D296" s="1">
        <v>1.86</v>
      </c>
      <c r="E296" s="1">
        <v>1.86</v>
      </c>
      <c r="F296" s="1">
        <v>1.86</v>
      </c>
      <c r="G296" s="1">
        <v>1.86</v>
      </c>
      <c r="H296" s="1">
        <v>1.86</v>
      </c>
      <c r="I296" s="1">
        <v>2.14</v>
      </c>
      <c r="J296" s="1">
        <v>0.31</v>
      </c>
      <c r="K296" s="1">
        <v>1.86</v>
      </c>
      <c r="L296" s="1">
        <v>1.86</v>
      </c>
      <c r="M296" s="1">
        <v>1.72</v>
      </c>
      <c r="N296" s="1">
        <v>1.86</v>
      </c>
      <c r="O296" s="1">
        <v>1.86</v>
      </c>
      <c r="P296" s="1">
        <v>1.86</v>
      </c>
      <c r="Q296" s="1">
        <v>1.9</v>
      </c>
      <c r="R296" s="1">
        <v>1.86</v>
      </c>
      <c r="S296" s="1">
        <v>1.86</v>
      </c>
      <c r="T296" s="1">
        <v>1.86</v>
      </c>
      <c r="U296" s="1">
        <v>2.71</v>
      </c>
      <c r="V296" s="1">
        <v>1.86</v>
      </c>
      <c r="W296" s="1">
        <v>2.0699999999999998</v>
      </c>
      <c r="X296" s="1">
        <v>1.74</v>
      </c>
      <c r="Y296" s="1">
        <v>1.86</v>
      </c>
      <c r="Z296" s="1">
        <v>1.86</v>
      </c>
      <c r="AA296" s="1">
        <v>1.86</v>
      </c>
      <c r="AB296" s="1">
        <v>1.86</v>
      </c>
      <c r="AC296" s="1">
        <v>1.86</v>
      </c>
      <c r="AD296" s="1">
        <v>2.3199999999999998</v>
      </c>
      <c r="AE296" s="1">
        <v>3.73</v>
      </c>
      <c r="AF296" s="1">
        <v>1.86</v>
      </c>
      <c r="AG296" s="1">
        <v>1.86</v>
      </c>
      <c r="AH296" s="1">
        <v>1.86</v>
      </c>
      <c r="AI296" s="1">
        <v>1.76</v>
      </c>
      <c r="AJ296" s="1">
        <v>1.86</v>
      </c>
      <c r="AK296" s="1">
        <v>1.83</v>
      </c>
      <c r="AL296" s="1">
        <v>1.52</v>
      </c>
      <c r="AM296" s="1">
        <v>1.73</v>
      </c>
      <c r="AN296" s="1">
        <v>1.86</v>
      </c>
      <c r="AO296" s="1">
        <v>3.41</v>
      </c>
      <c r="AQ296" s="83">
        <v>1.82</v>
      </c>
      <c r="AR296" s="83">
        <v>1.86</v>
      </c>
    </row>
    <row r="297" spans="1:44" x14ac:dyDescent="0.25">
      <c r="A297" s="1">
        <v>72282010</v>
      </c>
      <c r="B297" s="1" t="s">
        <v>439</v>
      </c>
      <c r="C297" s="1" t="s">
        <v>163</v>
      </c>
      <c r="D297" s="1">
        <v>1.86</v>
      </c>
      <c r="E297" s="1">
        <v>1.86</v>
      </c>
      <c r="F297" s="1">
        <v>1.86</v>
      </c>
      <c r="G297" s="1">
        <v>1.86</v>
      </c>
      <c r="H297" s="1">
        <v>1.86</v>
      </c>
      <c r="I297" s="1">
        <v>2.14</v>
      </c>
      <c r="J297" s="1">
        <v>0.31</v>
      </c>
      <c r="K297" s="1">
        <v>1.86</v>
      </c>
      <c r="L297" s="1">
        <v>1.86</v>
      </c>
      <c r="M297" s="1">
        <v>1.72</v>
      </c>
      <c r="N297" s="1">
        <v>1.86</v>
      </c>
      <c r="O297" s="1">
        <v>1.86</v>
      </c>
      <c r="P297" s="1">
        <v>1.86</v>
      </c>
      <c r="Q297" s="1">
        <v>1.9</v>
      </c>
      <c r="R297" s="1">
        <v>1.86</v>
      </c>
      <c r="S297" s="1">
        <v>1.86</v>
      </c>
      <c r="T297" s="1">
        <v>1.86</v>
      </c>
      <c r="U297" s="1">
        <v>2.71</v>
      </c>
      <c r="V297" s="1">
        <v>1.86</v>
      </c>
      <c r="W297" s="1">
        <v>2.0699999999999998</v>
      </c>
      <c r="X297" s="1">
        <v>1.74</v>
      </c>
      <c r="Y297" s="1">
        <v>1.86</v>
      </c>
      <c r="Z297" s="1">
        <v>1.86</v>
      </c>
      <c r="AA297" s="1">
        <v>1.86</v>
      </c>
      <c r="AB297" s="1">
        <v>1.86</v>
      </c>
      <c r="AC297" s="1">
        <v>1.86</v>
      </c>
      <c r="AD297" s="1">
        <v>2.3199999999999998</v>
      </c>
      <c r="AE297" s="1">
        <v>3.73</v>
      </c>
      <c r="AF297" s="1">
        <v>1.86</v>
      </c>
      <c r="AG297" s="1">
        <v>1.86</v>
      </c>
      <c r="AH297" s="1">
        <v>1.86</v>
      </c>
      <c r="AI297" s="1">
        <v>1.76</v>
      </c>
      <c r="AJ297" s="1">
        <v>1.86</v>
      </c>
      <c r="AK297" s="1">
        <v>1.83</v>
      </c>
      <c r="AL297" s="1">
        <v>1.52</v>
      </c>
      <c r="AM297" s="1">
        <v>1.73</v>
      </c>
      <c r="AN297" s="1">
        <v>1.86</v>
      </c>
      <c r="AO297" s="1">
        <v>3.41</v>
      </c>
      <c r="AQ297" s="83">
        <v>1.82</v>
      </c>
      <c r="AR297" s="83">
        <v>1.86</v>
      </c>
    </row>
    <row r="298" spans="1:44" x14ac:dyDescent="0.25">
      <c r="A298" s="1">
        <v>72282091</v>
      </c>
      <c r="B298" s="1" t="s">
        <v>440</v>
      </c>
      <c r="C298" s="1" t="s">
        <v>163</v>
      </c>
      <c r="D298" s="1">
        <v>1.86</v>
      </c>
      <c r="E298" s="1">
        <v>1.86</v>
      </c>
      <c r="F298" s="1">
        <v>1.86</v>
      </c>
      <c r="G298" s="1">
        <v>1.86</v>
      </c>
      <c r="H298" s="1">
        <v>1.86</v>
      </c>
      <c r="I298" s="1">
        <v>2.14</v>
      </c>
      <c r="J298" s="1">
        <v>0.31</v>
      </c>
      <c r="K298" s="1">
        <v>1.86</v>
      </c>
      <c r="L298" s="1">
        <v>1.86</v>
      </c>
      <c r="M298" s="1">
        <v>1.72</v>
      </c>
      <c r="N298" s="1">
        <v>1.86</v>
      </c>
      <c r="O298" s="1">
        <v>1.86</v>
      </c>
      <c r="P298" s="1">
        <v>1.86</v>
      </c>
      <c r="Q298" s="1">
        <v>1.9</v>
      </c>
      <c r="R298" s="1">
        <v>1.86</v>
      </c>
      <c r="S298" s="1">
        <v>1.86</v>
      </c>
      <c r="T298" s="1">
        <v>1.86</v>
      </c>
      <c r="U298" s="1">
        <v>2.71</v>
      </c>
      <c r="V298" s="1">
        <v>1.86</v>
      </c>
      <c r="W298" s="1">
        <v>2.0699999999999998</v>
      </c>
      <c r="X298" s="1">
        <v>1.74</v>
      </c>
      <c r="Y298" s="1">
        <v>1.86</v>
      </c>
      <c r="Z298" s="1">
        <v>1.86</v>
      </c>
      <c r="AA298" s="1">
        <v>1.86</v>
      </c>
      <c r="AB298" s="1">
        <v>1.86</v>
      </c>
      <c r="AC298" s="1">
        <v>1.86</v>
      </c>
      <c r="AD298" s="1">
        <v>2.3199999999999998</v>
      </c>
      <c r="AE298" s="1">
        <v>3.73</v>
      </c>
      <c r="AF298" s="1">
        <v>1.86</v>
      </c>
      <c r="AG298" s="1">
        <v>1.86</v>
      </c>
      <c r="AH298" s="1">
        <v>1.86</v>
      </c>
      <c r="AI298" s="1">
        <v>1.76</v>
      </c>
      <c r="AJ298" s="1">
        <v>1.86</v>
      </c>
      <c r="AK298" s="1">
        <v>1.83</v>
      </c>
      <c r="AL298" s="1">
        <v>1.52</v>
      </c>
      <c r="AM298" s="1">
        <v>1.73</v>
      </c>
      <c r="AN298" s="1">
        <v>1.86</v>
      </c>
      <c r="AO298" s="1">
        <v>3.41</v>
      </c>
      <c r="AQ298" s="83">
        <v>1.82</v>
      </c>
      <c r="AR298" s="83">
        <v>1.86</v>
      </c>
    </row>
    <row r="299" spans="1:44" x14ac:dyDescent="0.25">
      <c r="A299" s="1">
        <v>72282099</v>
      </c>
      <c r="B299" s="1" t="s">
        <v>441</v>
      </c>
      <c r="C299" s="1" t="s">
        <v>163</v>
      </c>
      <c r="D299" s="1">
        <v>1.86</v>
      </c>
      <c r="E299" s="1">
        <v>1.86</v>
      </c>
      <c r="F299" s="1">
        <v>1.86</v>
      </c>
      <c r="G299" s="1">
        <v>1.86</v>
      </c>
      <c r="H299" s="1">
        <v>1.86</v>
      </c>
      <c r="I299" s="1">
        <v>2.14</v>
      </c>
      <c r="J299" s="1">
        <v>0.31</v>
      </c>
      <c r="K299" s="1">
        <v>1.86</v>
      </c>
      <c r="L299" s="1">
        <v>1.86</v>
      </c>
      <c r="M299" s="1">
        <v>1.72</v>
      </c>
      <c r="N299" s="1">
        <v>1.86</v>
      </c>
      <c r="O299" s="1">
        <v>1.86</v>
      </c>
      <c r="P299" s="1">
        <v>1.86</v>
      </c>
      <c r="Q299" s="1">
        <v>1.9</v>
      </c>
      <c r="R299" s="1">
        <v>1.86</v>
      </c>
      <c r="S299" s="1">
        <v>1.86</v>
      </c>
      <c r="T299" s="1">
        <v>1.86</v>
      </c>
      <c r="U299" s="1">
        <v>2.71</v>
      </c>
      <c r="V299" s="1">
        <v>1.86</v>
      </c>
      <c r="W299" s="1">
        <v>2.0699999999999998</v>
      </c>
      <c r="X299" s="1">
        <v>1.74</v>
      </c>
      <c r="Y299" s="1">
        <v>1.86</v>
      </c>
      <c r="Z299" s="1">
        <v>1.86</v>
      </c>
      <c r="AA299" s="1">
        <v>1.86</v>
      </c>
      <c r="AB299" s="1">
        <v>1.86</v>
      </c>
      <c r="AC299" s="1">
        <v>1.86</v>
      </c>
      <c r="AD299" s="1">
        <v>2.3199999999999998</v>
      </c>
      <c r="AE299" s="1">
        <v>3.73</v>
      </c>
      <c r="AF299" s="1">
        <v>1.86</v>
      </c>
      <c r="AG299" s="1">
        <v>1.86</v>
      </c>
      <c r="AH299" s="1">
        <v>1.86</v>
      </c>
      <c r="AI299" s="1">
        <v>1.76</v>
      </c>
      <c r="AJ299" s="1">
        <v>1.86</v>
      </c>
      <c r="AK299" s="1">
        <v>1.83</v>
      </c>
      <c r="AL299" s="1">
        <v>1.52</v>
      </c>
      <c r="AM299" s="1">
        <v>1.73</v>
      </c>
      <c r="AN299" s="1">
        <v>1.86</v>
      </c>
      <c r="AO299" s="1">
        <v>3.41</v>
      </c>
      <c r="AQ299" s="83">
        <v>1.82</v>
      </c>
      <c r="AR299" s="83">
        <v>1.86</v>
      </c>
    </row>
    <row r="300" spans="1:44" x14ac:dyDescent="0.25">
      <c r="A300" s="1">
        <v>72283020</v>
      </c>
      <c r="B300" s="1" t="s">
        <v>442</v>
      </c>
      <c r="C300" s="1" t="s">
        <v>163</v>
      </c>
      <c r="D300" s="1">
        <v>1.86</v>
      </c>
      <c r="E300" s="1">
        <v>1.86</v>
      </c>
      <c r="F300" s="1">
        <v>1.86</v>
      </c>
      <c r="G300" s="1">
        <v>1.86</v>
      </c>
      <c r="H300" s="1">
        <v>1.86</v>
      </c>
      <c r="I300" s="1">
        <v>2.14</v>
      </c>
      <c r="J300" s="1">
        <v>0.31</v>
      </c>
      <c r="K300" s="1">
        <v>1.86</v>
      </c>
      <c r="L300" s="1">
        <v>1.86</v>
      </c>
      <c r="M300" s="1">
        <v>1.72</v>
      </c>
      <c r="N300" s="1">
        <v>1.86</v>
      </c>
      <c r="O300" s="1">
        <v>1.86</v>
      </c>
      <c r="P300" s="1">
        <v>1.86</v>
      </c>
      <c r="Q300" s="1">
        <v>1.9</v>
      </c>
      <c r="R300" s="1">
        <v>1.86</v>
      </c>
      <c r="S300" s="1">
        <v>1.86</v>
      </c>
      <c r="T300" s="1">
        <v>1.86</v>
      </c>
      <c r="U300" s="1">
        <v>2.71</v>
      </c>
      <c r="V300" s="1">
        <v>1.86</v>
      </c>
      <c r="W300" s="1">
        <v>2.0699999999999998</v>
      </c>
      <c r="X300" s="1">
        <v>1.74</v>
      </c>
      <c r="Y300" s="1">
        <v>1.86</v>
      </c>
      <c r="Z300" s="1">
        <v>1.86</v>
      </c>
      <c r="AA300" s="1">
        <v>1.86</v>
      </c>
      <c r="AB300" s="1">
        <v>1.86</v>
      </c>
      <c r="AC300" s="1">
        <v>1.86</v>
      </c>
      <c r="AD300" s="1">
        <v>2.3199999999999998</v>
      </c>
      <c r="AE300" s="1">
        <v>3.73</v>
      </c>
      <c r="AF300" s="1">
        <v>1.86</v>
      </c>
      <c r="AG300" s="1">
        <v>1.86</v>
      </c>
      <c r="AH300" s="1">
        <v>1.86</v>
      </c>
      <c r="AI300" s="1">
        <v>1.76</v>
      </c>
      <c r="AJ300" s="1">
        <v>1.86</v>
      </c>
      <c r="AK300" s="1">
        <v>1.83</v>
      </c>
      <c r="AL300" s="1">
        <v>1.52</v>
      </c>
      <c r="AM300" s="1">
        <v>1.73</v>
      </c>
      <c r="AN300" s="1">
        <v>1.86</v>
      </c>
      <c r="AO300" s="1">
        <v>3.41</v>
      </c>
      <c r="AQ300" s="83">
        <v>1.82</v>
      </c>
      <c r="AR300" s="83">
        <v>1.86</v>
      </c>
    </row>
    <row r="301" spans="1:44" x14ac:dyDescent="0.25">
      <c r="A301" s="1">
        <v>72283041</v>
      </c>
      <c r="B301" s="1" t="s">
        <v>443</v>
      </c>
      <c r="C301" s="1" t="s">
        <v>163</v>
      </c>
      <c r="D301" s="1">
        <v>1.86</v>
      </c>
      <c r="E301" s="1">
        <v>1.86</v>
      </c>
      <c r="F301" s="1">
        <v>1.86</v>
      </c>
      <c r="G301" s="1">
        <v>1.86</v>
      </c>
      <c r="H301" s="1">
        <v>1.86</v>
      </c>
      <c r="I301" s="1">
        <v>2.14</v>
      </c>
      <c r="J301" s="1">
        <v>0.31</v>
      </c>
      <c r="K301" s="1">
        <v>1.86</v>
      </c>
      <c r="L301" s="1">
        <v>1.86</v>
      </c>
      <c r="M301" s="1">
        <v>1.72</v>
      </c>
      <c r="N301" s="1">
        <v>1.86</v>
      </c>
      <c r="O301" s="1">
        <v>1.86</v>
      </c>
      <c r="P301" s="1">
        <v>1.86</v>
      </c>
      <c r="Q301" s="1">
        <v>1.9</v>
      </c>
      <c r="R301" s="1">
        <v>1.86</v>
      </c>
      <c r="S301" s="1">
        <v>1.86</v>
      </c>
      <c r="T301" s="1">
        <v>1.86</v>
      </c>
      <c r="U301" s="1">
        <v>2.71</v>
      </c>
      <c r="V301" s="1">
        <v>1.86</v>
      </c>
      <c r="W301" s="1">
        <v>2.0699999999999998</v>
      </c>
      <c r="X301" s="1">
        <v>1.74</v>
      </c>
      <c r="Y301" s="1">
        <v>1.86</v>
      </c>
      <c r="Z301" s="1">
        <v>1.86</v>
      </c>
      <c r="AA301" s="1">
        <v>1.86</v>
      </c>
      <c r="AB301" s="1">
        <v>1.86</v>
      </c>
      <c r="AC301" s="1">
        <v>1.86</v>
      </c>
      <c r="AD301" s="1">
        <v>2.3199999999999998</v>
      </c>
      <c r="AE301" s="1">
        <v>3.73</v>
      </c>
      <c r="AF301" s="1">
        <v>1.86</v>
      </c>
      <c r="AG301" s="1">
        <v>1.86</v>
      </c>
      <c r="AH301" s="1">
        <v>1.86</v>
      </c>
      <c r="AI301" s="1">
        <v>1.76</v>
      </c>
      <c r="AJ301" s="1">
        <v>1.86</v>
      </c>
      <c r="AK301" s="1">
        <v>1.83</v>
      </c>
      <c r="AL301" s="1">
        <v>1.52</v>
      </c>
      <c r="AM301" s="1">
        <v>1.73</v>
      </c>
      <c r="AN301" s="1">
        <v>1.86</v>
      </c>
      <c r="AO301" s="1">
        <v>3.41</v>
      </c>
      <c r="AQ301" s="83">
        <v>1.82</v>
      </c>
      <c r="AR301" s="83">
        <v>1.86</v>
      </c>
    </row>
    <row r="302" spans="1:44" x14ac:dyDescent="0.25">
      <c r="A302" s="1">
        <v>72283049</v>
      </c>
      <c r="B302" s="1" t="s">
        <v>444</v>
      </c>
      <c r="C302" s="1" t="s">
        <v>163</v>
      </c>
      <c r="D302" s="1">
        <v>1.86</v>
      </c>
      <c r="E302" s="1">
        <v>1.86</v>
      </c>
      <c r="F302" s="1">
        <v>1.86</v>
      </c>
      <c r="G302" s="1">
        <v>1.86</v>
      </c>
      <c r="H302" s="1">
        <v>1.86</v>
      </c>
      <c r="I302" s="1">
        <v>2.14</v>
      </c>
      <c r="J302" s="1">
        <v>0.31</v>
      </c>
      <c r="K302" s="1">
        <v>1.86</v>
      </c>
      <c r="L302" s="1">
        <v>1.86</v>
      </c>
      <c r="M302" s="1">
        <v>1.72</v>
      </c>
      <c r="N302" s="1">
        <v>1.86</v>
      </c>
      <c r="O302" s="1">
        <v>1.86</v>
      </c>
      <c r="P302" s="1">
        <v>1.86</v>
      </c>
      <c r="Q302" s="1">
        <v>1.9</v>
      </c>
      <c r="R302" s="1">
        <v>1.86</v>
      </c>
      <c r="S302" s="1">
        <v>1.86</v>
      </c>
      <c r="T302" s="1">
        <v>1.86</v>
      </c>
      <c r="U302" s="1">
        <v>2.71</v>
      </c>
      <c r="V302" s="1">
        <v>1.86</v>
      </c>
      <c r="W302" s="1">
        <v>2.0699999999999998</v>
      </c>
      <c r="X302" s="1">
        <v>1.74</v>
      </c>
      <c r="Y302" s="1">
        <v>1.86</v>
      </c>
      <c r="Z302" s="1">
        <v>1.86</v>
      </c>
      <c r="AA302" s="1">
        <v>1.86</v>
      </c>
      <c r="AB302" s="1">
        <v>1.86</v>
      </c>
      <c r="AC302" s="1">
        <v>1.86</v>
      </c>
      <c r="AD302" s="1">
        <v>2.3199999999999998</v>
      </c>
      <c r="AE302" s="1">
        <v>3.73</v>
      </c>
      <c r="AF302" s="1">
        <v>1.86</v>
      </c>
      <c r="AG302" s="1">
        <v>1.86</v>
      </c>
      <c r="AH302" s="1">
        <v>1.86</v>
      </c>
      <c r="AI302" s="1">
        <v>1.76</v>
      </c>
      <c r="AJ302" s="1">
        <v>1.86</v>
      </c>
      <c r="AK302" s="1">
        <v>1.83</v>
      </c>
      <c r="AL302" s="1">
        <v>1.52</v>
      </c>
      <c r="AM302" s="1">
        <v>1.73</v>
      </c>
      <c r="AN302" s="1">
        <v>1.86</v>
      </c>
      <c r="AO302" s="1">
        <v>3.41</v>
      </c>
      <c r="AQ302" s="83">
        <v>1.82</v>
      </c>
      <c r="AR302" s="83">
        <v>1.86</v>
      </c>
    </row>
    <row r="303" spans="1:44" x14ac:dyDescent="0.25">
      <c r="A303" s="1">
        <v>72283061</v>
      </c>
      <c r="B303" s="1" t="s">
        <v>445</v>
      </c>
      <c r="C303" s="1" t="s">
        <v>163</v>
      </c>
      <c r="D303" s="1">
        <v>1.86</v>
      </c>
      <c r="E303" s="1">
        <v>1.86</v>
      </c>
      <c r="F303" s="1">
        <v>1.86</v>
      </c>
      <c r="G303" s="1">
        <v>1.86</v>
      </c>
      <c r="H303" s="1">
        <v>1.86</v>
      </c>
      <c r="I303" s="1">
        <v>2.14</v>
      </c>
      <c r="J303" s="1">
        <v>0.31</v>
      </c>
      <c r="K303" s="1">
        <v>1.86</v>
      </c>
      <c r="L303" s="1">
        <v>1.86</v>
      </c>
      <c r="M303" s="1">
        <v>1.72</v>
      </c>
      <c r="N303" s="1">
        <v>1.86</v>
      </c>
      <c r="O303" s="1">
        <v>1.86</v>
      </c>
      <c r="P303" s="1">
        <v>1.86</v>
      </c>
      <c r="Q303" s="1">
        <v>1.9</v>
      </c>
      <c r="R303" s="1">
        <v>1.86</v>
      </c>
      <c r="S303" s="1">
        <v>1.86</v>
      </c>
      <c r="T303" s="1">
        <v>1.86</v>
      </c>
      <c r="U303" s="1">
        <v>2.71</v>
      </c>
      <c r="V303" s="1">
        <v>1.86</v>
      </c>
      <c r="W303" s="1">
        <v>2.0699999999999998</v>
      </c>
      <c r="X303" s="1">
        <v>1.74</v>
      </c>
      <c r="Y303" s="1">
        <v>1.86</v>
      </c>
      <c r="Z303" s="1">
        <v>1.86</v>
      </c>
      <c r="AA303" s="1">
        <v>1.86</v>
      </c>
      <c r="AB303" s="1">
        <v>1.86</v>
      </c>
      <c r="AC303" s="1">
        <v>1.86</v>
      </c>
      <c r="AD303" s="1">
        <v>2.3199999999999998</v>
      </c>
      <c r="AE303" s="1">
        <v>3.73</v>
      </c>
      <c r="AF303" s="1">
        <v>1.86</v>
      </c>
      <c r="AG303" s="1">
        <v>1.86</v>
      </c>
      <c r="AH303" s="1">
        <v>1.86</v>
      </c>
      <c r="AI303" s="1">
        <v>1.76</v>
      </c>
      <c r="AJ303" s="1">
        <v>1.86</v>
      </c>
      <c r="AK303" s="1">
        <v>1.83</v>
      </c>
      <c r="AL303" s="1">
        <v>1.52</v>
      </c>
      <c r="AM303" s="1">
        <v>1.73</v>
      </c>
      <c r="AN303" s="1">
        <v>1.86</v>
      </c>
      <c r="AO303" s="1">
        <v>3.41</v>
      </c>
      <c r="AQ303" s="83">
        <v>1.82</v>
      </c>
      <c r="AR303" s="83">
        <v>1.86</v>
      </c>
    </row>
    <row r="304" spans="1:44" x14ac:dyDescent="0.25">
      <c r="A304" s="1">
        <v>72283069</v>
      </c>
      <c r="B304" s="1" t="s">
        <v>446</v>
      </c>
      <c r="C304" s="1" t="s">
        <v>163</v>
      </c>
      <c r="D304" s="1">
        <v>1.86</v>
      </c>
      <c r="E304" s="1">
        <v>1.86</v>
      </c>
      <c r="F304" s="1">
        <v>1.86</v>
      </c>
      <c r="G304" s="1">
        <v>1.86</v>
      </c>
      <c r="H304" s="1">
        <v>1.86</v>
      </c>
      <c r="I304" s="1">
        <v>2.14</v>
      </c>
      <c r="J304" s="1">
        <v>0.31</v>
      </c>
      <c r="K304" s="1">
        <v>1.86</v>
      </c>
      <c r="L304" s="1">
        <v>1.86</v>
      </c>
      <c r="M304" s="1">
        <v>1.72</v>
      </c>
      <c r="N304" s="1">
        <v>1.86</v>
      </c>
      <c r="O304" s="1">
        <v>1.86</v>
      </c>
      <c r="P304" s="1">
        <v>1.86</v>
      </c>
      <c r="Q304" s="1">
        <v>1.9</v>
      </c>
      <c r="R304" s="1">
        <v>1.86</v>
      </c>
      <c r="S304" s="1">
        <v>1.86</v>
      </c>
      <c r="T304" s="1">
        <v>1.86</v>
      </c>
      <c r="U304" s="1">
        <v>2.71</v>
      </c>
      <c r="V304" s="1">
        <v>1.86</v>
      </c>
      <c r="W304" s="1">
        <v>2.0699999999999998</v>
      </c>
      <c r="X304" s="1">
        <v>1.74</v>
      </c>
      <c r="Y304" s="1">
        <v>1.86</v>
      </c>
      <c r="Z304" s="1">
        <v>1.86</v>
      </c>
      <c r="AA304" s="1">
        <v>1.86</v>
      </c>
      <c r="AB304" s="1">
        <v>1.86</v>
      </c>
      <c r="AC304" s="1">
        <v>1.86</v>
      </c>
      <c r="AD304" s="1">
        <v>2.3199999999999998</v>
      </c>
      <c r="AE304" s="1">
        <v>3.73</v>
      </c>
      <c r="AF304" s="1">
        <v>1.86</v>
      </c>
      <c r="AG304" s="1">
        <v>1.86</v>
      </c>
      <c r="AH304" s="1">
        <v>1.86</v>
      </c>
      <c r="AI304" s="1">
        <v>1.76</v>
      </c>
      <c r="AJ304" s="1">
        <v>1.86</v>
      </c>
      <c r="AK304" s="1">
        <v>1.83</v>
      </c>
      <c r="AL304" s="1">
        <v>1.52</v>
      </c>
      <c r="AM304" s="1">
        <v>1.73</v>
      </c>
      <c r="AN304" s="1">
        <v>1.86</v>
      </c>
      <c r="AO304" s="1">
        <v>3.41</v>
      </c>
      <c r="AQ304" s="83">
        <v>1.82</v>
      </c>
      <c r="AR304" s="83">
        <v>1.86</v>
      </c>
    </row>
    <row r="305" spans="1:44" x14ac:dyDescent="0.25">
      <c r="A305" s="1">
        <v>72283070</v>
      </c>
      <c r="B305" s="1" t="s">
        <v>447</v>
      </c>
      <c r="C305" s="1" t="s">
        <v>163</v>
      </c>
      <c r="D305" s="1">
        <v>1.86</v>
      </c>
      <c r="E305" s="1">
        <v>1.86</v>
      </c>
      <c r="F305" s="1">
        <v>1.86</v>
      </c>
      <c r="G305" s="1">
        <v>1.86</v>
      </c>
      <c r="H305" s="1">
        <v>1.86</v>
      </c>
      <c r="I305" s="1">
        <v>2.14</v>
      </c>
      <c r="J305" s="1">
        <v>0.31</v>
      </c>
      <c r="K305" s="1">
        <v>1.86</v>
      </c>
      <c r="L305" s="1">
        <v>1.86</v>
      </c>
      <c r="M305" s="1">
        <v>1.72</v>
      </c>
      <c r="N305" s="1">
        <v>1.86</v>
      </c>
      <c r="O305" s="1">
        <v>1.86</v>
      </c>
      <c r="P305" s="1">
        <v>1.86</v>
      </c>
      <c r="Q305" s="1">
        <v>1.9</v>
      </c>
      <c r="R305" s="1">
        <v>1.86</v>
      </c>
      <c r="S305" s="1">
        <v>1.86</v>
      </c>
      <c r="T305" s="1">
        <v>1.86</v>
      </c>
      <c r="U305" s="1">
        <v>2.71</v>
      </c>
      <c r="V305" s="1">
        <v>1.86</v>
      </c>
      <c r="W305" s="1">
        <v>2.0699999999999998</v>
      </c>
      <c r="X305" s="1">
        <v>1.74</v>
      </c>
      <c r="Y305" s="1">
        <v>1.86</v>
      </c>
      <c r="Z305" s="1">
        <v>1.86</v>
      </c>
      <c r="AA305" s="1">
        <v>1.86</v>
      </c>
      <c r="AB305" s="1">
        <v>1.86</v>
      </c>
      <c r="AC305" s="1">
        <v>1.86</v>
      </c>
      <c r="AD305" s="1">
        <v>2.3199999999999998</v>
      </c>
      <c r="AE305" s="1">
        <v>3.73</v>
      </c>
      <c r="AF305" s="1">
        <v>1.86</v>
      </c>
      <c r="AG305" s="1">
        <v>1.86</v>
      </c>
      <c r="AH305" s="1">
        <v>1.86</v>
      </c>
      <c r="AI305" s="1">
        <v>1.76</v>
      </c>
      <c r="AJ305" s="1">
        <v>1.86</v>
      </c>
      <c r="AK305" s="1">
        <v>1.83</v>
      </c>
      <c r="AL305" s="1">
        <v>1.52</v>
      </c>
      <c r="AM305" s="1">
        <v>1.73</v>
      </c>
      <c r="AN305" s="1">
        <v>1.86</v>
      </c>
      <c r="AO305" s="1">
        <v>3.41</v>
      </c>
      <c r="AQ305" s="83">
        <v>1.82</v>
      </c>
      <c r="AR305" s="83">
        <v>1.86</v>
      </c>
    </row>
    <row r="306" spans="1:44" x14ac:dyDescent="0.25">
      <c r="A306" s="1">
        <v>72283089</v>
      </c>
      <c r="B306" s="1" t="s">
        <v>448</v>
      </c>
      <c r="C306" s="1" t="s">
        <v>163</v>
      </c>
      <c r="D306" s="1">
        <v>1.86</v>
      </c>
      <c r="E306" s="1">
        <v>1.86</v>
      </c>
      <c r="F306" s="1">
        <v>1.86</v>
      </c>
      <c r="G306" s="1">
        <v>1.86</v>
      </c>
      <c r="H306" s="1">
        <v>1.86</v>
      </c>
      <c r="I306" s="1">
        <v>2.14</v>
      </c>
      <c r="J306" s="1">
        <v>0.31</v>
      </c>
      <c r="K306" s="1">
        <v>1.86</v>
      </c>
      <c r="L306" s="1">
        <v>1.86</v>
      </c>
      <c r="M306" s="1">
        <v>1.72</v>
      </c>
      <c r="N306" s="1">
        <v>1.86</v>
      </c>
      <c r="O306" s="1">
        <v>1.86</v>
      </c>
      <c r="P306" s="1">
        <v>1.86</v>
      </c>
      <c r="Q306" s="1">
        <v>1.9</v>
      </c>
      <c r="R306" s="1">
        <v>1.86</v>
      </c>
      <c r="S306" s="1">
        <v>1.86</v>
      </c>
      <c r="T306" s="1">
        <v>1.86</v>
      </c>
      <c r="U306" s="1">
        <v>2.71</v>
      </c>
      <c r="V306" s="1">
        <v>1.86</v>
      </c>
      <c r="W306" s="1">
        <v>2.0699999999999998</v>
      </c>
      <c r="X306" s="1">
        <v>1.74</v>
      </c>
      <c r="Y306" s="1">
        <v>1.86</v>
      </c>
      <c r="Z306" s="1">
        <v>1.86</v>
      </c>
      <c r="AA306" s="1">
        <v>1.86</v>
      </c>
      <c r="AB306" s="1">
        <v>1.86</v>
      </c>
      <c r="AC306" s="1">
        <v>1.86</v>
      </c>
      <c r="AD306" s="1">
        <v>2.3199999999999998</v>
      </c>
      <c r="AE306" s="1">
        <v>3.73</v>
      </c>
      <c r="AF306" s="1">
        <v>1.86</v>
      </c>
      <c r="AG306" s="1">
        <v>1.86</v>
      </c>
      <c r="AH306" s="1">
        <v>1.86</v>
      </c>
      <c r="AI306" s="1">
        <v>1.76</v>
      </c>
      <c r="AJ306" s="1">
        <v>1.86</v>
      </c>
      <c r="AK306" s="1">
        <v>1.83</v>
      </c>
      <c r="AL306" s="1">
        <v>1.52</v>
      </c>
      <c r="AM306" s="1">
        <v>1.73</v>
      </c>
      <c r="AN306" s="1">
        <v>1.86</v>
      </c>
      <c r="AO306" s="1">
        <v>3.41</v>
      </c>
      <c r="AQ306" s="83">
        <v>1.82</v>
      </c>
      <c r="AR306" s="83">
        <v>1.86</v>
      </c>
    </row>
    <row r="307" spans="1:44" x14ac:dyDescent="0.25">
      <c r="A307" s="1">
        <v>72284010</v>
      </c>
      <c r="B307" s="1" t="s">
        <v>449</v>
      </c>
      <c r="C307" s="1" t="s">
        <v>163</v>
      </c>
      <c r="D307" s="1">
        <v>2.41</v>
      </c>
      <c r="E307" s="1">
        <v>2.41</v>
      </c>
      <c r="F307" s="1">
        <v>2.41</v>
      </c>
      <c r="G307" s="1">
        <v>2.41</v>
      </c>
      <c r="H307" s="1">
        <v>2.41</v>
      </c>
      <c r="I307" s="1">
        <v>3.98</v>
      </c>
      <c r="J307" s="1">
        <v>0.12</v>
      </c>
      <c r="K307" s="1">
        <v>2.41</v>
      </c>
      <c r="L307" s="1">
        <v>2.41</v>
      </c>
      <c r="M307" s="1">
        <v>1.91</v>
      </c>
      <c r="N307" s="1">
        <v>2.41</v>
      </c>
      <c r="O307" s="1">
        <v>2.41</v>
      </c>
      <c r="P307" s="1">
        <v>2.41</v>
      </c>
      <c r="Q307" s="1">
        <v>2.83</v>
      </c>
      <c r="R307" s="1">
        <v>2.41</v>
      </c>
      <c r="S307" s="1">
        <v>2.41</v>
      </c>
      <c r="T307" s="1">
        <v>2.41</v>
      </c>
      <c r="U307" s="1">
        <v>2.78</v>
      </c>
      <c r="V307" s="1">
        <v>2.41</v>
      </c>
      <c r="W307" s="1">
        <v>2.56</v>
      </c>
      <c r="X307" s="1">
        <v>2.09</v>
      </c>
      <c r="Y307" s="1">
        <v>2.41</v>
      </c>
      <c r="Z307" s="1">
        <v>2.41</v>
      </c>
      <c r="AA307" s="1">
        <v>2.41</v>
      </c>
      <c r="AB307" s="1">
        <v>2.41</v>
      </c>
      <c r="AC307" s="1">
        <v>2.41</v>
      </c>
      <c r="AD307" s="1">
        <v>2.31</v>
      </c>
      <c r="AE307" s="1">
        <v>3.3</v>
      </c>
      <c r="AF307" s="1">
        <v>2.41</v>
      </c>
      <c r="AG307" s="1">
        <v>2.41</v>
      </c>
      <c r="AH307" s="1">
        <v>2.41</v>
      </c>
      <c r="AI307" s="1">
        <v>3.01</v>
      </c>
      <c r="AJ307" s="1">
        <v>2.41</v>
      </c>
      <c r="AK307" s="1">
        <v>2.08</v>
      </c>
      <c r="AL307" s="1">
        <v>1.3</v>
      </c>
      <c r="AM307" s="1">
        <v>3</v>
      </c>
      <c r="AN307" s="1">
        <v>2.41</v>
      </c>
      <c r="AO307" s="1">
        <v>3.41</v>
      </c>
      <c r="AQ307" s="83">
        <v>2.57</v>
      </c>
      <c r="AR307" s="83">
        <v>2.41</v>
      </c>
    </row>
    <row r="308" spans="1:44" x14ac:dyDescent="0.25">
      <c r="A308" s="1">
        <v>72284090</v>
      </c>
      <c r="B308" s="1" t="s">
        <v>450</v>
      </c>
      <c r="C308" s="1" t="s">
        <v>163</v>
      </c>
      <c r="D308" s="1">
        <v>2.41</v>
      </c>
      <c r="E308" s="1">
        <v>2.41</v>
      </c>
      <c r="F308" s="1">
        <v>2.41</v>
      </c>
      <c r="G308" s="1">
        <v>2.41</v>
      </c>
      <c r="H308" s="1">
        <v>2.41</v>
      </c>
      <c r="I308" s="1">
        <v>3.98</v>
      </c>
      <c r="J308" s="1">
        <v>0.12</v>
      </c>
      <c r="K308" s="1">
        <v>2.41</v>
      </c>
      <c r="L308" s="1">
        <v>2.41</v>
      </c>
      <c r="M308" s="1">
        <v>1.91</v>
      </c>
      <c r="N308" s="1">
        <v>2.41</v>
      </c>
      <c r="O308" s="1">
        <v>2.41</v>
      </c>
      <c r="P308" s="1">
        <v>2.41</v>
      </c>
      <c r="Q308" s="1">
        <v>2.83</v>
      </c>
      <c r="R308" s="1">
        <v>2.41</v>
      </c>
      <c r="S308" s="1">
        <v>2.41</v>
      </c>
      <c r="T308" s="1">
        <v>2.41</v>
      </c>
      <c r="U308" s="1">
        <v>2.78</v>
      </c>
      <c r="V308" s="1">
        <v>2.41</v>
      </c>
      <c r="W308" s="1">
        <v>2.56</v>
      </c>
      <c r="X308" s="1">
        <v>2.09</v>
      </c>
      <c r="Y308" s="1">
        <v>2.41</v>
      </c>
      <c r="Z308" s="1">
        <v>2.41</v>
      </c>
      <c r="AA308" s="1">
        <v>2.41</v>
      </c>
      <c r="AB308" s="1">
        <v>2.41</v>
      </c>
      <c r="AC308" s="1">
        <v>2.41</v>
      </c>
      <c r="AD308" s="1">
        <v>2.31</v>
      </c>
      <c r="AE308" s="1">
        <v>3.3</v>
      </c>
      <c r="AF308" s="1">
        <v>2.41</v>
      </c>
      <c r="AG308" s="1">
        <v>2.41</v>
      </c>
      <c r="AH308" s="1">
        <v>2.41</v>
      </c>
      <c r="AI308" s="1">
        <v>3.01</v>
      </c>
      <c r="AJ308" s="1">
        <v>2.41</v>
      </c>
      <c r="AK308" s="1">
        <v>2.08</v>
      </c>
      <c r="AL308" s="1">
        <v>1.3</v>
      </c>
      <c r="AM308" s="1">
        <v>3</v>
      </c>
      <c r="AN308" s="1">
        <v>2.41</v>
      </c>
      <c r="AO308" s="1">
        <v>3.41</v>
      </c>
      <c r="AQ308" s="83">
        <v>2.57</v>
      </c>
      <c r="AR308" s="83">
        <v>2.41</v>
      </c>
    </row>
    <row r="309" spans="1:44" x14ac:dyDescent="0.25">
      <c r="A309" s="1">
        <v>72285020</v>
      </c>
      <c r="B309" s="1" t="s">
        <v>451</v>
      </c>
      <c r="C309" s="1" t="s">
        <v>163</v>
      </c>
      <c r="D309" s="1">
        <v>1.86</v>
      </c>
      <c r="E309" s="1">
        <v>1.86</v>
      </c>
      <c r="F309" s="1">
        <v>1.86</v>
      </c>
      <c r="G309" s="1">
        <v>1.86</v>
      </c>
      <c r="H309" s="1">
        <v>1.86</v>
      </c>
      <c r="I309" s="1">
        <v>2.14</v>
      </c>
      <c r="J309" s="1">
        <v>0.31</v>
      </c>
      <c r="K309" s="1">
        <v>1.86</v>
      </c>
      <c r="L309" s="1">
        <v>1.86</v>
      </c>
      <c r="M309" s="1">
        <v>1.72</v>
      </c>
      <c r="N309" s="1">
        <v>1.86</v>
      </c>
      <c r="O309" s="1">
        <v>1.86</v>
      </c>
      <c r="P309" s="1">
        <v>1.86</v>
      </c>
      <c r="Q309" s="1">
        <v>1.9</v>
      </c>
      <c r="R309" s="1">
        <v>1.86</v>
      </c>
      <c r="S309" s="1">
        <v>1.86</v>
      </c>
      <c r="T309" s="1">
        <v>1.86</v>
      </c>
      <c r="U309" s="1">
        <v>2.71</v>
      </c>
      <c r="V309" s="1">
        <v>1.86</v>
      </c>
      <c r="W309" s="1">
        <v>2.0699999999999998</v>
      </c>
      <c r="X309" s="1">
        <v>1.74</v>
      </c>
      <c r="Y309" s="1">
        <v>1.86</v>
      </c>
      <c r="Z309" s="1">
        <v>1.86</v>
      </c>
      <c r="AA309" s="1">
        <v>1.86</v>
      </c>
      <c r="AB309" s="1">
        <v>1.86</v>
      </c>
      <c r="AC309" s="1">
        <v>1.86</v>
      </c>
      <c r="AD309" s="1">
        <v>2.3199999999999998</v>
      </c>
      <c r="AE309" s="1">
        <v>3.73</v>
      </c>
      <c r="AF309" s="1">
        <v>1.86</v>
      </c>
      <c r="AG309" s="1">
        <v>1.86</v>
      </c>
      <c r="AH309" s="1">
        <v>1.86</v>
      </c>
      <c r="AI309" s="1">
        <v>1.76</v>
      </c>
      <c r="AJ309" s="1">
        <v>1.86</v>
      </c>
      <c r="AK309" s="1">
        <v>1.83</v>
      </c>
      <c r="AL309" s="1">
        <v>1.52</v>
      </c>
      <c r="AM309" s="1">
        <v>1.73</v>
      </c>
      <c r="AN309" s="1">
        <v>1.86</v>
      </c>
      <c r="AO309" s="1">
        <v>3.41</v>
      </c>
      <c r="AQ309" s="83">
        <v>1.82</v>
      </c>
      <c r="AR309" s="83">
        <v>1.86</v>
      </c>
    </row>
    <row r="310" spans="1:44" x14ac:dyDescent="0.25">
      <c r="A310" s="1">
        <v>72285040</v>
      </c>
      <c r="B310" s="1" t="s">
        <v>452</v>
      </c>
      <c r="C310" s="1" t="s">
        <v>163</v>
      </c>
      <c r="D310" s="1">
        <v>1.86</v>
      </c>
      <c r="E310" s="1">
        <v>1.86</v>
      </c>
      <c r="F310" s="1">
        <v>1.86</v>
      </c>
      <c r="G310" s="1">
        <v>1.86</v>
      </c>
      <c r="H310" s="1">
        <v>1.86</v>
      </c>
      <c r="I310" s="1">
        <v>2.14</v>
      </c>
      <c r="J310" s="1">
        <v>0.31</v>
      </c>
      <c r="K310" s="1">
        <v>1.86</v>
      </c>
      <c r="L310" s="1">
        <v>1.86</v>
      </c>
      <c r="M310" s="1">
        <v>1.72</v>
      </c>
      <c r="N310" s="1">
        <v>1.86</v>
      </c>
      <c r="O310" s="1">
        <v>1.86</v>
      </c>
      <c r="P310" s="1">
        <v>1.86</v>
      </c>
      <c r="Q310" s="1">
        <v>1.9</v>
      </c>
      <c r="R310" s="1">
        <v>1.86</v>
      </c>
      <c r="S310" s="1">
        <v>1.86</v>
      </c>
      <c r="T310" s="1">
        <v>1.86</v>
      </c>
      <c r="U310" s="1">
        <v>2.71</v>
      </c>
      <c r="V310" s="1">
        <v>1.86</v>
      </c>
      <c r="W310" s="1">
        <v>2.0699999999999998</v>
      </c>
      <c r="X310" s="1">
        <v>1.74</v>
      </c>
      <c r="Y310" s="1">
        <v>1.86</v>
      </c>
      <c r="Z310" s="1">
        <v>1.86</v>
      </c>
      <c r="AA310" s="1">
        <v>1.86</v>
      </c>
      <c r="AB310" s="1">
        <v>1.86</v>
      </c>
      <c r="AC310" s="1">
        <v>1.86</v>
      </c>
      <c r="AD310" s="1">
        <v>2.3199999999999998</v>
      </c>
      <c r="AE310" s="1">
        <v>3.73</v>
      </c>
      <c r="AF310" s="1">
        <v>1.86</v>
      </c>
      <c r="AG310" s="1">
        <v>1.86</v>
      </c>
      <c r="AH310" s="1">
        <v>1.86</v>
      </c>
      <c r="AI310" s="1">
        <v>1.76</v>
      </c>
      <c r="AJ310" s="1">
        <v>1.86</v>
      </c>
      <c r="AK310" s="1">
        <v>1.83</v>
      </c>
      <c r="AL310" s="1">
        <v>1.52</v>
      </c>
      <c r="AM310" s="1">
        <v>1.73</v>
      </c>
      <c r="AN310" s="1">
        <v>1.86</v>
      </c>
      <c r="AO310" s="1">
        <v>3.41</v>
      </c>
      <c r="AQ310" s="83">
        <v>1.82</v>
      </c>
      <c r="AR310" s="83">
        <v>1.86</v>
      </c>
    </row>
    <row r="311" spans="1:44" x14ac:dyDescent="0.25">
      <c r="A311" s="1">
        <v>72285061</v>
      </c>
      <c r="B311" s="1" t="s">
        <v>453</v>
      </c>
      <c r="C311" s="1" t="s">
        <v>163</v>
      </c>
      <c r="D311" s="1">
        <v>1.86</v>
      </c>
      <c r="E311" s="1">
        <v>1.86</v>
      </c>
      <c r="F311" s="1">
        <v>1.86</v>
      </c>
      <c r="G311" s="1">
        <v>1.86</v>
      </c>
      <c r="H311" s="1">
        <v>1.86</v>
      </c>
      <c r="I311" s="1">
        <v>2.14</v>
      </c>
      <c r="J311" s="1">
        <v>0.31</v>
      </c>
      <c r="K311" s="1">
        <v>1.86</v>
      </c>
      <c r="L311" s="1">
        <v>1.86</v>
      </c>
      <c r="M311" s="1">
        <v>1.72</v>
      </c>
      <c r="N311" s="1">
        <v>1.86</v>
      </c>
      <c r="O311" s="1">
        <v>1.86</v>
      </c>
      <c r="P311" s="1">
        <v>1.86</v>
      </c>
      <c r="Q311" s="1">
        <v>1.9</v>
      </c>
      <c r="R311" s="1">
        <v>1.86</v>
      </c>
      <c r="S311" s="1">
        <v>1.86</v>
      </c>
      <c r="T311" s="1">
        <v>1.86</v>
      </c>
      <c r="U311" s="1">
        <v>2.71</v>
      </c>
      <c r="V311" s="1">
        <v>1.86</v>
      </c>
      <c r="W311" s="1">
        <v>2.0699999999999998</v>
      </c>
      <c r="X311" s="1">
        <v>1.74</v>
      </c>
      <c r="Y311" s="1">
        <v>1.86</v>
      </c>
      <c r="Z311" s="1">
        <v>1.86</v>
      </c>
      <c r="AA311" s="1">
        <v>1.86</v>
      </c>
      <c r="AB311" s="1">
        <v>1.86</v>
      </c>
      <c r="AC311" s="1">
        <v>1.86</v>
      </c>
      <c r="AD311" s="1">
        <v>2.3199999999999998</v>
      </c>
      <c r="AE311" s="1">
        <v>3.73</v>
      </c>
      <c r="AF311" s="1">
        <v>1.86</v>
      </c>
      <c r="AG311" s="1">
        <v>1.86</v>
      </c>
      <c r="AH311" s="1">
        <v>1.86</v>
      </c>
      <c r="AI311" s="1">
        <v>1.76</v>
      </c>
      <c r="AJ311" s="1">
        <v>1.86</v>
      </c>
      <c r="AK311" s="1">
        <v>1.83</v>
      </c>
      <c r="AL311" s="1">
        <v>1.52</v>
      </c>
      <c r="AM311" s="1">
        <v>1.73</v>
      </c>
      <c r="AN311" s="1">
        <v>1.86</v>
      </c>
      <c r="AO311" s="1">
        <v>3.41</v>
      </c>
      <c r="AQ311" s="83">
        <v>1.82</v>
      </c>
      <c r="AR311" s="83">
        <v>1.86</v>
      </c>
    </row>
    <row r="312" spans="1:44" x14ac:dyDescent="0.25">
      <c r="A312" s="1">
        <v>72285069</v>
      </c>
      <c r="B312" s="1" t="s">
        <v>454</v>
      </c>
      <c r="C312" s="1" t="s">
        <v>163</v>
      </c>
      <c r="D312" s="1">
        <v>1.86</v>
      </c>
      <c r="E312" s="1">
        <v>1.86</v>
      </c>
      <c r="F312" s="1">
        <v>1.86</v>
      </c>
      <c r="G312" s="1">
        <v>1.86</v>
      </c>
      <c r="H312" s="1">
        <v>1.86</v>
      </c>
      <c r="I312" s="1">
        <v>2.14</v>
      </c>
      <c r="J312" s="1">
        <v>0.31</v>
      </c>
      <c r="K312" s="1">
        <v>1.86</v>
      </c>
      <c r="L312" s="1">
        <v>1.86</v>
      </c>
      <c r="M312" s="1">
        <v>1.72</v>
      </c>
      <c r="N312" s="1">
        <v>1.86</v>
      </c>
      <c r="O312" s="1">
        <v>1.86</v>
      </c>
      <c r="P312" s="1">
        <v>1.86</v>
      </c>
      <c r="Q312" s="1">
        <v>1.9</v>
      </c>
      <c r="R312" s="1">
        <v>1.86</v>
      </c>
      <c r="S312" s="1">
        <v>1.86</v>
      </c>
      <c r="T312" s="1">
        <v>1.86</v>
      </c>
      <c r="U312" s="1">
        <v>2.71</v>
      </c>
      <c r="V312" s="1">
        <v>1.86</v>
      </c>
      <c r="W312" s="1">
        <v>2.0699999999999998</v>
      </c>
      <c r="X312" s="1">
        <v>1.74</v>
      </c>
      <c r="Y312" s="1">
        <v>1.86</v>
      </c>
      <c r="Z312" s="1">
        <v>1.86</v>
      </c>
      <c r="AA312" s="1">
        <v>1.86</v>
      </c>
      <c r="AB312" s="1">
        <v>1.86</v>
      </c>
      <c r="AC312" s="1">
        <v>1.86</v>
      </c>
      <c r="AD312" s="1">
        <v>2.3199999999999998</v>
      </c>
      <c r="AE312" s="1">
        <v>3.73</v>
      </c>
      <c r="AF312" s="1">
        <v>1.86</v>
      </c>
      <c r="AG312" s="1">
        <v>1.86</v>
      </c>
      <c r="AH312" s="1">
        <v>1.86</v>
      </c>
      <c r="AI312" s="1">
        <v>1.76</v>
      </c>
      <c r="AJ312" s="1">
        <v>1.86</v>
      </c>
      <c r="AK312" s="1">
        <v>1.83</v>
      </c>
      <c r="AL312" s="1">
        <v>1.52</v>
      </c>
      <c r="AM312" s="1">
        <v>1.73</v>
      </c>
      <c r="AN312" s="1">
        <v>1.86</v>
      </c>
      <c r="AO312" s="1">
        <v>3.41</v>
      </c>
      <c r="AQ312" s="83">
        <v>1.82</v>
      </c>
      <c r="AR312" s="83">
        <v>1.86</v>
      </c>
    </row>
    <row r="313" spans="1:44" x14ac:dyDescent="0.25">
      <c r="A313" s="1">
        <v>72285080</v>
      </c>
      <c r="B313" s="1" t="s">
        <v>455</v>
      </c>
      <c r="C313" s="1" t="s">
        <v>163</v>
      </c>
      <c r="D313" s="1">
        <v>1.86</v>
      </c>
      <c r="E313" s="1">
        <v>1.86</v>
      </c>
      <c r="F313" s="1">
        <v>1.86</v>
      </c>
      <c r="G313" s="1">
        <v>1.86</v>
      </c>
      <c r="H313" s="1">
        <v>1.86</v>
      </c>
      <c r="I313" s="1">
        <v>2.14</v>
      </c>
      <c r="J313" s="1">
        <v>0.31</v>
      </c>
      <c r="K313" s="1">
        <v>1.86</v>
      </c>
      <c r="L313" s="1">
        <v>1.86</v>
      </c>
      <c r="M313" s="1">
        <v>1.72</v>
      </c>
      <c r="N313" s="1">
        <v>1.86</v>
      </c>
      <c r="O313" s="1">
        <v>1.86</v>
      </c>
      <c r="P313" s="1">
        <v>1.86</v>
      </c>
      <c r="Q313" s="1">
        <v>1.9</v>
      </c>
      <c r="R313" s="1">
        <v>1.86</v>
      </c>
      <c r="S313" s="1">
        <v>1.86</v>
      </c>
      <c r="T313" s="1">
        <v>1.86</v>
      </c>
      <c r="U313" s="1">
        <v>2.71</v>
      </c>
      <c r="V313" s="1">
        <v>1.86</v>
      </c>
      <c r="W313" s="1">
        <v>2.0699999999999998</v>
      </c>
      <c r="X313" s="1">
        <v>1.74</v>
      </c>
      <c r="Y313" s="1">
        <v>1.86</v>
      </c>
      <c r="Z313" s="1">
        <v>1.86</v>
      </c>
      <c r="AA313" s="1">
        <v>1.86</v>
      </c>
      <c r="AB313" s="1">
        <v>1.86</v>
      </c>
      <c r="AC313" s="1">
        <v>1.86</v>
      </c>
      <c r="AD313" s="1">
        <v>2.3199999999999998</v>
      </c>
      <c r="AE313" s="1">
        <v>3.73</v>
      </c>
      <c r="AF313" s="1">
        <v>1.86</v>
      </c>
      <c r="AG313" s="1">
        <v>1.86</v>
      </c>
      <c r="AH313" s="1">
        <v>1.86</v>
      </c>
      <c r="AI313" s="1">
        <v>1.76</v>
      </c>
      <c r="AJ313" s="1">
        <v>1.86</v>
      </c>
      <c r="AK313" s="1">
        <v>1.83</v>
      </c>
      <c r="AL313" s="1">
        <v>1.52</v>
      </c>
      <c r="AM313" s="1">
        <v>1.73</v>
      </c>
      <c r="AN313" s="1">
        <v>1.86</v>
      </c>
      <c r="AO313" s="1">
        <v>3.41</v>
      </c>
      <c r="AQ313" s="83">
        <v>1.82</v>
      </c>
      <c r="AR313" s="83">
        <v>1.86</v>
      </c>
    </row>
    <row r="314" spans="1:44" x14ac:dyDescent="0.25">
      <c r="A314" s="1">
        <v>72286020</v>
      </c>
      <c r="B314" s="1" t="s">
        <v>456</v>
      </c>
      <c r="C314" s="1" t="s">
        <v>163</v>
      </c>
      <c r="D314" s="1">
        <v>1.86</v>
      </c>
      <c r="E314" s="1">
        <v>1.86</v>
      </c>
      <c r="F314" s="1">
        <v>1.86</v>
      </c>
      <c r="G314" s="1">
        <v>1.86</v>
      </c>
      <c r="H314" s="1">
        <v>1.86</v>
      </c>
      <c r="I314" s="1">
        <v>2.14</v>
      </c>
      <c r="J314" s="1">
        <v>0.31</v>
      </c>
      <c r="K314" s="1">
        <v>1.86</v>
      </c>
      <c r="L314" s="1">
        <v>1.86</v>
      </c>
      <c r="M314" s="1">
        <v>1.72</v>
      </c>
      <c r="N314" s="1">
        <v>1.86</v>
      </c>
      <c r="O314" s="1">
        <v>1.86</v>
      </c>
      <c r="P314" s="1">
        <v>1.86</v>
      </c>
      <c r="Q314" s="1">
        <v>1.9</v>
      </c>
      <c r="R314" s="1">
        <v>1.86</v>
      </c>
      <c r="S314" s="1">
        <v>1.86</v>
      </c>
      <c r="T314" s="1">
        <v>1.86</v>
      </c>
      <c r="U314" s="1">
        <v>2.71</v>
      </c>
      <c r="V314" s="1">
        <v>1.86</v>
      </c>
      <c r="W314" s="1">
        <v>2.0699999999999998</v>
      </c>
      <c r="X314" s="1">
        <v>1.74</v>
      </c>
      <c r="Y314" s="1">
        <v>1.86</v>
      </c>
      <c r="Z314" s="1">
        <v>1.86</v>
      </c>
      <c r="AA314" s="1">
        <v>1.86</v>
      </c>
      <c r="AB314" s="1">
        <v>1.86</v>
      </c>
      <c r="AC314" s="1">
        <v>1.86</v>
      </c>
      <c r="AD314" s="1">
        <v>2.3199999999999998</v>
      </c>
      <c r="AE314" s="1">
        <v>3.73</v>
      </c>
      <c r="AF314" s="1">
        <v>1.86</v>
      </c>
      <c r="AG314" s="1">
        <v>1.86</v>
      </c>
      <c r="AH314" s="1">
        <v>1.86</v>
      </c>
      <c r="AI314" s="1">
        <v>1.76</v>
      </c>
      <c r="AJ314" s="1">
        <v>1.86</v>
      </c>
      <c r="AK314" s="1">
        <v>1.83</v>
      </c>
      <c r="AL314" s="1">
        <v>1.52</v>
      </c>
      <c r="AM314" s="1">
        <v>1.73</v>
      </c>
      <c r="AN314" s="1">
        <v>1.86</v>
      </c>
      <c r="AO314" s="1">
        <v>3.41</v>
      </c>
      <c r="AQ314" s="83">
        <v>1.82</v>
      </c>
      <c r="AR314" s="83">
        <v>1.86</v>
      </c>
    </row>
    <row r="315" spans="1:44" x14ac:dyDescent="0.25">
      <c r="A315" s="1">
        <v>72286080</v>
      </c>
      <c r="B315" s="1" t="s">
        <v>457</v>
      </c>
      <c r="C315" s="1" t="s">
        <v>163</v>
      </c>
      <c r="D315" s="1">
        <v>1.86</v>
      </c>
      <c r="E315" s="1">
        <v>1.86</v>
      </c>
      <c r="F315" s="1">
        <v>1.86</v>
      </c>
      <c r="G315" s="1">
        <v>1.86</v>
      </c>
      <c r="H315" s="1">
        <v>1.86</v>
      </c>
      <c r="I315" s="1">
        <v>2.14</v>
      </c>
      <c r="J315" s="1">
        <v>0.31</v>
      </c>
      <c r="K315" s="1">
        <v>1.86</v>
      </c>
      <c r="L315" s="1">
        <v>1.86</v>
      </c>
      <c r="M315" s="1">
        <v>1.72</v>
      </c>
      <c r="N315" s="1">
        <v>1.86</v>
      </c>
      <c r="O315" s="1">
        <v>1.86</v>
      </c>
      <c r="P315" s="1">
        <v>1.86</v>
      </c>
      <c r="Q315" s="1">
        <v>1.9</v>
      </c>
      <c r="R315" s="1">
        <v>1.86</v>
      </c>
      <c r="S315" s="1">
        <v>1.86</v>
      </c>
      <c r="T315" s="1">
        <v>1.86</v>
      </c>
      <c r="U315" s="1">
        <v>2.71</v>
      </c>
      <c r="V315" s="1">
        <v>1.86</v>
      </c>
      <c r="W315" s="1">
        <v>2.0699999999999998</v>
      </c>
      <c r="X315" s="1">
        <v>1.74</v>
      </c>
      <c r="Y315" s="1">
        <v>1.86</v>
      </c>
      <c r="Z315" s="1">
        <v>1.86</v>
      </c>
      <c r="AA315" s="1">
        <v>1.86</v>
      </c>
      <c r="AB315" s="1">
        <v>1.86</v>
      </c>
      <c r="AC315" s="1">
        <v>1.86</v>
      </c>
      <c r="AD315" s="1">
        <v>2.3199999999999998</v>
      </c>
      <c r="AE315" s="1">
        <v>3.73</v>
      </c>
      <c r="AF315" s="1">
        <v>1.86</v>
      </c>
      <c r="AG315" s="1">
        <v>1.86</v>
      </c>
      <c r="AH315" s="1">
        <v>1.86</v>
      </c>
      <c r="AI315" s="1">
        <v>1.76</v>
      </c>
      <c r="AJ315" s="1">
        <v>1.86</v>
      </c>
      <c r="AK315" s="1">
        <v>1.83</v>
      </c>
      <c r="AL315" s="1">
        <v>1.52</v>
      </c>
      <c r="AM315" s="1">
        <v>1.73</v>
      </c>
      <c r="AN315" s="1">
        <v>1.86</v>
      </c>
      <c r="AO315" s="1">
        <v>3.41</v>
      </c>
      <c r="AQ315" s="83">
        <v>1.82</v>
      </c>
      <c r="AR315" s="83">
        <v>1.86</v>
      </c>
    </row>
    <row r="316" spans="1:44" x14ac:dyDescent="0.25">
      <c r="A316" s="1">
        <v>72287010</v>
      </c>
      <c r="B316" s="1" t="s">
        <v>458</v>
      </c>
      <c r="C316" s="1" t="s">
        <v>163</v>
      </c>
      <c r="D316" s="1">
        <v>1.86</v>
      </c>
      <c r="E316" s="1">
        <v>1.86</v>
      </c>
      <c r="F316" s="1">
        <v>1.86</v>
      </c>
      <c r="G316" s="1">
        <v>1.86</v>
      </c>
      <c r="H316" s="1">
        <v>1.86</v>
      </c>
      <c r="I316" s="1">
        <v>2.14</v>
      </c>
      <c r="J316" s="1">
        <v>0.31</v>
      </c>
      <c r="K316" s="1">
        <v>1.86</v>
      </c>
      <c r="L316" s="1">
        <v>1.86</v>
      </c>
      <c r="M316" s="1">
        <v>1.72</v>
      </c>
      <c r="N316" s="1">
        <v>1.86</v>
      </c>
      <c r="O316" s="1">
        <v>1.86</v>
      </c>
      <c r="P316" s="1">
        <v>1.86</v>
      </c>
      <c r="Q316" s="1">
        <v>1.9</v>
      </c>
      <c r="R316" s="1">
        <v>1.86</v>
      </c>
      <c r="S316" s="1">
        <v>1.86</v>
      </c>
      <c r="T316" s="1">
        <v>1.86</v>
      </c>
      <c r="U316" s="1">
        <v>2.71</v>
      </c>
      <c r="V316" s="1">
        <v>1.86</v>
      </c>
      <c r="W316" s="1">
        <v>2.0699999999999998</v>
      </c>
      <c r="X316" s="1">
        <v>1.74</v>
      </c>
      <c r="Y316" s="1">
        <v>1.86</v>
      </c>
      <c r="Z316" s="1">
        <v>1.86</v>
      </c>
      <c r="AA316" s="1">
        <v>1.86</v>
      </c>
      <c r="AB316" s="1">
        <v>1.86</v>
      </c>
      <c r="AC316" s="1">
        <v>1.86</v>
      </c>
      <c r="AD316" s="1">
        <v>2.3199999999999998</v>
      </c>
      <c r="AE316" s="1">
        <v>3.73</v>
      </c>
      <c r="AF316" s="1">
        <v>1.86</v>
      </c>
      <c r="AG316" s="1">
        <v>1.86</v>
      </c>
      <c r="AH316" s="1">
        <v>1.86</v>
      </c>
      <c r="AI316" s="1">
        <v>1.76</v>
      </c>
      <c r="AJ316" s="1">
        <v>1.86</v>
      </c>
      <c r="AK316" s="1">
        <v>1.83</v>
      </c>
      <c r="AL316" s="1">
        <v>1.52</v>
      </c>
      <c r="AM316" s="1">
        <v>1.73</v>
      </c>
      <c r="AN316" s="1">
        <v>1.86</v>
      </c>
      <c r="AO316" s="1">
        <v>3.41</v>
      </c>
      <c r="AQ316" s="83">
        <v>1.82</v>
      </c>
      <c r="AR316" s="83">
        <v>1.86</v>
      </c>
    </row>
    <row r="317" spans="1:44" x14ac:dyDescent="0.25">
      <c r="A317" s="1">
        <v>72287090</v>
      </c>
      <c r="B317" s="1" t="s">
        <v>459</v>
      </c>
      <c r="C317" s="1" t="s">
        <v>163</v>
      </c>
      <c r="D317" s="1">
        <v>1.86</v>
      </c>
      <c r="E317" s="1">
        <v>1.86</v>
      </c>
      <c r="F317" s="1">
        <v>1.86</v>
      </c>
      <c r="G317" s="1">
        <v>1.86</v>
      </c>
      <c r="H317" s="1">
        <v>1.86</v>
      </c>
      <c r="I317" s="1">
        <v>2.14</v>
      </c>
      <c r="J317" s="1">
        <v>0.31</v>
      </c>
      <c r="K317" s="1">
        <v>1.86</v>
      </c>
      <c r="L317" s="1">
        <v>1.86</v>
      </c>
      <c r="M317" s="1">
        <v>1.72</v>
      </c>
      <c r="N317" s="1">
        <v>1.86</v>
      </c>
      <c r="O317" s="1">
        <v>1.86</v>
      </c>
      <c r="P317" s="1">
        <v>1.86</v>
      </c>
      <c r="Q317" s="1">
        <v>1.9</v>
      </c>
      <c r="R317" s="1">
        <v>1.86</v>
      </c>
      <c r="S317" s="1">
        <v>1.86</v>
      </c>
      <c r="T317" s="1">
        <v>1.86</v>
      </c>
      <c r="U317" s="1">
        <v>2.71</v>
      </c>
      <c r="V317" s="1">
        <v>1.86</v>
      </c>
      <c r="W317" s="1">
        <v>2.0699999999999998</v>
      </c>
      <c r="X317" s="1">
        <v>1.74</v>
      </c>
      <c r="Y317" s="1">
        <v>1.86</v>
      </c>
      <c r="Z317" s="1">
        <v>1.86</v>
      </c>
      <c r="AA317" s="1">
        <v>1.86</v>
      </c>
      <c r="AB317" s="1">
        <v>1.86</v>
      </c>
      <c r="AC317" s="1">
        <v>1.86</v>
      </c>
      <c r="AD317" s="1">
        <v>2.3199999999999998</v>
      </c>
      <c r="AE317" s="1">
        <v>3.73</v>
      </c>
      <c r="AF317" s="1">
        <v>1.86</v>
      </c>
      <c r="AG317" s="1">
        <v>1.86</v>
      </c>
      <c r="AH317" s="1">
        <v>1.86</v>
      </c>
      <c r="AI317" s="1">
        <v>1.76</v>
      </c>
      <c r="AJ317" s="1">
        <v>1.86</v>
      </c>
      <c r="AK317" s="1">
        <v>1.83</v>
      </c>
      <c r="AL317" s="1">
        <v>1.52</v>
      </c>
      <c r="AM317" s="1">
        <v>1.73</v>
      </c>
      <c r="AN317" s="1">
        <v>1.86</v>
      </c>
      <c r="AO317" s="1">
        <v>3.41</v>
      </c>
      <c r="AQ317" s="83">
        <v>1.82</v>
      </c>
      <c r="AR317" s="83">
        <v>1.86</v>
      </c>
    </row>
    <row r="318" spans="1:44" x14ac:dyDescent="0.25">
      <c r="A318" s="1">
        <v>72288000</v>
      </c>
      <c r="B318" s="1" t="s">
        <v>460</v>
      </c>
      <c r="C318" s="1" t="s">
        <v>163</v>
      </c>
      <c r="D318" s="1">
        <v>1.86</v>
      </c>
      <c r="E318" s="1">
        <v>1.86</v>
      </c>
      <c r="F318" s="1">
        <v>1.86</v>
      </c>
      <c r="G318" s="1">
        <v>1.86</v>
      </c>
      <c r="H318" s="1">
        <v>1.86</v>
      </c>
      <c r="I318" s="1">
        <v>2.14</v>
      </c>
      <c r="J318" s="1">
        <v>0.31</v>
      </c>
      <c r="K318" s="1">
        <v>1.86</v>
      </c>
      <c r="L318" s="1">
        <v>1.86</v>
      </c>
      <c r="M318" s="1">
        <v>1.72</v>
      </c>
      <c r="N318" s="1">
        <v>1.86</v>
      </c>
      <c r="O318" s="1">
        <v>1.86</v>
      </c>
      <c r="P318" s="1">
        <v>1.86</v>
      </c>
      <c r="Q318" s="1">
        <v>1.9</v>
      </c>
      <c r="R318" s="1">
        <v>1.86</v>
      </c>
      <c r="S318" s="1">
        <v>1.86</v>
      </c>
      <c r="T318" s="1">
        <v>1.86</v>
      </c>
      <c r="U318" s="1">
        <v>2.71</v>
      </c>
      <c r="V318" s="1">
        <v>1.86</v>
      </c>
      <c r="W318" s="1">
        <v>2.0699999999999998</v>
      </c>
      <c r="X318" s="1">
        <v>1.74</v>
      </c>
      <c r="Y318" s="1">
        <v>1.86</v>
      </c>
      <c r="Z318" s="1">
        <v>1.86</v>
      </c>
      <c r="AA318" s="1">
        <v>1.86</v>
      </c>
      <c r="AB318" s="1">
        <v>1.86</v>
      </c>
      <c r="AC318" s="1">
        <v>1.86</v>
      </c>
      <c r="AD318" s="1">
        <v>2.3199999999999998</v>
      </c>
      <c r="AE318" s="1">
        <v>3.73</v>
      </c>
      <c r="AF318" s="1">
        <v>1.86</v>
      </c>
      <c r="AG318" s="1">
        <v>1.86</v>
      </c>
      <c r="AH318" s="1">
        <v>1.86</v>
      </c>
      <c r="AI318" s="1">
        <v>1.76</v>
      </c>
      <c r="AJ318" s="1">
        <v>1.86</v>
      </c>
      <c r="AK318" s="1">
        <v>1.83</v>
      </c>
      <c r="AL318" s="1">
        <v>1.52</v>
      </c>
      <c r="AM318" s="1">
        <v>1.73</v>
      </c>
      <c r="AN318" s="1">
        <v>1.86</v>
      </c>
      <c r="AO318" s="1">
        <v>3.41</v>
      </c>
      <c r="AQ318" s="83">
        <v>1.82</v>
      </c>
      <c r="AR318" s="83">
        <v>1.86</v>
      </c>
    </row>
    <row r="319" spans="1:44" x14ac:dyDescent="0.25">
      <c r="A319" s="1">
        <v>72292000</v>
      </c>
      <c r="B319" s="1" t="s">
        <v>461</v>
      </c>
      <c r="C319" s="1" t="s">
        <v>163</v>
      </c>
      <c r="D319" s="1">
        <v>1.84</v>
      </c>
      <c r="E319" s="1">
        <v>1.84</v>
      </c>
      <c r="F319" s="1">
        <v>1.84</v>
      </c>
      <c r="G319" s="1">
        <v>1.84</v>
      </c>
      <c r="H319" s="1">
        <v>1.84</v>
      </c>
      <c r="I319" s="1">
        <v>2.16</v>
      </c>
      <c r="J319" s="1">
        <v>0.31</v>
      </c>
      <c r="K319" s="1">
        <v>1.84</v>
      </c>
      <c r="L319" s="1">
        <v>1.84</v>
      </c>
      <c r="M319" s="1">
        <v>1.72</v>
      </c>
      <c r="N319" s="1">
        <v>1.84</v>
      </c>
      <c r="O319" s="1">
        <v>1.84</v>
      </c>
      <c r="P319" s="1">
        <v>1.84</v>
      </c>
      <c r="Q319" s="1">
        <v>1.9</v>
      </c>
      <c r="R319" s="1">
        <v>1.84</v>
      </c>
      <c r="S319" s="1">
        <v>1.84</v>
      </c>
      <c r="T319" s="1">
        <v>1.84</v>
      </c>
      <c r="U319" s="1">
        <v>2.71</v>
      </c>
      <c r="V319" s="1">
        <v>1.84</v>
      </c>
      <c r="W319" s="1">
        <v>2.0699999999999998</v>
      </c>
      <c r="X319" s="1">
        <v>1.74</v>
      </c>
      <c r="Y319" s="1">
        <v>1.84</v>
      </c>
      <c r="Z319" s="1">
        <v>1.84</v>
      </c>
      <c r="AA319" s="1">
        <v>1.84</v>
      </c>
      <c r="AB319" s="1">
        <v>1.84</v>
      </c>
      <c r="AC319" s="1">
        <v>1.84</v>
      </c>
      <c r="AD319" s="1">
        <v>2.3199999999999998</v>
      </c>
      <c r="AE319" s="1">
        <v>3.73</v>
      </c>
      <c r="AF319" s="1">
        <v>1.84</v>
      </c>
      <c r="AG319" s="1">
        <v>1.84</v>
      </c>
      <c r="AH319" s="1">
        <v>1.84</v>
      </c>
      <c r="AI319" s="1">
        <v>1.76</v>
      </c>
      <c r="AJ319" s="1">
        <v>1.84</v>
      </c>
      <c r="AK319" s="1">
        <v>1.83</v>
      </c>
      <c r="AL319" s="1">
        <v>1.52</v>
      </c>
      <c r="AM319" s="1">
        <v>1.73</v>
      </c>
      <c r="AN319" s="1">
        <v>1.84</v>
      </c>
      <c r="AO319" s="1">
        <v>3.41</v>
      </c>
      <c r="AQ319" s="83">
        <v>1.82</v>
      </c>
      <c r="AR319" s="83">
        <v>1.84</v>
      </c>
    </row>
    <row r="320" spans="1:44" x14ac:dyDescent="0.25">
      <c r="A320" s="1">
        <v>72299020</v>
      </c>
      <c r="B320" s="1" t="s">
        <v>462</v>
      </c>
      <c r="C320" s="1" t="s">
        <v>163</v>
      </c>
      <c r="D320" s="1">
        <v>1.84</v>
      </c>
      <c r="E320" s="1">
        <v>1.84</v>
      </c>
      <c r="F320" s="1">
        <v>1.84</v>
      </c>
      <c r="G320" s="1">
        <v>1.84</v>
      </c>
      <c r="H320" s="1">
        <v>1.84</v>
      </c>
      <c r="I320" s="1">
        <v>2.16</v>
      </c>
      <c r="J320" s="1">
        <v>0.31</v>
      </c>
      <c r="K320" s="1">
        <v>1.84</v>
      </c>
      <c r="L320" s="1">
        <v>1.84</v>
      </c>
      <c r="M320" s="1">
        <v>1.72</v>
      </c>
      <c r="N320" s="1">
        <v>1.84</v>
      </c>
      <c r="O320" s="1">
        <v>1.84</v>
      </c>
      <c r="P320" s="1">
        <v>1.84</v>
      </c>
      <c r="Q320" s="1">
        <v>1.9</v>
      </c>
      <c r="R320" s="1">
        <v>1.84</v>
      </c>
      <c r="S320" s="1">
        <v>1.84</v>
      </c>
      <c r="T320" s="1">
        <v>1.84</v>
      </c>
      <c r="U320" s="1">
        <v>2.71</v>
      </c>
      <c r="V320" s="1">
        <v>1.84</v>
      </c>
      <c r="W320" s="1">
        <v>2.0699999999999998</v>
      </c>
      <c r="X320" s="1">
        <v>1.74</v>
      </c>
      <c r="Y320" s="1">
        <v>1.84</v>
      </c>
      <c r="Z320" s="1">
        <v>1.84</v>
      </c>
      <c r="AA320" s="1">
        <v>1.84</v>
      </c>
      <c r="AB320" s="1">
        <v>1.84</v>
      </c>
      <c r="AC320" s="1">
        <v>1.84</v>
      </c>
      <c r="AD320" s="1">
        <v>2.3199999999999998</v>
      </c>
      <c r="AE320" s="1">
        <v>3.73</v>
      </c>
      <c r="AF320" s="1">
        <v>1.84</v>
      </c>
      <c r="AG320" s="1">
        <v>1.84</v>
      </c>
      <c r="AH320" s="1">
        <v>1.84</v>
      </c>
      <c r="AI320" s="1">
        <v>1.76</v>
      </c>
      <c r="AJ320" s="1">
        <v>1.84</v>
      </c>
      <c r="AK320" s="1">
        <v>1.83</v>
      </c>
      <c r="AL320" s="1">
        <v>1.52</v>
      </c>
      <c r="AM320" s="1">
        <v>1.73</v>
      </c>
      <c r="AN320" s="1">
        <v>1.84</v>
      </c>
      <c r="AO320" s="1">
        <v>3.41</v>
      </c>
      <c r="AQ320" s="83">
        <v>1.82</v>
      </c>
      <c r="AR320" s="83">
        <v>1.84</v>
      </c>
    </row>
    <row r="321" spans="1:44" x14ac:dyDescent="0.25">
      <c r="A321" s="1">
        <v>72299050</v>
      </c>
      <c r="B321" s="1" t="s">
        <v>463</v>
      </c>
      <c r="C321" s="1" t="s">
        <v>163</v>
      </c>
      <c r="D321" s="1">
        <v>1.84</v>
      </c>
      <c r="E321" s="1">
        <v>1.84</v>
      </c>
      <c r="F321" s="1">
        <v>1.84</v>
      </c>
      <c r="G321" s="1">
        <v>1.84</v>
      </c>
      <c r="H321" s="1">
        <v>1.84</v>
      </c>
      <c r="I321" s="1">
        <v>2.16</v>
      </c>
      <c r="J321" s="1">
        <v>0.31</v>
      </c>
      <c r="K321" s="1">
        <v>1.84</v>
      </c>
      <c r="L321" s="1">
        <v>1.84</v>
      </c>
      <c r="M321" s="1">
        <v>1.72</v>
      </c>
      <c r="N321" s="1">
        <v>1.84</v>
      </c>
      <c r="O321" s="1">
        <v>1.84</v>
      </c>
      <c r="P321" s="1">
        <v>1.84</v>
      </c>
      <c r="Q321" s="1">
        <v>1.9</v>
      </c>
      <c r="R321" s="1">
        <v>1.84</v>
      </c>
      <c r="S321" s="1">
        <v>1.84</v>
      </c>
      <c r="T321" s="1">
        <v>1.84</v>
      </c>
      <c r="U321" s="1">
        <v>2.71</v>
      </c>
      <c r="V321" s="1">
        <v>1.84</v>
      </c>
      <c r="W321" s="1">
        <v>2.0699999999999998</v>
      </c>
      <c r="X321" s="1">
        <v>1.74</v>
      </c>
      <c r="Y321" s="1">
        <v>1.84</v>
      </c>
      <c r="Z321" s="1">
        <v>1.84</v>
      </c>
      <c r="AA321" s="1">
        <v>1.84</v>
      </c>
      <c r="AB321" s="1">
        <v>1.84</v>
      </c>
      <c r="AC321" s="1">
        <v>1.84</v>
      </c>
      <c r="AD321" s="1">
        <v>2.3199999999999998</v>
      </c>
      <c r="AE321" s="1">
        <v>3.73</v>
      </c>
      <c r="AF321" s="1">
        <v>1.84</v>
      </c>
      <c r="AG321" s="1">
        <v>1.84</v>
      </c>
      <c r="AH321" s="1">
        <v>1.84</v>
      </c>
      <c r="AI321" s="1">
        <v>1.76</v>
      </c>
      <c r="AJ321" s="1">
        <v>1.84</v>
      </c>
      <c r="AK321" s="1">
        <v>1.83</v>
      </c>
      <c r="AL321" s="1">
        <v>1.52</v>
      </c>
      <c r="AM321" s="1">
        <v>1.73</v>
      </c>
      <c r="AN321" s="1">
        <v>1.84</v>
      </c>
      <c r="AO321" s="1">
        <v>3.41</v>
      </c>
      <c r="AQ321" s="83">
        <v>1.82</v>
      </c>
      <c r="AR321" s="83">
        <v>1.84</v>
      </c>
    </row>
    <row r="322" spans="1:44" x14ac:dyDescent="0.25">
      <c r="A322" s="1">
        <v>72299090</v>
      </c>
      <c r="B322" s="1" t="s">
        <v>464</v>
      </c>
      <c r="C322" s="1" t="s">
        <v>163</v>
      </c>
      <c r="D322" s="1">
        <v>1.84</v>
      </c>
      <c r="E322" s="1">
        <v>1.84</v>
      </c>
      <c r="F322" s="1">
        <v>1.84</v>
      </c>
      <c r="G322" s="1">
        <v>1.84</v>
      </c>
      <c r="H322" s="1">
        <v>1.84</v>
      </c>
      <c r="I322" s="1">
        <v>2.16</v>
      </c>
      <c r="J322" s="1">
        <v>0.31</v>
      </c>
      <c r="K322" s="1">
        <v>1.84</v>
      </c>
      <c r="L322" s="1">
        <v>1.84</v>
      </c>
      <c r="M322" s="1">
        <v>1.72</v>
      </c>
      <c r="N322" s="1">
        <v>1.84</v>
      </c>
      <c r="O322" s="1">
        <v>1.84</v>
      </c>
      <c r="P322" s="1">
        <v>1.84</v>
      </c>
      <c r="Q322" s="1">
        <v>1.9</v>
      </c>
      <c r="R322" s="1">
        <v>1.84</v>
      </c>
      <c r="S322" s="1">
        <v>1.84</v>
      </c>
      <c r="T322" s="1">
        <v>1.84</v>
      </c>
      <c r="U322" s="1">
        <v>2.71</v>
      </c>
      <c r="V322" s="1">
        <v>1.84</v>
      </c>
      <c r="W322" s="1">
        <v>2.0699999999999998</v>
      </c>
      <c r="X322" s="1">
        <v>1.74</v>
      </c>
      <c r="Y322" s="1">
        <v>1.84</v>
      </c>
      <c r="Z322" s="1">
        <v>1.84</v>
      </c>
      <c r="AA322" s="1">
        <v>1.84</v>
      </c>
      <c r="AB322" s="1">
        <v>1.84</v>
      </c>
      <c r="AC322" s="1">
        <v>1.84</v>
      </c>
      <c r="AD322" s="1">
        <v>2.3199999999999998</v>
      </c>
      <c r="AE322" s="1">
        <v>3.73</v>
      </c>
      <c r="AF322" s="1">
        <v>1.84</v>
      </c>
      <c r="AG322" s="1">
        <v>1.84</v>
      </c>
      <c r="AH322" s="1">
        <v>1.84</v>
      </c>
      <c r="AI322" s="1">
        <v>1.76</v>
      </c>
      <c r="AJ322" s="1">
        <v>1.84</v>
      </c>
      <c r="AK322" s="1">
        <v>1.83</v>
      </c>
      <c r="AL322" s="1">
        <v>1.52</v>
      </c>
      <c r="AM322" s="1">
        <v>1.73</v>
      </c>
      <c r="AN322" s="1">
        <v>1.84</v>
      </c>
      <c r="AO322" s="1">
        <v>3.41</v>
      </c>
      <c r="AQ322" s="83">
        <v>1.82</v>
      </c>
      <c r="AR322" s="83">
        <v>1.84</v>
      </c>
    </row>
    <row r="323" spans="1:44" x14ac:dyDescent="0.25">
      <c r="A323" s="1">
        <v>73011000</v>
      </c>
      <c r="B323" s="1" t="s">
        <v>465</v>
      </c>
      <c r="C323" s="1" t="s">
        <v>163</v>
      </c>
      <c r="D323" s="1">
        <v>2.0299999999999998</v>
      </c>
      <c r="E323" s="1">
        <v>2.0299999999999998</v>
      </c>
      <c r="F323" s="1">
        <v>2.0299999999999998</v>
      </c>
      <c r="G323" s="1">
        <v>2.0299999999999998</v>
      </c>
      <c r="H323" s="1">
        <v>2.0299999999999998</v>
      </c>
      <c r="I323" s="1">
        <v>2.12</v>
      </c>
      <c r="J323" s="1">
        <v>0.09</v>
      </c>
      <c r="K323" s="1">
        <v>2.0299999999999998</v>
      </c>
      <c r="L323" s="1">
        <v>2.0299999999999998</v>
      </c>
      <c r="M323" s="1">
        <v>1.85</v>
      </c>
      <c r="N323" s="1">
        <v>2.0299999999999998</v>
      </c>
      <c r="O323" s="1">
        <v>2.0299999999999998</v>
      </c>
      <c r="P323" s="1">
        <v>2.0299999999999998</v>
      </c>
      <c r="Q323" s="1">
        <v>2.06</v>
      </c>
      <c r="R323" s="1">
        <v>2.0299999999999998</v>
      </c>
      <c r="S323" s="1">
        <v>2.0299999999999998</v>
      </c>
      <c r="T323" s="1">
        <v>2.0299999999999998</v>
      </c>
      <c r="U323" s="1">
        <v>4.9000000000000004</v>
      </c>
      <c r="V323" s="1">
        <v>2.0299999999999998</v>
      </c>
      <c r="W323" s="1">
        <v>2.12</v>
      </c>
      <c r="X323" s="1">
        <v>1.77</v>
      </c>
      <c r="Y323" s="1">
        <v>2.0299999999999998</v>
      </c>
      <c r="Z323" s="1">
        <v>2.0299999999999998</v>
      </c>
      <c r="AA323" s="1">
        <v>2.0299999999999998</v>
      </c>
      <c r="AB323" s="1">
        <v>2.0299999999999998</v>
      </c>
      <c r="AC323" s="1">
        <v>2.0299999999999998</v>
      </c>
      <c r="AD323" s="1">
        <v>2.4300000000000002</v>
      </c>
      <c r="AE323" s="1">
        <v>3.78</v>
      </c>
      <c r="AF323" s="1">
        <v>2.0299999999999998</v>
      </c>
      <c r="AG323" s="1">
        <v>2.0299999999999998</v>
      </c>
      <c r="AH323" s="1">
        <v>2.0299999999999998</v>
      </c>
      <c r="AI323" s="1">
        <v>1.94</v>
      </c>
      <c r="AJ323" s="1">
        <v>2.0299999999999998</v>
      </c>
      <c r="AK323" s="1">
        <v>1.89</v>
      </c>
      <c r="AL323" s="1">
        <v>2.2400000000000002</v>
      </c>
      <c r="AM323" s="1">
        <v>1.72</v>
      </c>
      <c r="AN323" s="1">
        <v>2.0299999999999998</v>
      </c>
      <c r="AO323" s="1">
        <v>3.7</v>
      </c>
      <c r="AQ323" s="83">
        <v>1.85</v>
      </c>
      <c r="AR323" s="83">
        <v>2.0299999999999998</v>
      </c>
    </row>
    <row r="324" spans="1:44" x14ac:dyDescent="0.25">
      <c r="A324" s="1">
        <v>73012000</v>
      </c>
      <c r="B324" s="1" t="s">
        <v>466</v>
      </c>
      <c r="C324" s="1" t="s">
        <v>163</v>
      </c>
      <c r="D324" s="1">
        <v>2.0299999999999998</v>
      </c>
      <c r="E324" s="1">
        <v>2.0299999999999998</v>
      </c>
      <c r="F324" s="1">
        <v>2.0299999999999998</v>
      </c>
      <c r="G324" s="1">
        <v>2.0299999999999998</v>
      </c>
      <c r="H324" s="1">
        <v>2.0299999999999998</v>
      </c>
      <c r="I324" s="1">
        <v>2.12</v>
      </c>
      <c r="J324" s="1">
        <v>0.09</v>
      </c>
      <c r="K324" s="1">
        <v>2.0299999999999998</v>
      </c>
      <c r="L324" s="1">
        <v>2.0299999999999998</v>
      </c>
      <c r="M324" s="1">
        <v>1.85</v>
      </c>
      <c r="N324" s="1">
        <v>2.0299999999999998</v>
      </c>
      <c r="O324" s="1">
        <v>2.0299999999999998</v>
      </c>
      <c r="P324" s="1">
        <v>2.0299999999999998</v>
      </c>
      <c r="Q324" s="1">
        <v>2.06</v>
      </c>
      <c r="R324" s="1">
        <v>2.0299999999999998</v>
      </c>
      <c r="S324" s="1">
        <v>2.0299999999999998</v>
      </c>
      <c r="T324" s="1">
        <v>2.0299999999999998</v>
      </c>
      <c r="U324" s="1">
        <v>4.9000000000000004</v>
      </c>
      <c r="V324" s="1">
        <v>2.0299999999999998</v>
      </c>
      <c r="W324" s="1">
        <v>2.12</v>
      </c>
      <c r="X324" s="1">
        <v>1.77</v>
      </c>
      <c r="Y324" s="1">
        <v>2.0299999999999998</v>
      </c>
      <c r="Z324" s="1">
        <v>2.0299999999999998</v>
      </c>
      <c r="AA324" s="1">
        <v>2.0299999999999998</v>
      </c>
      <c r="AB324" s="1">
        <v>2.0299999999999998</v>
      </c>
      <c r="AC324" s="1">
        <v>2.0299999999999998</v>
      </c>
      <c r="AD324" s="1">
        <v>2.4300000000000002</v>
      </c>
      <c r="AE324" s="1">
        <v>3.78</v>
      </c>
      <c r="AF324" s="1">
        <v>2.0299999999999998</v>
      </c>
      <c r="AG324" s="1">
        <v>2.0299999999999998</v>
      </c>
      <c r="AH324" s="1">
        <v>2.0299999999999998</v>
      </c>
      <c r="AI324" s="1">
        <v>1.94</v>
      </c>
      <c r="AJ324" s="1">
        <v>2.0299999999999998</v>
      </c>
      <c r="AK324" s="1">
        <v>1.89</v>
      </c>
      <c r="AL324" s="1">
        <v>2.2400000000000002</v>
      </c>
      <c r="AM324" s="1">
        <v>1.72</v>
      </c>
      <c r="AN324" s="1">
        <v>2.0299999999999998</v>
      </c>
      <c r="AO324" s="1">
        <v>3.7</v>
      </c>
      <c r="AQ324" s="83">
        <v>1.85</v>
      </c>
      <c r="AR324" s="83">
        <v>2.0299999999999998</v>
      </c>
    </row>
    <row r="325" spans="1:44" x14ac:dyDescent="0.25">
      <c r="A325" s="1">
        <v>73021010</v>
      </c>
      <c r="B325" s="1" t="s">
        <v>467</v>
      </c>
      <c r="C325" s="1" t="s">
        <v>163</v>
      </c>
      <c r="D325" s="1">
        <v>1.93</v>
      </c>
      <c r="E325" s="1">
        <v>1.93</v>
      </c>
      <c r="F325" s="1">
        <v>1.93</v>
      </c>
      <c r="G325" s="1">
        <v>1.93</v>
      </c>
      <c r="H325" s="1">
        <v>1.93</v>
      </c>
      <c r="I325" s="1">
        <v>2.0499999999999998</v>
      </c>
      <c r="J325" s="1">
        <v>0.2</v>
      </c>
      <c r="K325" s="1">
        <v>1.93</v>
      </c>
      <c r="L325" s="1">
        <v>1.93</v>
      </c>
      <c r="M325" s="1">
        <v>1.84</v>
      </c>
      <c r="N325" s="1">
        <v>1.93</v>
      </c>
      <c r="O325" s="1">
        <v>1.93</v>
      </c>
      <c r="P325" s="1">
        <v>1.93</v>
      </c>
      <c r="Q325" s="1">
        <v>1.98</v>
      </c>
      <c r="R325" s="1">
        <v>1.93</v>
      </c>
      <c r="S325" s="1">
        <v>1.93</v>
      </c>
      <c r="T325" s="1">
        <v>1.93</v>
      </c>
      <c r="U325" s="1">
        <v>4.9000000000000004</v>
      </c>
      <c r="V325" s="1">
        <v>1.93</v>
      </c>
      <c r="W325" s="1">
        <v>2.11</v>
      </c>
      <c r="X325" s="1">
        <v>1.76</v>
      </c>
      <c r="Y325" s="1">
        <v>1.93</v>
      </c>
      <c r="Z325" s="1">
        <v>1.93</v>
      </c>
      <c r="AA325" s="1">
        <v>1.93</v>
      </c>
      <c r="AB325" s="1">
        <v>1.93</v>
      </c>
      <c r="AC325" s="1">
        <v>1.93</v>
      </c>
      <c r="AD325" s="1">
        <v>2.4300000000000002</v>
      </c>
      <c r="AE325" s="1">
        <v>3.7</v>
      </c>
      <c r="AF325" s="1">
        <v>1.93</v>
      </c>
      <c r="AG325" s="1">
        <v>1.93</v>
      </c>
      <c r="AH325" s="1">
        <v>1.93</v>
      </c>
      <c r="AI325" s="1">
        <v>1.83</v>
      </c>
      <c r="AJ325" s="1">
        <v>1.93</v>
      </c>
      <c r="AK325" s="1">
        <v>1.89</v>
      </c>
      <c r="AL325" s="1">
        <v>2.2000000000000002</v>
      </c>
      <c r="AM325" s="1">
        <v>1.68</v>
      </c>
      <c r="AN325" s="1">
        <v>1.93</v>
      </c>
      <c r="AO325" s="1">
        <v>3.6</v>
      </c>
      <c r="AQ325" s="83">
        <v>1.83</v>
      </c>
      <c r="AR325" s="83">
        <v>1.93</v>
      </c>
    </row>
    <row r="326" spans="1:44" x14ac:dyDescent="0.25">
      <c r="A326" s="1">
        <v>73021022</v>
      </c>
      <c r="B326" s="1" t="s">
        <v>468</v>
      </c>
      <c r="C326" s="1" t="s">
        <v>163</v>
      </c>
      <c r="D326" s="1">
        <v>1.93</v>
      </c>
      <c r="E326" s="1">
        <v>1.93</v>
      </c>
      <c r="F326" s="1">
        <v>1.93</v>
      </c>
      <c r="G326" s="1">
        <v>1.93</v>
      </c>
      <c r="H326" s="1">
        <v>1.93</v>
      </c>
      <c r="I326" s="1">
        <v>2.0499999999999998</v>
      </c>
      <c r="J326" s="1">
        <v>0.2</v>
      </c>
      <c r="K326" s="1">
        <v>1.93</v>
      </c>
      <c r="L326" s="1">
        <v>1.93</v>
      </c>
      <c r="M326" s="1">
        <v>1.84</v>
      </c>
      <c r="N326" s="1">
        <v>1.93</v>
      </c>
      <c r="O326" s="1">
        <v>1.93</v>
      </c>
      <c r="P326" s="1">
        <v>1.93</v>
      </c>
      <c r="Q326" s="1">
        <v>1.98</v>
      </c>
      <c r="R326" s="1">
        <v>1.93</v>
      </c>
      <c r="S326" s="1">
        <v>1.93</v>
      </c>
      <c r="T326" s="1">
        <v>1.93</v>
      </c>
      <c r="U326" s="1">
        <v>4.9000000000000004</v>
      </c>
      <c r="V326" s="1">
        <v>1.93</v>
      </c>
      <c r="W326" s="1">
        <v>2.11</v>
      </c>
      <c r="X326" s="1">
        <v>1.76</v>
      </c>
      <c r="Y326" s="1">
        <v>1.93</v>
      </c>
      <c r="Z326" s="1">
        <v>1.93</v>
      </c>
      <c r="AA326" s="1">
        <v>1.93</v>
      </c>
      <c r="AB326" s="1">
        <v>1.93</v>
      </c>
      <c r="AC326" s="1">
        <v>1.93</v>
      </c>
      <c r="AD326" s="1">
        <v>2.4300000000000002</v>
      </c>
      <c r="AE326" s="1">
        <v>3.7</v>
      </c>
      <c r="AF326" s="1">
        <v>1.93</v>
      </c>
      <c r="AG326" s="1">
        <v>1.93</v>
      </c>
      <c r="AH326" s="1">
        <v>1.93</v>
      </c>
      <c r="AI326" s="1">
        <v>1.83</v>
      </c>
      <c r="AJ326" s="1">
        <v>1.93</v>
      </c>
      <c r="AK326" s="1">
        <v>1.89</v>
      </c>
      <c r="AL326" s="1">
        <v>2.2000000000000002</v>
      </c>
      <c r="AM326" s="1">
        <v>1.68</v>
      </c>
      <c r="AN326" s="1">
        <v>1.93</v>
      </c>
      <c r="AO326" s="1">
        <v>3.6</v>
      </c>
      <c r="AQ326" s="83">
        <v>1.83</v>
      </c>
      <c r="AR326" s="83">
        <v>1.93</v>
      </c>
    </row>
    <row r="327" spans="1:44" x14ac:dyDescent="0.25">
      <c r="A327" s="1">
        <v>73021028</v>
      </c>
      <c r="B327" s="1" t="s">
        <v>469</v>
      </c>
      <c r="C327" s="1" t="s">
        <v>163</v>
      </c>
      <c r="D327" s="1">
        <v>1.93</v>
      </c>
      <c r="E327" s="1">
        <v>1.93</v>
      </c>
      <c r="F327" s="1">
        <v>1.93</v>
      </c>
      <c r="G327" s="1">
        <v>1.93</v>
      </c>
      <c r="H327" s="1">
        <v>1.93</v>
      </c>
      <c r="I327" s="1">
        <v>2.0499999999999998</v>
      </c>
      <c r="J327" s="1">
        <v>0.2</v>
      </c>
      <c r="K327" s="1">
        <v>1.93</v>
      </c>
      <c r="L327" s="1">
        <v>1.93</v>
      </c>
      <c r="M327" s="1">
        <v>1.84</v>
      </c>
      <c r="N327" s="1">
        <v>1.93</v>
      </c>
      <c r="O327" s="1">
        <v>1.93</v>
      </c>
      <c r="P327" s="1">
        <v>1.93</v>
      </c>
      <c r="Q327" s="1">
        <v>1.98</v>
      </c>
      <c r="R327" s="1">
        <v>1.93</v>
      </c>
      <c r="S327" s="1">
        <v>1.93</v>
      </c>
      <c r="T327" s="1">
        <v>1.93</v>
      </c>
      <c r="U327" s="1">
        <v>4.9000000000000004</v>
      </c>
      <c r="V327" s="1">
        <v>1.93</v>
      </c>
      <c r="W327" s="1">
        <v>2.11</v>
      </c>
      <c r="X327" s="1">
        <v>1.76</v>
      </c>
      <c r="Y327" s="1">
        <v>1.93</v>
      </c>
      <c r="Z327" s="1">
        <v>1.93</v>
      </c>
      <c r="AA327" s="1">
        <v>1.93</v>
      </c>
      <c r="AB327" s="1">
        <v>1.93</v>
      </c>
      <c r="AC327" s="1">
        <v>1.93</v>
      </c>
      <c r="AD327" s="1">
        <v>2.4300000000000002</v>
      </c>
      <c r="AE327" s="1">
        <v>3.7</v>
      </c>
      <c r="AF327" s="1">
        <v>1.93</v>
      </c>
      <c r="AG327" s="1">
        <v>1.93</v>
      </c>
      <c r="AH327" s="1">
        <v>1.93</v>
      </c>
      <c r="AI327" s="1">
        <v>1.83</v>
      </c>
      <c r="AJ327" s="1">
        <v>1.93</v>
      </c>
      <c r="AK327" s="1">
        <v>1.89</v>
      </c>
      <c r="AL327" s="1">
        <v>2.2000000000000002</v>
      </c>
      <c r="AM327" s="1">
        <v>1.68</v>
      </c>
      <c r="AN327" s="1">
        <v>1.93</v>
      </c>
      <c r="AO327" s="1">
        <v>3.6</v>
      </c>
      <c r="AQ327" s="83">
        <v>1.83</v>
      </c>
      <c r="AR327" s="83">
        <v>1.93</v>
      </c>
    </row>
    <row r="328" spans="1:44" x14ac:dyDescent="0.25">
      <c r="A328" s="1">
        <v>73021040</v>
      </c>
      <c r="B328" s="1" t="s">
        <v>470</v>
      </c>
      <c r="C328" s="1" t="s">
        <v>163</v>
      </c>
      <c r="D328" s="1">
        <v>1.93</v>
      </c>
      <c r="E328" s="1">
        <v>1.93</v>
      </c>
      <c r="F328" s="1">
        <v>1.93</v>
      </c>
      <c r="G328" s="1">
        <v>1.93</v>
      </c>
      <c r="H328" s="1">
        <v>1.93</v>
      </c>
      <c r="I328" s="1">
        <v>2.0499999999999998</v>
      </c>
      <c r="J328" s="1">
        <v>0.2</v>
      </c>
      <c r="K328" s="1">
        <v>1.93</v>
      </c>
      <c r="L328" s="1">
        <v>1.93</v>
      </c>
      <c r="M328" s="1">
        <v>1.84</v>
      </c>
      <c r="N328" s="1">
        <v>1.93</v>
      </c>
      <c r="O328" s="1">
        <v>1.93</v>
      </c>
      <c r="P328" s="1">
        <v>1.93</v>
      </c>
      <c r="Q328" s="1">
        <v>1.98</v>
      </c>
      <c r="R328" s="1">
        <v>1.93</v>
      </c>
      <c r="S328" s="1">
        <v>1.93</v>
      </c>
      <c r="T328" s="1">
        <v>1.93</v>
      </c>
      <c r="U328" s="1">
        <v>4.9000000000000004</v>
      </c>
      <c r="V328" s="1">
        <v>1.93</v>
      </c>
      <c r="W328" s="1">
        <v>2.11</v>
      </c>
      <c r="X328" s="1">
        <v>1.76</v>
      </c>
      <c r="Y328" s="1">
        <v>1.93</v>
      </c>
      <c r="Z328" s="1">
        <v>1.93</v>
      </c>
      <c r="AA328" s="1">
        <v>1.93</v>
      </c>
      <c r="AB328" s="1">
        <v>1.93</v>
      </c>
      <c r="AC328" s="1">
        <v>1.93</v>
      </c>
      <c r="AD328" s="1">
        <v>2.4300000000000002</v>
      </c>
      <c r="AE328" s="1">
        <v>3.7</v>
      </c>
      <c r="AF328" s="1">
        <v>1.93</v>
      </c>
      <c r="AG328" s="1">
        <v>1.93</v>
      </c>
      <c r="AH328" s="1">
        <v>1.93</v>
      </c>
      <c r="AI328" s="1">
        <v>1.83</v>
      </c>
      <c r="AJ328" s="1">
        <v>1.93</v>
      </c>
      <c r="AK328" s="1">
        <v>1.89</v>
      </c>
      <c r="AL328" s="1">
        <v>2.2000000000000002</v>
      </c>
      <c r="AM328" s="1">
        <v>1.68</v>
      </c>
      <c r="AN328" s="1">
        <v>1.93</v>
      </c>
      <c r="AO328" s="1">
        <v>3.6</v>
      </c>
      <c r="AQ328" s="83">
        <v>1.83</v>
      </c>
      <c r="AR328" s="83">
        <v>1.93</v>
      </c>
    </row>
    <row r="329" spans="1:44" x14ac:dyDescent="0.25">
      <c r="A329" s="1">
        <v>73021050</v>
      </c>
      <c r="B329" s="1" t="s">
        <v>471</v>
      </c>
      <c r="C329" s="1" t="s">
        <v>163</v>
      </c>
      <c r="D329" s="1">
        <v>1.93</v>
      </c>
      <c r="E329" s="1">
        <v>1.93</v>
      </c>
      <c r="F329" s="1">
        <v>1.93</v>
      </c>
      <c r="G329" s="1">
        <v>1.93</v>
      </c>
      <c r="H329" s="1">
        <v>1.93</v>
      </c>
      <c r="I329" s="1">
        <v>2.0499999999999998</v>
      </c>
      <c r="J329" s="1">
        <v>0.2</v>
      </c>
      <c r="K329" s="1">
        <v>1.93</v>
      </c>
      <c r="L329" s="1">
        <v>1.93</v>
      </c>
      <c r="M329" s="1">
        <v>1.84</v>
      </c>
      <c r="N329" s="1">
        <v>1.93</v>
      </c>
      <c r="O329" s="1">
        <v>1.93</v>
      </c>
      <c r="P329" s="1">
        <v>1.93</v>
      </c>
      <c r="Q329" s="1">
        <v>1.98</v>
      </c>
      <c r="R329" s="1">
        <v>1.93</v>
      </c>
      <c r="S329" s="1">
        <v>1.93</v>
      </c>
      <c r="T329" s="1">
        <v>1.93</v>
      </c>
      <c r="U329" s="1">
        <v>4.9000000000000004</v>
      </c>
      <c r="V329" s="1">
        <v>1.93</v>
      </c>
      <c r="W329" s="1">
        <v>2.11</v>
      </c>
      <c r="X329" s="1">
        <v>1.76</v>
      </c>
      <c r="Y329" s="1">
        <v>1.93</v>
      </c>
      <c r="Z329" s="1">
        <v>1.93</v>
      </c>
      <c r="AA329" s="1">
        <v>1.93</v>
      </c>
      <c r="AB329" s="1">
        <v>1.93</v>
      </c>
      <c r="AC329" s="1">
        <v>1.93</v>
      </c>
      <c r="AD329" s="1">
        <v>2.4300000000000002</v>
      </c>
      <c r="AE329" s="1">
        <v>3.7</v>
      </c>
      <c r="AF329" s="1">
        <v>1.93</v>
      </c>
      <c r="AG329" s="1">
        <v>1.93</v>
      </c>
      <c r="AH329" s="1">
        <v>1.93</v>
      </c>
      <c r="AI329" s="1">
        <v>1.83</v>
      </c>
      <c r="AJ329" s="1">
        <v>1.93</v>
      </c>
      <c r="AK329" s="1">
        <v>1.89</v>
      </c>
      <c r="AL329" s="1">
        <v>2.2000000000000002</v>
      </c>
      <c r="AM329" s="1">
        <v>1.68</v>
      </c>
      <c r="AN329" s="1">
        <v>1.93</v>
      </c>
      <c r="AO329" s="1">
        <v>3.6</v>
      </c>
      <c r="AQ329" s="83">
        <v>1.83</v>
      </c>
      <c r="AR329" s="83">
        <v>1.93</v>
      </c>
    </row>
    <row r="330" spans="1:44" x14ac:dyDescent="0.25">
      <c r="A330" s="1">
        <v>73021090</v>
      </c>
      <c r="B330" s="1" t="s">
        <v>472</v>
      </c>
      <c r="C330" s="1" t="s">
        <v>163</v>
      </c>
      <c r="D330" s="1">
        <v>1.93</v>
      </c>
      <c r="E330" s="1">
        <v>1.93</v>
      </c>
      <c r="F330" s="1">
        <v>1.93</v>
      </c>
      <c r="G330" s="1">
        <v>1.93</v>
      </c>
      <c r="H330" s="1">
        <v>1.93</v>
      </c>
      <c r="I330" s="1">
        <v>2.0499999999999998</v>
      </c>
      <c r="J330" s="1">
        <v>0.2</v>
      </c>
      <c r="K330" s="1">
        <v>1.93</v>
      </c>
      <c r="L330" s="1">
        <v>1.93</v>
      </c>
      <c r="M330" s="1">
        <v>1.84</v>
      </c>
      <c r="N330" s="1">
        <v>1.93</v>
      </c>
      <c r="O330" s="1">
        <v>1.93</v>
      </c>
      <c r="P330" s="1">
        <v>1.93</v>
      </c>
      <c r="Q330" s="1">
        <v>1.98</v>
      </c>
      <c r="R330" s="1">
        <v>1.93</v>
      </c>
      <c r="S330" s="1">
        <v>1.93</v>
      </c>
      <c r="T330" s="1">
        <v>1.93</v>
      </c>
      <c r="U330" s="1">
        <v>4.9000000000000004</v>
      </c>
      <c r="V330" s="1">
        <v>1.93</v>
      </c>
      <c r="W330" s="1">
        <v>2.11</v>
      </c>
      <c r="X330" s="1">
        <v>1.76</v>
      </c>
      <c r="Y330" s="1">
        <v>1.93</v>
      </c>
      <c r="Z330" s="1">
        <v>1.93</v>
      </c>
      <c r="AA330" s="1">
        <v>1.93</v>
      </c>
      <c r="AB330" s="1">
        <v>1.93</v>
      </c>
      <c r="AC330" s="1">
        <v>1.93</v>
      </c>
      <c r="AD330" s="1">
        <v>2.4300000000000002</v>
      </c>
      <c r="AE330" s="1">
        <v>3.7</v>
      </c>
      <c r="AF330" s="1">
        <v>1.93</v>
      </c>
      <c r="AG330" s="1">
        <v>1.93</v>
      </c>
      <c r="AH330" s="1">
        <v>1.93</v>
      </c>
      <c r="AI330" s="1">
        <v>1.83</v>
      </c>
      <c r="AJ330" s="1">
        <v>1.93</v>
      </c>
      <c r="AK330" s="1">
        <v>1.89</v>
      </c>
      <c r="AL330" s="1">
        <v>2.2000000000000002</v>
      </c>
      <c r="AM330" s="1">
        <v>1.68</v>
      </c>
      <c r="AN330" s="1">
        <v>1.93</v>
      </c>
      <c r="AO330" s="1">
        <v>3.6</v>
      </c>
      <c r="AQ330" s="83">
        <v>1.83</v>
      </c>
      <c r="AR330" s="83">
        <v>1.93</v>
      </c>
    </row>
    <row r="331" spans="1:44" x14ac:dyDescent="0.25">
      <c r="A331" s="1">
        <v>73023000</v>
      </c>
      <c r="B331" s="1" t="s">
        <v>473</v>
      </c>
      <c r="C331" s="1" t="s">
        <v>163</v>
      </c>
      <c r="D331" s="1">
        <v>1.93</v>
      </c>
      <c r="E331" s="1">
        <v>1.93</v>
      </c>
      <c r="F331" s="1">
        <v>1.93</v>
      </c>
      <c r="G331" s="1">
        <v>1.93</v>
      </c>
      <c r="H331" s="1">
        <v>1.93</v>
      </c>
      <c r="I331" s="1">
        <v>2.0499999999999998</v>
      </c>
      <c r="J331" s="1">
        <v>0.2</v>
      </c>
      <c r="K331" s="1">
        <v>1.93</v>
      </c>
      <c r="L331" s="1">
        <v>1.93</v>
      </c>
      <c r="M331" s="1">
        <v>1.84</v>
      </c>
      <c r="N331" s="1">
        <v>1.93</v>
      </c>
      <c r="O331" s="1">
        <v>1.93</v>
      </c>
      <c r="P331" s="1">
        <v>1.93</v>
      </c>
      <c r="Q331" s="1">
        <v>1.98</v>
      </c>
      <c r="R331" s="1">
        <v>1.93</v>
      </c>
      <c r="S331" s="1">
        <v>1.93</v>
      </c>
      <c r="T331" s="1">
        <v>1.93</v>
      </c>
      <c r="U331" s="1">
        <v>4.9000000000000004</v>
      </c>
      <c r="V331" s="1">
        <v>1.93</v>
      </c>
      <c r="W331" s="1">
        <v>2.11</v>
      </c>
      <c r="X331" s="1">
        <v>1.76</v>
      </c>
      <c r="Y331" s="1">
        <v>1.93</v>
      </c>
      <c r="Z331" s="1">
        <v>1.93</v>
      </c>
      <c r="AA331" s="1">
        <v>1.93</v>
      </c>
      <c r="AB331" s="1">
        <v>1.93</v>
      </c>
      <c r="AC331" s="1">
        <v>1.93</v>
      </c>
      <c r="AD331" s="1">
        <v>2.4300000000000002</v>
      </c>
      <c r="AE331" s="1">
        <v>3.7</v>
      </c>
      <c r="AF331" s="1">
        <v>1.93</v>
      </c>
      <c r="AG331" s="1">
        <v>1.93</v>
      </c>
      <c r="AH331" s="1">
        <v>1.93</v>
      </c>
      <c r="AI331" s="1">
        <v>1.83</v>
      </c>
      <c r="AJ331" s="1">
        <v>1.93</v>
      </c>
      <c r="AK331" s="1">
        <v>1.89</v>
      </c>
      <c r="AL331" s="1">
        <v>2.2000000000000002</v>
      </c>
      <c r="AM331" s="1">
        <v>1.68</v>
      </c>
      <c r="AN331" s="1">
        <v>1.93</v>
      </c>
      <c r="AO331" s="1">
        <v>3.6</v>
      </c>
      <c r="AQ331" s="83">
        <v>1.83</v>
      </c>
      <c r="AR331" s="83">
        <v>1.93</v>
      </c>
    </row>
    <row r="332" spans="1:44" x14ac:dyDescent="0.25">
      <c r="A332" s="1">
        <v>73024000</v>
      </c>
      <c r="B332" s="1" t="s">
        <v>474</v>
      </c>
      <c r="C332" s="1" t="s">
        <v>163</v>
      </c>
      <c r="D332" s="1">
        <v>1.93</v>
      </c>
      <c r="E332" s="1">
        <v>1.93</v>
      </c>
      <c r="F332" s="1">
        <v>1.93</v>
      </c>
      <c r="G332" s="1">
        <v>1.93</v>
      </c>
      <c r="H332" s="1">
        <v>1.93</v>
      </c>
      <c r="I332" s="1">
        <v>2.0499999999999998</v>
      </c>
      <c r="J332" s="1">
        <v>0.2</v>
      </c>
      <c r="K332" s="1">
        <v>1.93</v>
      </c>
      <c r="L332" s="1">
        <v>1.93</v>
      </c>
      <c r="M332" s="1">
        <v>1.84</v>
      </c>
      <c r="N332" s="1">
        <v>1.93</v>
      </c>
      <c r="O332" s="1">
        <v>1.93</v>
      </c>
      <c r="P332" s="1">
        <v>1.93</v>
      </c>
      <c r="Q332" s="1">
        <v>1.98</v>
      </c>
      <c r="R332" s="1">
        <v>1.93</v>
      </c>
      <c r="S332" s="1">
        <v>1.93</v>
      </c>
      <c r="T332" s="1">
        <v>1.93</v>
      </c>
      <c r="U332" s="1">
        <v>4.9000000000000004</v>
      </c>
      <c r="V332" s="1">
        <v>1.93</v>
      </c>
      <c r="W332" s="1">
        <v>2.11</v>
      </c>
      <c r="X332" s="1">
        <v>1.76</v>
      </c>
      <c r="Y332" s="1">
        <v>1.93</v>
      </c>
      <c r="Z332" s="1">
        <v>1.93</v>
      </c>
      <c r="AA332" s="1">
        <v>1.93</v>
      </c>
      <c r="AB332" s="1">
        <v>1.93</v>
      </c>
      <c r="AC332" s="1">
        <v>1.93</v>
      </c>
      <c r="AD332" s="1">
        <v>2.4300000000000002</v>
      </c>
      <c r="AE332" s="1">
        <v>3.7</v>
      </c>
      <c r="AF332" s="1">
        <v>1.93</v>
      </c>
      <c r="AG332" s="1">
        <v>1.93</v>
      </c>
      <c r="AH332" s="1">
        <v>1.93</v>
      </c>
      <c r="AI332" s="1">
        <v>1.83</v>
      </c>
      <c r="AJ332" s="1">
        <v>1.93</v>
      </c>
      <c r="AK332" s="1">
        <v>1.89</v>
      </c>
      <c r="AL332" s="1">
        <v>2.2000000000000002</v>
      </c>
      <c r="AM332" s="1">
        <v>1.68</v>
      </c>
      <c r="AN332" s="1">
        <v>1.93</v>
      </c>
      <c r="AO332" s="1">
        <v>3.6</v>
      </c>
      <c r="AQ332" s="83">
        <v>1.83</v>
      </c>
      <c r="AR332" s="83">
        <v>1.93</v>
      </c>
    </row>
    <row r="333" spans="1:44" x14ac:dyDescent="0.25">
      <c r="A333" s="1">
        <v>73029000</v>
      </c>
      <c r="B333" s="1" t="s">
        <v>475</v>
      </c>
      <c r="C333" s="1" t="s">
        <v>163</v>
      </c>
      <c r="D333" s="1">
        <v>1.93</v>
      </c>
      <c r="E333" s="1">
        <v>1.93</v>
      </c>
      <c r="F333" s="1">
        <v>1.93</v>
      </c>
      <c r="G333" s="1">
        <v>1.93</v>
      </c>
      <c r="H333" s="1">
        <v>1.93</v>
      </c>
      <c r="I333" s="1">
        <v>2.0499999999999998</v>
      </c>
      <c r="J333" s="1">
        <v>0.2</v>
      </c>
      <c r="K333" s="1">
        <v>1.93</v>
      </c>
      <c r="L333" s="1">
        <v>1.93</v>
      </c>
      <c r="M333" s="1">
        <v>1.84</v>
      </c>
      <c r="N333" s="1">
        <v>1.93</v>
      </c>
      <c r="O333" s="1">
        <v>1.93</v>
      </c>
      <c r="P333" s="1">
        <v>1.93</v>
      </c>
      <c r="Q333" s="1">
        <v>1.98</v>
      </c>
      <c r="R333" s="1">
        <v>1.93</v>
      </c>
      <c r="S333" s="1">
        <v>1.93</v>
      </c>
      <c r="T333" s="1">
        <v>1.93</v>
      </c>
      <c r="U333" s="1">
        <v>4.9000000000000004</v>
      </c>
      <c r="V333" s="1">
        <v>1.93</v>
      </c>
      <c r="W333" s="1">
        <v>2.11</v>
      </c>
      <c r="X333" s="1">
        <v>1.76</v>
      </c>
      <c r="Y333" s="1">
        <v>1.93</v>
      </c>
      <c r="Z333" s="1">
        <v>1.93</v>
      </c>
      <c r="AA333" s="1">
        <v>1.93</v>
      </c>
      <c r="AB333" s="1">
        <v>1.93</v>
      </c>
      <c r="AC333" s="1">
        <v>1.93</v>
      </c>
      <c r="AD333" s="1">
        <v>2.4300000000000002</v>
      </c>
      <c r="AE333" s="1">
        <v>3.7</v>
      </c>
      <c r="AF333" s="1">
        <v>1.93</v>
      </c>
      <c r="AG333" s="1">
        <v>1.93</v>
      </c>
      <c r="AH333" s="1">
        <v>1.93</v>
      </c>
      <c r="AI333" s="1">
        <v>1.83</v>
      </c>
      <c r="AJ333" s="1">
        <v>1.93</v>
      </c>
      <c r="AK333" s="1">
        <v>1.89</v>
      </c>
      <c r="AL333" s="1">
        <v>2.2000000000000002</v>
      </c>
      <c r="AM333" s="1">
        <v>1.68</v>
      </c>
      <c r="AN333" s="1">
        <v>1.93</v>
      </c>
      <c r="AO333" s="1">
        <v>3.6</v>
      </c>
      <c r="AQ333" s="83">
        <v>1.83</v>
      </c>
      <c r="AR333" s="83">
        <v>1.93</v>
      </c>
    </row>
    <row r="334" spans="1:44" x14ac:dyDescent="0.25">
      <c r="A334" s="1">
        <v>73030010</v>
      </c>
      <c r="B334" s="1" t="s">
        <v>476</v>
      </c>
      <c r="C334" s="1" t="s">
        <v>163</v>
      </c>
      <c r="D334" s="1">
        <v>2.21</v>
      </c>
      <c r="E334" s="1">
        <v>2.21</v>
      </c>
      <c r="F334" s="1">
        <v>2.21</v>
      </c>
      <c r="G334" s="1">
        <v>2.21</v>
      </c>
      <c r="H334" s="1">
        <v>2.21</v>
      </c>
      <c r="I334" s="1">
        <v>2.68</v>
      </c>
      <c r="J334" s="1">
        <v>1.48</v>
      </c>
      <c r="K334" s="1">
        <v>2.21</v>
      </c>
      <c r="L334" s="1">
        <v>2.21</v>
      </c>
      <c r="M334" s="1">
        <v>2.0099999999999998</v>
      </c>
      <c r="N334" s="1">
        <v>2.21</v>
      </c>
      <c r="O334" s="1">
        <v>2.21</v>
      </c>
      <c r="P334" s="1">
        <v>2.21</v>
      </c>
      <c r="Q334" s="1">
        <v>2.37</v>
      </c>
      <c r="R334" s="1">
        <v>2.21</v>
      </c>
      <c r="S334" s="1">
        <v>2.21</v>
      </c>
      <c r="T334" s="1">
        <v>2.21</v>
      </c>
      <c r="U334" s="1">
        <v>3.06</v>
      </c>
      <c r="V334" s="1">
        <v>2.21</v>
      </c>
      <c r="W334" s="1">
        <v>2.17</v>
      </c>
      <c r="X334" s="1">
        <v>1.86</v>
      </c>
      <c r="Y334" s="1">
        <v>2.21</v>
      </c>
      <c r="Z334" s="1">
        <v>2.21</v>
      </c>
      <c r="AA334" s="1">
        <v>2.21</v>
      </c>
      <c r="AB334" s="1">
        <v>2.21</v>
      </c>
      <c r="AC334" s="1">
        <v>2.21</v>
      </c>
      <c r="AD334" s="1">
        <v>2.33</v>
      </c>
      <c r="AE334" s="1">
        <v>6.74</v>
      </c>
      <c r="AF334" s="1">
        <v>2.21</v>
      </c>
      <c r="AG334" s="1">
        <v>2.21</v>
      </c>
      <c r="AH334" s="1">
        <v>2.21</v>
      </c>
      <c r="AI334" s="1">
        <v>2.15</v>
      </c>
      <c r="AJ334" s="1">
        <v>2.21</v>
      </c>
      <c r="AK334" s="1">
        <v>1.99</v>
      </c>
      <c r="AL334" s="1">
        <v>3.06</v>
      </c>
      <c r="AM334" s="1">
        <v>2.2000000000000002</v>
      </c>
      <c r="AN334" s="1">
        <v>2.21</v>
      </c>
      <c r="AO334" s="1">
        <v>3.44</v>
      </c>
      <c r="AQ334" s="83">
        <v>1.9</v>
      </c>
      <c r="AR334" s="83">
        <v>2.21</v>
      </c>
    </row>
    <row r="335" spans="1:44" x14ac:dyDescent="0.25">
      <c r="A335" s="1">
        <v>73030090</v>
      </c>
      <c r="B335" s="1" t="s">
        <v>477</v>
      </c>
      <c r="C335" s="1" t="s">
        <v>163</v>
      </c>
      <c r="D335" s="1">
        <v>2.21</v>
      </c>
      <c r="E335" s="1">
        <v>2.21</v>
      </c>
      <c r="F335" s="1">
        <v>2.21</v>
      </c>
      <c r="G335" s="1">
        <v>2.21</v>
      </c>
      <c r="H335" s="1">
        <v>2.21</v>
      </c>
      <c r="I335" s="1">
        <v>2.68</v>
      </c>
      <c r="J335" s="1">
        <v>1.48</v>
      </c>
      <c r="K335" s="1">
        <v>2.21</v>
      </c>
      <c r="L335" s="1">
        <v>2.21</v>
      </c>
      <c r="M335" s="1">
        <v>2.0099999999999998</v>
      </c>
      <c r="N335" s="1">
        <v>2.21</v>
      </c>
      <c r="O335" s="1">
        <v>2.21</v>
      </c>
      <c r="P335" s="1">
        <v>2.21</v>
      </c>
      <c r="Q335" s="1">
        <v>2.37</v>
      </c>
      <c r="R335" s="1">
        <v>2.21</v>
      </c>
      <c r="S335" s="1">
        <v>2.21</v>
      </c>
      <c r="T335" s="1">
        <v>2.21</v>
      </c>
      <c r="U335" s="1">
        <v>3.06</v>
      </c>
      <c r="V335" s="1">
        <v>2.21</v>
      </c>
      <c r="W335" s="1">
        <v>2.17</v>
      </c>
      <c r="X335" s="1">
        <v>1.86</v>
      </c>
      <c r="Y335" s="1">
        <v>2.21</v>
      </c>
      <c r="Z335" s="1">
        <v>2.21</v>
      </c>
      <c r="AA335" s="1">
        <v>2.21</v>
      </c>
      <c r="AB335" s="1">
        <v>2.21</v>
      </c>
      <c r="AC335" s="1">
        <v>2.21</v>
      </c>
      <c r="AD335" s="1">
        <v>2.33</v>
      </c>
      <c r="AE335" s="1">
        <v>6.74</v>
      </c>
      <c r="AF335" s="1">
        <v>2.21</v>
      </c>
      <c r="AG335" s="1">
        <v>2.21</v>
      </c>
      <c r="AH335" s="1">
        <v>2.21</v>
      </c>
      <c r="AI335" s="1">
        <v>2.15</v>
      </c>
      <c r="AJ335" s="1">
        <v>2.21</v>
      </c>
      <c r="AK335" s="1">
        <v>1.99</v>
      </c>
      <c r="AL335" s="1">
        <v>3.06</v>
      </c>
      <c r="AM335" s="1">
        <v>2.2000000000000002</v>
      </c>
      <c r="AN335" s="1">
        <v>2.21</v>
      </c>
      <c r="AO335" s="1">
        <v>3.44</v>
      </c>
      <c r="AQ335" s="83">
        <v>1.9</v>
      </c>
      <c r="AR335" s="83">
        <v>2.21</v>
      </c>
    </row>
    <row r="336" spans="1:44" x14ac:dyDescent="0.25">
      <c r="A336" s="1">
        <v>73041100</v>
      </c>
      <c r="B336" s="1" t="s">
        <v>478</v>
      </c>
      <c r="C336" s="1" t="s">
        <v>163</v>
      </c>
      <c r="D336" s="1">
        <v>1.86</v>
      </c>
      <c r="E336" s="1">
        <v>1.86</v>
      </c>
      <c r="F336" s="1">
        <v>1.86</v>
      </c>
      <c r="G336" s="1">
        <v>1.86</v>
      </c>
      <c r="H336" s="1">
        <v>1.86</v>
      </c>
      <c r="I336" s="1">
        <v>1.98</v>
      </c>
      <c r="J336" s="1">
        <v>0.22</v>
      </c>
      <c r="K336" s="1">
        <v>1.86</v>
      </c>
      <c r="L336" s="1">
        <v>1.86</v>
      </c>
      <c r="M336" s="1">
        <v>1.83</v>
      </c>
      <c r="N336" s="1">
        <v>1.86</v>
      </c>
      <c r="O336" s="1">
        <v>1.86</v>
      </c>
      <c r="P336" s="1">
        <v>1.86</v>
      </c>
      <c r="Q336" s="1">
        <v>1.9</v>
      </c>
      <c r="R336" s="1">
        <v>1.86</v>
      </c>
      <c r="S336" s="1">
        <v>1.86</v>
      </c>
      <c r="T336" s="1">
        <v>1.86</v>
      </c>
      <c r="U336" s="1">
        <v>2.72</v>
      </c>
      <c r="V336" s="1">
        <v>1.86</v>
      </c>
      <c r="W336" s="1">
        <v>2.02</v>
      </c>
      <c r="X336" s="1">
        <v>1.7</v>
      </c>
      <c r="Y336" s="1">
        <v>1.86</v>
      </c>
      <c r="Z336" s="1">
        <v>1.86</v>
      </c>
      <c r="AA336" s="1">
        <v>1.86</v>
      </c>
      <c r="AB336" s="1">
        <v>1.86</v>
      </c>
      <c r="AC336" s="1">
        <v>1.86</v>
      </c>
      <c r="AD336" s="1">
        <v>2.33</v>
      </c>
      <c r="AE336" s="1">
        <v>3.51</v>
      </c>
      <c r="AF336" s="1">
        <v>1.86</v>
      </c>
      <c r="AG336" s="1">
        <v>1.86</v>
      </c>
      <c r="AH336" s="1">
        <v>1.86</v>
      </c>
      <c r="AI336" s="1">
        <v>1.76</v>
      </c>
      <c r="AJ336" s="1">
        <v>1.86</v>
      </c>
      <c r="AK336" s="1">
        <v>1.81</v>
      </c>
      <c r="AL336" s="1">
        <v>2.11</v>
      </c>
      <c r="AM336" s="1">
        <v>1.63</v>
      </c>
      <c r="AN336" s="1">
        <v>1.86</v>
      </c>
      <c r="AO336" s="1">
        <v>3.41</v>
      </c>
      <c r="AQ336" s="83">
        <v>1.76</v>
      </c>
      <c r="AR336" s="83">
        <v>1.86</v>
      </c>
    </row>
    <row r="337" spans="1:44" x14ac:dyDescent="0.25">
      <c r="A337" s="1">
        <v>73041910</v>
      </c>
      <c r="B337" s="1" t="s">
        <v>479</v>
      </c>
      <c r="C337" s="1" t="s">
        <v>163</v>
      </c>
      <c r="D337" s="1">
        <v>1.93</v>
      </c>
      <c r="E337" s="1">
        <v>1.93</v>
      </c>
      <c r="F337" s="1">
        <v>1.93</v>
      </c>
      <c r="G337" s="1">
        <v>1.93</v>
      </c>
      <c r="H337" s="1">
        <v>1.93</v>
      </c>
      <c r="I337" s="1">
        <v>2.0499999999999998</v>
      </c>
      <c r="J337" s="1">
        <v>0.18</v>
      </c>
      <c r="K337" s="1">
        <v>1.93</v>
      </c>
      <c r="L337" s="1">
        <v>1.93</v>
      </c>
      <c r="M337" s="1">
        <v>1.84</v>
      </c>
      <c r="N337" s="1">
        <v>1.93</v>
      </c>
      <c r="O337" s="1">
        <v>1.93</v>
      </c>
      <c r="P337" s="1">
        <v>1.93</v>
      </c>
      <c r="Q337" s="1">
        <v>1.98</v>
      </c>
      <c r="R337" s="1">
        <v>1.93</v>
      </c>
      <c r="S337" s="1">
        <v>1.93</v>
      </c>
      <c r="T337" s="1">
        <v>1.93</v>
      </c>
      <c r="U337" s="1">
        <v>4.9000000000000004</v>
      </c>
      <c r="V337" s="1">
        <v>1.93</v>
      </c>
      <c r="W337" s="1">
        <v>2.11</v>
      </c>
      <c r="X337" s="1">
        <v>1.76</v>
      </c>
      <c r="Y337" s="1">
        <v>1.93</v>
      </c>
      <c r="Z337" s="1">
        <v>1.93</v>
      </c>
      <c r="AA337" s="1">
        <v>1.93</v>
      </c>
      <c r="AB337" s="1">
        <v>1.93</v>
      </c>
      <c r="AC337" s="1">
        <v>1.93</v>
      </c>
      <c r="AD337" s="1">
        <v>2.4300000000000002</v>
      </c>
      <c r="AE337" s="1">
        <v>3.7</v>
      </c>
      <c r="AF337" s="1">
        <v>1.93</v>
      </c>
      <c r="AG337" s="1">
        <v>1.93</v>
      </c>
      <c r="AH337" s="1">
        <v>1.93</v>
      </c>
      <c r="AI337" s="1">
        <v>1.83</v>
      </c>
      <c r="AJ337" s="1">
        <v>1.93</v>
      </c>
      <c r="AK337" s="1">
        <v>1.89</v>
      </c>
      <c r="AL337" s="1">
        <v>2.2000000000000002</v>
      </c>
      <c r="AM337" s="1">
        <v>1.68</v>
      </c>
      <c r="AN337" s="1">
        <v>1.93</v>
      </c>
      <c r="AO337" s="1">
        <v>3.6</v>
      </c>
      <c r="AQ337" s="83">
        <v>1.83</v>
      </c>
      <c r="AR337" s="83">
        <v>1.93</v>
      </c>
    </row>
    <row r="338" spans="1:44" x14ac:dyDescent="0.25">
      <c r="A338" s="1">
        <v>73041930</v>
      </c>
      <c r="B338" s="1" t="s">
        <v>480</v>
      </c>
      <c r="C338" s="1" t="s">
        <v>163</v>
      </c>
      <c r="D338" s="1">
        <v>1.93</v>
      </c>
      <c r="E338" s="1">
        <v>1.93</v>
      </c>
      <c r="F338" s="1">
        <v>1.93</v>
      </c>
      <c r="G338" s="1">
        <v>1.93</v>
      </c>
      <c r="H338" s="1">
        <v>1.93</v>
      </c>
      <c r="I338" s="1">
        <v>2.0499999999999998</v>
      </c>
      <c r="J338" s="1">
        <v>0.18</v>
      </c>
      <c r="K338" s="1">
        <v>1.93</v>
      </c>
      <c r="L338" s="1">
        <v>1.93</v>
      </c>
      <c r="M338" s="1">
        <v>1.84</v>
      </c>
      <c r="N338" s="1">
        <v>1.93</v>
      </c>
      <c r="O338" s="1">
        <v>1.93</v>
      </c>
      <c r="P338" s="1">
        <v>1.93</v>
      </c>
      <c r="Q338" s="1">
        <v>1.98</v>
      </c>
      <c r="R338" s="1">
        <v>1.93</v>
      </c>
      <c r="S338" s="1">
        <v>1.93</v>
      </c>
      <c r="T338" s="1">
        <v>1.93</v>
      </c>
      <c r="U338" s="1">
        <v>4.9000000000000004</v>
      </c>
      <c r="V338" s="1">
        <v>1.93</v>
      </c>
      <c r="W338" s="1">
        <v>2.11</v>
      </c>
      <c r="X338" s="1">
        <v>1.76</v>
      </c>
      <c r="Y338" s="1">
        <v>1.93</v>
      </c>
      <c r="Z338" s="1">
        <v>1.93</v>
      </c>
      <c r="AA338" s="1">
        <v>1.93</v>
      </c>
      <c r="AB338" s="1">
        <v>1.93</v>
      </c>
      <c r="AC338" s="1">
        <v>1.93</v>
      </c>
      <c r="AD338" s="1">
        <v>2.4300000000000002</v>
      </c>
      <c r="AE338" s="1">
        <v>3.7</v>
      </c>
      <c r="AF338" s="1">
        <v>1.93</v>
      </c>
      <c r="AG338" s="1">
        <v>1.93</v>
      </c>
      <c r="AH338" s="1">
        <v>1.93</v>
      </c>
      <c r="AI338" s="1">
        <v>1.83</v>
      </c>
      <c r="AJ338" s="1">
        <v>1.93</v>
      </c>
      <c r="AK338" s="1">
        <v>1.89</v>
      </c>
      <c r="AL338" s="1">
        <v>2.2000000000000002</v>
      </c>
      <c r="AM338" s="1">
        <v>1.68</v>
      </c>
      <c r="AN338" s="1">
        <v>1.93</v>
      </c>
      <c r="AO338" s="1">
        <v>3.6</v>
      </c>
      <c r="AQ338" s="83">
        <v>1.83</v>
      </c>
      <c r="AR338" s="83">
        <v>1.93</v>
      </c>
    </row>
    <row r="339" spans="1:44" x14ac:dyDescent="0.25">
      <c r="A339" s="1">
        <v>73041990</v>
      </c>
      <c r="B339" s="1" t="s">
        <v>481</v>
      </c>
      <c r="C339" s="1" t="s">
        <v>163</v>
      </c>
      <c r="D339" s="1">
        <v>1.93</v>
      </c>
      <c r="E339" s="1">
        <v>1.93</v>
      </c>
      <c r="F339" s="1">
        <v>1.93</v>
      </c>
      <c r="G339" s="1">
        <v>1.93</v>
      </c>
      <c r="H339" s="1">
        <v>1.93</v>
      </c>
      <c r="I339" s="1">
        <v>2.0499999999999998</v>
      </c>
      <c r="J339" s="1">
        <v>0.18</v>
      </c>
      <c r="K339" s="1">
        <v>1.93</v>
      </c>
      <c r="L339" s="1">
        <v>1.93</v>
      </c>
      <c r="M339" s="1">
        <v>1.84</v>
      </c>
      <c r="N339" s="1">
        <v>1.93</v>
      </c>
      <c r="O339" s="1">
        <v>1.93</v>
      </c>
      <c r="P339" s="1">
        <v>1.93</v>
      </c>
      <c r="Q339" s="1">
        <v>1.98</v>
      </c>
      <c r="R339" s="1">
        <v>1.93</v>
      </c>
      <c r="S339" s="1">
        <v>1.93</v>
      </c>
      <c r="T339" s="1">
        <v>1.93</v>
      </c>
      <c r="U339" s="1">
        <v>4.9000000000000004</v>
      </c>
      <c r="V339" s="1">
        <v>1.93</v>
      </c>
      <c r="W339" s="1">
        <v>2.11</v>
      </c>
      <c r="X339" s="1">
        <v>1.76</v>
      </c>
      <c r="Y339" s="1">
        <v>1.93</v>
      </c>
      <c r="Z339" s="1">
        <v>1.93</v>
      </c>
      <c r="AA339" s="1">
        <v>1.93</v>
      </c>
      <c r="AB339" s="1">
        <v>1.93</v>
      </c>
      <c r="AC339" s="1">
        <v>1.93</v>
      </c>
      <c r="AD339" s="1">
        <v>2.4300000000000002</v>
      </c>
      <c r="AE339" s="1">
        <v>3.7</v>
      </c>
      <c r="AF339" s="1">
        <v>1.93</v>
      </c>
      <c r="AG339" s="1">
        <v>1.93</v>
      </c>
      <c r="AH339" s="1">
        <v>1.93</v>
      </c>
      <c r="AI339" s="1">
        <v>1.83</v>
      </c>
      <c r="AJ339" s="1">
        <v>1.93</v>
      </c>
      <c r="AK339" s="1">
        <v>1.89</v>
      </c>
      <c r="AL339" s="1">
        <v>2.2000000000000002</v>
      </c>
      <c r="AM339" s="1">
        <v>1.68</v>
      </c>
      <c r="AN339" s="1">
        <v>1.93</v>
      </c>
      <c r="AO339" s="1">
        <v>3.6</v>
      </c>
      <c r="AQ339" s="83">
        <v>1.83</v>
      </c>
      <c r="AR339" s="83">
        <v>1.93</v>
      </c>
    </row>
    <row r="340" spans="1:44" x14ac:dyDescent="0.25">
      <c r="A340" s="1">
        <v>73042200</v>
      </c>
      <c r="B340" s="1" t="s">
        <v>482</v>
      </c>
      <c r="C340" s="1" t="s">
        <v>163</v>
      </c>
      <c r="D340" s="1">
        <v>1.86</v>
      </c>
      <c r="E340" s="1">
        <v>1.86</v>
      </c>
      <c r="F340" s="1">
        <v>1.86</v>
      </c>
      <c r="G340" s="1">
        <v>1.86</v>
      </c>
      <c r="H340" s="1">
        <v>1.86</v>
      </c>
      <c r="I340" s="1">
        <v>1.98</v>
      </c>
      <c r="J340" s="1">
        <v>0.22</v>
      </c>
      <c r="K340" s="1">
        <v>1.86</v>
      </c>
      <c r="L340" s="1">
        <v>1.86</v>
      </c>
      <c r="M340" s="1">
        <v>1.83</v>
      </c>
      <c r="N340" s="1">
        <v>1.86</v>
      </c>
      <c r="O340" s="1">
        <v>1.86</v>
      </c>
      <c r="P340" s="1">
        <v>1.86</v>
      </c>
      <c r="Q340" s="1">
        <v>1.9</v>
      </c>
      <c r="R340" s="1">
        <v>1.86</v>
      </c>
      <c r="S340" s="1">
        <v>1.86</v>
      </c>
      <c r="T340" s="1">
        <v>1.86</v>
      </c>
      <c r="U340" s="1">
        <v>2.72</v>
      </c>
      <c r="V340" s="1">
        <v>1.86</v>
      </c>
      <c r="W340" s="1">
        <v>2.02</v>
      </c>
      <c r="X340" s="1">
        <v>1.7</v>
      </c>
      <c r="Y340" s="1">
        <v>1.86</v>
      </c>
      <c r="Z340" s="1">
        <v>1.86</v>
      </c>
      <c r="AA340" s="1">
        <v>1.86</v>
      </c>
      <c r="AB340" s="1">
        <v>1.86</v>
      </c>
      <c r="AC340" s="1">
        <v>1.86</v>
      </c>
      <c r="AD340" s="1">
        <v>2.33</v>
      </c>
      <c r="AE340" s="1">
        <v>3.51</v>
      </c>
      <c r="AF340" s="1">
        <v>1.86</v>
      </c>
      <c r="AG340" s="1">
        <v>1.86</v>
      </c>
      <c r="AH340" s="1">
        <v>1.86</v>
      </c>
      <c r="AI340" s="1">
        <v>1.76</v>
      </c>
      <c r="AJ340" s="1">
        <v>1.86</v>
      </c>
      <c r="AK340" s="1">
        <v>1.81</v>
      </c>
      <c r="AL340" s="1">
        <v>2.11</v>
      </c>
      <c r="AM340" s="1">
        <v>1.63</v>
      </c>
      <c r="AN340" s="1">
        <v>1.86</v>
      </c>
      <c r="AO340" s="1">
        <v>3.41</v>
      </c>
      <c r="AQ340" s="83">
        <v>1.76</v>
      </c>
      <c r="AR340" s="83">
        <v>1.86</v>
      </c>
    </row>
    <row r="341" spans="1:44" x14ac:dyDescent="0.25">
      <c r="A341" s="1">
        <v>73042300</v>
      </c>
      <c r="B341" s="1" t="s">
        <v>483</v>
      </c>
      <c r="C341" s="1" t="s">
        <v>163</v>
      </c>
      <c r="D341" s="1">
        <v>1.93</v>
      </c>
      <c r="E341" s="1">
        <v>1.93</v>
      </c>
      <c r="F341" s="1">
        <v>1.93</v>
      </c>
      <c r="G341" s="1">
        <v>1.93</v>
      </c>
      <c r="H341" s="1">
        <v>1.93</v>
      </c>
      <c r="I341" s="1">
        <v>2.0499999999999998</v>
      </c>
      <c r="J341" s="1">
        <v>0.18</v>
      </c>
      <c r="K341" s="1">
        <v>1.93</v>
      </c>
      <c r="L341" s="1">
        <v>1.93</v>
      </c>
      <c r="M341" s="1">
        <v>1.84</v>
      </c>
      <c r="N341" s="1">
        <v>1.93</v>
      </c>
      <c r="O341" s="1">
        <v>1.93</v>
      </c>
      <c r="P341" s="1">
        <v>1.93</v>
      </c>
      <c r="Q341" s="1">
        <v>1.98</v>
      </c>
      <c r="R341" s="1">
        <v>1.93</v>
      </c>
      <c r="S341" s="1">
        <v>1.93</v>
      </c>
      <c r="T341" s="1">
        <v>1.93</v>
      </c>
      <c r="U341" s="1">
        <v>4.9000000000000004</v>
      </c>
      <c r="V341" s="1">
        <v>1.93</v>
      </c>
      <c r="W341" s="1">
        <v>2.11</v>
      </c>
      <c r="X341" s="1">
        <v>1.76</v>
      </c>
      <c r="Y341" s="1">
        <v>1.93</v>
      </c>
      <c r="Z341" s="1">
        <v>1.93</v>
      </c>
      <c r="AA341" s="1">
        <v>1.93</v>
      </c>
      <c r="AB341" s="1">
        <v>1.93</v>
      </c>
      <c r="AC341" s="1">
        <v>1.93</v>
      </c>
      <c r="AD341" s="1">
        <v>2.4300000000000002</v>
      </c>
      <c r="AE341" s="1">
        <v>3.7</v>
      </c>
      <c r="AF341" s="1">
        <v>1.93</v>
      </c>
      <c r="AG341" s="1">
        <v>1.93</v>
      </c>
      <c r="AH341" s="1">
        <v>1.93</v>
      </c>
      <c r="AI341" s="1">
        <v>1.83</v>
      </c>
      <c r="AJ341" s="1">
        <v>1.93</v>
      </c>
      <c r="AK341" s="1">
        <v>1.89</v>
      </c>
      <c r="AL341" s="1">
        <v>2.2000000000000002</v>
      </c>
      <c r="AM341" s="1">
        <v>1.68</v>
      </c>
      <c r="AN341" s="1">
        <v>1.93</v>
      </c>
      <c r="AO341" s="1">
        <v>3.6</v>
      </c>
      <c r="AQ341" s="83">
        <v>1.83</v>
      </c>
      <c r="AR341" s="83">
        <v>1.93</v>
      </c>
    </row>
    <row r="342" spans="1:44" x14ac:dyDescent="0.25">
      <c r="A342" s="1">
        <v>73042400</v>
      </c>
      <c r="B342" s="1" t="s">
        <v>484</v>
      </c>
      <c r="C342" s="1" t="s">
        <v>163</v>
      </c>
      <c r="D342" s="1">
        <v>1.86</v>
      </c>
      <c r="E342" s="1">
        <v>1.86</v>
      </c>
      <c r="F342" s="1">
        <v>1.86</v>
      </c>
      <c r="G342" s="1">
        <v>1.86</v>
      </c>
      <c r="H342" s="1">
        <v>1.86</v>
      </c>
      <c r="I342" s="1">
        <v>1.98</v>
      </c>
      <c r="J342" s="1">
        <v>0.22</v>
      </c>
      <c r="K342" s="1">
        <v>1.86</v>
      </c>
      <c r="L342" s="1">
        <v>1.86</v>
      </c>
      <c r="M342" s="1">
        <v>1.83</v>
      </c>
      <c r="N342" s="1">
        <v>1.86</v>
      </c>
      <c r="O342" s="1">
        <v>1.86</v>
      </c>
      <c r="P342" s="1">
        <v>1.86</v>
      </c>
      <c r="Q342" s="1">
        <v>1.9</v>
      </c>
      <c r="R342" s="1">
        <v>1.86</v>
      </c>
      <c r="S342" s="1">
        <v>1.86</v>
      </c>
      <c r="T342" s="1">
        <v>1.86</v>
      </c>
      <c r="U342" s="1">
        <v>2.72</v>
      </c>
      <c r="V342" s="1">
        <v>1.86</v>
      </c>
      <c r="W342" s="1">
        <v>2.02</v>
      </c>
      <c r="X342" s="1">
        <v>1.7</v>
      </c>
      <c r="Y342" s="1">
        <v>1.86</v>
      </c>
      <c r="Z342" s="1">
        <v>1.86</v>
      </c>
      <c r="AA342" s="1">
        <v>1.86</v>
      </c>
      <c r="AB342" s="1">
        <v>1.86</v>
      </c>
      <c r="AC342" s="1">
        <v>1.86</v>
      </c>
      <c r="AD342" s="1">
        <v>2.33</v>
      </c>
      <c r="AE342" s="1">
        <v>3.51</v>
      </c>
      <c r="AF342" s="1">
        <v>1.86</v>
      </c>
      <c r="AG342" s="1">
        <v>1.86</v>
      </c>
      <c r="AH342" s="1">
        <v>1.86</v>
      </c>
      <c r="AI342" s="1">
        <v>1.76</v>
      </c>
      <c r="AJ342" s="1">
        <v>1.86</v>
      </c>
      <c r="AK342" s="1">
        <v>1.81</v>
      </c>
      <c r="AL342" s="1">
        <v>2.11</v>
      </c>
      <c r="AM342" s="1">
        <v>1.63</v>
      </c>
      <c r="AN342" s="1">
        <v>1.86</v>
      </c>
      <c r="AO342" s="1">
        <v>3.41</v>
      </c>
      <c r="AQ342" s="83">
        <v>1.76</v>
      </c>
      <c r="AR342" s="83">
        <v>1.86</v>
      </c>
    </row>
    <row r="343" spans="1:44" x14ac:dyDescent="0.25">
      <c r="A343" s="1">
        <v>73042910</v>
      </c>
      <c r="B343" s="1" t="s">
        <v>485</v>
      </c>
      <c r="C343" s="1" t="s">
        <v>163</v>
      </c>
      <c r="D343" s="1">
        <v>1.93</v>
      </c>
      <c r="E343" s="1">
        <v>1.93</v>
      </c>
      <c r="F343" s="1">
        <v>1.93</v>
      </c>
      <c r="G343" s="1">
        <v>1.93</v>
      </c>
      <c r="H343" s="1">
        <v>1.93</v>
      </c>
      <c r="I343" s="1">
        <v>2.0499999999999998</v>
      </c>
      <c r="J343" s="1">
        <v>0.18</v>
      </c>
      <c r="K343" s="1">
        <v>1.93</v>
      </c>
      <c r="L343" s="1">
        <v>1.93</v>
      </c>
      <c r="M343" s="1">
        <v>1.84</v>
      </c>
      <c r="N343" s="1">
        <v>1.93</v>
      </c>
      <c r="O343" s="1">
        <v>1.93</v>
      </c>
      <c r="P343" s="1">
        <v>1.93</v>
      </c>
      <c r="Q343" s="1">
        <v>1.98</v>
      </c>
      <c r="R343" s="1">
        <v>1.93</v>
      </c>
      <c r="S343" s="1">
        <v>1.93</v>
      </c>
      <c r="T343" s="1">
        <v>1.93</v>
      </c>
      <c r="U343" s="1">
        <v>4.9000000000000004</v>
      </c>
      <c r="V343" s="1">
        <v>1.93</v>
      </c>
      <c r="W343" s="1">
        <v>2.11</v>
      </c>
      <c r="X343" s="1">
        <v>1.76</v>
      </c>
      <c r="Y343" s="1">
        <v>1.93</v>
      </c>
      <c r="Z343" s="1">
        <v>1.93</v>
      </c>
      <c r="AA343" s="1">
        <v>1.93</v>
      </c>
      <c r="AB343" s="1">
        <v>1.93</v>
      </c>
      <c r="AC343" s="1">
        <v>1.93</v>
      </c>
      <c r="AD343" s="1">
        <v>2.4300000000000002</v>
      </c>
      <c r="AE343" s="1">
        <v>3.7</v>
      </c>
      <c r="AF343" s="1">
        <v>1.93</v>
      </c>
      <c r="AG343" s="1">
        <v>1.93</v>
      </c>
      <c r="AH343" s="1">
        <v>1.93</v>
      </c>
      <c r="AI343" s="1">
        <v>1.83</v>
      </c>
      <c r="AJ343" s="1">
        <v>1.93</v>
      </c>
      <c r="AK343" s="1">
        <v>1.89</v>
      </c>
      <c r="AL343" s="1">
        <v>2.2000000000000002</v>
      </c>
      <c r="AM343" s="1">
        <v>1.68</v>
      </c>
      <c r="AN343" s="1">
        <v>1.93</v>
      </c>
      <c r="AO343" s="1">
        <v>3.6</v>
      </c>
      <c r="AQ343" s="83">
        <v>1.83</v>
      </c>
      <c r="AR343" s="83">
        <v>1.93</v>
      </c>
    </row>
    <row r="344" spans="1:44" x14ac:dyDescent="0.25">
      <c r="A344" s="1">
        <v>73042930</v>
      </c>
      <c r="B344" s="1" t="s">
        <v>486</v>
      </c>
      <c r="C344" s="1" t="s">
        <v>163</v>
      </c>
      <c r="D344" s="1">
        <v>1.93</v>
      </c>
      <c r="E344" s="1">
        <v>1.93</v>
      </c>
      <c r="F344" s="1">
        <v>1.93</v>
      </c>
      <c r="G344" s="1">
        <v>1.93</v>
      </c>
      <c r="H344" s="1">
        <v>1.93</v>
      </c>
      <c r="I344" s="1">
        <v>2.0499999999999998</v>
      </c>
      <c r="J344" s="1">
        <v>0.18</v>
      </c>
      <c r="K344" s="1">
        <v>1.93</v>
      </c>
      <c r="L344" s="1">
        <v>1.93</v>
      </c>
      <c r="M344" s="1">
        <v>1.84</v>
      </c>
      <c r="N344" s="1">
        <v>1.93</v>
      </c>
      <c r="O344" s="1">
        <v>1.93</v>
      </c>
      <c r="P344" s="1">
        <v>1.93</v>
      </c>
      <c r="Q344" s="1">
        <v>1.98</v>
      </c>
      <c r="R344" s="1">
        <v>1.93</v>
      </c>
      <c r="S344" s="1">
        <v>1.93</v>
      </c>
      <c r="T344" s="1">
        <v>1.93</v>
      </c>
      <c r="U344" s="1">
        <v>4.9000000000000004</v>
      </c>
      <c r="V344" s="1">
        <v>1.93</v>
      </c>
      <c r="W344" s="1">
        <v>2.11</v>
      </c>
      <c r="X344" s="1">
        <v>1.76</v>
      </c>
      <c r="Y344" s="1">
        <v>1.93</v>
      </c>
      <c r="Z344" s="1">
        <v>1.93</v>
      </c>
      <c r="AA344" s="1">
        <v>1.93</v>
      </c>
      <c r="AB344" s="1">
        <v>1.93</v>
      </c>
      <c r="AC344" s="1">
        <v>1.93</v>
      </c>
      <c r="AD344" s="1">
        <v>2.4300000000000002</v>
      </c>
      <c r="AE344" s="1">
        <v>3.7</v>
      </c>
      <c r="AF344" s="1">
        <v>1.93</v>
      </c>
      <c r="AG344" s="1">
        <v>1.93</v>
      </c>
      <c r="AH344" s="1">
        <v>1.93</v>
      </c>
      <c r="AI344" s="1">
        <v>1.83</v>
      </c>
      <c r="AJ344" s="1">
        <v>1.93</v>
      </c>
      <c r="AK344" s="1">
        <v>1.89</v>
      </c>
      <c r="AL344" s="1">
        <v>2.2000000000000002</v>
      </c>
      <c r="AM344" s="1">
        <v>1.68</v>
      </c>
      <c r="AN344" s="1">
        <v>1.93</v>
      </c>
      <c r="AO344" s="1">
        <v>3.6</v>
      </c>
      <c r="AQ344" s="83">
        <v>1.83</v>
      </c>
      <c r="AR344" s="83">
        <v>1.93</v>
      </c>
    </row>
    <row r="345" spans="1:44" x14ac:dyDescent="0.25">
      <c r="A345" s="1">
        <v>73042990</v>
      </c>
      <c r="B345" s="1" t="s">
        <v>487</v>
      </c>
      <c r="C345" s="1" t="s">
        <v>163</v>
      </c>
      <c r="D345" s="1">
        <v>1.93</v>
      </c>
      <c r="E345" s="1">
        <v>1.93</v>
      </c>
      <c r="F345" s="1">
        <v>1.93</v>
      </c>
      <c r="G345" s="1">
        <v>1.93</v>
      </c>
      <c r="H345" s="1">
        <v>1.93</v>
      </c>
      <c r="I345" s="1">
        <v>2.0499999999999998</v>
      </c>
      <c r="J345" s="1">
        <v>0.18</v>
      </c>
      <c r="K345" s="1">
        <v>1.93</v>
      </c>
      <c r="L345" s="1">
        <v>1.93</v>
      </c>
      <c r="M345" s="1">
        <v>1.84</v>
      </c>
      <c r="N345" s="1">
        <v>1.93</v>
      </c>
      <c r="O345" s="1">
        <v>1.93</v>
      </c>
      <c r="P345" s="1">
        <v>1.93</v>
      </c>
      <c r="Q345" s="1">
        <v>1.98</v>
      </c>
      <c r="R345" s="1">
        <v>1.93</v>
      </c>
      <c r="S345" s="1">
        <v>1.93</v>
      </c>
      <c r="T345" s="1">
        <v>1.93</v>
      </c>
      <c r="U345" s="1">
        <v>4.9000000000000004</v>
      </c>
      <c r="V345" s="1">
        <v>1.93</v>
      </c>
      <c r="W345" s="1">
        <v>2.11</v>
      </c>
      <c r="X345" s="1">
        <v>1.76</v>
      </c>
      <c r="Y345" s="1">
        <v>1.93</v>
      </c>
      <c r="Z345" s="1">
        <v>1.93</v>
      </c>
      <c r="AA345" s="1">
        <v>1.93</v>
      </c>
      <c r="AB345" s="1">
        <v>1.93</v>
      </c>
      <c r="AC345" s="1">
        <v>1.93</v>
      </c>
      <c r="AD345" s="1">
        <v>2.4300000000000002</v>
      </c>
      <c r="AE345" s="1">
        <v>3.7</v>
      </c>
      <c r="AF345" s="1">
        <v>1.93</v>
      </c>
      <c r="AG345" s="1">
        <v>1.93</v>
      </c>
      <c r="AH345" s="1">
        <v>1.93</v>
      </c>
      <c r="AI345" s="1">
        <v>1.83</v>
      </c>
      <c r="AJ345" s="1">
        <v>1.93</v>
      </c>
      <c r="AK345" s="1">
        <v>1.89</v>
      </c>
      <c r="AL345" s="1">
        <v>2.2000000000000002</v>
      </c>
      <c r="AM345" s="1">
        <v>1.68</v>
      </c>
      <c r="AN345" s="1">
        <v>1.93</v>
      </c>
      <c r="AO345" s="1">
        <v>3.6</v>
      </c>
      <c r="AQ345" s="83">
        <v>1.83</v>
      </c>
      <c r="AR345" s="83">
        <v>1.93</v>
      </c>
    </row>
    <row r="346" spans="1:44" x14ac:dyDescent="0.25">
      <c r="A346" s="1">
        <v>73043120</v>
      </c>
      <c r="B346" s="1" t="s">
        <v>488</v>
      </c>
      <c r="C346" s="1" t="s">
        <v>163</v>
      </c>
      <c r="D346" s="1">
        <v>1.93</v>
      </c>
      <c r="E346" s="1">
        <v>1.93</v>
      </c>
      <c r="F346" s="1">
        <v>1.93</v>
      </c>
      <c r="G346" s="1">
        <v>1.93</v>
      </c>
      <c r="H346" s="1">
        <v>1.93</v>
      </c>
      <c r="I346" s="1">
        <v>2.0499999999999998</v>
      </c>
      <c r="J346" s="1">
        <v>0.18</v>
      </c>
      <c r="K346" s="1">
        <v>1.93</v>
      </c>
      <c r="L346" s="1">
        <v>1.93</v>
      </c>
      <c r="M346" s="1">
        <v>1.84</v>
      </c>
      <c r="N346" s="1">
        <v>1.93</v>
      </c>
      <c r="O346" s="1">
        <v>1.93</v>
      </c>
      <c r="P346" s="1">
        <v>1.93</v>
      </c>
      <c r="Q346" s="1">
        <v>1.98</v>
      </c>
      <c r="R346" s="1">
        <v>1.93</v>
      </c>
      <c r="S346" s="1">
        <v>1.93</v>
      </c>
      <c r="T346" s="1">
        <v>1.93</v>
      </c>
      <c r="U346" s="1">
        <v>4.9000000000000004</v>
      </c>
      <c r="V346" s="1">
        <v>1.93</v>
      </c>
      <c r="W346" s="1">
        <v>2.11</v>
      </c>
      <c r="X346" s="1">
        <v>1.76</v>
      </c>
      <c r="Y346" s="1">
        <v>1.93</v>
      </c>
      <c r="Z346" s="1">
        <v>1.93</v>
      </c>
      <c r="AA346" s="1">
        <v>1.93</v>
      </c>
      <c r="AB346" s="1">
        <v>1.93</v>
      </c>
      <c r="AC346" s="1">
        <v>1.93</v>
      </c>
      <c r="AD346" s="1">
        <v>2.4300000000000002</v>
      </c>
      <c r="AE346" s="1">
        <v>3.7</v>
      </c>
      <c r="AF346" s="1">
        <v>1.93</v>
      </c>
      <c r="AG346" s="1">
        <v>1.93</v>
      </c>
      <c r="AH346" s="1">
        <v>1.93</v>
      </c>
      <c r="AI346" s="1">
        <v>1.83</v>
      </c>
      <c r="AJ346" s="1">
        <v>1.93</v>
      </c>
      <c r="AK346" s="1">
        <v>1.89</v>
      </c>
      <c r="AL346" s="1">
        <v>2.2000000000000002</v>
      </c>
      <c r="AM346" s="1">
        <v>1.68</v>
      </c>
      <c r="AN346" s="1">
        <v>1.93</v>
      </c>
      <c r="AO346" s="1">
        <v>3.6</v>
      </c>
      <c r="AQ346" s="83">
        <v>1.83</v>
      </c>
      <c r="AR346" s="83">
        <v>1.93</v>
      </c>
    </row>
    <row r="347" spans="1:44" x14ac:dyDescent="0.25">
      <c r="A347" s="1">
        <v>73043180</v>
      </c>
      <c r="B347" s="1" t="s">
        <v>489</v>
      </c>
      <c r="C347" s="1" t="s">
        <v>163</v>
      </c>
      <c r="D347" s="1">
        <v>1.93</v>
      </c>
      <c r="E347" s="1">
        <v>1.93</v>
      </c>
      <c r="F347" s="1">
        <v>1.93</v>
      </c>
      <c r="G347" s="1">
        <v>1.93</v>
      </c>
      <c r="H347" s="1">
        <v>1.93</v>
      </c>
      <c r="I347" s="1">
        <v>2.0499999999999998</v>
      </c>
      <c r="J347" s="1">
        <v>0.18</v>
      </c>
      <c r="K347" s="1">
        <v>1.93</v>
      </c>
      <c r="L347" s="1">
        <v>1.93</v>
      </c>
      <c r="M347" s="1">
        <v>1.84</v>
      </c>
      <c r="N347" s="1">
        <v>1.93</v>
      </c>
      <c r="O347" s="1">
        <v>1.93</v>
      </c>
      <c r="P347" s="1">
        <v>1.93</v>
      </c>
      <c r="Q347" s="1">
        <v>1.98</v>
      </c>
      <c r="R347" s="1">
        <v>1.93</v>
      </c>
      <c r="S347" s="1">
        <v>1.93</v>
      </c>
      <c r="T347" s="1">
        <v>1.93</v>
      </c>
      <c r="U347" s="1">
        <v>4.9000000000000004</v>
      </c>
      <c r="V347" s="1">
        <v>1.93</v>
      </c>
      <c r="W347" s="1">
        <v>2.11</v>
      </c>
      <c r="X347" s="1">
        <v>1.76</v>
      </c>
      <c r="Y347" s="1">
        <v>1.93</v>
      </c>
      <c r="Z347" s="1">
        <v>1.93</v>
      </c>
      <c r="AA347" s="1">
        <v>1.93</v>
      </c>
      <c r="AB347" s="1">
        <v>1.93</v>
      </c>
      <c r="AC347" s="1">
        <v>1.93</v>
      </c>
      <c r="AD347" s="1">
        <v>2.4300000000000002</v>
      </c>
      <c r="AE347" s="1">
        <v>3.7</v>
      </c>
      <c r="AF347" s="1">
        <v>1.93</v>
      </c>
      <c r="AG347" s="1">
        <v>1.93</v>
      </c>
      <c r="AH347" s="1">
        <v>1.93</v>
      </c>
      <c r="AI347" s="1">
        <v>1.83</v>
      </c>
      <c r="AJ347" s="1">
        <v>1.93</v>
      </c>
      <c r="AK347" s="1">
        <v>1.89</v>
      </c>
      <c r="AL347" s="1">
        <v>2.2000000000000002</v>
      </c>
      <c r="AM347" s="1">
        <v>1.68</v>
      </c>
      <c r="AN347" s="1">
        <v>1.93</v>
      </c>
      <c r="AO347" s="1">
        <v>3.6</v>
      </c>
      <c r="AQ347" s="83">
        <v>1.83</v>
      </c>
      <c r="AR347" s="83">
        <v>1.93</v>
      </c>
    </row>
    <row r="348" spans="1:44" x14ac:dyDescent="0.25">
      <c r="A348" s="1">
        <v>73043950</v>
      </c>
      <c r="B348" s="1" t="s">
        <v>490</v>
      </c>
      <c r="C348" s="1" t="s">
        <v>163</v>
      </c>
      <c r="D348" s="1">
        <v>1.93</v>
      </c>
      <c r="E348" s="1">
        <v>1.93</v>
      </c>
      <c r="F348" s="1">
        <v>1.93</v>
      </c>
      <c r="G348" s="1">
        <v>1.93</v>
      </c>
      <c r="H348" s="1">
        <v>1.93</v>
      </c>
      <c r="I348" s="1">
        <v>2.0499999999999998</v>
      </c>
      <c r="J348" s="1">
        <v>0.18</v>
      </c>
      <c r="K348" s="1">
        <v>1.93</v>
      </c>
      <c r="L348" s="1">
        <v>1.93</v>
      </c>
      <c r="M348" s="1">
        <v>1.84</v>
      </c>
      <c r="N348" s="1">
        <v>1.93</v>
      </c>
      <c r="O348" s="1">
        <v>1.93</v>
      </c>
      <c r="P348" s="1">
        <v>1.93</v>
      </c>
      <c r="Q348" s="1">
        <v>1.98</v>
      </c>
      <c r="R348" s="1">
        <v>1.93</v>
      </c>
      <c r="S348" s="1">
        <v>1.93</v>
      </c>
      <c r="T348" s="1">
        <v>1.93</v>
      </c>
      <c r="U348" s="1">
        <v>4.9000000000000004</v>
      </c>
      <c r="V348" s="1">
        <v>1.93</v>
      </c>
      <c r="W348" s="1">
        <v>2.11</v>
      </c>
      <c r="X348" s="1">
        <v>1.76</v>
      </c>
      <c r="Y348" s="1">
        <v>1.93</v>
      </c>
      <c r="Z348" s="1">
        <v>1.93</v>
      </c>
      <c r="AA348" s="1">
        <v>1.93</v>
      </c>
      <c r="AB348" s="1">
        <v>1.93</v>
      </c>
      <c r="AC348" s="1">
        <v>1.93</v>
      </c>
      <c r="AD348" s="1">
        <v>2.4300000000000002</v>
      </c>
      <c r="AE348" s="1">
        <v>3.7</v>
      </c>
      <c r="AF348" s="1">
        <v>1.93</v>
      </c>
      <c r="AG348" s="1">
        <v>1.93</v>
      </c>
      <c r="AH348" s="1">
        <v>1.93</v>
      </c>
      <c r="AI348" s="1">
        <v>1.83</v>
      </c>
      <c r="AJ348" s="1">
        <v>1.93</v>
      </c>
      <c r="AK348" s="1">
        <v>1.89</v>
      </c>
      <c r="AL348" s="1">
        <v>2.2000000000000002</v>
      </c>
      <c r="AM348" s="1">
        <v>1.68</v>
      </c>
      <c r="AN348" s="1">
        <v>1.93</v>
      </c>
      <c r="AO348" s="1">
        <v>3.6</v>
      </c>
      <c r="AQ348" s="83">
        <v>1.83</v>
      </c>
      <c r="AR348" s="83">
        <v>1.93</v>
      </c>
    </row>
    <row r="349" spans="1:44" x14ac:dyDescent="0.25">
      <c r="A349" s="1">
        <v>73043982</v>
      </c>
      <c r="B349" s="1" t="s">
        <v>491</v>
      </c>
      <c r="C349" s="1" t="s">
        <v>163</v>
      </c>
      <c r="D349" s="1">
        <v>1.93</v>
      </c>
      <c r="E349" s="1">
        <v>1.93</v>
      </c>
      <c r="F349" s="1">
        <v>1.93</v>
      </c>
      <c r="G349" s="1">
        <v>1.93</v>
      </c>
      <c r="H349" s="1">
        <v>1.93</v>
      </c>
      <c r="I349" s="1">
        <v>2.0499999999999998</v>
      </c>
      <c r="J349" s="1">
        <v>0.18</v>
      </c>
      <c r="K349" s="1">
        <v>1.93</v>
      </c>
      <c r="L349" s="1">
        <v>1.93</v>
      </c>
      <c r="M349" s="1">
        <v>1.84</v>
      </c>
      <c r="N349" s="1">
        <v>1.93</v>
      </c>
      <c r="O349" s="1">
        <v>1.93</v>
      </c>
      <c r="P349" s="1">
        <v>1.93</v>
      </c>
      <c r="Q349" s="1">
        <v>1.98</v>
      </c>
      <c r="R349" s="1">
        <v>1.93</v>
      </c>
      <c r="S349" s="1">
        <v>1.93</v>
      </c>
      <c r="T349" s="1">
        <v>1.93</v>
      </c>
      <c r="U349" s="1">
        <v>4.9000000000000004</v>
      </c>
      <c r="V349" s="1">
        <v>1.93</v>
      </c>
      <c r="W349" s="1">
        <v>2.11</v>
      </c>
      <c r="X349" s="1">
        <v>1.76</v>
      </c>
      <c r="Y349" s="1">
        <v>1.93</v>
      </c>
      <c r="Z349" s="1">
        <v>1.93</v>
      </c>
      <c r="AA349" s="1">
        <v>1.93</v>
      </c>
      <c r="AB349" s="1">
        <v>1.93</v>
      </c>
      <c r="AC349" s="1">
        <v>1.93</v>
      </c>
      <c r="AD349" s="1">
        <v>2.4300000000000002</v>
      </c>
      <c r="AE349" s="1">
        <v>3.7</v>
      </c>
      <c r="AF349" s="1">
        <v>1.93</v>
      </c>
      <c r="AG349" s="1">
        <v>1.93</v>
      </c>
      <c r="AH349" s="1">
        <v>1.93</v>
      </c>
      <c r="AI349" s="1">
        <v>1.83</v>
      </c>
      <c r="AJ349" s="1">
        <v>1.93</v>
      </c>
      <c r="AK349" s="1">
        <v>1.89</v>
      </c>
      <c r="AL349" s="1">
        <v>2.2000000000000002</v>
      </c>
      <c r="AM349" s="1">
        <v>1.68</v>
      </c>
      <c r="AN349" s="1">
        <v>1.93</v>
      </c>
      <c r="AO349" s="1">
        <v>3.6</v>
      </c>
      <c r="AQ349" s="83">
        <v>1.83</v>
      </c>
      <c r="AR349" s="83">
        <v>1.93</v>
      </c>
    </row>
    <row r="350" spans="1:44" x14ac:dyDescent="0.25">
      <c r="A350" s="1">
        <v>73043983</v>
      </c>
      <c r="B350" s="1" t="s">
        <v>492</v>
      </c>
      <c r="C350" s="1" t="s">
        <v>163</v>
      </c>
      <c r="D350" s="1">
        <v>1.93</v>
      </c>
      <c r="E350" s="1">
        <v>1.93</v>
      </c>
      <c r="F350" s="1">
        <v>1.93</v>
      </c>
      <c r="G350" s="1">
        <v>1.93</v>
      </c>
      <c r="H350" s="1">
        <v>1.93</v>
      </c>
      <c r="I350" s="1">
        <v>2.0499999999999998</v>
      </c>
      <c r="J350" s="1">
        <v>0.18</v>
      </c>
      <c r="K350" s="1">
        <v>1.93</v>
      </c>
      <c r="L350" s="1">
        <v>1.93</v>
      </c>
      <c r="M350" s="1">
        <v>1.84</v>
      </c>
      <c r="N350" s="1">
        <v>1.93</v>
      </c>
      <c r="O350" s="1">
        <v>1.93</v>
      </c>
      <c r="P350" s="1">
        <v>1.93</v>
      </c>
      <c r="Q350" s="1">
        <v>1.98</v>
      </c>
      <c r="R350" s="1">
        <v>1.93</v>
      </c>
      <c r="S350" s="1">
        <v>1.93</v>
      </c>
      <c r="T350" s="1">
        <v>1.93</v>
      </c>
      <c r="U350" s="1">
        <v>4.9000000000000004</v>
      </c>
      <c r="V350" s="1">
        <v>1.93</v>
      </c>
      <c r="W350" s="1">
        <v>2.11</v>
      </c>
      <c r="X350" s="1">
        <v>1.76</v>
      </c>
      <c r="Y350" s="1">
        <v>1.93</v>
      </c>
      <c r="Z350" s="1">
        <v>1.93</v>
      </c>
      <c r="AA350" s="1">
        <v>1.93</v>
      </c>
      <c r="AB350" s="1">
        <v>1.93</v>
      </c>
      <c r="AC350" s="1">
        <v>1.93</v>
      </c>
      <c r="AD350" s="1">
        <v>2.4300000000000002</v>
      </c>
      <c r="AE350" s="1">
        <v>3.7</v>
      </c>
      <c r="AF350" s="1">
        <v>1.93</v>
      </c>
      <c r="AG350" s="1">
        <v>1.93</v>
      </c>
      <c r="AH350" s="1">
        <v>1.93</v>
      </c>
      <c r="AI350" s="1">
        <v>1.83</v>
      </c>
      <c r="AJ350" s="1">
        <v>1.93</v>
      </c>
      <c r="AK350" s="1">
        <v>1.89</v>
      </c>
      <c r="AL350" s="1">
        <v>2.2000000000000002</v>
      </c>
      <c r="AM350" s="1">
        <v>1.68</v>
      </c>
      <c r="AN350" s="1">
        <v>1.93</v>
      </c>
      <c r="AO350" s="1">
        <v>3.6</v>
      </c>
      <c r="AQ350" s="83">
        <v>1.83</v>
      </c>
      <c r="AR350" s="83">
        <v>1.93</v>
      </c>
    </row>
    <row r="351" spans="1:44" x14ac:dyDescent="0.25">
      <c r="A351" s="1">
        <v>73043988</v>
      </c>
      <c r="B351" s="1" t="s">
        <v>493</v>
      </c>
      <c r="C351" s="1" t="s">
        <v>163</v>
      </c>
      <c r="D351" s="1">
        <v>1.93</v>
      </c>
      <c r="E351" s="1">
        <v>1.93</v>
      </c>
      <c r="F351" s="1">
        <v>1.93</v>
      </c>
      <c r="G351" s="1">
        <v>1.93</v>
      </c>
      <c r="H351" s="1">
        <v>1.93</v>
      </c>
      <c r="I351" s="1">
        <v>2.0499999999999998</v>
      </c>
      <c r="J351" s="1">
        <v>0.18</v>
      </c>
      <c r="K351" s="1">
        <v>1.93</v>
      </c>
      <c r="L351" s="1">
        <v>1.93</v>
      </c>
      <c r="M351" s="1">
        <v>1.84</v>
      </c>
      <c r="N351" s="1">
        <v>1.93</v>
      </c>
      <c r="O351" s="1">
        <v>1.93</v>
      </c>
      <c r="P351" s="1">
        <v>1.93</v>
      </c>
      <c r="Q351" s="1">
        <v>1.98</v>
      </c>
      <c r="R351" s="1">
        <v>1.93</v>
      </c>
      <c r="S351" s="1">
        <v>1.93</v>
      </c>
      <c r="T351" s="1">
        <v>1.93</v>
      </c>
      <c r="U351" s="1">
        <v>4.9000000000000004</v>
      </c>
      <c r="V351" s="1">
        <v>1.93</v>
      </c>
      <c r="W351" s="1">
        <v>2.11</v>
      </c>
      <c r="X351" s="1">
        <v>1.76</v>
      </c>
      <c r="Y351" s="1">
        <v>1.93</v>
      </c>
      <c r="Z351" s="1">
        <v>1.93</v>
      </c>
      <c r="AA351" s="1">
        <v>1.93</v>
      </c>
      <c r="AB351" s="1">
        <v>1.93</v>
      </c>
      <c r="AC351" s="1">
        <v>1.93</v>
      </c>
      <c r="AD351" s="1">
        <v>2.4300000000000002</v>
      </c>
      <c r="AE351" s="1">
        <v>3.7</v>
      </c>
      <c r="AF351" s="1">
        <v>1.93</v>
      </c>
      <c r="AG351" s="1">
        <v>1.93</v>
      </c>
      <c r="AH351" s="1">
        <v>1.93</v>
      </c>
      <c r="AI351" s="1">
        <v>1.83</v>
      </c>
      <c r="AJ351" s="1">
        <v>1.93</v>
      </c>
      <c r="AK351" s="1">
        <v>1.89</v>
      </c>
      <c r="AL351" s="1">
        <v>2.2000000000000002</v>
      </c>
      <c r="AM351" s="1">
        <v>1.68</v>
      </c>
      <c r="AN351" s="1">
        <v>1.93</v>
      </c>
      <c r="AO351" s="1">
        <v>3.6</v>
      </c>
      <c r="AQ351" s="83">
        <v>1.83</v>
      </c>
      <c r="AR351" s="83">
        <v>1.93</v>
      </c>
    </row>
    <row r="352" spans="1:44" x14ac:dyDescent="0.25">
      <c r="A352" s="1">
        <v>73044100</v>
      </c>
      <c r="B352" s="1" t="s">
        <v>494</v>
      </c>
      <c r="C352" s="1" t="s">
        <v>163</v>
      </c>
      <c r="D352" s="1">
        <v>1.86</v>
      </c>
      <c r="E352" s="1">
        <v>1.86</v>
      </c>
      <c r="F352" s="1">
        <v>1.86</v>
      </c>
      <c r="G352" s="1">
        <v>1.86</v>
      </c>
      <c r="H352" s="1">
        <v>1.86</v>
      </c>
      <c r="I352" s="1">
        <v>1.98</v>
      </c>
      <c r="J352" s="1">
        <v>0.22</v>
      </c>
      <c r="K352" s="1">
        <v>1.86</v>
      </c>
      <c r="L352" s="1">
        <v>1.86</v>
      </c>
      <c r="M352" s="1">
        <v>1.83</v>
      </c>
      <c r="N352" s="1">
        <v>1.86</v>
      </c>
      <c r="O352" s="1">
        <v>1.86</v>
      </c>
      <c r="P352" s="1">
        <v>1.86</v>
      </c>
      <c r="Q352" s="1">
        <v>1.9</v>
      </c>
      <c r="R352" s="1">
        <v>1.86</v>
      </c>
      <c r="S352" s="1">
        <v>1.86</v>
      </c>
      <c r="T352" s="1">
        <v>1.86</v>
      </c>
      <c r="U352" s="1">
        <v>2.72</v>
      </c>
      <c r="V352" s="1">
        <v>1.86</v>
      </c>
      <c r="W352" s="1">
        <v>2.02</v>
      </c>
      <c r="X352" s="1">
        <v>1.7</v>
      </c>
      <c r="Y352" s="1">
        <v>1.86</v>
      </c>
      <c r="Z352" s="1">
        <v>1.86</v>
      </c>
      <c r="AA352" s="1">
        <v>1.86</v>
      </c>
      <c r="AB352" s="1">
        <v>1.86</v>
      </c>
      <c r="AC352" s="1">
        <v>1.86</v>
      </c>
      <c r="AD352" s="1">
        <v>2.33</v>
      </c>
      <c r="AE352" s="1">
        <v>3.51</v>
      </c>
      <c r="AF352" s="1">
        <v>1.86</v>
      </c>
      <c r="AG352" s="1">
        <v>1.86</v>
      </c>
      <c r="AH352" s="1">
        <v>1.86</v>
      </c>
      <c r="AI352" s="1">
        <v>1.76</v>
      </c>
      <c r="AJ352" s="1">
        <v>1.86</v>
      </c>
      <c r="AK352" s="1">
        <v>1.81</v>
      </c>
      <c r="AL352" s="1">
        <v>2.11</v>
      </c>
      <c r="AM352" s="1">
        <v>1.63</v>
      </c>
      <c r="AN352" s="1">
        <v>1.86</v>
      </c>
      <c r="AO352" s="1">
        <v>3.41</v>
      </c>
      <c r="AQ352" s="83">
        <v>1.76</v>
      </c>
      <c r="AR352" s="83">
        <v>1.86</v>
      </c>
    </row>
    <row r="353" spans="1:44" x14ac:dyDescent="0.25">
      <c r="A353" s="1">
        <v>73044983</v>
      </c>
      <c r="B353" s="1" t="s">
        <v>495</v>
      </c>
      <c r="C353" s="1" t="s">
        <v>163</v>
      </c>
      <c r="D353" s="1">
        <v>1.86</v>
      </c>
      <c r="E353" s="1">
        <v>1.86</v>
      </c>
      <c r="F353" s="1">
        <v>1.86</v>
      </c>
      <c r="G353" s="1">
        <v>1.86</v>
      </c>
      <c r="H353" s="1">
        <v>1.86</v>
      </c>
      <c r="I353" s="1">
        <v>1.98</v>
      </c>
      <c r="J353" s="1">
        <v>0.22</v>
      </c>
      <c r="K353" s="1">
        <v>1.86</v>
      </c>
      <c r="L353" s="1">
        <v>1.86</v>
      </c>
      <c r="M353" s="1">
        <v>1.83</v>
      </c>
      <c r="N353" s="1">
        <v>1.86</v>
      </c>
      <c r="O353" s="1">
        <v>1.86</v>
      </c>
      <c r="P353" s="1">
        <v>1.86</v>
      </c>
      <c r="Q353" s="1">
        <v>1.9</v>
      </c>
      <c r="R353" s="1">
        <v>1.86</v>
      </c>
      <c r="S353" s="1">
        <v>1.86</v>
      </c>
      <c r="T353" s="1">
        <v>1.86</v>
      </c>
      <c r="U353" s="1">
        <v>2.72</v>
      </c>
      <c r="V353" s="1">
        <v>1.86</v>
      </c>
      <c r="W353" s="1">
        <v>2.02</v>
      </c>
      <c r="X353" s="1">
        <v>1.7</v>
      </c>
      <c r="Y353" s="1">
        <v>1.86</v>
      </c>
      <c r="Z353" s="1">
        <v>1.86</v>
      </c>
      <c r="AA353" s="1">
        <v>1.86</v>
      </c>
      <c r="AB353" s="1">
        <v>1.86</v>
      </c>
      <c r="AC353" s="1">
        <v>1.86</v>
      </c>
      <c r="AD353" s="1">
        <v>2.33</v>
      </c>
      <c r="AE353" s="1">
        <v>3.51</v>
      </c>
      <c r="AF353" s="1">
        <v>1.86</v>
      </c>
      <c r="AG353" s="1">
        <v>1.86</v>
      </c>
      <c r="AH353" s="1">
        <v>1.86</v>
      </c>
      <c r="AI353" s="1">
        <v>1.76</v>
      </c>
      <c r="AJ353" s="1">
        <v>1.86</v>
      </c>
      <c r="AK353" s="1">
        <v>1.81</v>
      </c>
      <c r="AL353" s="1">
        <v>2.11</v>
      </c>
      <c r="AM353" s="1">
        <v>1.63</v>
      </c>
      <c r="AN353" s="1">
        <v>1.86</v>
      </c>
      <c r="AO353" s="1">
        <v>3.41</v>
      </c>
      <c r="AQ353" s="83">
        <v>1.76</v>
      </c>
      <c r="AR353" s="83">
        <v>1.86</v>
      </c>
    </row>
    <row r="354" spans="1:44" x14ac:dyDescent="0.25">
      <c r="A354" s="1">
        <v>73044985</v>
      </c>
      <c r="B354" s="1" t="s">
        <v>496</v>
      </c>
      <c r="C354" s="1" t="s">
        <v>163</v>
      </c>
      <c r="D354" s="1">
        <v>1.86</v>
      </c>
      <c r="E354" s="1">
        <v>1.86</v>
      </c>
      <c r="F354" s="1">
        <v>1.86</v>
      </c>
      <c r="G354" s="1">
        <v>1.86</v>
      </c>
      <c r="H354" s="1">
        <v>1.86</v>
      </c>
      <c r="I354" s="1">
        <v>1.98</v>
      </c>
      <c r="J354" s="1">
        <v>0.22</v>
      </c>
      <c r="K354" s="1">
        <v>1.86</v>
      </c>
      <c r="L354" s="1">
        <v>1.86</v>
      </c>
      <c r="M354" s="1">
        <v>1.83</v>
      </c>
      <c r="N354" s="1">
        <v>1.86</v>
      </c>
      <c r="O354" s="1">
        <v>1.86</v>
      </c>
      <c r="P354" s="1">
        <v>1.86</v>
      </c>
      <c r="Q354" s="1">
        <v>1.9</v>
      </c>
      <c r="R354" s="1">
        <v>1.86</v>
      </c>
      <c r="S354" s="1">
        <v>1.86</v>
      </c>
      <c r="T354" s="1">
        <v>1.86</v>
      </c>
      <c r="U354" s="1">
        <v>2.72</v>
      </c>
      <c r="V354" s="1">
        <v>1.86</v>
      </c>
      <c r="W354" s="1">
        <v>2.02</v>
      </c>
      <c r="X354" s="1">
        <v>1.7</v>
      </c>
      <c r="Y354" s="1">
        <v>1.86</v>
      </c>
      <c r="Z354" s="1">
        <v>1.86</v>
      </c>
      <c r="AA354" s="1">
        <v>1.86</v>
      </c>
      <c r="AB354" s="1">
        <v>1.86</v>
      </c>
      <c r="AC354" s="1">
        <v>1.86</v>
      </c>
      <c r="AD354" s="1">
        <v>2.33</v>
      </c>
      <c r="AE354" s="1">
        <v>3.51</v>
      </c>
      <c r="AF354" s="1">
        <v>1.86</v>
      </c>
      <c r="AG354" s="1">
        <v>1.86</v>
      </c>
      <c r="AH354" s="1">
        <v>1.86</v>
      </c>
      <c r="AI354" s="1">
        <v>1.76</v>
      </c>
      <c r="AJ354" s="1">
        <v>1.86</v>
      </c>
      <c r="AK354" s="1">
        <v>1.81</v>
      </c>
      <c r="AL354" s="1">
        <v>2.11</v>
      </c>
      <c r="AM354" s="1">
        <v>1.63</v>
      </c>
      <c r="AN354" s="1">
        <v>1.86</v>
      </c>
      <c r="AO354" s="1">
        <v>3.41</v>
      </c>
      <c r="AQ354" s="83">
        <v>1.76</v>
      </c>
      <c r="AR354" s="83">
        <v>1.86</v>
      </c>
    </row>
    <row r="355" spans="1:44" x14ac:dyDescent="0.25">
      <c r="A355" s="1">
        <v>73044989</v>
      </c>
      <c r="B355" s="1" t="s">
        <v>497</v>
      </c>
      <c r="C355" s="1" t="s">
        <v>163</v>
      </c>
      <c r="D355" s="1">
        <v>1.86</v>
      </c>
      <c r="E355" s="1">
        <v>1.86</v>
      </c>
      <c r="F355" s="1">
        <v>1.86</v>
      </c>
      <c r="G355" s="1">
        <v>1.86</v>
      </c>
      <c r="H355" s="1">
        <v>1.86</v>
      </c>
      <c r="I355" s="1">
        <v>1.98</v>
      </c>
      <c r="J355" s="1">
        <v>0.22</v>
      </c>
      <c r="K355" s="1">
        <v>1.86</v>
      </c>
      <c r="L355" s="1">
        <v>1.86</v>
      </c>
      <c r="M355" s="1">
        <v>1.83</v>
      </c>
      <c r="N355" s="1">
        <v>1.86</v>
      </c>
      <c r="O355" s="1">
        <v>1.86</v>
      </c>
      <c r="P355" s="1">
        <v>1.86</v>
      </c>
      <c r="Q355" s="1">
        <v>1.9</v>
      </c>
      <c r="R355" s="1">
        <v>1.86</v>
      </c>
      <c r="S355" s="1">
        <v>1.86</v>
      </c>
      <c r="T355" s="1">
        <v>1.86</v>
      </c>
      <c r="U355" s="1">
        <v>2.72</v>
      </c>
      <c r="V355" s="1">
        <v>1.86</v>
      </c>
      <c r="W355" s="1">
        <v>2.02</v>
      </c>
      <c r="X355" s="1">
        <v>1.7</v>
      </c>
      <c r="Y355" s="1">
        <v>1.86</v>
      </c>
      <c r="Z355" s="1">
        <v>1.86</v>
      </c>
      <c r="AA355" s="1">
        <v>1.86</v>
      </c>
      <c r="AB355" s="1">
        <v>1.86</v>
      </c>
      <c r="AC355" s="1">
        <v>1.86</v>
      </c>
      <c r="AD355" s="1">
        <v>2.33</v>
      </c>
      <c r="AE355" s="1">
        <v>3.51</v>
      </c>
      <c r="AF355" s="1">
        <v>1.86</v>
      </c>
      <c r="AG355" s="1">
        <v>1.86</v>
      </c>
      <c r="AH355" s="1">
        <v>1.86</v>
      </c>
      <c r="AI355" s="1">
        <v>1.76</v>
      </c>
      <c r="AJ355" s="1">
        <v>1.86</v>
      </c>
      <c r="AK355" s="1">
        <v>1.81</v>
      </c>
      <c r="AL355" s="1">
        <v>2.11</v>
      </c>
      <c r="AM355" s="1">
        <v>1.63</v>
      </c>
      <c r="AN355" s="1">
        <v>1.86</v>
      </c>
      <c r="AO355" s="1">
        <v>3.41</v>
      </c>
      <c r="AQ355" s="83">
        <v>1.76</v>
      </c>
      <c r="AR355" s="83">
        <v>1.86</v>
      </c>
    </row>
    <row r="356" spans="1:44" x14ac:dyDescent="0.25">
      <c r="A356" s="1">
        <v>73045110</v>
      </c>
      <c r="B356" s="1" t="s">
        <v>498</v>
      </c>
      <c r="C356" s="1" t="s">
        <v>163</v>
      </c>
      <c r="D356" s="1">
        <v>1.86</v>
      </c>
      <c r="E356" s="1">
        <v>1.86</v>
      </c>
      <c r="F356" s="1">
        <v>1.86</v>
      </c>
      <c r="G356" s="1">
        <v>1.86</v>
      </c>
      <c r="H356" s="1">
        <v>1.86</v>
      </c>
      <c r="I356" s="1">
        <v>1.98</v>
      </c>
      <c r="J356" s="1">
        <v>0.22</v>
      </c>
      <c r="K356" s="1">
        <v>1.86</v>
      </c>
      <c r="L356" s="1">
        <v>1.86</v>
      </c>
      <c r="M356" s="1">
        <v>1.83</v>
      </c>
      <c r="N356" s="1">
        <v>1.86</v>
      </c>
      <c r="O356" s="1">
        <v>1.86</v>
      </c>
      <c r="P356" s="1">
        <v>1.86</v>
      </c>
      <c r="Q356" s="1">
        <v>1.9</v>
      </c>
      <c r="R356" s="1">
        <v>1.86</v>
      </c>
      <c r="S356" s="1">
        <v>1.86</v>
      </c>
      <c r="T356" s="1">
        <v>1.86</v>
      </c>
      <c r="U356" s="1">
        <v>2.72</v>
      </c>
      <c r="V356" s="1">
        <v>1.86</v>
      </c>
      <c r="W356" s="1">
        <v>2.02</v>
      </c>
      <c r="X356" s="1">
        <v>1.7</v>
      </c>
      <c r="Y356" s="1">
        <v>1.86</v>
      </c>
      <c r="Z356" s="1">
        <v>1.86</v>
      </c>
      <c r="AA356" s="1">
        <v>1.86</v>
      </c>
      <c r="AB356" s="1">
        <v>1.86</v>
      </c>
      <c r="AC356" s="1">
        <v>1.86</v>
      </c>
      <c r="AD356" s="1">
        <v>2.33</v>
      </c>
      <c r="AE356" s="1">
        <v>3.51</v>
      </c>
      <c r="AF356" s="1">
        <v>1.86</v>
      </c>
      <c r="AG356" s="1">
        <v>1.86</v>
      </c>
      <c r="AH356" s="1">
        <v>1.86</v>
      </c>
      <c r="AI356" s="1">
        <v>1.76</v>
      </c>
      <c r="AJ356" s="1">
        <v>1.86</v>
      </c>
      <c r="AK356" s="1">
        <v>1.81</v>
      </c>
      <c r="AL356" s="1">
        <v>2.11</v>
      </c>
      <c r="AM356" s="1">
        <v>1.63</v>
      </c>
      <c r="AN356" s="1">
        <v>1.86</v>
      </c>
      <c r="AO356" s="1">
        <v>3.41</v>
      </c>
      <c r="AQ356" s="83">
        <v>1.76</v>
      </c>
      <c r="AR356" s="83">
        <v>1.86</v>
      </c>
    </row>
    <row r="357" spans="1:44" x14ac:dyDescent="0.25">
      <c r="A357" s="1">
        <v>73045181</v>
      </c>
      <c r="B357" s="1" t="s">
        <v>499</v>
      </c>
      <c r="C357" s="1" t="s">
        <v>163</v>
      </c>
      <c r="D357" s="1">
        <v>1.86</v>
      </c>
      <c r="E357" s="1">
        <v>1.86</v>
      </c>
      <c r="F357" s="1">
        <v>1.86</v>
      </c>
      <c r="G357" s="1">
        <v>1.86</v>
      </c>
      <c r="H357" s="1">
        <v>1.86</v>
      </c>
      <c r="I357" s="1">
        <v>1.98</v>
      </c>
      <c r="J357" s="1">
        <v>0.22</v>
      </c>
      <c r="K357" s="1">
        <v>1.86</v>
      </c>
      <c r="L357" s="1">
        <v>1.86</v>
      </c>
      <c r="M357" s="1">
        <v>1.83</v>
      </c>
      <c r="N357" s="1">
        <v>1.86</v>
      </c>
      <c r="O357" s="1">
        <v>1.86</v>
      </c>
      <c r="P357" s="1">
        <v>1.86</v>
      </c>
      <c r="Q357" s="1">
        <v>1.9</v>
      </c>
      <c r="R357" s="1">
        <v>1.86</v>
      </c>
      <c r="S357" s="1">
        <v>1.86</v>
      </c>
      <c r="T357" s="1">
        <v>1.86</v>
      </c>
      <c r="U357" s="1">
        <v>2.72</v>
      </c>
      <c r="V357" s="1">
        <v>1.86</v>
      </c>
      <c r="W357" s="1">
        <v>2.02</v>
      </c>
      <c r="X357" s="1">
        <v>1.7</v>
      </c>
      <c r="Y357" s="1">
        <v>1.86</v>
      </c>
      <c r="Z357" s="1">
        <v>1.86</v>
      </c>
      <c r="AA357" s="1">
        <v>1.86</v>
      </c>
      <c r="AB357" s="1">
        <v>1.86</v>
      </c>
      <c r="AC357" s="1">
        <v>1.86</v>
      </c>
      <c r="AD357" s="1">
        <v>2.33</v>
      </c>
      <c r="AE357" s="1">
        <v>3.51</v>
      </c>
      <c r="AF357" s="1">
        <v>1.86</v>
      </c>
      <c r="AG357" s="1">
        <v>1.86</v>
      </c>
      <c r="AH357" s="1">
        <v>1.86</v>
      </c>
      <c r="AI357" s="1">
        <v>1.76</v>
      </c>
      <c r="AJ357" s="1">
        <v>1.86</v>
      </c>
      <c r="AK357" s="1">
        <v>1.81</v>
      </c>
      <c r="AL357" s="1">
        <v>2.11</v>
      </c>
      <c r="AM357" s="1">
        <v>1.63</v>
      </c>
      <c r="AN357" s="1">
        <v>1.86</v>
      </c>
      <c r="AO357" s="1">
        <v>3.41</v>
      </c>
      <c r="AQ357" s="83">
        <v>1.76</v>
      </c>
      <c r="AR357" s="83">
        <v>1.86</v>
      </c>
    </row>
    <row r="358" spans="1:44" x14ac:dyDescent="0.25">
      <c r="A358" s="1">
        <v>73045189</v>
      </c>
      <c r="B358" s="1" t="s">
        <v>500</v>
      </c>
      <c r="C358" s="1" t="s">
        <v>163</v>
      </c>
      <c r="D358" s="1">
        <v>1.86</v>
      </c>
      <c r="E358" s="1">
        <v>1.86</v>
      </c>
      <c r="F358" s="1">
        <v>1.86</v>
      </c>
      <c r="G358" s="1">
        <v>1.86</v>
      </c>
      <c r="H358" s="1">
        <v>1.86</v>
      </c>
      <c r="I358" s="1">
        <v>1.98</v>
      </c>
      <c r="J358" s="1">
        <v>0.22</v>
      </c>
      <c r="K358" s="1">
        <v>1.86</v>
      </c>
      <c r="L358" s="1">
        <v>1.86</v>
      </c>
      <c r="M358" s="1">
        <v>1.83</v>
      </c>
      <c r="N358" s="1">
        <v>1.86</v>
      </c>
      <c r="O358" s="1">
        <v>1.86</v>
      </c>
      <c r="P358" s="1">
        <v>1.86</v>
      </c>
      <c r="Q358" s="1">
        <v>1.9</v>
      </c>
      <c r="R358" s="1">
        <v>1.86</v>
      </c>
      <c r="S358" s="1">
        <v>1.86</v>
      </c>
      <c r="T358" s="1">
        <v>1.86</v>
      </c>
      <c r="U358" s="1">
        <v>2.72</v>
      </c>
      <c r="V358" s="1">
        <v>1.86</v>
      </c>
      <c r="W358" s="1">
        <v>2.02</v>
      </c>
      <c r="X358" s="1">
        <v>1.7</v>
      </c>
      <c r="Y358" s="1">
        <v>1.86</v>
      </c>
      <c r="Z358" s="1">
        <v>1.86</v>
      </c>
      <c r="AA358" s="1">
        <v>1.86</v>
      </c>
      <c r="AB358" s="1">
        <v>1.86</v>
      </c>
      <c r="AC358" s="1">
        <v>1.86</v>
      </c>
      <c r="AD358" s="1">
        <v>2.33</v>
      </c>
      <c r="AE358" s="1">
        <v>3.51</v>
      </c>
      <c r="AF358" s="1">
        <v>1.86</v>
      </c>
      <c r="AG358" s="1">
        <v>1.86</v>
      </c>
      <c r="AH358" s="1">
        <v>1.86</v>
      </c>
      <c r="AI358" s="1">
        <v>1.76</v>
      </c>
      <c r="AJ358" s="1">
        <v>1.86</v>
      </c>
      <c r="AK358" s="1">
        <v>1.81</v>
      </c>
      <c r="AL358" s="1">
        <v>2.11</v>
      </c>
      <c r="AM358" s="1">
        <v>1.63</v>
      </c>
      <c r="AN358" s="1">
        <v>1.86</v>
      </c>
      <c r="AO358" s="1">
        <v>3.41</v>
      </c>
      <c r="AQ358" s="83">
        <v>1.76</v>
      </c>
      <c r="AR358" s="83">
        <v>1.86</v>
      </c>
    </row>
    <row r="359" spans="1:44" x14ac:dyDescent="0.25">
      <c r="A359" s="1">
        <v>73045930</v>
      </c>
      <c r="B359" s="1" t="s">
        <v>501</v>
      </c>
      <c r="C359" s="1" t="s">
        <v>163</v>
      </c>
      <c r="D359" s="1">
        <v>1.86</v>
      </c>
      <c r="E359" s="1">
        <v>1.86</v>
      </c>
      <c r="F359" s="1">
        <v>1.86</v>
      </c>
      <c r="G359" s="1">
        <v>1.86</v>
      </c>
      <c r="H359" s="1">
        <v>1.86</v>
      </c>
      <c r="I359" s="1">
        <v>1.98</v>
      </c>
      <c r="J359" s="1">
        <v>0.22</v>
      </c>
      <c r="K359" s="1">
        <v>1.86</v>
      </c>
      <c r="L359" s="1">
        <v>1.86</v>
      </c>
      <c r="M359" s="1">
        <v>1.83</v>
      </c>
      <c r="N359" s="1">
        <v>1.86</v>
      </c>
      <c r="O359" s="1">
        <v>1.86</v>
      </c>
      <c r="P359" s="1">
        <v>1.86</v>
      </c>
      <c r="Q359" s="1">
        <v>1.9</v>
      </c>
      <c r="R359" s="1">
        <v>1.86</v>
      </c>
      <c r="S359" s="1">
        <v>1.86</v>
      </c>
      <c r="T359" s="1">
        <v>1.86</v>
      </c>
      <c r="U359" s="1">
        <v>2.72</v>
      </c>
      <c r="V359" s="1">
        <v>1.86</v>
      </c>
      <c r="W359" s="1">
        <v>2.02</v>
      </c>
      <c r="X359" s="1">
        <v>1.7</v>
      </c>
      <c r="Y359" s="1">
        <v>1.86</v>
      </c>
      <c r="Z359" s="1">
        <v>1.86</v>
      </c>
      <c r="AA359" s="1">
        <v>1.86</v>
      </c>
      <c r="AB359" s="1">
        <v>1.86</v>
      </c>
      <c r="AC359" s="1">
        <v>1.86</v>
      </c>
      <c r="AD359" s="1">
        <v>2.33</v>
      </c>
      <c r="AE359" s="1">
        <v>3.51</v>
      </c>
      <c r="AF359" s="1">
        <v>1.86</v>
      </c>
      <c r="AG359" s="1">
        <v>1.86</v>
      </c>
      <c r="AH359" s="1">
        <v>1.86</v>
      </c>
      <c r="AI359" s="1">
        <v>1.76</v>
      </c>
      <c r="AJ359" s="1">
        <v>1.86</v>
      </c>
      <c r="AK359" s="1">
        <v>1.81</v>
      </c>
      <c r="AL359" s="1">
        <v>2.11</v>
      </c>
      <c r="AM359" s="1">
        <v>1.63</v>
      </c>
      <c r="AN359" s="1">
        <v>1.86</v>
      </c>
      <c r="AO359" s="1">
        <v>3.41</v>
      </c>
      <c r="AQ359" s="83">
        <v>1.76</v>
      </c>
      <c r="AR359" s="83">
        <v>1.86</v>
      </c>
    </row>
    <row r="360" spans="1:44" x14ac:dyDescent="0.25">
      <c r="A360" s="1">
        <v>73045982</v>
      </c>
      <c r="B360" s="1" t="s">
        <v>502</v>
      </c>
      <c r="C360" s="1" t="s">
        <v>163</v>
      </c>
      <c r="D360" s="1">
        <v>1.86</v>
      </c>
      <c r="E360" s="1">
        <v>1.86</v>
      </c>
      <c r="F360" s="1">
        <v>1.86</v>
      </c>
      <c r="G360" s="1">
        <v>1.86</v>
      </c>
      <c r="H360" s="1">
        <v>1.86</v>
      </c>
      <c r="I360" s="1">
        <v>1.98</v>
      </c>
      <c r="J360" s="1">
        <v>0.22</v>
      </c>
      <c r="K360" s="1">
        <v>1.86</v>
      </c>
      <c r="L360" s="1">
        <v>1.86</v>
      </c>
      <c r="M360" s="1">
        <v>1.83</v>
      </c>
      <c r="N360" s="1">
        <v>1.86</v>
      </c>
      <c r="O360" s="1">
        <v>1.86</v>
      </c>
      <c r="P360" s="1">
        <v>1.86</v>
      </c>
      <c r="Q360" s="1">
        <v>1.9</v>
      </c>
      <c r="R360" s="1">
        <v>1.86</v>
      </c>
      <c r="S360" s="1">
        <v>1.86</v>
      </c>
      <c r="T360" s="1">
        <v>1.86</v>
      </c>
      <c r="U360" s="1">
        <v>2.72</v>
      </c>
      <c r="V360" s="1">
        <v>1.86</v>
      </c>
      <c r="W360" s="1">
        <v>2.02</v>
      </c>
      <c r="X360" s="1">
        <v>1.7</v>
      </c>
      <c r="Y360" s="1">
        <v>1.86</v>
      </c>
      <c r="Z360" s="1">
        <v>1.86</v>
      </c>
      <c r="AA360" s="1">
        <v>1.86</v>
      </c>
      <c r="AB360" s="1">
        <v>1.86</v>
      </c>
      <c r="AC360" s="1">
        <v>1.86</v>
      </c>
      <c r="AD360" s="1">
        <v>2.33</v>
      </c>
      <c r="AE360" s="1">
        <v>3.51</v>
      </c>
      <c r="AF360" s="1">
        <v>1.86</v>
      </c>
      <c r="AG360" s="1">
        <v>1.86</v>
      </c>
      <c r="AH360" s="1">
        <v>1.86</v>
      </c>
      <c r="AI360" s="1">
        <v>1.76</v>
      </c>
      <c r="AJ360" s="1">
        <v>1.86</v>
      </c>
      <c r="AK360" s="1">
        <v>1.81</v>
      </c>
      <c r="AL360" s="1">
        <v>2.11</v>
      </c>
      <c r="AM360" s="1">
        <v>1.63</v>
      </c>
      <c r="AN360" s="1">
        <v>1.86</v>
      </c>
      <c r="AO360" s="1">
        <v>3.41</v>
      </c>
      <c r="AQ360" s="83">
        <v>1.76</v>
      </c>
      <c r="AR360" s="83">
        <v>1.86</v>
      </c>
    </row>
    <row r="361" spans="1:44" x14ac:dyDescent="0.25">
      <c r="A361" s="1">
        <v>73045983</v>
      </c>
      <c r="B361" s="1" t="s">
        <v>503</v>
      </c>
      <c r="C361" s="1" t="s">
        <v>163</v>
      </c>
      <c r="D361" s="1">
        <v>1.86</v>
      </c>
      <c r="E361" s="1">
        <v>1.86</v>
      </c>
      <c r="F361" s="1">
        <v>1.86</v>
      </c>
      <c r="G361" s="1">
        <v>1.86</v>
      </c>
      <c r="H361" s="1">
        <v>1.86</v>
      </c>
      <c r="I361" s="1">
        <v>1.98</v>
      </c>
      <c r="J361" s="1">
        <v>0.22</v>
      </c>
      <c r="K361" s="1">
        <v>1.86</v>
      </c>
      <c r="L361" s="1">
        <v>1.86</v>
      </c>
      <c r="M361" s="1">
        <v>1.83</v>
      </c>
      <c r="N361" s="1">
        <v>1.86</v>
      </c>
      <c r="O361" s="1">
        <v>1.86</v>
      </c>
      <c r="P361" s="1">
        <v>1.86</v>
      </c>
      <c r="Q361" s="1">
        <v>1.9</v>
      </c>
      <c r="R361" s="1">
        <v>1.86</v>
      </c>
      <c r="S361" s="1">
        <v>1.86</v>
      </c>
      <c r="T361" s="1">
        <v>1.86</v>
      </c>
      <c r="U361" s="1">
        <v>2.72</v>
      </c>
      <c r="V361" s="1">
        <v>1.86</v>
      </c>
      <c r="W361" s="1">
        <v>2.02</v>
      </c>
      <c r="X361" s="1">
        <v>1.7</v>
      </c>
      <c r="Y361" s="1">
        <v>1.86</v>
      </c>
      <c r="Z361" s="1">
        <v>1.86</v>
      </c>
      <c r="AA361" s="1">
        <v>1.86</v>
      </c>
      <c r="AB361" s="1">
        <v>1.86</v>
      </c>
      <c r="AC361" s="1">
        <v>1.86</v>
      </c>
      <c r="AD361" s="1">
        <v>2.33</v>
      </c>
      <c r="AE361" s="1">
        <v>3.51</v>
      </c>
      <c r="AF361" s="1">
        <v>1.86</v>
      </c>
      <c r="AG361" s="1">
        <v>1.86</v>
      </c>
      <c r="AH361" s="1">
        <v>1.86</v>
      </c>
      <c r="AI361" s="1">
        <v>1.76</v>
      </c>
      <c r="AJ361" s="1">
        <v>1.86</v>
      </c>
      <c r="AK361" s="1">
        <v>1.81</v>
      </c>
      <c r="AL361" s="1">
        <v>2.11</v>
      </c>
      <c r="AM361" s="1">
        <v>1.63</v>
      </c>
      <c r="AN361" s="1">
        <v>1.86</v>
      </c>
      <c r="AO361" s="1">
        <v>3.41</v>
      </c>
      <c r="AQ361" s="83">
        <v>1.76</v>
      </c>
      <c r="AR361" s="83">
        <v>1.86</v>
      </c>
    </row>
    <row r="362" spans="1:44" x14ac:dyDescent="0.25">
      <c r="A362" s="1">
        <v>73045989</v>
      </c>
      <c r="B362" s="1" t="s">
        <v>504</v>
      </c>
      <c r="C362" s="1" t="s">
        <v>163</v>
      </c>
      <c r="D362" s="1">
        <v>1.86</v>
      </c>
      <c r="E362" s="1">
        <v>1.86</v>
      </c>
      <c r="F362" s="1">
        <v>1.86</v>
      </c>
      <c r="G362" s="1">
        <v>1.86</v>
      </c>
      <c r="H362" s="1">
        <v>1.86</v>
      </c>
      <c r="I362" s="1">
        <v>1.98</v>
      </c>
      <c r="J362" s="1">
        <v>0.22</v>
      </c>
      <c r="K362" s="1">
        <v>1.86</v>
      </c>
      <c r="L362" s="1">
        <v>1.86</v>
      </c>
      <c r="M362" s="1">
        <v>1.83</v>
      </c>
      <c r="N362" s="1">
        <v>1.86</v>
      </c>
      <c r="O362" s="1">
        <v>1.86</v>
      </c>
      <c r="P362" s="1">
        <v>1.86</v>
      </c>
      <c r="Q362" s="1">
        <v>1.9</v>
      </c>
      <c r="R362" s="1">
        <v>1.86</v>
      </c>
      <c r="S362" s="1">
        <v>1.86</v>
      </c>
      <c r="T362" s="1">
        <v>1.86</v>
      </c>
      <c r="U362" s="1">
        <v>2.72</v>
      </c>
      <c r="V362" s="1">
        <v>1.86</v>
      </c>
      <c r="W362" s="1">
        <v>2.02</v>
      </c>
      <c r="X362" s="1">
        <v>1.7</v>
      </c>
      <c r="Y362" s="1">
        <v>1.86</v>
      </c>
      <c r="Z362" s="1">
        <v>1.86</v>
      </c>
      <c r="AA362" s="1">
        <v>1.86</v>
      </c>
      <c r="AB362" s="1">
        <v>1.86</v>
      </c>
      <c r="AC362" s="1">
        <v>1.86</v>
      </c>
      <c r="AD362" s="1">
        <v>2.33</v>
      </c>
      <c r="AE362" s="1">
        <v>3.51</v>
      </c>
      <c r="AF362" s="1">
        <v>1.86</v>
      </c>
      <c r="AG362" s="1">
        <v>1.86</v>
      </c>
      <c r="AH362" s="1">
        <v>1.86</v>
      </c>
      <c r="AI362" s="1">
        <v>1.76</v>
      </c>
      <c r="AJ362" s="1">
        <v>1.86</v>
      </c>
      <c r="AK362" s="1">
        <v>1.81</v>
      </c>
      <c r="AL362" s="1">
        <v>2.11</v>
      </c>
      <c r="AM362" s="1">
        <v>1.63</v>
      </c>
      <c r="AN362" s="1">
        <v>1.86</v>
      </c>
      <c r="AO362" s="1">
        <v>3.41</v>
      </c>
      <c r="AQ362" s="83">
        <v>1.76</v>
      </c>
      <c r="AR362" s="83">
        <v>1.86</v>
      </c>
    </row>
    <row r="363" spans="1:44" x14ac:dyDescent="0.25">
      <c r="A363" s="1">
        <v>73049000</v>
      </c>
      <c r="B363" s="1" t="s">
        <v>505</v>
      </c>
      <c r="C363" s="1" t="s">
        <v>163</v>
      </c>
      <c r="D363" s="1">
        <v>1.93</v>
      </c>
      <c r="E363" s="1">
        <v>1.93</v>
      </c>
      <c r="F363" s="1">
        <v>1.93</v>
      </c>
      <c r="G363" s="1">
        <v>1.93</v>
      </c>
      <c r="H363" s="1">
        <v>1.93</v>
      </c>
      <c r="I363" s="1">
        <v>2.0499999999999998</v>
      </c>
      <c r="J363" s="1">
        <v>0.18</v>
      </c>
      <c r="K363" s="1">
        <v>1.93</v>
      </c>
      <c r="L363" s="1">
        <v>1.93</v>
      </c>
      <c r="M363" s="1">
        <v>1.84</v>
      </c>
      <c r="N363" s="1">
        <v>1.93</v>
      </c>
      <c r="O363" s="1">
        <v>1.93</v>
      </c>
      <c r="P363" s="1">
        <v>1.93</v>
      </c>
      <c r="Q363" s="1">
        <v>1.98</v>
      </c>
      <c r="R363" s="1">
        <v>1.93</v>
      </c>
      <c r="S363" s="1">
        <v>1.93</v>
      </c>
      <c r="T363" s="1">
        <v>1.93</v>
      </c>
      <c r="U363" s="1">
        <v>4.9000000000000004</v>
      </c>
      <c r="V363" s="1">
        <v>1.93</v>
      </c>
      <c r="W363" s="1">
        <v>2.11</v>
      </c>
      <c r="X363" s="1">
        <v>1.76</v>
      </c>
      <c r="Y363" s="1">
        <v>1.93</v>
      </c>
      <c r="Z363" s="1">
        <v>1.93</v>
      </c>
      <c r="AA363" s="1">
        <v>1.93</v>
      </c>
      <c r="AB363" s="1">
        <v>1.93</v>
      </c>
      <c r="AC363" s="1">
        <v>1.93</v>
      </c>
      <c r="AD363" s="1">
        <v>2.4300000000000002</v>
      </c>
      <c r="AE363" s="1">
        <v>3.7</v>
      </c>
      <c r="AF363" s="1">
        <v>1.93</v>
      </c>
      <c r="AG363" s="1">
        <v>1.93</v>
      </c>
      <c r="AH363" s="1">
        <v>1.93</v>
      </c>
      <c r="AI363" s="1">
        <v>1.83</v>
      </c>
      <c r="AJ363" s="1">
        <v>1.93</v>
      </c>
      <c r="AK363" s="1">
        <v>1.89</v>
      </c>
      <c r="AL363" s="1">
        <v>2.2000000000000002</v>
      </c>
      <c r="AM363" s="1">
        <v>1.68</v>
      </c>
      <c r="AN363" s="1">
        <v>1.93</v>
      </c>
      <c r="AO363" s="1">
        <v>3.6</v>
      </c>
      <c r="AQ363" s="83">
        <v>1.83</v>
      </c>
      <c r="AR363" s="83">
        <v>1.93</v>
      </c>
    </row>
    <row r="364" spans="1:44" x14ac:dyDescent="0.25">
      <c r="A364" s="1">
        <v>73051100</v>
      </c>
      <c r="B364" s="1" t="s">
        <v>506</v>
      </c>
      <c r="C364" s="1" t="s">
        <v>163</v>
      </c>
      <c r="D364" s="1">
        <v>2.0299999999999998</v>
      </c>
      <c r="E364" s="1">
        <v>2.0299999999999998</v>
      </c>
      <c r="F364" s="1">
        <v>2.0299999999999998</v>
      </c>
      <c r="G364" s="1">
        <v>2.0299999999999998</v>
      </c>
      <c r="H364" s="1">
        <v>2.0299999999999998</v>
      </c>
      <c r="I364" s="1">
        <v>2.12</v>
      </c>
      <c r="J364" s="1">
        <v>0.12</v>
      </c>
      <c r="K364" s="1">
        <v>2.0299999999999998</v>
      </c>
      <c r="L364" s="1">
        <v>2.0299999999999998</v>
      </c>
      <c r="M364" s="1">
        <v>1.85</v>
      </c>
      <c r="N364" s="1">
        <v>2.0299999999999998</v>
      </c>
      <c r="O364" s="1">
        <v>2.0299999999999998</v>
      </c>
      <c r="P364" s="1">
        <v>2.0299999999999998</v>
      </c>
      <c r="Q364" s="1">
        <v>2.06</v>
      </c>
      <c r="R364" s="1">
        <v>2.0299999999999998</v>
      </c>
      <c r="S364" s="1">
        <v>2.0299999999999998</v>
      </c>
      <c r="T364" s="1">
        <v>2.0299999999999998</v>
      </c>
      <c r="U364" s="1">
        <v>4.9000000000000004</v>
      </c>
      <c r="V364" s="1">
        <v>2.0299999999999998</v>
      </c>
      <c r="W364" s="1">
        <v>2.12</v>
      </c>
      <c r="X364" s="1">
        <v>1.77</v>
      </c>
      <c r="Y364" s="1">
        <v>2.0299999999999998</v>
      </c>
      <c r="Z364" s="1">
        <v>2.0299999999999998</v>
      </c>
      <c r="AA364" s="1">
        <v>2.0299999999999998</v>
      </c>
      <c r="AB364" s="1">
        <v>2.0299999999999998</v>
      </c>
      <c r="AC364" s="1">
        <v>2.0299999999999998</v>
      </c>
      <c r="AD364" s="1">
        <v>2.4300000000000002</v>
      </c>
      <c r="AE364" s="1">
        <v>3.78</v>
      </c>
      <c r="AF364" s="1">
        <v>2.0299999999999998</v>
      </c>
      <c r="AG364" s="1">
        <v>2.0299999999999998</v>
      </c>
      <c r="AH364" s="1">
        <v>2.0299999999999998</v>
      </c>
      <c r="AI364" s="1">
        <v>1.94</v>
      </c>
      <c r="AJ364" s="1">
        <v>2.0299999999999998</v>
      </c>
      <c r="AK364" s="1">
        <v>1.89</v>
      </c>
      <c r="AL364" s="1">
        <v>2.2400000000000002</v>
      </c>
      <c r="AM364" s="1">
        <v>1.72</v>
      </c>
      <c r="AN364" s="1">
        <v>2.0299999999999998</v>
      </c>
      <c r="AO364" s="1">
        <v>3.7</v>
      </c>
      <c r="AQ364" s="83">
        <v>1.85</v>
      </c>
      <c r="AR364" s="83">
        <v>2.0299999999999998</v>
      </c>
    </row>
    <row r="365" spans="1:44" x14ac:dyDescent="0.25">
      <c r="A365" s="1">
        <v>73051200</v>
      </c>
      <c r="B365" s="1" t="s">
        <v>507</v>
      </c>
      <c r="C365" s="1" t="s">
        <v>163</v>
      </c>
      <c r="D365" s="1">
        <v>2.0299999999999998</v>
      </c>
      <c r="E365" s="1">
        <v>2.0299999999999998</v>
      </c>
      <c r="F365" s="1">
        <v>2.0299999999999998</v>
      </c>
      <c r="G365" s="1">
        <v>2.0299999999999998</v>
      </c>
      <c r="H365" s="1">
        <v>2.0299999999999998</v>
      </c>
      <c r="I365" s="1">
        <v>2.12</v>
      </c>
      <c r="J365" s="1">
        <v>0.12</v>
      </c>
      <c r="K365" s="1">
        <v>2.0299999999999998</v>
      </c>
      <c r="L365" s="1">
        <v>2.0299999999999998</v>
      </c>
      <c r="M365" s="1">
        <v>1.85</v>
      </c>
      <c r="N365" s="1">
        <v>2.0299999999999998</v>
      </c>
      <c r="O365" s="1">
        <v>2.0299999999999998</v>
      </c>
      <c r="P365" s="1">
        <v>2.0299999999999998</v>
      </c>
      <c r="Q365" s="1">
        <v>2.06</v>
      </c>
      <c r="R365" s="1">
        <v>2.0299999999999998</v>
      </c>
      <c r="S365" s="1">
        <v>2.0299999999999998</v>
      </c>
      <c r="T365" s="1">
        <v>2.0299999999999998</v>
      </c>
      <c r="U365" s="1">
        <v>4.9000000000000004</v>
      </c>
      <c r="V365" s="1">
        <v>2.0299999999999998</v>
      </c>
      <c r="W365" s="1">
        <v>2.12</v>
      </c>
      <c r="X365" s="1">
        <v>1.77</v>
      </c>
      <c r="Y365" s="1">
        <v>2.0299999999999998</v>
      </c>
      <c r="Z365" s="1">
        <v>2.0299999999999998</v>
      </c>
      <c r="AA365" s="1">
        <v>2.0299999999999998</v>
      </c>
      <c r="AB365" s="1">
        <v>2.0299999999999998</v>
      </c>
      <c r="AC365" s="1">
        <v>2.0299999999999998</v>
      </c>
      <c r="AD365" s="1">
        <v>2.4300000000000002</v>
      </c>
      <c r="AE365" s="1">
        <v>3.78</v>
      </c>
      <c r="AF365" s="1">
        <v>2.0299999999999998</v>
      </c>
      <c r="AG365" s="1">
        <v>2.0299999999999998</v>
      </c>
      <c r="AH365" s="1">
        <v>2.0299999999999998</v>
      </c>
      <c r="AI365" s="1">
        <v>1.94</v>
      </c>
      <c r="AJ365" s="1">
        <v>2.0299999999999998</v>
      </c>
      <c r="AK365" s="1">
        <v>1.89</v>
      </c>
      <c r="AL365" s="1">
        <v>2.2400000000000002</v>
      </c>
      <c r="AM365" s="1">
        <v>1.72</v>
      </c>
      <c r="AN365" s="1">
        <v>2.0299999999999998</v>
      </c>
      <c r="AO365" s="1">
        <v>3.7</v>
      </c>
      <c r="AQ365" s="83">
        <v>1.85</v>
      </c>
      <c r="AR365" s="83">
        <v>2.0299999999999998</v>
      </c>
    </row>
    <row r="366" spans="1:44" x14ac:dyDescent="0.25">
      <c r="A366" s="1">
        <v>73051900</v>
      </c>
      <c r="B366" s="1" t="s">
        <v>508</v>
      </c>
      <c r="C366" s="1" t="s">
        <v>163</v>
      </c>
      <c r="D366" s="1">
        <v>2.0299999999999998</v>
      </c>
      <c r="E366" s="1">
        <v>2.0299999999999998</v>
      </c>
      <c r="F366" s="1">
        <v>2.0299999999999998</v>
      </c>
      <c r="G366" s="1">
        <v>2.0299999999999998</v>
      </c>
      <c r="H366" s="1">
        <v>2.0299999999999998</v>
      </c>
      <c r="I366" s="1">
        <v>2.12</v>
      </c>
      <c r="J366" s="1">
        <v>0.12</v>
      </c>
      <c r="K366" s="1">
        <v>2.0299999999999998</v>
      </c>
      <c r="L366" s="1">
        <v>2.0299999999999998</v>
      </c>
      <c r="M366" s="1">
        <v>1.85</v>
      </c>
      <c r="N366" s="1">
        <v>2.0299999999999998</v>
      </c>
      <c r="O366" s="1">
        <v>2.0299999999999998</v>
      </c>
      <c r="P366" s="1">
        <v>2.0299999999999998</v>
      </c>
      <c r="Q366" s="1">
        <v>2.06</v>
      </c>
      <c r="R366" s="1">
        <v>2.0299999999999998</v>
      </c>
      <c r="S366" s="1">
        <v>2.0299999999999998</v>
      </c>
      <c r="T366" s="1">
        <v>2.0299999999999998</v>
      </c>
      <c r="U366" s="1">
        <v>4.9000000000000004</v>
      </c>
      <c r="V366" s="1">
        <v>2.0299999999999998</v>
      </c>
      <c r="W366" s="1">
        <v>2.12</v>
      </c>
      <c r="X366" s="1">
        <v>1.77</v>
      </c>
      <c r="Y366" s="1">
        <v>2.0299999999999998</v>
      </c>
      <c r="Z366" s="1">
        <v>2.0299999999999998</v>
      </c>
      <c r="AA366" s="1">
        <v>2.0299999999999998</v>
      </c>
      <c r="AB366" s="1">
        <v>2.0299999999999998</v>
      </c>
      <c r="AC366" s="1">
        <v>2.0299999999999998</v>
      </c>
      <c r="AD366" s="1">
        <v>2.4300000000000002</v>
      </c>
      <c r="AE366" s="1">
        <v>3.78</v>
      </c>
      <c r="AF366" s="1">
        <v>2.0299999999999998</v>
      </c>
      <c r="AG366" s="1">
        <v>2.0299999999999998</v>
      </c>
      <c r="AH366" s="1">
        <v>2.0299999999999998</v>
      </c>
      <c r="AI366" s="1">
        <v>1.94</v>
      </c>
      <c r="AJ366" s="1">
        <v>2.0299999999999998</v>
      </c>
      <c r="AK366" s="1">
        <v>1.89</v>
      </c>
      <c r="AL366" s="1">
        <v>2.2400000000000002</v>
      </c>
      <c r="AM366" s="1">
        <v>1.72</v>
      </c>
      <c r="AN366" s="1">
        <v>2.0299999999999998</v>
      </c>
      <c r="AO366" s="1">
        <v>3.7</v>
      </c>
      <c r="AQ366" s="83">
        <v>1.85</v>
      </c>
      <c r="AR366" s="83">
        <v>2.0299999999999998</v>
      </c>
    </row>
    <row r="367" spans="1:44" x14ac:dyDescent="0.25">
      <c r="A367" s="1">
        <v>73052000</v>
      </c>
      <c r="B367" s="1" t="s">
        <v>509</v>
      </c>
      <c r="C367" s="1" t="s">
        <v>163</v>
      </c>
      <c r="D367" s="1">
        <v>2.0299999999999998</v>
      </c>
      <c r="E367" s="1">
        <v>2.0299999999999998</v>
      </c>
      <c r="F367" s="1">
        <v>2.0299999999999998</v>
      </c>
      <c r="G367" s="1">
        <v>2.0299999999999998</v>
      </c>
      <c r="H367" s="1">
        <v>2.0299999999999998</v>
      </c>
      <c r="I367" s="1">
        <v>2.12</v>
      </c>
      <c r="J367" s="1">
        <v>0.12</v>
      </c>
      <c r="K367" s="1">
        <v>2.0299999999999998</v>
      </c>
      <c r="L367" s="1">
        <v>2.0299999999999998</v>
      </c>
      <c r="M367" s="1">
        <v>1.85</v>
      </c>
      <c r="N367" s="1">
        <v>2.0299999999999998</v>
      </c>
      <c r="O367" s="1">
        <v>2.0299999999999998</v>
      </c>
      <c r="P367" s="1">
        <v>2.0299999999999998</v>
      </c>
      <c r="Q367" s="1">
        <v>2.06</v>
      </c>
      <c r="R367" s="1">
        <v>2.0299999999999998</v>
      </c>
      <c r="S367" s="1">
        <v>2.0299999999999998</v>
      </c>
      <c r="T367" s="1">
        <v>2.0299999999999998</v>
      </c>
      <c r="U367" s="1">
        <v>4.9000000000000004</v>
      </c>
      <c r="V367" s="1">
        <v>2.0299999999999998</v>
      </c>
      <c r="W367" s="1">
        <v>2.12</v>
      </c>
      <c r="X367" s="1">
        <v>1.77</v>
      </c>
      <c r="Y367" s="1">
        <v>2.0299999999999998</v>
      </c>
      <c r="Z367" s="1">
        <v>2.0299999999999998</v>
      </c>
      <c r="AA367" s="1">
        <v>2.0299999999999998</v>
      </c>
      <c r="AB367" s="1">
        <v>2.0299999999999998</v>
      </c>
      <c r="AC367" s="1">
        <v>2.0299999999999998</v>
      </c>
      <c r="AD367" s="1">
        <v>2.4300000000000002</v>
      </c>
      <c r="AE367" s="1">
        <v>3.78</v>
      </c>
      <c r="AF367" s="1">
        <v>2.0299999999999998</v>
      </c>
      <c r="AG367" s="1">
        <v>2.0299999999999998</v>
      </c>
      <c r="AH367" s="1">
        <v>2.0299999999999998</v>
      </c>
      <c r="AI367" s="1">
        <v>1.94</v>
      </c>
      <c r="AJ367" s="1">
        <v>2.0299999999999998</v>
      </c>
      <c r="AK367" s="1">
        <v>1.89</v>
      </c>
      <c r="AL367" s="1">
        <v>2.2400000000000002</v>
      </c>
      <c r="AM367" s="1">
        <v>1.72</v>
      </c>
      <c r="AN367" s="1">
        <v>2.0299999999999998</v>
      </c>
      <c r="AO367" s="1">
        <v>3.7</v>
      </c>
      <c r="AQ367" s="83">
        <v>1.85</v>
      </c>
      <c r="AR367" s="83">
        <v>2.0299999999999998</v>
      </c>
    </row>
    <row r="368" spans="1:44" x14ac:dyDescent="0.25">
      <c r="A368" s="1">
        <v>73053100</v>
      </c>
      <c r="B368" s="1" t="s">
        <v>510</v>
      </c>
      <c r="C368" s="1" t="s">
        <v>163</v>
      </c>
      <c r="D368" s="1">
        <v>2.0299999999999998</v>
      </c>
      <c r="E368" s="1">
        <v>2.0299999999999998</v>
      </c>
      <c r="F368" s="1">
        <v>2.0299999999999998</v>
      </c>
      <c r="G368" s="1">
        <v>2.0299999999999998</v>
      </c>
      <c r="H368" s="1">
        <v>2.0299999999999998</v>
      </c>
      <c r="I368" s="1">
        <v>2.12</v>
      </c>
      <c r="J368" s="1">
        <v>0.12</v>
      </c>
      <c r="K368" s="1">
        <v>2.0299999999999998</v>
      </c>
      <c r="L368" s="1">
        <v>2.0299999999999998</v>
      </c>
      <c r="M368" s="1">
        <v>1.85</v>
      </c>
      <c r="N368" s="1">
        <v>2.0299999999999998</v>
      </c>
      <c r="O368" s="1">
        <v>2.0299999999999998</v>
      </c>
      <c r="P368" s="1">
        <v>2.0299999999999998</v>
      </c>
      <c r="Q368" s="1">
        <v>2.06</v>
      </c>
      <c r="R368" s="1">
        <v>2.0299999999999998</v>
      </c>
      <c r="S368" s="1">
        <v>2.0299999999999998</v>
      </c>
      <c r="T368" s="1">
        <v>2.0299999999999998</v>
      </c>
      <c r="U368" s="1">
        <v>4.9000000000000004</v>
      </c>
      <c r="V368" s="1">
        <v>2.0299999999999998</v>
      </c>
      <c r="W368" s="1">
        <v>2.12</v>
      </c>
      <c r="X368" s="1">
        <v>1.77</v>
      </c>
      <c r="Y368" s="1">
        <v>2.0299999999999998</v>
      </c>
      <c r="Z368" s="1">
        <v>2.0299999999999998</v>
      </c>
      <c r="AA368" s="1">
        <v>2.0299999999999998</v>
      </c>
      <c r="AB368" s="1">
        <v>2.0299999999999998</v>
      </c>
      <c r="AC368" s="1">
        <v>2.0299999999999998</v>
      </c>
      <c r="AD368" s="1">
        <v>2.4300000000000002</v>
      </c>
      <c r="AE368" s="1">
        <v>3.78</v>
      </c>
      <c r="AF368" s="1">
        <v>2.0299999999999998</v>
      </c>
      <c r="AG368" s="1">
        <v>2.0299999999999998</v>
      </c>
      <c r="AH368" s="1">
        <v>2.0299999999999998</v>
      </c>
      <c r="AI368" s="1">
        <v>1.94</v>
      </c>
      <c r="AJ368" s="1">
        <v>2.0299999999999998</v>
      </c>
      <c r="AK368" s="1">
        <v>1.89</v>
      </c>
      <c r="AL368" s="1">
        <v>2.2400000000000002</v>
      </c>
      <c r="AM368" s="1">
        <v>1.72</v>
      </c>
      <c r="AN368" s="1">
        <v>2.0299999999999998</v>
      </c>
      <c r="AO368" s="1">
        <v>3.7</v>
      </c>
      <c r="AQ368" s="83">
        <v>1.85</v>
      </c>
      <c r="AR368" s="83">
        <v>2.0299999999999998</v>
      </c>
    </row>
    <row r="369" spans="1:44" x14ac:dyDescent="0.25">
      <c r="A369" s="1">
        <v>73053900</v>
      </c>
      <c r="B369" s="1" t="s">
        <v>511</v>
      </c>
      <c r="C369" s="1" t="s">
        <v>163</v>
      </c>
      <c r="D369" s="1">
        <v>2.0299999999999998</v>
      </c>
      <c r="E369" s="1">
        <v>2.0299999999999998</v>
      </c>
      <c r="F369" s="1">
        <v>2.0299999999999998</v>
      </c>
      <c r="G369" s="1">
        <v>2.0299999999999998</v>
      </c>
      <c r="H369" s="1">
        <v>2.0299999999999998</v>
      </c>
      <c r="I369" s="1">
        <v>2.12</v>
      </c>
      <c r="J369" s="1">
        <v>0.12</v>
      </c>
      <c r="K369" s="1">
        <v>2.0299999999999998</v>
      </c>
      <c r="L369" s="1">
        <v>2.0299999999999998</v>
      </c>
      <c r="M369" s="1">
        <v>1.85</v>
      </c>
      <c r="N369" s="1">
        <v>2.0299999999999998</v>
      </c>
      <c r="O369" s="1">
        <v>2.0299999999999998</v>
      </c>
      <c r="P369" s="1">
        <v>2.0299999999999998</v>
      </c>
      <c r="Q369" s="1">
        <v>2.06</v>
      </c>
      <c r="R369" s="1">
        <v>2.0299999999999998</v>
      </c>
      <c r="S369" s="1">
        <v>2.0299999999999998</v>
      </c>
      <c r="T369" s="1">
        <v>2.0299999999999998</v>
      </c>
      <c r="U369" s="1">
        <v>4.9000000000000004</v>
      </c>
      <c r="V369" s="1">
        <v>2.0299999999999998</v>
      </c>
      <c r="W369" s="1">
        <v>2.12</v>
      </c>
      <c r="X369" s="1">
        <v>1.77</v>
      </c>
      <c r="Y369" s="1">
        <v>2.0299999999999998</v>
      </c>
      <c r="Z369" s="1">
        <v>2.0299999999999998</v>
      </c>
      <c r="AA369" s="1">
        <v>2.0299999999999998</v>
      </c>
      <c r="AB369" s="1">
        <v>2.0299999999999998</v>
      </c>
      <c r="AC369" s="1">
        <v>2.0299999999999998</v>
      </c>
      <c r="AD369" s="1">
        <v>2.4300000000000002</v>
      </c>
      <c r="AE369" s="1">
        <v>3.78</v>
      </c>
      <c r="AF369" s="1">
        <v>2.0299999999999998</v>
      </c>
      <c r="AG369" s="1">
        <v>2.0299999999999998</v>
      </c>
      <c r="AH369" s="1">
        <v>2.0299999999999998</v>
      </c>
      <c r="AI369" s="1">
        <v>1.94</v>
      </c>
      <c r="AJ369" s="1">
        <v>2.0299999999999998</v>
      </c>
      <c r="AK369" s="1">
        <v>1.89</v>
      </c>
      <c r="AL369" s="1">
        <v>2.2400000000000002</v>
      </c>
      <c r="AM369" s="1">
        <v>1.72</v>
      </c>
      <c r="AN369" s="1">
        <v>2.0299999999999998</v>
      </c>
      <c r="AO369" s="1">
        <v>3.7</v>
      </c>
      <c r="AQ369" s="83">
        <v>1.85</v>
      </c>
      <c r="AR369" s="83">
        <v>2.0299999999999998</v>
      </c>
    </row>
    <row r="370" spans="1:44" x14ac:dyDescent="0.25">
      <c r="A370" s="1">
        <v>73059000</v>
      </c>
      <c r="B370" s="1" t="s">
        <v>512</v>
      </c>
      <c r="C370" s="1" t="s">
        <v>163</v>
      </c>
      <c r="D370" s="1">
        <v>2.0299999999999998</v>
      </c>
      <c r="E370" s="1">
        <v>2.0299999999999998</v>
      </c>
      <c r="F370" s="1">
        <v>2.0299999999999998</v>
      </c>
      <c r="G370" s="1">
        <v>2.0299999999999998</v>
      </c>
      <c r="H370" s="1">
        <v>2.0299999999999998</v>
      </c>
      <c r="I370" s="1">
        <v>2.12</v>
      </c>
      <c r="J370" s="1">
        <v>0.12</v>
      </c>
      <c r="K370" s="1">
        <v>2.0299999999999998</v>
      </c>
      <c r="L370" s="1">
        <v>2.0299999999999998</v>
      </c>
      <c r="M370" s="1">
        <v>1.85</v>
      </c>
      <c r="N370" s="1">
        <v>2.0299999999999998</v>
      </c>
      <c r="O370" s="1">
        <v>2.0299999999999998</v>
      </c>
      <c r="P370" s="1">
        <v>2.0299999999999998</v>
      </c>
      <c r="Q370" s="1">
        <v>2.06</v>
      </c>
      <c r="R370" s="1">
        <v>2.0299999999999998</v>
      </c>
      <c r="S370" s="1">
        <v>2.0299999999999998</v>
      </c>
      <c r="T370" s="1">
        <v>2.0299999999999998</v>
      </c>
      <c r="U370" s="1">
        <v>4.9000000000000004</v>
      </c>
      <c r="V370" s="1">
        <v>2.0299999999999998</v>
      </c>
      <c r="W370" s="1">
        <v>2.12</v>
      </c>
      <c r="X370" s="1">
        <v>1.77</v>
      </c>
      <c r="Y370" s="1">
        <v>2.0299999999999998</v>
      </c>
      <c r="Z370" s="1">
        <v>2.0299999999999998</v>
      </c>
      <c r="AA370" s="1">
        <v>2.0299999999999998</v>
      </c>
      <c r="AB370" s="1">
        <v>2.0299999999999998</v>
      </c>
      <c r="AC370" s="1">
        <v>2.0299999999999998</v>
      </c>
      <c r="AD370" s="1">
        <v>2.4300000000000002</v>
      </c>
      <c r="AE370" s="1">
        <v>3.78</v>
      </c>
      <c r="AF370" s="1">
        <v>2.0299999999999998</v>
      </c>
      <c r="AG370" s="1">
        <v>2.0299999999999998</v>
      </c>
      <c r="AH370" s="1">
        <v>2.0299999999999998</v>
      </c>
      <c r="AI370" s="1">
        <v>1.94</v>
      </c>
      <c r="AJ370" s="1">
        <v>2.0299999999999998</v>
      </c>
      <c r="AK370" s="1">
        <v>1.89</v>
      </c>
      <c r="AL370" s="1">
        <v>2.2400000000000002</v>
      </c>
      <c r="AM370" s="1">
        <v>1.72</v>
      </c>
      <c r="AN370" s="1">
        <v>2.0299999999999998</v>
      </c>
      <c r="AO370" s="1">
        <v>3.7</v>
      </c>
      <c r="AQ370" s="83">
        <v>1.85</v>
      </c>
      <c r="AR370" s="83">
        <v>2.0299999999999998</v>
      </c>
    </row>
    <row r="371" spans="1:44" x14ac:dyDescent="0.25">
      <c r="A371" s="1">
        <v>73061100</v>
      </c>
      <c r="B371" s="1" t="s">
        <v>513</v>
      </c>
      <c r="C371" s="1" t="s">
        <v>163</v>
      </c>
      <c r="D371" s="1">
        <v>1.98</v>
      </c>
      <c r="E371" s="1">
        <v>1.98</v>
      </c>
      <c r="F371" s="1">
        <v>1.98</v>
      </c>
      <c r="G371" s="1">
        <v>1.98</v>
      </c>
      <c r="H371" s="1">
        <v>1.98</v>
      </c>
      <c r="I371" s="1">
        <v>2.13</v>
      </c>
      <c r="J371" s="1">
        <v>0.12</v>
      </c>
      <c r="K371" s="1">
        <v>1.98</v>
      </c>
      <c r="L371" s="1">
        <v>1.98</v>
      </c>
      <c r="M371" s="1">
        <v>1.85</v>
      </c>
      <c r="N371" s="1">
        <v>1.98</v>
      </c>
      <c r="O371" s="1">
        <v>1.98</v>
      </c>
      <c r="P371" s="1">
        <v>1.98</v>
      </c>
      <c r="Q371" s="1">
        <v>2.02</v>
      </c>
      <c r="R371" s="1">
        <v>1.98</v>
      </c>
      <c r="S371" s="1">
        <v>1.98</v>
      </c>
      <c r="T371" s="1">
        <v>1.98</v>
      </c>
      <c r="U371" s="1">
        <v>2.73</v>
      </c>
      <c r="V371" s="1">
        <v>1.98</v>
      </c>
      <c r="W371" s="1">
        <v>2.06</v>
      </c>
      <c r="X371" s="1">
        <v>1.72</v>
      </c>
      <c r="Y371" s="1">
        <v>1.98</v>
      </c>
      <c r="Z371" s="1">
        <v>1.98</v>
      </c>
      <c r="AA371" s="1">
        <v>1.98</v>
      </c>
      <c r="AB371" s="1">
        <v>1.98</v>
      </c>
      <c r="AC371" s="1">
        <v>1.98</v>
      </c>
      <c r="AD371" s="1">
        <v>2.33</v>
      </c>
      <c r="AE371" s="1">
        <v>3.71</v>
      </c>
      <c r="AF371" s="1">
        <v>1.98</v>
      </c>
      <c r="AG371" s="1">
        <v>1.98</v>
      </c>
      <c r="AH371" s="1">
        <v>1.98</v>
      </c>
      <c r="AI371" s="1">
        <v>1.92</v>
      </c>
      <c r="AJ371" s="1">
        <v>1.98</v>
      </c>
      <c r="AK371" s="1">
        <v>1.83</v>
      </c>
      <c r="AL371" s="1">
        <v>2.21</v>
      </c>
      <c r="AM371" s="1">
        <v>1.72</v>
      </c>
      <c r="AN371" s="1">
        <v>1.98</v>
      </c>
      <c r="AO371" s="1">
        <v>3.54</v>
      </c>
      <c r="AQ371" s="83">
        <v>1.82</v>
      </c>
      <c r="AR371" s="83">
        <v>1.98</v>
      </c>
    </row>
    <row r="372" spans="1:44" x14ac:dyDescent="0.25">
      <c r="A372" s="1">
        <v>73061900</v>
      </c>
      <c r="B372" s="1" t="s">
        <v>514</v>
      </c>
      <c r="C372" s="1" t="s">
        <v>163</v>
      </c>
      <c r="D372" s="1">
        <v>2.0299999999999998</v>
      </c>
      <c r="E372" s="1">
        <v>2.0299999999999998</v>
      </c>
      <c r="F372" s="1">
        <v>2.0299999999999998</v>
      </c>
      <c r="G372" s="1">
        <v>2.0299999999999998</v>
      </c>
      <c r="H372" s="1">
        <v>2.0299999999999998</v>
      </c>
      <c r="I372" s="1">
        <v>2.12</v>
      </c>
      <c r="J372" s="1">
        <v>0.08</v>
      </c>
      <c r="K372" s="1">
        <v>2.0299999999999998</v>
      </c>
      <c r="L372" s="1">
        <v>2.0299999999999998</v>
      </c>
      <c r="M372" s="1">
        <v>1.85</v>
      </c>
      <c r="N372" s="1">
        <v>2.0299999999999998</v>
      </c>
      <c r="O372" s="1">
        <v>2.0299999999999998</v>
      </c>
      <c r="P372" s="1">
        <v>2.0299999999999998</v>
      </c>
      <c r="Q372" s="1">
        <v>2.06</v>
      </c>
      <c r="R372" s="1">
        <v>2.0299999999999998</v>
      </c>
      <c r="S372" s="1">
        <v>2.0299999999999998</v>
      </c>
      <c r="T372" s="1">
        <v>2.0299999999999998</v>
      </c>
      <c r="U372" s="1">
        <v>4.9000000000000004</v>
      </c>
      <c r="V372" s="1">
        <v>2.0299999999999998</v>
      </c>
      <c r="W372" s="1">
        <v>2.12</v>
      </c>
      <c r="X372" s="1">
        <v>1.77</v>
      </c>
      <c r="Y372" s="1">
        <v>2.0299999999999998</v>
      </c>
      <c r="Z372" s="1">
        <v>2.0299999999999998</v>
      </c>
      <c r="AA372" s="1">
        <v>2.0299999999999998</v>
      </c>
      <c r="AB372" s="1">
        <v>2.0299999999999998</v>
      </c>
      <c r="AC372" s="1">
        <v>2.0299999999999998</v>
      </c>
      <c r="AD372" s="1">
        <v>2.4300000000000002</v>
      </c>
      <c r="AE372" s="1">
        <v>3.78</v>
      </c>
      <c r="AF372" s="1">
        <v>2.0299999999999998</v>
      </c>
      <c r="AG372" s="1">
        <v>2.0299999999999998</v>
      </c>
      <c r="AH372" s="1">
        <v>2.0299999999999998</v>
      </c>
      <c r="AI372" s="1">
        <v>1.94</v>
      </c>
      <c r="AJ372" s="1">
        <v>2.0299999999999998</v>
      </c>
      <c r="AK372" s="1">
        <v>1.89</v>
      </c>
      <c r="AL372" s="1">
        <v>2.2400000000000002</v>
      </c>
      <c r="AM372" s="1">
        <v>1.72</v>
      </c>
      <c r="AN372" s="1">
        <v>2.0299999999999998</v>
      </c>
      <c r="AO372" s="1">
        <v>3.7</v>
      </c>
      <c r="AQ372" s="83">
        <v>1.85</v>
      </c>
      <c r="AR372" s="83">
        <v>2.0299999999999998</v>
      </c>
    </row>
    <row r="373" spans="1:44" x14ac:dyDescent="0.25">
      <c r="A373" s="1">
        <v>73062100</v>
      </c>
      <c r="B373" s="1" t="s">
        <v>515</v>
      </c>
      <c r="C373" s="1" t="s">
        <v>163</v>
      </c>
      <c r="D373" s="1">
        <v>1.98</v>
      </c>
      <c r="E373" s="1">
        <v>1.98</v>
      </c>
      <c r="F373" s="1">
        <v>1.98</v>
      </c>
      <c r="G373" s="1">
        <v>1.98</v>
      </c>
      <c r="H373" s="1">
        <v>1.98</v>
      </c>
      <c r="I373" s="1">
        <v>2.13</v>
      </c>
      <c r="J373" s="1">
        <v>0.12</v>
      </c>
      <c r="K373" s="1">
        <v>1.98</v>
      </c>
      <c r="L373" s="1">
        <v>1.98</v>
      </c>
      <c r="M373" s="1">
        <v>1.85</v>
      </c>
      <c r="N373" s="1">
        <v>1.98</v>
      </c>
      <c r="O373" s="1">
        <v>1.98</v>
      </c>
      <c r="P373" s="1">
        <v>1.98</v>
      </c>
      <c r="Q373" s="1">
        <v>2.02</v>
      </c>
      <c r="R373" s="1">
        <v>1.98</v>
      </c>
      <c r="S373" s="1">
        <v>1.98</v>
      </c>
      <c r="T373" s="1">
        <v>1.98</v>
      </c>
      <c r="U373" s="1">
        <v>2.73</v>
      </c>
      <c r="V373" s="1">
        <v>1.98</v>
      </c>
      <c r="W373" s="1">
        <v>2.06</v>
      </c>
      <c r="X373" s="1">
        <v>1.72</v>
      </c>
      <c r="Y373" s="1">
        <v>1.98</v>
      </c>
      <c r="Z373" s="1">
        <v>1.98</v>
      </c>
      <c r="AA373" s="1">
        <v>1.98</v>
      </c>
      <c r="AB373" s="1">
        <v>1.98</v>
      </c>
      <c r="AC373" s="1">
        <v>1.98</v>
      </c>
      <c r="AD373" s="1">
        <v>2.33</v>
      </c>
      <c r="AE373" s="1">
        <v>3.71</v>
      </c>
      <c r="AF373" s="1">
        <v>1.98</v>
      </c>
      <c r="AG373" s="1">
        <v>1.98</v>
      </c>
      <c r="AH373" s="1">
        <v>1.98</v>
      </c>
      <c r="AI373" s="1">
        <v>1.92</v>
      </c>
      <c r="AJ373" s="1">
        <v>1.98</v>
      </c>
      <c r="AK373" s="1">
        <v>1.83</v>
      </c>
      <c r="AL373" s="1">
        <v>2.21</v>
      </c>
      <c r="AM373" s="1">
        <v>1.72</v>
      </c>
      <c r="AN373" s="1">
        <v>1.98</v>
      </c>
      <c r="AO373" s="1">
        <v>3.54</v>
      </c>
      <c r="AQ373" s="83">
        <v>1.82</v>
      </c>
      <c r="AR373" s="83">
        <v>1.98</v>
      </c>
    </row>
    <row r="374" spans="1:44" x14ac:dyDescent="0.25">
      <c r="A374" s="1">
        <v>73062900</v>
      </c>
      <c r="B374" s="1" t="s">
        <v>516</v>
      </c>
      <c r="C374" s="1" t="s">
        <v>163</v>
      </c>
      <c r="D374" s="1">
        <v>2.0299999999999998</v>
      </c>
      <c r="E374" s="1">
        <v>2.0299999999999998</v>
      </c>
      <c r="F374" s="1">
        <v>2.0299999999999998</v>
      </c>
      <c r="G374" s="1">
        <v>2.0299999999999998</v>
      </c>
      <c r="H374" s="1">
        <v>2.0299999999999998</v>
      </c>
      <c r="I374" s="1">
        <v>2.12</v>
      </c>
      <c r="J374" s="1">
        <v>0.08</v>
      </c>
      <c r="K374" s="1">
        <v>2.0299999999999998</v>
      </c>
      <c r="L374" s="1">
        <v>2.0299999999999998</v>
      </c>
      <c r="M374" s="1">
        <v>1.85</v>
      </c>
      <c r="N374" s="1">
        <v>2.0299999999999998</v>
      </c>
      <c r="O374" s="1">
        <v>2.0299999999999998</v>
      </c>
      <c r="P374" s="1">
        <v>2.0299999999999998</v>
      </c>
      <c r="Q374" s="1">
        <v>2.06</v>
      </c>
      <c r="R374" s="1">
        <v>2.0299999999999998</v>
      </c>
      <c r="S374" s="1">
        <v>2.0299999999999998</v>
      </c>
      <c r="T374" s="1">
        <v>2.0299999999999998</v>
      </c>
      <c r="U374" s="1">
        <v>4.9000000000000004</v>
      </c>
      <c r="V374" s="1">
        <v>2.0299999999999998</v>
      </c>
      <c r="W374" s="1">
        <v>2.12</v>
      </c>
      <c r="X374" s="1">
        <v>1.77</v>
      </c>
      <c r="Y374" s="1">
        <v>2.0299999999999998</v>
      </c>
      <c r="Z374" s="1">
        <v>2.0299999999999998</v>
      </c>
      <c r="AA374" s="1">
        <v>2.0299999999999998</v>
      </c>
      <c r="AB374" s="1">
        <v>2.0299999999999998</v>
      </c>
      <c r="AC374" s="1">
        <v>2.0299999999999998</v>
      </c>
      <c r="AD374" s="1">
        <v>2.4300000000000002</v>
      </c>
      <c r="AE374" s="1">
        <v>3.78</v>
      </c>
      <c r="AF374" s="1">
        <v>2.0299999999999998</v>
      </c>
      <c r="AG374" s="1">
        <v>2.0299999999999998</v>
      </c>
      <c r="AH374" s="1">
        <v>2.0299999999999998</v>
      </c>
      <c r="AI374" s="1">
        <v>1.94</v>
      </c>
      <c r="AJ374" s="1">
        <v>2.0299999999999998</v>
      </c>
      <c r="AK374" s="1">
        <v>1.89</v>
      </c>
      <c r="AL374" s="1">
        <v>2.2400000000000002</v>
      </c>
      <c r="AM374" s="1">
        <v>1.72</v>
      </c>
      <c r="AN374" s="1">
        <v>2.0299999999999998</v>
      </c>
      <c r="AO374" s="1">
        <v>3.7</v>
      </c>
      <c r="AQ374" s="83">
        <v>1.85</v>
      </c>
      <c r="AR374" s="83">
        <v>2.0299999999999998</v>
      </c>
    </row>
    <row r="375" spans="1:44" x14ac:dyDescent="0.25">
      <c r="A375" s="1">
        <v>73063012</v>
      </c>
      <c r="B375" s="1" t="s">
        <v>517</v>
      </c>
      <c r="C375" s="1" t="s">
        <v>163</v>
      </c>
      <c r="D375" s="1">
        <v>2.0299999999999998</v>
      </c>
      <c r="E375" s="1">
        <v>2.0299999999999998</v>
      </c>
      <c r="F375" s="1">
        <v>2.0299999999999998</v>
      </c>
      <c r="G375" s="1">
        <v>2.0299999999999998</v>
      </c>
      <c r="H375" s="1">
        <v>2.0299999999999998</v>
      </c>
      <c r="I375" s="1">
        <v>2.12</v>
      </c>
      <c r="J375" s="1">
        <v>0.08</v>
      </c>
      <c r="K375" s="1">
        <v>2.0299999999999998</v>
      </c>
      <c r="L375" s="1">
        <v>2.0299999999999998</v>
      </c>
      <c r="M375" s="1">
        <v>1.85</v>
      </c>
      <c r="N375" s="1">
        <v>2.0299999999999998</v>
      </c>
      <c r="O375" s="1">
        <v>2.0299999999999998</v>
      </c>
      <c r="P375" s="1">
        <v>2.0299999999999998</v>
      </c>
      <c r="Q375" s="1">
        <v>2.06</v>
      </c>
      <c r="R375" s="1">
        <v>2.0299999999999998</v>
      </c>
      <c r="S375" s="1">
        <v>2.0299999999999998</v>
      </c>
      <c r="T375" s="1">
        <v>2.0299999999999998</v>
      </c>
      <c r="U375" s="1">
        <v>4.9000000000000004</v>
      </c>
      <c r="V375" s="1">
        <v>2.0299999999999998</v>
      </c>
      <c r="W375" s="1">
        <v>2.12</v>
      </c>
      <c r="X375" s="1">
        <v>1.77</v>
      </c>
      <c r="Y375" s="1">
        <v>2.0299999999999998</v>
      </c>
      <c r="Z375" s="1">
        <v>2.0299999999999998</v>
      </c>
      <c r="AA375" s="1">
        <v>2.0299999999999998</v>
      </c>
      <c r="AB375" s="1">
        <v>2.0299999999999998</v>
      </c>
      <c r="AC375" s="1">
        <v>2.0299999999999998</v>
      </c>
      <c r="AD375" s="1">
        <v>2.4300000000000002</v>
      </c>
      <c r="AE375" s="1">
        <v>3.78</v>
      </c>
      <c r="AF375" s="1">
        <v>2.0299999999999998</v>
      </c>
      <c r="AG375" s="1">
        <v>2.0299999999999998</v>
      </c>
      <c r="AH375" s="1">
        <v>2.0299999999999998</v>
      </c>
      <c r="AI375" s="1">
        <v>1.94</v>
      </c>
      <c r="AJ375" s="1">
        <v>2.0299999999999998</v>
      </c>
      <c r="AK375" s="1">
        <v>1.89</v>
      </c>
      <c r="AL375" s="1">
        <v>2.2400000000000002</v>
      </c>
      <c r="AM375" s="1">
        <v>1.72</v>
      </c>
      <c r="AN375" s="1">
        <v>2.0299999999999998</v>
      </c>
      <c r="AO375" s="1">
        <v>3.7</v>
      </c>
      <c r="AQ375" s="83">
        <v>1.85</v>
      </c>
      <c r="AR375" s="83">
        <v>2.0299999999999998</v>
      </c>
    </row>
    <row r="376" spans="1:44" x14ac:dyDescent="0.25">
      <c r="A376" s="1">
        <v>73063018</v>
      </c>
      <c r="B376" s="1" t="s">
        <v>518</v>
      </c>
      <c r="C376" s="1" t="s">
        <v>163</v>
      </c>
      <c r="D376" s="1">
        <v>2.0099999999999998</v>
      </c>
      <c r="E376" s="1">
        <v>2.0099999999999998</v>
      </c>
      <c r="F376" s="1">
        <v>2.0099999999999998</v>
      </c>
      <c r="G376" s="1">
        <v>2.0099999999999998</v>
      </c>
      <c r="H376" s="1">
        <v>2.0099999999999998</v>
      </c>
      <c r="I376" s="1">
        <v>2.02</v>
      </c>
      <c r="J376" s="1">
        <v>0.08</v>
      </c>
      <c r="K376" s="1">
        <v>2.0099999999999998</v>
      </c>
      <c r="L376" s="1">
        <v>2.0099999999999998</v>
      </c>
      <c r="M376" s="1">
        <v>1.84</v>
      </c>
      <c r="N376" s="1">
        <v>2.0099999999999998</v>
      </c>
      <c r="O376" s="1">
        <v>2.0099999999999998</v>
      </c>
      <c r="P376" s="1">
        <v>2.0099999999999998</v>
      </c>
      <c r="Q376" s="1">
        <v>2.0299999999999998</v>
      </c>
      <c r="R376" s="1">
        <v>2.0099999999999998</v>
      </c>
      <c r="S376" s="1">
        <v>2.0099999999999998</v>
      </c>
      <c r="T376" s="1">
        <v>2.0099999999999998</v>
      </c>
      <c r="U376" s="1">
        <v>4.9000000000000004</v>
      </c>
      <c r="V376" s="1">
        <v>2.0099999999999998</v>
      </c>
      <c r="W376" s="1">
        <v>2.1</v>
      </c>
      <c r="X376" s="1">
        <v>1.76</v>
      </c>
      <c r="Y376" s="1">
        <v>2.0099999999999998</v>
      </c>
      <c r="Z376" s="1">
        <v>2.0099999999999998</v>
      </c>
      <c r="AA376" s="1">
        <v>2.0099999999999998</v>
      </c>
      <c r="AB376" s="1">
        <v>2.0099999999999998</v>
      </c>
      <c r="AC376" s="1">
        <v>2.0099999999999998</v>
      </c>
      <c r="AD376" s="1">
        <v>2.4300000000000002</v>
      </c>
      <c r="AE376" s="1">
        <v>3.65</v>
      </c>
      <c r="AF376" s="1">
        <v>2.0099999999999998</v>
      </c>
      <c r="AG376" s="1">
        <v>2.0099999999999998</v>
      </c>
      <c r="AH376" s="1">
        <v>2.0099999999999998</v>
      </c>
      <c r="AI376" s="1">
        <v>1.89</v>
      </c>
      <c r="AJ376" s="1">
        <v>2.0099999999999998</v>
      </c>
      <c r="AK376" s="1">
        <v>1.88</v>
      </c>
      <c r="AL376" s="1">
        <v>2.1800000000000002</v>
      </c>
      <c r="AM376" s="1">
        <v>1.66</v>
      </c>
      <c r="AN376" s="1">
        <v>2.0099999999999998</v>
      </c>
      <c r="AO376" s="1">
        <v>3.65</v>
      </c>
      <c r="AQ376" s="83">
        <v>1.82</v>
      </c>
      <c r="AR376" s="83">
        <v>2.0099999999999998</v>
      </c>
    </row>
    <row r="377" spans="1:44" x14ac:dyDescent="0.25">
      <c r="A377" s="1">
        <v>73063041</v>
      </c>
      <c r="B377" s="1" t="s">
        <v>519</v>
      </c>
      <c r="C377" s="1" t="s">
        <v>163</v>
      </c>
      <c r="D377" s="1">
        <v>1.97</v>
      </c>
      <c r="E377" s="1">
        <v>1.97</v>
      </c>
      <c r="F377" s="1">
        <v>1.97</v>
      </c>
      <c r="G377" s="1">
        <v>1.97</v>
      </c>
      <c r="H377" s="1">
        <v>1.97</v>
      </c>
      <c r="I377" s="1">
        <v>2.21</v>
      </c>
      <c r="J377" s="1">
        <v>0.08</v>
      </c>
      <c r="K377" s="1">
        <v>1.97</v>
      </c>
      <c r="L377" s="1">
        <v>1.97</v>
      </c>
      <c r="M377" s="1">
        <v>1.86</v>
      </c>
      <c r="N377" s="1">
        <v>1.97</v>
      </c>
      <c r="O377" s="1">
        <v>1.97</v>
      </c>
      <c r="P377" s="1">
        <v>1.97</v>
      </c>
      <c r="Q377" s="1">
        <v>2.06</v>
      </c>
      <c r="R377" s="1">
        <v>1.97</v>
      </c>
      <c r="S377" s="1">
        <v>1.97</v>
      </c>
      <c r="T377" s="1">
        <v>1.97</v>
      </c>
      <c r="U377" s="1">
        <v>4.91</v>
      </c>
      <c r="V377" s="1">
        <v>1.97</v>
      </c>
      <c r="W377" s="1">
        <v>2.14</v>
      </c>
      <c r="X377" s="1">
        <v>1.79</v>
      </c>
      <c r="Y377" s="1">
        <v>1.97</v>
      </c>
      <c r="Z377" s="1">
        <v>1.97</v>
      </c>
      <c r="AA377" s="1">
        <v>1.97</v>
      </c>
      <c r="AB377" s="1">
        <v>1.97</v>
      </c>
      <c r="AC377" s="1">
        <v>1.97</v>
      </c>
      <c r="AD377" s="1">
        <v>2.4300000000000002</v>
      </c>
      <c r="AE377" s="1">
        <v>3.9</v>
      </c>
      <c r="AF377" s="1">
        <v>1.97</v>
      </c>
      <c r="AG377" s="1">
        <v>1.97</v>
      </c>
      <c r="AH377" s="1">
        <v>1.97</v>
      </c>
      <c r="AI377" s="1">
        <v>1.94</v>
      </c>
      <c r="AJ377" s="1">
        <v>1.97</v>
      </c>
      <c r="AK377" s="1">
        <v>1.9</v>
      </c>
      <c r="AL377" s="1">
        <v>2.31</v>
      </c>
      <c r="AM377" s="1">
        <v>1.78</v>
      </c>
      <c r="AN377" s="1">
        <v>1.97</v>
      </c>
      <c r="AO377" s="1">
        <v>3.7</v>
      </c>
      <c r="AQ377" s="83">
        <v>1.88</v>
      </c>
      <c r="AR377" s="83">
        <v>1.97</v>
      </c>
    </row>
    <row r="378" spans="1:44" x14ac:dyDescent="0.25">
      <c r="A378" s="1">
        <v>73063049</v>
      </c>
      <c r="B378" s="1" t="s">
        <v>520</v>
      </c>
      <c r="C378" s="1" t="s">
        <v>163</v>
      </c>
      <c r="D378" s="1">
        <v>1.97</v>
      </c>
      <c r="E378" s="1">
        <v>1.97</v>
      </c>
      <c r="F378" s="1">
        <v>1.97</v>
      </c>
      <c r="G378" s="1">
        <v>1.97</v>
      </c>
      <c r="H378" s="1">
        <v>1.97</v>
      </c>
      <c r="I378" s="1">
        <v>2.21</v>
      </c>
      <c r="J378" s="1">
        <v>0.08</v>
      </c>
      <c r="K378" s="1">
        <v>1.97</v>
      </c>
      <c r="L378" s="1">
        <v>1.97</v>
      </c>
      <c r="M378" s="1">
        <v>1.86</v>
      </c>
      <c r="N378" s="1">
        <v>1.97</v>
      </c>
      <c r="O378" s="1">
        <v>1.97</v>
      </c>
      <c r="P378" s="1">
        <v>1.97</v>
      </c>
      <c r="Q378" s="1">
        <v>2.06</v>
      </c>
      <c r="R378" s="1">
        <v>1.97</v>
      </c>
      <c r="S378" s="1">
        <v>1.97</v>
      </c>
      <c r="T378" s="1">
        <v>1.97</v>
      </c>
      <c r="U378" s="1">
        <v>4.91</v>
      </c>
      <c r="V378" s="1">
        <v>1.97</v>
      </c>
      <c r="W378" s="1">
        <v>2.14</v>
      </c>
      <c r="X378" s="1">
        <v>1.79</v>
      </c>
      <c r="Y378" s="1">
        <v>1.97</v>
      </c>
      <c r="Z378" s="1">
        <v>1.97</v>
      </c>
      <c r="AA378" s="1">
        <v>1.97</v>
      </c>
      <c r="AB378" s="1">
        <v>1.97</v>
      </c>
      <c r="AC378" s="1">
        <v>1.97</v>
      </c>
      <c r="AD378" s="1">
        <v>2.4300000000000002</v>
      </c>
      <c r="AE378" s="1">
        <v>3.9</v>
      </c>
      <c r="AF378" s="1">
        <v>1.97</v>
      </c>
      <c r="AG378" s="1">
        <v>1.97</v>
      </c>
      <c r="AH378" s="1">
        <v>1.97</v>
      </c>
      <c r="AI378" s="1">
        <v>1.94</v>
      </c>
      <c r="AJ378" s="1">
        <v>1.97</v>
      </c>
      <c r="AK378" s="1">
        <v>1.9</v>
      </c>
      <c r="AL378" s="1">
        <v>2.31</v>
      </c>
      <c r="AM378" s="1">
        <v>1.78</v>
      </c>
      <c r="AN378" s="1">
        <v>1.97</v>
      </c>
      <c r="AO378" s="1">
        <v>3.7</v>
      </c>
      <c r="AQ378" s="83">
        <v>1.88</v>
      </c>
      <c r="AR378" s="83">
        <v>1.97</v>
      </c>
    </row>
    <row r="379" spans="1:44" x14ac:dyDescent="0.25">
      <c r="A379" s="1">
        <v>73063072</v>
      </c>
      <c r="B379" s="1" t="s">
        <v>521</v>
      </c>
      <c r="C379" s="1" t="s">
        <v>163</v>
      </c>
      <c r="D379" s="1">
        <v>1.97</v>
      </c>
      <c r="E379" s="1">
        <v>1.97</v>
      </c>
      <c r="F379" s="1">
        <v>1.97</v>
      </c>
      <c r="G379" s="1">
        <v>1.97</v>
      </c>
      <c r="H379" s="1">
        <v>1.97</v>
      </c>
      <c r="I379" s="1">
        <v>2.21</v>
      </c>
      <c r="J379" s="1">
        <v>0.08</v>
      </c>
      <c r="K379" s="1">
        <v>1.97</v>
      </c>
      <c r="L379" s="1">
        <v>1.97</v>
      </c>
      <c r="M379" s="1">
        <v>1.86</v>
      </c>
      <c r="N379" s="1">
        <v>1.97</v>
      </c>
      <c r="O379" s="1">
        <v>1.97</v>
      </c>
      <c r="P379" s="1">
        <v>1.97</v>
      </c>
      <c r="Q379" s="1">
        <v>2.06</v>
      </c>
      <c r="R379" s="1">
        <v>1.97</v>
      </c>
      <c r="S379" s="1">
        <v>1.97</v>
      </c>
      <c r="T379" s="1">
        <v>1.97</v>
      </c>
      <c r="U379" s="1">
        <v>4.91</v>
      </c>
      <c r="V379" s="1">
        <v>1.97</v>
      </c>
      <c r="W379" s="1">
        <v>2.14</v>
      </c>
      <c r="X379" s="1">
        <v>1.79</v>
      </c>
      <c r="Y379" s="1">
        <v>1.97</v>
      </c>
      <c r="Z379" s="1">
        <v>1.97</v>
      </c>
      <c r="AA379" s="1">
        <v>1.97</v>
      </c>
      <c r="AB379" s="1">
        <v>1.97</v>
      </c>
      <c r="AC379" s="1">
        <v>1.97</v>
      </c>
      <c r="AD379" s="1">
        <v>2.4300000000000002</v>
      </c>
      <c r="AE379" s="1">
        <v>3.9</v>
      </c>
      <c r="AF379" s="1">
        <v>1.97</v>
      </c>
      <c r="AG379" s="1">
        <v>1.97</v>
      </c>
      <c r="AH379" s="1">
        <v>1.97</v>
      </c>
      <c r="AI379" s="1">
        <v>1.94</v>
      </c>
      <c r="AJ379" s="1">
        <v>1.97</v>
      </c>
      <c r="AK379" s="1">
        <v>1.9</v>
      </c>
      <c r="AL379" s="1">
        <v>2.31</v>
      </c>
      <c r="AM379" s="1">
        <v>1.78</v>
      </c>
      <c r="AN379" s="1">
        <v>1.97</v>
      </c>
      <c r="AO379" s="1">
        <v>3.7</v>
      </c>
      <c r="AQ379" s="83">
        <v>1.88</v>
      </c>
      <c r="AR379" s="83">
        <v>1.97</v>
      </c>
    </row>
    <row r="380" spans="1:44" x14ac:dyDescent="0.25">
      <c r="A380" s="1">
        <v>73063077</v>
      </c>
      <c r="B380" s="1" t="s">
        <v>522</v>
      </c>
      <c r="C380" s="1" t="s">
        <v>163</v>
      </c>
      <c r="D380" s="1">
        <v>1.97</v>
      </c>
      <c r="E380" s="1">
        <v>1.97</v>
      </c>
      <c r="F380" s="1">
        <v>1.97</v>
      </c>
      <c r="G380" s="1">
        <v>1.97</v>
      </c>
      <c r="H380" s="1">
        <v>1.97</v>
      </c>
      <c r="I380" s="1">
        <v>2.21</v>
      </c>
      <c r="J380" s="1">
        <v>0.08</v>
      </c>
      <c r="K380" s="1">
        <v>1.97</v>
      </c>
      <c r="L380" s="1">
        <v>1.97</v>
      </c>
      <c r="M380" s="1">
        <v>1.86</v>
      </c>
      <c r="N380" s="1">
        <v>1.97</v>
      </c>
      <c r="O380" s="1">
        <v>1.97</v>
      </c>
      <c r="P380" s="1">
        <v>1.97</v>
      </c>
      <c r="Q380" s="1">
        <v>2.06</v>
      </c>
      <c r="R380" s="1">
        <v>1.97</v>
      </c>
      <c r="S380" s="1">
        <v>1.97</v>
      </c>
      <c r="T380" s="1">
        <v>1.97</v>
      </c>
      <c r="U380" s="1">
        <v>4.91</v>
      </c>
      <c r="V380" s="1">
        <v>1.97</v>
      </c>
      <c r="W380" s="1">
        <v>2.14</v>
      </c>
      <c r="X380" s="1">
        <v>1.79</v>
      </c>
      <c r="Y380" s="1">
        <v>1.97</v>
      </c>
      <c r="Z380" s="1">
        <v>1.97</v>
      </c>
      <c r="AA380" s="1">
        <v>1.97</v>
      </c>
      <c r="AB380" s="1">
        <v>1.97</v>
      </c>
      <c r="AC380" s="1">
        <v>1.97</v>
      </c>
      <c r="AD380" s="1">
        <v>2.4300000000000002</v>
      </c>
      <c r="AE380" s="1">
        <v>3.9</v>
      </c>
      <c r="AF380" s="1">
        <v>1.97</v>
      </c>
      <c r="AG380" s="1">
        <v>1.97</v>
      </c>
      <c r="AH380" s="1">
        <v>1.97</v>
      </c>
      <c r="AI380" s="1">
        <v>1.94</v>
      </c>
      <c r="AJ380" s="1">
        <v>1.97</v>
      </c>
      <c r="AK380" s="1">
        <v>1.9</v>
      </c>
      <c r="AL380" s="1">
        <v>2.31</v>
      </c>
      <c r="AM380" s="1">
        <v>1.78</v>
      </c>
      <c r="AN380" s="1">
        <v>1.97</v>
      </c>
      <c r="AO380" s="1">
        <v>3.7</v>
      </c>
      <c r="AQ380" s="83">
        <v>1.88</v>
      </c>
      <c r="AR380" s="83">
        <v>1.97</v>
      </c>
    </row>
    <row r="381" spans="1:44" x14ac:dyDescent="0.25">
      <c r="A381" s="1">
        <v>73063080</v>
      </c>
      <c r="B381" s="1" t="s">
        <v>523</v>
      </c>
      <c r="C381" s="1" t="s">
        <v>163</v>
      </c>
      <c r="D381" s="1">
        <v>1.97</v>
      </c>
      <c r="E381" s="1">
        <v>1.97</v>
      </c>
      <c r="F381" s="1">
        <v>1.97</v>
      </c>
      <c r="G381" s="1">
        <v>1.97</v>
      </c>
      <c r="H381" s="1">
        <v>1.97</v>
      </c>
      <c r="I381" s="1">
        <v>2.21</v>
      </c>
      <c r="J381" s="1">
        <v>0.08</v>
      </c>
      <c r="K381" s="1">
        <v>1.97</v>
      </c>
      <c r="L381" s="1">
        <v>1.97</v>
      </c>
      <c r="M381" s="1">
        <v>1.86</v>
      </c>
      <c r="N381" s="1">
        <v>1.97</v>
      </c>
      <c r="O381" s="1">
        <v>1.97</v>
      </c>
      <c r="P381" s="1">
        <v>1.97</v>
      </c>
      <c r="Q381" s="1">
        <v>2.06</v>
      </c>
      <c r="R381" s="1">
        <v>1.97</v>
      </c>
      <c r="S381" s="1">
        <v>1.97</v>
      </c>
      <c r="T381" s="1">
        <v>1.97</v>
      </c>
      <c r="U381" s="1">
        <v>4.91</v>
      </c>
      <c r="V381" s="1">
        <v>1.97</v>
      </c>
      <c r="W381" s="1">
        <v>2.14</v>
      </c>
      <c r="X381" s="1">
        <v>1.79</v>
      </c>
      <c r="Y381" s="1">
        <v>1.97</v>
      </c>
      <c r="Z381" s="1">
        <v>1.97</v>
      </c>
      <c r="AA381" s="1">
        <v>1.97</v>
      </c>
      <c r="AB381" s="1">
        <v>1.97</v>
      </c>
      <c r="AC381" s="1">
        <v>1.97</v>
      </c>
      <c r="AD381" s="1">
        <v>2.4300000000000002</v>
      </c>
      <c r="AE381" s="1">
        <v>3.9</v>
      </c>
      <c r="AF381" s="1">
        <v>1.97</v>
      </c>
      <c r="AG381" s="1">
        <v>1.97</v>
      </c>
      <c r="AH381" s="1">
        <v>1.97</v>
      </c>
      <c r="AI381" s="1">
        <v>1.94</v>
      </c>
      <c r="AJ381" s="1">
        <v>1.97</v>
      </c>
      <c r="AK381" s="1">
        <v>1.9</v>
      </c>
      <c r="AL381" s="1">
        <v>2.31</v>
      </c>
      <c r="AM381" s="1">
        <v>1.78</v>
      </c>
      <c r="AN381" s="1">
        <v>1.97</v>
      </c>
      <c r="AO381" s="1">
        <v>3.7</v>
      </c>
      <c r="AQ381" s="83">
        <v>1.88</v>
      </c>
      <c r="AR381" s="83">
        <v>1.97</v>
      </c>
    </row>
    <row r="382" spans="1:44" x14ac:dyDescent="0.25">
      <c r="A382" s="1">
        <v>73064020</v>
      </c>
      <c r="B382" s="1" t="s">
        <v>524</v>
      </c>
      <c r="C382" s="1" t="s">
        <v>163</v>
      </c>
      <c r="D382" s="1">
        <v>1.98</v>
      </c>
      <c r="E382" s="1">
        <v>1.98</v>
      </c>
      <c r="F382" s="1">
        <v>1.98</v>
      </c>
      <c r="G382" s="1">
        <v>1.98</v>
      </c>
      <c r="H382" s="1">
        <v>1.98</v>
      </c>
      <c r="I382" s="1">
        <v>2.13</v>
      </c>
      <c r="J382" s="1">
        <v>0.12</v>
      </c>
      <c r="K382" s="1">
        <v>1.98</v>
      </c>
      <c r="L382" s="1">
        <v>1.98</v>
      </c>
      <c r="M382" s="1">
        <v>1.85</v>
      </c>
      <c r="N382" s="1">
        <v>1.98</v>
      </c>
      <c r="O382" s="1">
        <v>1.98</v>
      </c>
      <c r="P382" s="1">
        <v>1.98</v>
      </c>
      <c r="Q382" s="1">
        <v>2.02</v>
      </c>
      <c r="R382" s="1">
        <v>1.98</v>
      </c>
      <c r="S382" s="1">
        <v>1.98</v>
      </c>
      <c r="T382" s="1">
        <v>1.98</v>
      </c>
      <c r="U382" s="1">
        <v>2.73</v>
      </c>
      <c r="V382" s="1">
        <v>1.98</v>
      </c>
      <c r="W382" s="1">
        <v>2.06</v>
      </c>
      <c r="X382" s="1">
        <v>1.72</v>
      </c>
      <c r="Y382" s="1">
        <v>1.98</v>
      </c>
      <c r="Z382" s="1">
        <v>1.98</v>
      </c>
      <c r="AA382" s="1">
        <v>1.98</v>
      </c>
      <c r="AB382" s="1">
        <v>1.98</v>
      </c>
      <c r="AC382" s="1">
        <v>1.98</v>
      </c>
      <c r="AD382" s="1">
        <v>2.33</v>
      </c>
      <c r="AE382" s="1">
        <v>3.71</v>
      </c>
      <c r="AF382" s="1">
        <v>1.98</v>
      </c>
      <c r="AG382" s="1">
        <v>1.98</v>
      </c>
      <c r="AH382" s="1">
        <v>1.98</v>
      </c>
      <c r="AI382" s="1">
        <v>1.92</v>
      </c>
      <c r="AJ382" s="1">
        <v>1.98</v>
      </c>
      <c r="AK382" s="1">
        <v>1.83</v>
      </c>
      <c r="AL382" s="1">
        <v>2.21</v>
      </c>
      <c r="AM382" s="1">
        <v>1.72</v>
      </c>
      <c r="AN382" s="1">
        <v>1.98</v>
      </c>
      <c r="AO382" s="1">
        <v>3.54</v>
      </c>
      <c r="AQ382" s="83">
        <v>1.82</v>
      </c>
      <c r="AR382" s="83">
        <v>1.98</v>
      </c>
    </row>
    <row r="383" spans="1:44" x14ac:dyDescent="0.25">
      <c r="A383" s="1">
        <v>73064080</v>
      </c>
      <c r="B383" s="1" t="s">
        <v>525</v>
      </c>
      <c r="C383" s="1" t="s">
        <v>163</v>
      </c>
      <c r="D383" s="1">
        <v>1.95</v>
      </c>
      <c r="E383" s="1">
        <v>1.95</v>
      </c>
      <c r="F383" s="1">
        <v>1.95</v>
      </c>
      <c r="G383" s="1">
        <v>1.95</v>
      </c>
      <c r="H383" s="1">
        <v>1.95</v>
      </c>
      <c r="I383" s="1">
        <v>2.0299999999999998</v>
      </c>
      <c r="J383" s="1">
        <v>0.08</v>
      </c>
      <c r="K383" s="1">
        <v>1.95</v>
      </c>
      <c r="L383" s="1">
        <v>1.95</v>
      </c>
      <c r="M383" s="1">
        <v>1.77</v>
      </c>
      <c r="N383" s="1">
        <v>1.95</v>
      </c>
      <c r="O383" s="1">
        <v>1.95</v>
      </c>
      <c r="P383" s="1">
        <v>1.95</v>
      </c>
      <c r="Q383" s="1">
        <v>1.98</v>
      </c>
      <c r="R383" s="1">
        <v>1.95</v>
      </c>
      <c r="S383" s="1">
        <v>1.95</v>
      </c>
      <c r="T383" s="1">
        <v>1.95</v>
      </c>
      <c r="U383" s="1">
        <v>2.74</v>
      </c>
      <c r="V383" s="1">
        <v>1.95</v>
      </c>
      <c r="W383" s="1">
        <v>2.0299999999999998</v>
      </c>
      <c r="X383" s="1">
        <v>1.7</v>
      </c>
      <c r="Y383" s="1">
        <v>1.95</v>
      </c>
      <c r="Z383" s="1">
        <v>1.95</v>
      </c>
      <c r="AA383" s="1">
        <v>1.95</v>
      </c>
      <c r="AB383" s="1">
        <v>1.95</v>
      </c>
      <c r="AC383" s="1">
        <v>1.95</v>
      </c>
      <c r="AD383" s="1">
        <v>2.33</v>
      </c>
      <c r="AE383" s="1">
        <v>3.6</v>
      </c>
      <c r="AF383" s="1">
        <v>1.95</v>
      </c>
      <c r="AG383" s="1">
        <v>1.95</v>
      </c>
      <c r="AH383" s="1">
        <v>1.95</v>
      </c>
      <c r="AI383" s="1">
        <v>1.87</v>
      </c>
      <c r="AJ383" s="1">
        <v>1.95</v>
      </c>
      <c r="AK383" s="1">
        <v>1.81</v>
      </c>
      <c r="AL383" s="1">
        <v>2.15</v>
      </c>
      <c r="AM383" s="1">
        <v>1.65</v>
      </c>
      <c r="AN383" s="1">
        <v>1.95</v>
      </c>
      <c r="AO383" s="1">
        <v>3.54</v>
      </c>
      <c r="AQ383" s="83">
        <v>1.78</v>
      </c>
      <c r="AR383" s="83">
        <v>1.95</v>
      </c>
    </row>
    <row r="384" spans="1:44" x14ac:dyDescent="0.25">
      <c r="A384" s="1">
        <v>73065021</v>
      </c>
      <c r="B384" s="1" t="s">
        <v>526</v>
      </c>
      <c r="C384" s="1" t="s">
        <v>163</v>
      </c>
      <c r="D384" s="1">
        <v>1.97</v>
      </c>
      <c r="E384" s="1">
        <v>1.97</v>
      </c>
      <c r="F384" s="1">
        <v>1.97</v>
      </c>
      <c r="G384" s="1">
        <v>1.97</v>
      </c>
      <c r="H384" s="1">
        <v>1.97</v>
      </c>
      <c r="I384" s="1">
        <v>2.12</v>
      </c>
      <c r="J384" s="1">
        <v>0.08</v>
      </c>
      <c r="K384" s="1">
        <v>1.97</v>
      </c>
      <c r="L384" s="1">
        <v>1.97</v>
      </c>
      <c r="M384" s="1">
        <v>1.78</v>
      </c>
      <c r="N384" s="1">
        <v>1.97</v>
      </c>
      <c r="O384" s="1">
        <v>1.97</v>
      </c>
      <c r="P384" s="1">
        <v>1.97</v>
      </c>
      <c r="Q384" s="1">
        <v>2.0099999999999998</v>
      </c>
      <c r="R384" s="1">
        <v>1.97</v>
      </c>
      <c r="S384" s="1">
        <v>1.97</v>
      </c>
      <c r="T384" s="1">
        <v>1.97</v>
      </c>
      <c r="U384" s="1">
        <v>2.74</v>
      </c>
      <c r="V384" s="1">
        <v>1.97</v>
      </c>
      <c r="W384" s="1">
        <v>2.0499999999999998</v>
      </c>
      <c r="X384" s="1">
        <v>1.71</v>
      </c>
      <c r="Y384" s="1">
        <v>1.97</v>
      </c>
      <c r="Z384" s="1">
        <v>1.97</v>
      </c>
      <c r="AA384" s="1">
        <v>1.97</v>
      </c>
      <c r="AB384" s="1">
        <v>1.97</v>
      </c>
      <c r="AC384" s="1">
        <v>1.97</v>
      </c>
      <c r="AD384" s="1">
        <v>2.33</v>
      </c>
      <c r="AE384" s="1">
        <v>3.73</v>
      </c>
      <c r="AF384" s="1">
        <v>1.97</v>
      </c>
      <c r="AG384" s="1">
        <v>1.97</v>
      </c>
      <c r="AH384" s="1">
        <v>1.97</v>
      </c>
      <c r="AI384" s="1">
        <v>1.91</v>
      </c>
      <c r="AJ384" s="1">
        <v>1.97</v>
      </c>
      <c r="AK384" s="1">
        <v>1.82</v>
      </c>
      <c r="AL384" s="1">
        <v>2.21</v>
      </c>
      <c r="AM384" s="1">
        <v>1.7</v>
      </c>
      <c r="AN384" s="1">
        <v>1.97</v>
      </c>
      <c r="AO384" s="1">
        <v>3.58</v>
      </c>
      <c r="AQ384" s="83">
        <v>1.81</v>
      </c>
      <c r="AR384" s="83">
        <v>1.97</v>
      </c>
    </row>
    <row r="385" spans="1:44" x14ac:dyDescent="0.25">
      <c r="A385" s="1">
        <v>73065029</v>
      </c>
      <c r="B385" s="1" t="s">
        <v>527</v>
      </c>
      <c r="C385" s="1" t="s">
        <v>163</v>
      </c>
      <c r="D385" s="1">
        <v>1.95</v>
      </c>
      <c r="E385" s="1">
        <v>1.95</v>
      </c>
      <c r="F385" s="1">
        <v>1.95</v>
      </c>
      <c r="G385" s="1">
        <v>1.95</v>
      </c>
      <c r="H385" s="1">
        <v>1.95</v>
      </c>
      <c r="I385" s="1">
        <v>2.0299999999999998</v>
      </c>
      <c r="J385" s="1">
        <v>0.08</v>
      </c>
      <c r="K385" s="1">
        <v>1.95</v>
      </c>
      <c r="L385" s="1">
        <v>1.95</v>
      </c>
      <c r="M385" s="1">
        <v>1.77</v>
      </c>
      <c r="N385" s="1">
        <v>1.95</v>
      </c>
      <c r="O385" s="1">
        <v>1.95</v>
      </c>
      <c r="P385" s="1">
        <v>1.95</v>
      </c>
      <c r="Q385" s="1">
        <v>1.98</v>
      </c>
      <c r="R385" s="1">
        <v>1.95</v>
      </c>
      <c r="S385" s="1">
        <v>1.95</v>
      </c>
      <c r="T385" s="1">
        <v>1.95</v>
      </c>
      <c r="U385" s="1">
        <v>2.74</v>
      </c>
      <c r="V385" s="1">
        <v>1.95</v>
      </c>
      <c r="W385" s="1">
        <v>2.0299999999999998</v>
      </c>
      <c r="X385" s="1">
        <v>1.7</v>
      </c>
      <c r="Y385" s="1">
        <v>1.95</v>
      </c>
      <c r="Z385" s="1">
        <v>1.95</v>
      </c>
      <c r="AA385" s="1">
        <v>1.95</v>
      </c>
      <c r="AB385" s="1">
        <v>1.95</v>
      </c>
      <c r="AC385" s="1">
        <v>1.95</v>
      </c>
      <c r="AD385" s="1">
        <v>2.33</v>
      </c>
      <c r="AE385" s="1">
        <v>3.6</v>
      </c>
      <c r="AF385" s="1">
        <v>1.95</v>
      </c>
      <c r="AG385" s="1">
        <v>1.95</v>
      </c>
      <c r="AH385" s="1">
        <v>1.95</v>
      </c>
      <c r="AI385" s="1">
        <v>1.87</v>
      </c>
      <c r="AJ385" s="1">
        <v>1.95</v>
      </c>
      <c r="AK385" s="1">
        <v>1.81</v>
      </c>
      <c r="AL385" s="1">
        <v>2.15</v>
      </c>
      <c r="AM385" s="1">
        <v>1.65</v>
      </c>
      <c r="AN385" s="1">
        <v>1.95</v>
      </c>
      <c r="AO385" s="1">
        <v>3.54</v>
      </c>
      <c r="AQ385" s="83">
        <v>1.78</v>
      </c>
      <c r="AR385" s="83">
        <v>1.95</v>
      </c>
    </row>
    <row r="386" spans="1:44" x14ac:dyDescent="0.25">
      <c r="A386" s="1">
        <v>73065080</v>
      </c>
      <c r="B386" s="1" t="s">
        <v>528</v>
      </c>
      <c r="C386" s="1" t="s">
        <v>163</v>
      </c>
      <c r="D386" s="1">
        <v>1.97</v>
      </c>
      <c r="E386" s="1">
        <v>1.97</v>
      </c>
      <c r="F386" s="1">
        <v>1.97</v>
      </c>
      <c r="G386" s="1">
        <v>1.97</v>
      </c>
      <c r="H386" s="1">
        <v>1.97</v>
      </c>
      <c r="I386" s="1">
        <v>2.12</v>
      </c>
      <c r="J386" s="1">
        <v>0.08</v>
      </c>
      <c r="K386" s="1">
        <v>1.97</v>
      </c>
      <c r="L386" s="1">
        <v>1.97</v>
      </c>
      <c r="M386" s="1">
        <v>1.78</v>
      </c>
      <c r="N386" s="1">
        <v>1.97</v>
      </c>
      <c r="O386" s="1">
        <v>1.97</v>
      </c>
      <c r="P386" s="1">
        <v>1.97</v>
      </c>
      <c r="Q386" s="1">
        <v>2.0099999999999998</v>
      </c>
      <c r="R386" s="1">
        <v>1.97</v>
      </c>
      <c r="S386" s="1">
        <v>1.97</v>
      </c>
      <c r="T386" s="1">
        <v>1.97</v>
      </c>
      <c r="U386" s="1">
        <v>2.74</v>
      </c>
      <c r="V386" s="1">
        <v>1.97</v>
      </c>
      <c r="W386" s="1">
        <v>2.0499999999999998</v>
      </c>
      <c r="X386" s="1">
        <v>1.71</v>
      </c>
      <c r="Y386" s="1">
        <v>1.97</v>
      </c>
      <c r="Z386" s="1">
        <v>1.97</v>
      </c>
      <c r="AA386" s="1">
        <v>1.97</v>
      </c>
      <c r="AB386" s="1">
        <v>1.97</v>
      </c>
      <c r="AC386" s="1">
        <v>1.97</v>
      </c>
      <c r="AD386" s="1">
        <v>2.33</v>
      </c>
      <c r="AE386" s="1">
        <v>3.73</v>
      </c>
      <c r="AF386" s="1">
        <v>1.97</v>
      </c>
      <c r="AG386" s="1">
        <v>1.97</v>
      </c>
      <c r="AH386" s="1">
        <v>1.97</v>
      </c>
      <c r="AI386" s="1">
        <v>1.91</v>
      </c>
      <c r="AJ386" s="1">
        <v>1.97</v>
      </c>
      <c r="AK386" s="1">
        <v>1.82</v>
      </c>
      <c r="AL386" s="1">
        <v>2.21</v>
      </c>
      <c r="AM386" s="1">
        <v>1.7</v>
      </c>
      <c r="AN386" s="1">
        <v>1.97</v>
      </c>
      <c r="AO386" s="1">
        <v>3.58</v>
      </c>
      <c r="AQ386" s="83">
        <v>1.81</v>
      </c>
      <c r="AR386" s="83">
        <v>1.97</v>
      </c>
    </row>
    <row r="387" spans="1:44" x14ac:dyDescent="0.25">
      <c r="A387" s="1">
        <v>73066110</v>
      </c>
      <c r="B387" s="1" t="s">
        <v>529</v>
      </c>
      <c r="C387" s="1" t="s">
        <v>163</v>
      </c>
      <c r="D387" s="1">
        <v>1.98</v>
      </c>
      <c r="E387" s="1">
        <v>1.98</v>
      </c>
      <c r="F387" s="1">
        <v>1.98</v>
      </c>
      <c r="G387" s="1">
        <v>1.98</v>
      </c>
      <c r="H387" s="1">
        <v>1.98</v>
      </c>
      <c r="I387" s="1">
        <v>2.13</v>
      </c>
      <c r="J387" s="1">
        <v>0.12</v>
      </c>
      <c r="K387" s="1">
        <v>1.98</v>
      </c>
      <c r="L387" s="1">
        <v>1.98</v>
      </c>
      <c r="M387" s="1">
        <v>1.85</v>
      </c>
      <c r="N387" s="1">
        <v>1.98</v>
      </c>
      <c r="O387" s="1">
        <v>1.98</v>
      </c>
      <c r="P387" s="1">
        <v>1.98</v>
      </c>
      <c r="Q387" s="1">
        <v>2.02</v>
      </c>
      <c r="R387" s="1">
        <v>1.98</v>
      </c>
      <c r="S387" s="1">
        <v>1.98</v>
      </c>
      <c r="T387" s="1">
        <v>1.98</v>
      </c>
      <c r="U387" s="1">
        <v>2.73</v>
      </c>
      <c r="V387" s="1">
        <v>1.98</v>
      </c>
      <c r="W387" s="1">
        <v>2.06</v>
      </c>
      <c r="X387" s="1">
        <v>1.72</v>
      </c>
      <c r="Y387" s="1">
        <v>1.98</v>
      </c>
      <c r="Z387" s="1">
        <v>1.98</v>
      </c>
      <c r="AA387" s="1">
        <v>1.98</v>
      </c>
      <c r="AB387" s="1">
        <v>1.98</v>
      </c>
      <c r="AC387" s="1">
        <v>1.98</v>
      </c>
      <c r="AD387" s="1">
        <v>2.33</v>
      </c>
      <c r="AE387" s="1">
        <v>3.71</v>
      </c>
      <c r="AF387" s="1">
        <v>1.98</v>
      </c>
      <c r="AG387" s="1">
        <v>1.98</v>
      </c>
      <c r="AH387" s="1">
        <v>1.98</v>
      </c>
      <c r="AI387" s="1">
        <v>1.92</v>
      </c>
      <c r="AJ387" s="1">
        <v>1.98</v>
      </c>
      <c r="AK387" s="1">
        <v>1.83</v>
      </c>
      <c r="AL387" s="1">
        <v>2.21</v>
      </c>
      <c r="AM387" s="1">
        <v>1.72</v>
      </c>
      <c r="AN387" s="1">
        <v>1.98</v>
      </c>
      <c r="AO387" s="1">
        <v>3.54</v>
      </c>
      <c r="AQ387" s="83">
        <v>1.82</v>
      </c>
      <c r="AR387" s="83">
        <v>1.98</v>
      </c>
    </row>
    <row r="388" spans="1:44" x14ac:dyDescent="0.25">
      <c r="A388" s="1">
        <v>73066192</v>
      </c>
      <c r="B388" s="1" t="s">
        <v>530</v>
      </c>
      <c r="C388" s="1" t="s">
        <v>163</v>
      </c>
      <c r="D388" s="1">
        <v>1.97</v>
      </c>
      <c r="E388" s="1">
        <v>1.97</v>
      </c>
      <c r="F388" s="1">
        <v>1.97</v>
      </c>
      <c r="G388" s="1">
        <v>1.97</v>
      </c>
      <c r="H388" s="1">
        <v>1.97</v>
      </c>
      <c r="I388" s="1">
        <v>2.21</v>
      </c>
      <c r="J388" s="1">
        <v>0.08</v>
      </c>
      <c r="K388" s="1">
        <v>1.97</v>
      </c>
      <c r="L388" s="1">
        <v>1.97</v>
      </c>
      <c r="M388" s="1">
        <v>1.86</v>
      </c>
      <c r="N388" s="1">
        <v>1.97</v>
      </c>
      <c r="O388" s="1">
        <v>1.97</v>
      </c>
      <c r="P388" s="1">
        <v>1.97</v>
      </c>
      <c r="Q388" s="1">
        <v>2.06</v>
      </c>
      <c r="R388" s="1">
        <v>1.97</v>
      </c>
      <c r="S388" s="1">
        <v>1.97</v>
      </c>
      <c r="T388" s="1">
        <v>1.97</v>
      </c>
      <c r="U388" s="1">
        <v>4.91</v>
      </c>
      <c r="V388" s="1">
        <v>1.97</v>
      </c>
      <c r="W388" s="1">
        <v>2.14</v>
      </c>
      <c r="X388" s="1">
        <v>1.79</v>
      </c>
      <c r="Y388" s="1">
        <v>1.97</v>
      </c>
      <c r="Z388" s="1">
        <v>1.97</v>
      </c>
      <c r="AA388" s="1">
        <v>1.97</v>
      </c>
      <c r="AB388" s="1">
        <v>1.97</v>
      </c>
      <c r="AC388" s="1">
        <v>1.97</v>
      </c>
      <c r="AD388" s="1">
        <v>2.4300000000000002</v>
      </c>
      <c r="AE388" s="1">
        <v>3.9</v>
      </c>
      <c r="AF388" s="1">
        <v>1.97</v>
      </c>
      <c r="AG388" s="1">
        <v>1.97</v>
      </c>
      <c r="AH388" s="1">
        <v>1.97</v>
      </c>
      <c r="AI388" s="1">
        <v>1.94</v>
      </c>
      <c r="AJ388" s="1">
        <v>1.97</v>
      </c>
      <c r="AK388" s="1">
        <v>1.9</v>
      </c>
      <c r="AL388" s="1">
        <v>2.31</v>
      </c>
      <c r="AM388" s="1">
        <v>1.78</v>
      </c>
      <c r="AN388" s="1">
        <v>1.97</v>
      </c>
      <c r="AO388" s="1">
        <v>3.7</v>
      </c>
      <c r="AQ388" s="83">
        <v>1.88</v>
      </c>
      <c r="AR388" s="83">
        <v>1.97</v>
      </c>
    </row>
    <row r="389" spans="1:44" x14ac:dyDescent="0.25">
      <c r="A389" s="1">
        <v>73066199</v>
      </c>
      <c r="B389" s="1" t="s">
        <v>531</v>
      </c>
      <c r="C389" s="1" t="s">
        <v>163</v>
      </c>
      <c r="D389" s="1">
        <v>1.97</v>
      </c>
      <c r="E389" s="1">
        <v>1.97</v>
      </c>
      <c r="F389" s="1">
        <v>1.97</v>
      </c>
      <c r="G389" s="1">
        <v>1.97</v>
      </c>
      <c r="H389" s="1">
        <v>1.97</v>
      </c>
      <c r="I389" s="1">
        <v>2.21</v>
      </c>
      <c r="J389" s="1">
        <v>0.08</v>
      </c>
      <c r="K389" s="1">
        <v>1.97</v>
      </c>
      <c r="L389" s="1">
        <v>1.97</v>
      </c>
      <c r="M389" s="1">
        <v>1.86</v>
      </c>
      <c r="N389" s="1">
        <v>1.97</v>
      </c>
      <c r="O389" s="1">
        <v>1.97</v>
      </c>
      <c r="P389" s="1">
        <v>1.97</v>
      </c>
      <c r="Q389" s="1">
        <v>2.06</v>
      </c>
      <c r="R389" s="1">
        <v>1.97</v>
      </c>
      <c r="S389" s="1">
        <v>1.97</v>
      </c>
      <c r="T389" s="1">
        <v>1.97</v>
      </c>
      <c r="U389" s="1">
        <v>4.91</v>
      </c>
      <c r="V389" s="1">
        <v>1.97</v>
      </c>
      <c r="W389" s="1">
        <v>2.14</v>
      </c>
      <c r="X389" s="1">
        <v>1.79</v>
      </c>
      <c r="Y389" s="1">
        <v>1.97</v>
      </c>
      <c r="Z389" s="1">
        <v>1.97</v>
      </c>
      <c r="AA389" s="1">
        <v>1.97</v>
      </c>
      <c r="AB389" s="1">
        <v>1.97</v>
      </c>
      <c r="AC389" s="1">
        <v>1.97</v>
      </c>
      <c r="AD389" s="1">
        <v>2.4300000000000002</v>
      </c>
      <c r="AE389" s="1">
        <v>3.9</v>
      </c>
      <c r="AF389" s="1">
        <v>1.97</v>
      </c>
      <c r="AG389" s="1">
        <v>1.97</v>
      </c>
      <c r="AH389" s="1">
        <v>1.97</v>
      </c>
      <c r="AI389" s="1">
        <v>1.94</v>
      </c>
      <c r="AJ389" s="1">
        <v>1.97</v>
      </c>
      <c r="AK389" s="1">
        <v>1.9</v>
      </c>
      <c r="AL389" s="1">
        <v>2.31</v>
      </c>
      <c r="AM389" s="1">
        <v>1.78</v>
      </c>
      <c r="AN389" s="1">
        <v>1.97</v>
      </c>
      <c r="AO389" s="1">
        <v>3.7</v>
      </c>
      <c r="AQ389" s="83">
        <v>1.88</v>
      </c>
      <c r="AR389" s="83">
        <v>1.97</v>
      </c>
    </row>
    <row r="390" spans="1:44" x14ac:dyDescent="0.25">
      <c r="A390" s="1">
        <v>73066910</v>
      </c>
      <c r="B390" s="1" t="s">
        <v>532</v>
      </c>
      <c r="C390" s="1" t="s">
        <v>163</v>
      </c>
      <c r="D390" s="1">
        <v>1.98</v>
      </c>
      <c r="E390" s="1">
        <v>1.98</v>
      </c>
      <c r="F390" s="1">
        <v>1.98</v>
      </c>
      <c r="G390" s="1">
        <v>1.98</v>
      </c>
      <c r="H390" s="1">
        <v>1.98</v>
      </c>
      <c r="I390" s="1">
        <v>2.13</v>
      </c>
      <c r="J390" s="1">
        <v>0.12</v>
      </c>
      <c r="K390" s="1">
        <v>1.98</v>
      </c>
      <c r="L390" s="1">
        <v>1.98</v>
      </c>
      <c r="M390" s="1">
        <v>1.85</v>
      </c>
      <c r="N390" s="1">
        <v>1.98</v>
      </c>
      <c r="O390" s="1">
        <v>1.98</v>
      </c>
      <c r="P390" s="1">
        <v>1.98</v>
      </c>
      <c r="Q390" s="1">
        <v>2.02</v>
      </c>
      <c r="R390" s="1">
        <v>1.98</v>
      </c>
      <c r="S390" s="1">
        <v>1.98</v>
      </c>
      <c r="T390" s="1">
        <v>1.98</v>
      </c>
      <c r="U390" s="1">
        <v>2.73</v>
      </c>
      <c r="V390" s="1">
        <v>1.98</v>
      </c>
      <c r="W390" s="1">
        <v>2.06</v>
      </c>
      <c r="X390" s="1">
        <v>1.72</v>
      </c>
      <c r="Y390" s="1">
        <v>1.98</v>
      </c>
      <c r="Z390" s="1">
        <v>1.98</v>
      </c>
      <c r="AA390" s="1">
        <v>1.98</v>
      </c>
      <c r="AB390" s="1">
        <v>1.98</v>
      </c>
      <c r="AC390" s="1">
        <v>1.98</v>
      </c>
      <c r="AD390" s="1">
        <v>2.33</v>
      </c>
      <c r="AE390" s="1">
        <v>3.71</v>
      </c>
      <c r="AF390" s="1">
        <v>1.98</v>
      </c>
      <c r="AG390" s="1">
        <v>1.98</v>
      </c>
      <c r="AH390" s="1">
        <v>1.98</v>
      </c>
      <c r="AI390" s="1">
        <v>1.92</v>
      </c>
      <c r="AJ390" s="1">
        <v>1.98</v>
      </c>
      <c r="AK390" s="1">
        <v>1.83</v>
      </c>
      <c r="AL390" s="1">
        <v>2.21</v>
      </c>
      <c r="AM390" s="1">
        <v>1.72</v>
      </c>
      <c r="AN390" s="1">
        <v>1.98</v>
      </c>
      <c r="AO390" s="1">
        <v>3.54</v>
      </c>
      <c r="AQ390" s="83">
        <v>1.82</v>
      </c>
      <c r="AR390" s="83">
        <v>1.98</v>
      </c>
    </row>
    <row r="391" spans="1:44" x14ac:dyDescent="0.25">
      <c r="A391" s="1">
        <v>73066990</v>
      </c>
      <c r="B391" s="1" t="s">
        <v>533</v>
      </c>
      <c r="C391" s="1" t="s">
        <v>163</v>
      </c>
      <c r="D391" s="1">
        <v>1.97</v>
      </c>
      <c r="E391" s="1">
        <v>1.97</v>
      </c>
      <c r="F391" s="1">
        <v>1.97</v>
      </c>
      <c r="G391" s="1">
        <v>1.97</v>
      </c>
      <c r="H391" s="1">
        <v>1.97</v>
      </c>
      <c r="I391" s="1">
        <v>2.21</v>
      </c>
      <c r="J391" s="1">
        <v>0.08</v>
      </c>
      <c r="K391" s="1">
        <v>1.97</v>
      </c>
      <c r="L391" s="1">
        <v>1.97</v>
      </c>
      <c r="M391" s="1">
        <v>1.86</v>
      </c>
      <c r="N391" s="1">
        <v>1.97</v>
      </c>
      <c r="O391" s="1">
        <v>1.97</v>
      </c>
      <c r="P391" s="1">
        <v>1.97</v>
      </c>
      <c r="Q391" s="1">
        <v>2.06</v>
      </c>
      <c r="R391" s="1">
        <v>1.97</v>
      </c>
      <c r="S391" s="1">
        <v>1.97</v>
      </c>
      <c r="T391" s="1">
        <v>1.97</v>
      </c>
      <c r="U391" s="1">
        <v>4.91</v>
      </c>
      <c r="V391" s="1">
        <v>1.97</v>
      </c>
      <c r="W391" s="1">
        <v>2.14</v>
      </c>
      <c r="X391" s="1">
        <v>1.79</v>
      </c>
      <c r="Y391" s="1">
        <v>1.97</v>
      </c>
      <c r="Z391" s="1">
        <v>1.97</v>
      </c>
      <c r="AA391" s="1">
        <v>1.97</v>
      </c>
      <c r="AB391" s="1">
        <v>1.97</v>
      </c>
      <c r="AC391" s="1">
        <v>1.97</v>
      </c>
      <c r="AD391" s="1">
        <v>2.4300000000000002</v>
      </c>
      <c r="AE391" s="1">
        <v>3.9</v>
      </c>
      <c r="AF391" s="1">
        <v>1.97</v>
      </c>
      <c r="AG391" s="1">
        <v>1.97</v>
      </c>
      <c r="AH391" s="1">
        <v>1.97</v>
      </c>
      <c r="AI391" s="1">
        <v>1.94</v>
      </c>
      <c r="AJ391" s="1">
        <v>1.97</v>
      </c>
      <c r="AK391" s="1">
        <v>1.9</v>
      </c>
      <c r="AL391" s="1">
        <v>2.31</v>
      </c>
      <c r="AM391" s="1">
        <v>1.78</v>
      </c>
      <c r="AN391" s="1">
        <v>1.97</v>
      </c>
      <c r="AO391" s="1">
        <v>3.7</v>
      </c>
      <c r="AQ391" s="83">
        <v>1.88</v>
      </c>
      <c r="AR391" s="83">
        <v>1.97</v>
      </c>
    </row>
    <row r="392" spans="1:44" x14ac:dyDescent="0.25">
      <c r="A392" s="1">
        <v>73069000</v>
      </c>
      <c r="B392" s="1" t="s">
        <v>534</v>
      </c>
      <c r="C392" s="1" t="s">
        <v>163</v>
      </c>
      <c r="D392" s="1">
        <v>1.97</v>
      </c>
      <c r="E392" s="1">
        <v>1.97</v>
      </c>
      <c r="F392" s="1">
        <v>1.97</v>
      </c>
      <c r="G392" s="1">
        <v>1.97</v>
      </c>
      <c r="H392" s="1">
        <v>1.97</v>
      </c>
      <c r="I392" s="1">
        <v>2.21</v>
      </c>
      <c r="J392" s="1">
        <v>0.08</v>
      </c>
      <c r="K392" s="1">
        <v>1.97</v>
      </c>
      <c r="L392" s="1">
        <v>1.97</v>
      </c>
      <c r="M392" s="1">
        <v>1.86</v>
      </c>
      <c r="N392" s="1">
        <v>1.97</v>
      </c>
      <c r="O392" s="1">
        <v>1.97</v>
      </c>
      <c r="P392" s="1">
        <v>1.97</v>
      </c>
      <c r="Q392" s="1">
        <v>2.06</v>
      </c>
      <c r="R392" s="1">
        <v>1.97</v>
      </c>
      <c r="S392" s="1">
        <v>1.97</v>
      </c>
      <c r="T392" s="1">
        <v>1.97</v>
      </c>
      <c r="U392" s="1">
        <v>4.91</v>
      </c>
      <c r="V392" s="1">
        <v>1.97</v>
      </c>
      <c r="W392" s="1">
        <v>2.14</v>
      </c>
      <c r="X392" s="1">
        <v>1.79</v>
      </c>
      <c r="Y392" s="1">
        <v>1.97</v>
      </c>
      <c r="Z392" s="1">
        <v>1.97</v>
      </c>
      <c r="AA392" s="1">
        <v>1.97</v>
      </c>
      <c r="AB392" s="1">
        <v>1.97</v>
      </c>
      <c r="AC392" s="1">
        <v>1.97</v>
      </c>
      <c r="AD392" s="1">
        <v>2.4300000000000002</v>
      </c>
      <c r="AE392" s="1">
        <v>3.9</v>
      </c>
      <c r="AF392" s="1">
        <v>1.97</v>
      </c>
      <c r="AG392" s="1">
        <v>1.97</v>
      </c>
      <c r="AH392" s="1">
        <v>1.97</v>
      </c>
      <c r="AI392" s="1">
        <v>1.94</v>
      </c>
      <c r="AJ392" s="1">
        <v>1.97</v>
      </c>
      <c r="AK392" s="1">
        <v>1.9</v>
      </c>
      <c r="AL392" s="1">
        <v>2.31</v>
      </c>
      <c r="AM392" s="1">
        <v>1.78</v>
      </c>
      <c r="AN392" s="1">
        <v>1.97</v>
      </c>
      <c r="AO392" s="1">
        <v>3.7</v>
      </c>
      <c r="AQ392" s="83">
        <v>1.88</v>
      </c>
      <c r="AR392" s="83">
        <v>1.97</v>
      </c>
    </row>
    <row r="393" spans="1:44" x14ac:dyDescent="0.25">
      <c r="A393" s="1">
        <v>73071110</v>
      </c>
      <c r="B393" s="1" t="s">
        <v>535</v>
      </c>
      <c r="C393" s="1" t="s">
        <v>163</v>
      </c>
      <c r="D393" s="1">
        <v>2.54</v>
      </c>
      <c r="E393" s="1">
        <v>2.54</v>
      </c>
      <c r="F393" s="1">
        <v>2.54</v>
      </c>
      <c r="G393" s="1">
        <v>2.54</v>
      </c>
      <c r="H393" s="1">
        <v>2.54</v>
      </c>
      <c r="I393" s="1">
        <v>3.96</v>
      </c>
      <c r="J393" s="1">
        <v>1.38</v>
      </c>
      <c r="K393" s="1">
        <v>2.54</v>
      </c>
      <c r="L393" s="1">
        <v>2.54</v>
      </c>
      <c r="M393" s="1">
        <v>1.97</v>
      </c>
      <c r="N393" s="1">
        <v>2.54</v>
      </c>
      <c r="O393" s="1">
        <v>2.54</v>
      </c>
      <c r="P393" s="1">
        <v>2.54</v>
      </c>
      <c r="Q393" s="1">
        <v>2.82</v>
      </c>
      <c r="R393" s="1">
        <v>2.54</v>
      </c>
      <c r="S393" s="1">
        <v>2.54</v>
      </c>
      <c r="T393" s="1">
        <v>2.54</v>
      </c>
      <c r="U393" s="1">
        <v>2.81</v>
      </c>
      <c r="V393" s="1">
        <v>2.54</v>
      </c>
      <c r="W393" s="1">
        <v>2.54</v>
      </c>
      <c r="X393" s="1">
        <v>2.0699999999999998</v>
      </c>
      <c r="Y393" s="1">
        <v>2.54</v>
      </c>
      <c r="Z393" s="1">
        <v>2.54</v>
      </c>
      <c r="AA393" s="1">
        <v>2.54</v>
      </c>
      <c r="AB393" s="1">
        <v>2.54</v>
      </c>
      <c r="AC393" s="1">
        <v>2.54</v>
      </c>
      <c r="AD393" s="1">
        <v>2.2599999999999998</v>
      </c>
      <c r="AE393" s="1">
        <v>3.3</v>
      </c>
      <c r="AF393" s="1">
        <v>2.54</v>
      </c>
      <c r="AG393" s="1">
        <v>2.54</v>
      </c>
      <c r="AH393" s="1">
        <v>2.54</v>
      </c>
      <c r="AI393" s="1">
        <v>2.99</v>
      </c>
      <c r="AJ393" s="1">
        <v>2.54</v>
      </c>
      <c r="AK393" s="1">
        <v>2.0699999999999998</v>
      </c>
      <c r="AL393" s="1">
        <v>1.98</v>
      </c>
      <c r="AM393" s="1">
        <v>2.96</v>
      </c>
      <c r="AN393" s="1">
        <v>2.54</v>
      </c>
      <c r="AO393" s="1">
        <v>3.44</v>
      </c>
      <c r="AQ393" s="83">
        <v>2.5499999999999998</v>
      </c>
      <c r="AR393" s="83">
        <v>2.54</v>
      </c>
    </row>
    <row r="394" spans="1:44" x14ac:dyDescent="0.25">
      <c r="A394" s="1">
        <v>73071190</v>
      </c>
      <c r="B394" s="1" t="s">
        <v>536</v>
      </c>
      <c r="C394" s="1" t="s">
        <v>163</v>
      </c>
      <c r="D394" s="1">
        <v>2.54</v>
      </c>
      <c r="E394" s="1">
        <v>2.54</v>
      </c>
      <c r="F394" s="1">
        <v>2.54</v>
      </c>
      <c r="G394" s="1">
        <v>2.54</v>
      </c>
      <c r="H394" s="1">
        <v>2.54</v>
      </c>
      <c r="I394" s="1">
        <v>3.96</v>
      </c>
      <c r="J394" s="1">
        <v>1.38</v>
      </c>
      <c r="K394" s="1">
        <v>2.54</v>
      </c>
      <c r="L394" s="1">
        <v>2.54</v>
      </c>
      <c r="M394" s="1">
        <v>1.97</v>
      </c>
      <c r="N394" s="1">
        <v>2.54</v>
      </c>
      <c r="O394" s="1">
        <v>2.54</v>
      </c>
      <c r="P394" s="1">
        <v>2.54</v>
      </c>
      <c r="Q394" s="1">
        <v>2.82</v>
      </c>
      <c r="R394" s="1">
        <v>2.54</v>
      </c>
      <c r="S394" s="1">
        <v>2.54</v>
      </c>
      <c r="T394" s="1">
        <v>2.54</v>
      </c>
      <c r="U394" s="1">
        <v>2.81</v>
      </c>
      <c r="V394" s="1">
        <v>2.54</v>
      </c>
      <c r="W394" s="1">
        <v>2.54</v>
      </c>
      <c r="X394" s="1">
        <v>2.0699999999999998</v>
      </c>
      <c r="Y394" s="1">
        <v>2.54</v>
      </c>
      <c r="Z394" s="1">
        <v>2.54</v>
      </c>
      <c r="AA394" s="1">
        <v>2.54</v>
      </c>
      <c r="AB394" s="1">
        <v>2.54</v>
      </c>
      <c r="AC394" s="1">
        <v>2.54</v>
      </c>
      <c r="AD394" s="1">
        <v>2.2599999999999998</v>
      </c>
      <c r="AE394" s="1">
        <v>3.3</v>
      </c>
      <c r="AF394" s="1">
        <v>2.54</v>
      </c>
      <c r="AG394" s="1">
        <v>2.54</v>
      </c>
      <c r="AH394" s="1">
        <v>2.54</v>
      </c>
      <c r="AI394" s="1">
        <v>2.99</v>
      </c>
      <c r="AJ394" s="1">
        <v>2.54</v>
      </c>
      <c r="AK394" s="1">
        <v>2.0699999999999998</v>
      </c>
      <c r="AL394" s="1">
        <v>1.98</v>
      </c>
      <c r="AM394" s="1">
        <v>2.96</v>
      </c>
      <c r="AN394" s="1">
        <v>2.54</v>
      </c>
      <c r="AO394" s="1">
        <v>3.44</v>
      </c>
      <c r="AQ394" s="83">
        <v>2.5499999999999998</v>
      </c>
      <c r="AR394" s="83">
        <v>2.54</v>
      </c>
    </row>
    <row r="395" spans="1:44" x14ac:dyDescent="0.25">
      <c r="A395" s="1">
        <v>73071910</v>
      </c>
      <c r="B395" s="1" t="s">
        <v>537</v>
      </c>
      <c r="C395" s="1" t="s">
        <v>163</v>
      </c>
      <c r="D395" s="1">
        <v>2.54</v>
      </c>
      <c r="E395" s="1">
        <v>2.54</v>
      </c>
      <c r="F395" s="1">
        <v>2.54</v>
      </c>
      <c r="G395" s="1">
        <v>2.54</v>
      </c>
      <c r="H395" s="1">
        <v>2.54</v>
      </c>
      <c r="I395" s="1">
        <v>3.96</v>
      </c>
      <c r="J395" s="1">
        <v>1.38</v>
      </c>
      <c r="K395" s="1">
        <v>2.54</v>
      </c>
      <c r="L395" s="1">
        <v>2.54</v>
      </c>
      <c r="M395" s="1">
        <v>1.97</v>
      </c>
      <c r="N395" s="1">
        <v>2.54</v>
      </c>
      <c r="O395" s="1">
        <v>2.54</v>
      </c>
      <c r="P395" s="1">
        <v>2.54</v>
      </c>
      <c r="Q395" s="1">
        <v>2.82</v>
      </c>
      <c r="R395" s="1">
        <v>2.54</v>
      </c>
      <c r="S395" s="1">
        <v>2.54</v>
      </c>
      <c r="T395" s="1">
        <v>2.54</v>
      </c>
      <c r="U395" s="1">
        <v>2.81</v>
      </c>
      <c r="V395" s="1">
        <v>2.54</v>
      </c>
      <c r="W395" s="1">
        <v>2.54</v>
      </c>
      <c r="X395" s="1">
        <v>2.0699999999999998</v>
      </c>
      <c r="Y395" s="1">
        <v>2.54</v>
      </c>
      <c r="Z395" s="1">
        <v>2.54</v>
      </c>
      <c r="AA395" s="1">
        <v>2.54</v>
      </c>
      <c r="AB395" s="1">
        <v>2.54</v>
      </c>
      <c r="AC395" s="1">
        <v>2.54</v>
      </c>
      <c r="AD395" s="1">
        <v>2.2599999999999998</v>
      </c>
      <c r="AE395" s="1">
        <v>3.3</v>
      </c>
      <c r="AF395" s="1">
        <v>2.54</v>
      </c>
      <c r="AG395" s="1">
        <v>2.54</v>
      </c>
      <c r="AH395" s="1">
        <v>2.54</v>
      </c>
      <c r="AI395" s="1">
        <v>2.99</v>
      </c>
      <c r="AJ395" s="1">
        <v>2.54</v>
      </c>
      <c r="AK395" s="1">
        <v>2.0699999999999998</v>
      </c>
      <c r="AL395" s="1">
        <v>1.98</v>
      </c>
      <c r="AM395" s="1">
        <v>2.96</v>
      </c>
      <c r="AN395" s="1">
        <v>2.54</v>
      </c>
      <c r="AO395" s="1">
        <v>3.44</v>
      </c>
      <c r="AQ395" s="83">
        <v>2.5499999999999998</v>
      </c>
      <c r="AR395" s="83">
        <v>2.54</v>
      </c>
    </row>
    <row r="396" spans="1:44" x14ac:dyDescent="0.25">
      <c r="A396" s="1">
        <v>73071990</v>
      </c>
      <c r="B396" s="1" t="s">
        <v>538</v>
      </c>
      <c r="C396" s="1" t="s">
        <v>163</v>
      </c>
      <c r="D396" s="1">
        <v>0.61</v>
      </c>
      <c r="E396" s="1">
        <v>0.61</v>
      </c>
      <c r="F396" s="1">
        <v>0.61</v>
      </c>
      <c r="G396" s="1">
        <v>0.61</v>
      </c>
      <c r="H396" s="1">
        <v>0.61</v>
      </c>
      <c r="I396" s="1">
        <v>2.58</v>
      </c>
      <c r="J396" s="1">
        <v>7.0000000000000007E-2</v>
      </c>
      <c r="K396" s="1">
        <v>0.61</v>
      </c>
      <c r="L396" s="1">
        <v>0.61</v>
      </c>
      <c r="M396" s="1">
        <v>0.53</v>
      </c>
      <c r="N396" s="1">
        <v>0.61</v>
      </c>
      <c r="O396" s="1">
        <v>0.61</v>
      </c>
      <c r="P396" s="1">
        <v>0.61</v>
      </c>
      <c r="Q396" s="1">
        <v>0.99</v>
      </c>
      <c r="R396" s="1">
        <v>0.61</v>
      </c>
      <c r="S396" s="1">
        <v>0.61</v>
      </c>
      <c r="T396" s="1">
        <v>0.61</v>
      </c>
      <c r="U396" s="1">
        <v>0.15</v>
      </c>
      <c r="V396" s="1">
        <v>0.61</v>
      </c>
      <c r="W396" s="1">
        <v>0.64</v>
      </c>
      <c r="X396" s="1">
        <v>0.46</v>
      </c>
      <c r="Y396" s="1">
        <v>0.61</v>
      </c>
      <c r="Z396" s="1">
        <v>0.61</v>
      </c>
      <c r="AA396" s="1">
        <v>0.61</v>
      </c>
      <c r="AB396" s="1">
        <v>0.61</v>
      </c>
      <c r="AC396" s="1">
        <v>0.61</v>
      </c>
      <c r="AD396" s="1">
        <v>1.28</v>
      </c>
      <c r="AE396" s="1">
        <v>0.88</v>
      </c>
      <c r="AF396" s="1">
        <v>0.61</v>
      </c>
      <c r="AG396" s="1">
        <v>0.61</v>
      </c>
      <c r="AH396" s="1">
        <v>0.61</v>
      </c>
      <c r="AI396" s="1">
        <v>1.33</v>
      </c>
      <c r="AJ396" s="1">
        <v>0.61</v>
      </c>
      <c r="AK396" s="1">
        <v>0.31</v>
      </c>
      <c r="AL396" s="1">
        <v>0.97</v>
      </c>
      <c r="AM396" s="1">
        <v>1.52</v>
      </c>
      <c r="AN396" s="1">
        <v>0.61</v>
      </c>
      <c r="AO396" s="1">
        <v>0.64</v>
      </c>
      <c r="AQ396" s="83">
        <v>0.94</v>
      </c>
      <c r="AR396" s="83">
        <v>0.61</v>
      </c>
    </row>
    <row r="397" spans="1:44" x14ac:dyDescent="0.25">
      <c r="A397" s="1">
        <v>73072100</v>
      </c>
      <c r="B397" s="1" t="s">
        <v>539</v>
      </c>
      <c r="C397" s="1" t="s">
        <v>163</v>
      </c>
      <c r="D397" s="1">
        <v>1.87</v>
      </c>
      <c r="E397" s="1">
        <v>1.87</v>
      </c>
      <c r="F397" s="1">
        <v>1.87</v>
      </c>
      <c r="G397" s="1">
        <v>1.87</v>
      </c>
      <c r="H397" s="1">
        <v>1.87</v>
      </c>
      <c r="I397" s="1">
        <v>2</v>
      </c>
      <c r="J397" s="1">
        <v>0.26</v>
      </c>
      <c r="K397" s="1">
        <v>1.87</v>
      </c>
      <c r="L397" s="1">
        <v>1.87</v>
      </c>
      <c r="M397" s="1">
        <v>1.85</v>
      </c>
      <c r="N397" s="1">
        <v>1.87</v>
      </c>
      <c r="O397" s="1">
        <v>1.87</v>
      </c>
      <c r="P397" s="1">
        <v>1.87</v>
      </c>
      <c r="Q397" s="1">
        <v>1.92</v>
      </c>
      <c r="R397" s="1">
        <v>1.87</v>
      </c>
      <c r="S397" s="1">
        <v>1.87</v>
      </c>
      <c r="T397" s="1">
        <v>1.87</v>
      </c>
      <c r="U397" s="1">
        <v>2.73</v>
      </c>
      <c r="V397" s="1">
        <v>1.87</v>
      </c>
      <c r="W397" s="1">
        <v>2.04</v>
      </c>
      <c r="X397" s="1">
        <v>1.73</v>
      </c>
      <c r="Y397" s="1">
        <v>1.87</v>
      </c>
      <c r="Z397" s="1">
        <v>1.87</v>
      </c>
      <c r="AA397" s="1">
        <v>1.87</v>
      </c>
      <c r="AB397" s="1">
        <v>1.87</v>
      </c>
      <c r="AC397" s="1">
        <v>1.87</v>
      </c>
      <c r="AD397" s="1">
        <v>2.34</v>
      </c>
      <c r="AE397" s="1">
        <v>3.27</v>
      </c>
      <c r="AF397" s="1">
        <v>1.87</v>
      </c>
      <c r="AG397" s="1">
        <v>1.87</v>
      </c>
      <c r="AH397" s="1">
        <v>1.87</v>
      </c>
      <c r="AI397" s="1">
        <v>1.78</v>
      </c>
      <c r="AJ397" s="1">
        <v>1.87</v>
      </c>
      <c r="AK397" s="1">
        <v>1.84</v>
      </c>
      <c r="AL397" s="1">
        <v>2.14</v>
      </c>
      <c r="AM397" s="1">
        <v>1.66</v>
      </c>
      <c r="AN397" s="1">
        <v>1.87</v>
      </c>
      <c r="AO397" s="1">
        <v>3.37</v>
      </c>
      <c r="AQ397" s="83">
        <v>1.79</v>
      </c>
      <c r="AR397" s="83">
        <v>1.87</v>
      </c>
    </row>
    <row r="398" spans="1:44" x14ac:dyDescent="0.25">
      <c r="A398" s="1">
        <v>73072210</v>
      </c>
      <c r="B398" s="1" t="s">
        <v>540</v>
      </c>
      <c r="C398" s="1" t="s">
        <v>163</v>
      </c>
      <c r="D398" s="1">
        <v>1.87</v>
      </c>
      <c r="E398" s="1">
        <v>1.87</v>
      </c>
      <c r="F398" s="1">
        <v>1.87</v>
      </c>
      <c r="G398" s="1">
        <v>1.87</v>
      </c>
      <c r="H398" s="1">
        <v>1.87</v>
      </c>
      <c r="I398" s="1">
        <v>2</v>
      </c>
      <c r="J398" s="1">
        <v>0.26</v>
      </c>
      <c r="K398" s="1">
        <v>1.87</v>
      </c>
      <c r="L398" s="1">
        <v>1.87</v>
      </c>
      <c r="M398" s="1">
        <v>1.85</v>
      </c>
      <c r="N398" s="1">
        <v>1.87</v>
      </c>
      <c r="O398" s="1">
        <v>1.87</v>
      </c>
      <c r="P398" s="1">
        <v>1.87</v>
      </c>
      <c r="Q398" s="1">
        <v>1.92</v>
      </c>
      <c r="R398" s="1">
        <v>1.87</v>
      </c>
      <c r="S398" s="1">
        <v>1.87</v>
      </c>
      <c r="T398" s="1">
        <v>1.87</v>
      </c>
      <c r="U398" s="1">
        <v>2.73</v>
      </c>
      <c r="V398" s="1">
        <v>1.87</v>
      </c>
      <c r="W398" s="1">
        <v>2.04</v>
      </c>
      <c r="X398" s="1">
        <v>1.73</v>
      </c>
      <c r="Y398" s="1">
        <v>1.87</v>
      </c>
      <c r="Z398" s="1">
        <v>1.87</v>
      </c>
      <c r="AA398" s="1">
        <v>1.87</v>
      </c>
      <c r="AB398" s="1">
        <v>1.87</v>
      </c>
      <c r="AC398" s="1">
        <v>1.87</v>
      </c>
      <c r="AD398" s="1">
        <v>2.34</v>
      </c>
      <c r="AE398" s="1">
        <v>3.27</v>
      </c>
      <c r="AF398" s="1">
        <v>1.87</v>
      </c>
      <c r="AG398" s="1">
        <v>1.87</v>
      </c>
      <c r="AH398" s="1">
        <v>1.87</v>
      </c>
      <c r="AI398" s="1">
        <v>1.78</v>
      </c>
      <c r="AJ398" s="1">
        <v>1.87</v>
      </c>
      <c r="AK398" s="1">
        <v>1.84</v>
      </c>
      <c r="AL398" s="1">
        <v>2.14</v>
      </c>
      <c r="AM398" s="1">
        <v>1.66</v>
      </c>
      <c r="AN398" s="1">
        <v>1.87</v>
      </c>
      <c r="AO398" s="1">
        <v>3.37</v>
      </c>
      <c r="AQ398" s="83">
        <v>1.79</v>
      </c>
      <c r="AR398" s="83">
        <v>1.87</v>
      </c>
    </row>
    <row r="399" spans="1:44" x14ac:dyDescent="0.25">
      <c r="A399" s="1">
        <v>73072290</v>
      </c>
      <c r="B399" s="1" t="s">
        <v>541</v>
      </c>
      <c r="C399" s="1" t="s">
        <v>163</v>
      </c>
      <c r="D399" s="1">
        <v>1.87</v>
      </c>
      <c r="E399" s="1">
        <v>1.87</v>
      </c>
      <c r="F399" s="1">
        <v>1.87</v>
      </c>
      <c r="G399" s="1">
        <v>1.87</v>
      </c>
      <c r="H399" s="1">
        <v>1.87</v>
      </c>
      <c r="I399" s="1">
        <v>2</v>
      </c>
      <c r="J399" s="1">
        <v>0.26</v>
      </c>
      <c r="K399" s="1">
        <v>1.87</v>
      </c>
      <c r="L399" s="1">
        <v>1.87</v>
      </c>
      <c r="M399" s="1">
        <v>1.85</v>
      </c>
      <c r="N399" s="1">
        <v>1.87</v>
      </c>
      <c r="O399" s="1">
        <v>1.87</v>
      </c>
      <c r="P399" s="1">
        <v>1.87</v>
      </c>
      <c r="Q399" s="1">
        <v>1.92</v>
      </c>
      <c r="R399" s="1">
        <v>1.87</v>
      </c>
      <c r="S399" s="1">
        <v>1.87</v>
      </c>
      <c r="T399" s="1">
        <v>1.87</v>
      </c>
      <c r="U399" s="1">
        <v>2.73</v>
      </c>
      <c r="V399" s="1">
        <v>1.87</v>
      </c>
      <c r="W399" s="1">
        <v>2.04</v>
      </c>
      <c r="X399" s="1">
        <v>1.73</v>
      </c>
      <c r="Y399" s="1">
        <v>1.87</v>
      </c>
      <c r="Z399" s="1">
        <v>1.87</v>
      </c>
      <c r="AA399" s="1">
        <v>1.87</v>
      </c>
      <c r="AB399" s="1">
        <v>1.87</v>
      </c>
      <c r="AC399" s="1">
        <v>1.87</v>
      </c>
      <c r="AD399" s="1">
        <v>2.34</v>
      </c>
      <c r="AE399" s="1">
        <v>3.27</v>
      </c>
      <c r="AF399" s="1">
        <v>1.87</v>
      </c>
      <c r="AG399" s="1">
        <v>1.87</v>
      </c>
      <c r="AH399" s="1">
        <v>1.87</v>
      </c>
      <c r="AI399" s="1">
        <v>1.78</v>
      </c>
      <c r="AJ399" s="1">
        <v>1.87</v>
      </c>
      <c r="AK399" s="1">
        <v>1.84</v>
      </c>
      <c r="AL399" s="1">
        <v>2.14</v>
      </c>
      <c r="AM399" s="1">
        <v>1.66</v>
      </c>
      <c r="AN399" s="1">
        <v>1.87</v>
      </c>
      <c r="AO399" s="1">
        <v>3.37</v>
      </c>
      <c r="AQ399" s="83">
        <v>1.79</v>
      </c>
      <c r="AR399" s="83">
        <v>1.87</v>
      </c>
    </row>
    <row r="400" spans="1:44" x14ac:dyDescent="0.25">
      <c r="A400" s="1">
        <v>73072310</v>
      </c>
      <c r="B400" s="1" t="s">
        <v>542</v>
      </c>
      <c r="C400" s="1" t="s">
        <v>163</v>
      </c>
      <c r="D400" s="1">
        <v>1.87</v>
      </c>
      <c r="E400" s="1">
        <v>1.87</v>
      </c>
      <c r="F400" s="1">
        <v>1.87</v>
      </c>
      <c r="G400" s="1">
        <v>1.87</v>
      </c>
      <c r="H400" s="1">
        <v>1.87</v>
      </c>
      <c r="I400" s="1">
        <v>2</v>
      </c>
      <c r="J400" s="1">
        <v>0.26</v>
      </c>
      <c r="K400" s="1">
        <v>1.87</v>
      </c>
      <c r="L400" s="1">
        <v>1.87</v>
      </c>
      <c r="M400" s="1">
        <v>1.85</v>
      </c>
      <c r="N400" s="1">
        <v>1.87</v>
      </c>
      <c r="O400" s="1">
        <v>1.87</v>
      </c>
      <c r="P400" s="1">
        <v>1.87</v>
      </c>
      <c r="Q400" s="1">
        <v>1.92</v>
      </c>
      <c r="R400" s="1">
        <v>1.87</v>
      </c>
      <c r="S400" s="1">
        <v>1.87</v>
      </c>
      <c r="T400" s="1">
        <v>1.87</v>
      </c>
      <c r="U400" s="1">
        <v>2.73</v>
      </c>
      <c r="V400" s="1">
        <v>1.87</v>
      </c>
      <c r="W400" s="1">
        <v>2.04</v>
      </c>
      <c r="X400" s="1">
        <v>1.73</v>
      </c>
      <c r="Y400" s="1">
        <v>1.87</v>
      </c>
      <c r="Z400" s="1">
        <v>1.87</v>
      </c>
      <c r="AA400" s="1">
        <v>1.87</v>
      </c>
      <c r="AB400" s="1">
        <v>1.87</v>
      </c>
      <c r="AC400" s="1">
        <v>1.87</v>
      </c>
      <c r="AD400" s="1">
        <v>2.34</v>
      </c>
      <c r="AE400" s="1">
        <v>3.27</v>
      </c>
      <c r="AF400" s="1">
        <v>1.87</v>
      </c>
      <c r="AG400" s="1">
        <v>1.87</v>
      </c>
      <c r="AH400" s="1">
        <v>1.87</v>
      </c>
      <c r="AI400" s="1">
        <v>1.78</v>
      </c>
      <c r="AJ400" s="1">
        <v>1.87</v>
      </c>
      <c r="AK400" s="1">
        <v>1.84</v>
      </c>
      <c r="AL400" s="1">
        <v>2.14</v>
      </c>
      <c r="AM400" s="1">
        <v>1.66</v>
      </c>
      <c r="AN400" s="1">
        <v>1.87</v>
      </c>
      <c r="AO400" s="1">
        <v>3.37</v>
      </c>
      <c r="AQ400" s="83">
        <v>1.79</v>
      </c>
      <c r="AR400" s="83">
        <v>1.87</v>
      </c>
    </row>
    <row r="401" spans="1:44" x14ac:dyDescent="0.25">
      <c r="A401" s="1">
        <v>73072390</v>
      </c>
      <c r="B401" s="1" t="s">
        <v>543</v>
      </c>
      <c r="C401" s="1" t="s">
        <v>163</v>
      </c>
      <c r="D401" s="1">
        <v>1.87</v>
      </c>
      <c r="E401" s="1">
        <v>1.87</v>
      </c>
      <c r="F401" s="1">
        <v>1.87</v>
      </c>
      <c r="G401" s="1">
        <v>1.87</v>
      </c>
      <c r="H401" s="1">
        <v>1.87</v>
      </c>
      <c r="I401" s="1">
        <v>2</v>
      </c>
      <c r="J401" s="1">
        <v>0.26</v>
      </c>
      <c r="K401" s="1">
        <v>1.87</v>
      </c>
      <c r="L401" s="1">
        <v>1.87</v>
      </c>
      <c r="M401" s="1">
        <v>1.85</v>
      </c>
      <c r="N401" s="1">
        <v>1.87</v>
      </c>
      <c r="O401" s="1">
        <v>1.87</v>
      </c>
      <c r="P401" s="1">
        <v>1.87</v>
      </c>
      <c r="Q401" s="1">
        <v>1.92</v>
      </c>
      <c r="R401" s="1">
        <v>1.87</v>
      </c>
      <c r="S401" s="1">
        <v>1.87</v>
      </c>
      <c r="T401" s="1">
        <v>1.87</v>
      </c>
      <c r="U401" s="1">
        <v>2.73</v>
      </c>
      <c r="V401" s="1">
        <v>1.87</v>
      </c>
      <c r="W401" s="1">
        <v>2.04</v>
      </c>
      <c r="X401" s="1">
        <v>1.73</v>
      </c>
      <c r="Y401" s="1">
        <v>1.87</v>
      </c>
      <c r="Z401" s="1">
        <v>1.87</v>
      </c>
      <c r="AA401" s="1">
        <v>1.87</v>
      </c>
      <c r="AB401" s="1">
        <v>1.87</v>
      </c>
      <c r="AC401" s="1">
        <v>1.87</v>
      </c>
      <c r="AD401" s="1">
        <v>2.34</v>
      </c>
      <c r="AE401" s="1">
        <v>3.27</v>
      </c>
      <c r="AF401" s="1">
        <v>1.87</v>
      </c>
      <c r="AG401" s="1">
        <v>1.87</v>
      </c>
      <c r="AH401" s="1">
        <v>1.87</v>
      </c>
      <c r="AI401" s="1">
        <v>1.78</v>
      </c>
      <c r="AJ401" s="1">
        <v>1.87</v>
      </c>
      <c r="AK401" s="1">
        <v>1.84</v>
      </c>
      <c r="AL401" s="1">
        <v>2.14</v>
      </c>
      <c r="AM401" s="1">
        <v>1.66</v>
      </c>
      <c r="AN401" s="1">
        <v>1.87</v>
      </c>
      <c r="AO401" s="1">
        <v>3.37</v>
      </c>
      <c r="AQ401" s="83">
        <v>1.79</v>
      </c>
      <c r="AR401" s="83">
        <v>1.87</v>
      </c>
    </row>
    <row r="402" spans="1:44" x14ac:dyDescent="0.25">
      <c r="A402" s="1">
        <v>73072910</v>
      </c>
      <c r="B402" s="1" t="s">
        <v>544</v>
      </c>
      <c r="C402" s="1" t="s">
        <v>163</v>
      </c>
      <c r="D402" s="1">
        <v>1.87</v>
      </c>
      <c r="E402" s="1">
        <v>1.87</v>
      </c>
      <c r="F402" s="1">
        <v>1.87</v>
      </c>
      <c r="G402" s="1">
        <v>1.87</v>
      </c>
      <c r="H402" s="1">
        <v>1.87</v>
      </c>
      <c r="I402" s="1">
        <v>2</v>
      </c>
      <c r="J402" s="1">
        <v>0.26</v>
      </c>
      <c r="K402" s="1">
        <v>1.87</v>
      </c>
      <c r="L402" s="1">
        <v>1.87</v>
      </c>
      <c r="M402" s="1">
        <v>1.85</v>
      </c>
      <c r="N402" s="1">
        <v>1.87</v>
      </c>
      <c r="O402" s="1">
        <v>1.87</v>
      </c>
      <c r="P402" s="1">
        <v>1.87</v>
      </c>
      <c r="Q402" s="1">
        <v>1.92</v>
      </c>
      <c r="R402" s="1">
        <v>1.87</v>
      </c>
      <c r="S402" s="1">
        <v>1.87</v>
      </c>
      <c r="T402" s="1">
        <v>1.87</v>
      </c>
      <c r="U402" s="1">
        <v>2.73</v>
      </c>
      <c r="V402" s="1">
        <v>1.87</v>
      </c>
      <c r="W402" s="1">
        <v>2.04</v>
      </c>
      <c r="X402" s="1">
        <v>1.73</v>
      </c>
      <c r="Y402" s="1">
        <v>1.87</v>
      </c>
      <c r="Z402" s="1">
        <v>1.87</v>
      </c>
      <c r="AA402" s="1">
        <v>1.87</v>
      </c>
      <c r="AB402" s="1">
        <v>1.87</v>
      </c>
      <c r="AC402" s="1">
        <v>1.87</v>
      </c>
      <c r="AD402" s="1">
        <v>2.34</v>
      </c>
      <c r="AE402" s="1">
        <v>3.27</v>
      </c>
      <c r="AF402" s="1">
        <v>1.87</v>
      </c>
      <c r="AG402" s="1">
        <v>1.87</v>
      </c>
      <c r="AH402" s="1">
        <v>1.87</v>
      </c>
      <c r="AI402" s="1">
        <v>1.78</v>
      </c>
      <c r="AJ402" s="1">
        <v>1.87</v>
      </c>
      <c r="AK402" s="1">
        <v>1.84</v>
      </c>
      <c r="AL402" s="1">
        <v>2.14</v>
      </c>
      <c r="AM402" s="1">
        <v>1.66</v>
      </c>
      <c r="AN402" s="1">
        <v>1.87</v>
      </c>
      <c r="AO402" s="1">
        <v>3.37</v>
      </c>
      <c r="AQ402" s="83">
        <v>1.79</v>
      </c>
      <c r="AR402" s="83">
        <v>1.87</v>
      </c>
    </row>
    <row r="403" spans="1:44" x14ac:dyDescent="0.25">
      <c r="A403" s="1">
        <v>73072980</v>
      </c>
      <c r="B403" s="1" t="s">
        <v>545</v>
      </c>
      <c r="C403" s="1" t="s">
        <v>163</v>
      </c>
      <c r="D403" s="1">
        <v>1.87</v>
      </c>
      <c r="E403" s="1">
        <v>1.87</v>
      </c>
      <c r="F403" s="1">
        <v>1.87</v>
      </c>
      <c r="G403" s="1">
        <v>1.87</v>
      </c>
      <c r="H403" s="1">
        <v>1.87</v>
      </c>
      <c r="I403" s="1">
        <v>2</v>
      </c>
      <c r="J403" s="1">
        <v>0.26</v>
      </c>
      <c r="K403" s="1">
        <v>1.87</v>
      </c>
      <c r="L403" s="1">
        <v>1.87</v>
      </c>
      <c r="M403" s="1">
        <v>1.85</v>
      </c>
      <c r="N403" s="1">
        <v>1.87</v>
      </c>
      <c r="O403" s="1">
        <v>1.87</v>
      </c>
      <c r="P403" s="1">
        <v>1.87</v>
      </c>
      <c r="Q403" s="1">
        <v>1.92</v>
      </c>
      <c r="R403" s="1">
        <v>1.87</v>
      </c>
      <c r="S403" s="1">
        <v>1.87</v>
      </c>
      <c r="T403" s="1">
        <v>1.87</v>
      </c>
      <c r="U403" s="1">
        <v>2.73</v>
      </c>
      <c r="V403" s="1">
        <v>1.87</v>
      </c>
      <c r="W403" s="1">
        <v>2.04</v>
      </c>
      <c r="X403" s="1">
        <v>1.73</v>
      </c>
      <c r="Y403" s="1">
        <v>1.87</v>
      </c>
      <c r="Z403" s="1">
        <v>1.87</v>
      </c>
      <c r="AA403" s="1">
        <v>1.87</v>
      </c>
      <c r="AB403" s="1">
        <v>1.87</v>
      </c>
      <c r="AC403" s="1">
        <v>1.87</v>
      </c>
      <c r="AD403" s="1">
        <v>2.34</v>
      </c>
      <c r="AE403" s="1">
        <v>3.27</v>
      </c>
      <c r="AF403" s="1">
        <v>1.87</v>
      </c>
      <c r="AG403" s="1">
        <v>1.87</v>
      </c>
      <c r="AH403" s="1">
        <v>1.87</v>
      </c>
      <c r="AI403" s="1">
        <v>1.78</v>
      </c>
      <c r="AJ403" s="1">
        <v>1.87</v>
      </c>
      <c r="AK403" s="1">
        <v>1.84</v>
      </c>
      <c r="AL403" s="1">
        <v>2.14</v>
      </c>
      <c r="AM403" s="1">
        <v>1.66</v>
      </c>
      <c r="AN403" s="1">
        <v>1.87</v>
      </c>
      <c r="AO403" s="1">
        <v>3.37</v>
      </c>
      <c r="AQ403" s="83">
        <v>1.79</v>
      </c>
      <c r="AR403" s="83">
        <v>1.87</v>
      </c>
    </row>
    <row r="404" spans="1:44" x14ac:dyDescent="0.25">
      <c r="A404" s="1">
        <v>73079100</v>
      </c>
      <c r="B404" s="1" t="s">
        <v>546</v>
      </c>
      <c r="C404" s="1" t="s">
        <v>163</v>
      </c>
      <c r="D404" s="1">
        <v>1.93</v>
      </c>
      <c r="E404" s="1">
        <v>1.93</v>
      </c>
      <c r="F404" s="1">
        <v>1.93</v>
      </c>
      <c r="G404" s="1">
        <v>1.93</v>
      </c>
      <c r="H404" s="1">
        <v>1.93</v>
      </c>
      <c r="I404" s="1">
        <v>2.0499999999999998</v>
      </c>
      <c r="J404" s="1">
        <v>0.16</v>
      </c>
      <c r="K404" s="1">
        <v>1.93</v>
      </c>
      <c r="L404" s="1">
        <v>1.93</v>
      </c>
      <c r="M404" s="1">
        <v>1.84</v>
      </c>
      <c r="N404" s="1">
        <v>1.93</v>
      </c>
      <c r="O404" s="1">
        <v>1.93</v>
      </c>
      <c r="P404" s="1">
        <v>1.93</v>
      </c>
      <c r="Q404" s="1">
        <v>1.98</v>
      </c>
      <c r="R404" s="1">
        <v>1.93</v>
      </c>
      <c r="S404" s="1">
        <v>1.93</v>
      </c>
      <c r="T404" s="1">
        <v>1.93</v>
      </c>
      <c r="U404" s="1">
        <v>4.9000000000000004</v>
      </c>
      <c r="V404" s="1">
        <v>1.93</v>
      </c>
      <c r="W404" s="1">
        <v>2.11</v>
      </c>
      <c r="X404" s="1">
        <v>1.76</v>
      </c>
      <c r="Y404" s="1">
        <v>1.93</v>
      </c>
      <c r="Z404" s="1">
        <v>1.93</v>
      </c>
      <c r="AA404" s="1">
        <v>1.93</v>
      </c>
      <c r="AB404" s="1">
        <v>1.93</v>
      </c>
      <c r="AC404" s="1">
        <v>1.93</v>
      </c>
      <c r="AD404" s="1">
        <v>2.4300000000000002</v>
      </c>
      <c r="AE404" s="1">
        <v>3.7</v>
      </c>
      <c r="AF404" s="1">
        <v>1.93</v>
      </c>
      <c r="AG404" s="1">
        <v>1.93</v>
      </c>
      <c r="AH404" s="1">
        <v>1.93</v>
      </c>
      <c r="AI404" s="1">
        <v>1.83</v>
      </c>
      <c r="AJ404" s="1">
        <v>1.93</v>
      </c>
      <c r="AK404" s="1">
        <v>1.89</v>
      </c>
      <c r="AL404" s="1">
        <v>2.2000000000000002</v>
      </c>
      <c r="AM404" s="1">
        <v>1.68</v>
      </c>
      <c r="AN404" s="1">
        <v>1.93</v>
      </c>
      <c r="AO404" s="1">
        <v>3.6</v>
      </c>
      <c r="AQ404" s="83">
        <v>1.83</v>
      </c>
      <c r="AR404" s="83">
        <v>1.93</v>
      </c>
    </row>
    <row r="405" spans="1:44" x14ac:dyDescent="0.25">
      <c r="A405" s="1">
        <v>73079210</v>
      </c>
      <c r="B405" s="1" t="s">
        <v>547</v>
      </c>
      <c r="C405" s="1" t="s">
        <v>163</v>
      </c>
      <c r="D405" s="1">
        <v>1.93</v>
      </c>
      <c r="E405" s="1">
        <v>1.93</v>
      </c>
      <c r="F405" s="1">
        <v>1.93</v>
      </c>
      <c r="G405" s="1">
        <v>1.93</v>
      </c>
      <c r="H405" s="1">
        <v>1.93</v>
      </c>
      <c r="I405" s="1">
        <v>2.0499999999999998</v>
      </c>
      <c r="J405" s="1">
        <v>0.16</v>
      </c>
      <c r="K405" s="1">
        <v>1.93</v>
      </c>
      <c r="L405" s="1">
        <v>1.93</v>
      </c>
      <c r="M405" s="1">
        <v>1.84</v>
      </c>
      <c r="N405" s="1">
        <v>1.93</v>
      </c>
      <c r="O405" s="1">
        <v>1.93</v>
      </c>
      <c r="P405" s="1">
        <v>1.93</v>
      </c>
      <c r="Q405" s="1">
        <v>1.98</v>
      </c>
      <c r="R405" s="1">
        <v>1.93</v>
      </c>
      <c r="S405" s="1">
        <v>1.93</v>
      </c>
      <c r="T405" s="1">
        <v>1.93</v>
      </c>
      <c r="U405" s="1">
        <v>4.9000000000000004</v>
      </c>
      <c r="V405" s="1">
        <v>1.93</v>
      </c>
      <c r="W405" s="1">
        <v>2.11</v>
      </c>
      <c r="X405" s="1">
        <v>1.76</v>
      </c>
      <c r="Y405" s="1">
        <v>1.93</v>
      </c>
      <c r="Z405" s="1">
        <v>1.93</v>
      </c>
      <c r="AA405" s="1">
        <v>1.93</v>
      </c>
      <c r="AB405" s="1">
        <v>1.93</v>
      </c>
      <c r="AC405" s="1">
        <v>1.93</v>
      </c>
      <c r="AD405" s="1">
        <v>2.4300000000000002</v>
      </c>
      <c r="AE405" s="1">
        <v>3.7</v>
      </c>
      <c r="AF405" s="1">
        <v>1.93</v>
      </c>
      <c r="AG405" s="1">
        <v>1.93</v>
      </c>
      <c r="AH405" s="1">
        <v>1.93</v>
      </c>
      <c r="AI405" s="1">
        <v>1.83</v>
      </c>
      <c r="AJ405" s="1">
        <v>1.93</v>
      </c>
      <c r="AK405" s="1">
        <v>1.89</v>
      </c>
      <c r="AL405" s="1">
        <v>2.2000000000000002</v>
      </c>
      <c r="AM405" s="1">
        <v>1.68</v>
      </c>
      <c r="AN405" s="1">
        <v>1.93</v>
      </c>
      <c r="AO405" s="1">
        <v>3.6</v>
      </c>
      <c r="AQ405" s="83">
        <v>1.83</v>
      </c>
      <c r="AR405" s="83">
        <v>1.93</v>
      </c>
    </row>
    <row r="406" spans="1:44" x14ac:dyDescent="0.25">
      <c r="A406" s="1">
        <v>73079290</v>
      </c>
      <c r="B406" s="1" t="s">
        <v>548</v>
      </c>
      <c r="C406" s="1" t="s">
        <v>163</v>
      </c>
      <c r="D406" s="1">
        <v>1.93</v>
      </c>
      <c r="E406" s="1">
        <v>1.93</v>
      </c>
      <c r="F406" s="1">
        <v>1.93</v>
      </c>
      <c r="G406" s="1">
        <v>1.93</v>
      </c>
      <c r="H406" s="1">
        <v>1.93</v>
      </c>
      <c r="I406" s="1">
        <v>2.0499999999999998</v>
      </c>
      <c r="J406" s="1">
        <v>0.16</v>
      </c>
      <c r="K406" s="1">
        <v>1.93</v>
      </c>
      <c r="L406" s="1">
        <v>1.93</v>
      </c>
      <c r="M406" s="1">
        <v>1.84</v>
      </c>
      <c r="N406" s="1">
        <v>1.93</v>
      </c>
      <c r="O406" s="1">
        <v>1.93</v>
      </c>
      <c r="P406" s="1">
        <v>1.93</v>
      </c>
      <c r="Q406" s="1">
        <v>1.98</v>
      </c>
      <c r="R406" s="1">
        <v>1.93</v>
      </c>
      <c r="S406" s="1">
        <v>1.93</v>
      </c>
      <c r="T406" s="1">
        <v>1.93</v>
      </c>
      <c r="U406" s="1">
        <v>4.9000000000000004</v>
      </c>
      <c r="V406" s="1">
        <v>1.93</v>
      </c>
      <c r="W406" s="1">
        <v>2.11</v>
      </c>
      <c r="X406" s="1">
        <v>1.76</v>
      </c>
      <c r="Y406" s="1">
        <v>1.93</v>
      </c>
      <c r="Z406" s="1">
        <v>1.93</v>
      </c>
      <c r="AA406" s="1">
        <v>1.93</v>
      </c>
      <c r="AB406" s="1">
        <v>1.93</v>
      </c>
      <c r="AC406" s="1">
        <v>1.93</v>
      </c>
      <c r="AD406" s="1">
        <v>2.4300000000000002</v>
      </c>
      <c r="AE406" s="1">
        <v>3.7</v>
      </c>
      <c r="AF406" s="1">
        <v>1.93</v>
      </c>
      <c r="AG406" s="1">
        <v>1.93</v>
      </c>
      <c r="AH406" s="1">
        <v>1.93</v>
      </c>
      <c r="AI406" s="1">
        <v>1.83</v>
      </c>
      <c r="AJ406" s="1">
        <v>1.93</v>
      </c>
      <c r="AK406" s="1">
        <v>1.89</v>
      </c>
      <c r="AL406" s="1">
        <v>2.2000000000000002</v>
      </c>
      <c r="AM406" s="1">
        <v>1.68</v>
      </c>
      <c r="AN406" s="1">
        <v>1.93</v>
      </c>
      <c r="AO406" s="1">
        <v>3.6</v>
      </c>
      <c r="AQ406" s="83">
        <v>1.83</v>
      </c>
      <c r="AR406" s="83">
        <v>1.93</v>
      </c>
    </row>
    <row r="407" spans="1:44" x14ac:dyDescent="0.25">
      <c r="A407" s="1">
        <v>73079311</v>
      </c>
      <c r="B407" s="1" t="s">
        <v>549</v>
      </c>
      <c r="C407" s="1" t="s">
        <v>163</v>
      </c>
      <c r="D407" s="1">
        <v>1.93</v>
      </c>
      <c r="E407" s="1">
        <v>1.93</v>
      </c>
      <c r="F407" s="1">
        <v>1.93</v>
      </c>
      <c r="G407" s="1">
        <v>1.93</v>
      </c>
      <c r="H407" s="1">
        <v>1.93</v>
      </c>
      <c r="I407" s="1">
        <v>2.0499999999999998</v>
      </c>
      <c r="J407" s="1">
        <v>0.16</v>
      </c>
      <c r="K407" s="1">
        <v>1.93</v>
      </c>
      <c r="L407" s="1">
        <v>1.93</v>
      </c>
      <c r="M407" s="1">
        <v>1.84</v>
      </c>
      <c r="N407" s="1">
        <v>1.93</v>
      </c>
      <c r="O407" s="1">
        <v>1.93</v>
      </c>
      <c r="P407" s="1">
        <v>1.93</v>
      </c>
      <c r="Q407" s="1">
        <v>1.98</v>
      </c>
      <c r="R407" s="1">
        <v>1.93</v>
      </c>
      <c r="S407" s="1">
        <v>1.93</v>
      </c>
      <c r="T407" s="1">
        <v>1.93</v>
      </c>
      <c r="U407" s="1">
        <v>4.9000000000000004</v>
      </c>
      <c r="V407" s="1">
        <v>1.93</v>
      </c>
      <c r="W407" s="1">
        <v>2.11</v>
      </c>
      <c r="X407" s="1">
        <v>1.76</v>
      </c>
      <c r="Y407" s="1">
        <v>1.93</v>
      </c>
      <c r="Z407" s="1">
        <v>1.93</v>
      </c>
      <c r="AA407" s="1">
        <v>1.93</v>
      </c>
      <c r="AB407" s="1">
        <v>1.93</v>
      </c>
      <c r="AC407" s="1">
        <v>1.93</v>
      </c>
      <c r="AD407" s="1">
        <v>2.4300000000000002</v>
      </c>
      <c r="AE407" s="1">
        <v>3.7</v>
      </c>
      <c r="AF407" s="1">
        <v>1.93</v>
      </c>
      <c r="AG407" s="1">
        <v>1.93</v>
      </c>
      <c r="AH407" s="1">
        <v>1.93</v>
      </c>
      <c r="AI407" s="1">
        <v>1.83</v>
      </c>
      <c r="AJ407" s="1">
        <v>1.93</v>
      </c>
      <c r="AK407" s="1">
        <v>1.89</v>
      </c>
      <c r="AL407" s="1">
        <v>2.2000000000000002</v>
      </c>
      <c r="AM407" s="1">
        <v>1.68</v>
      </c>
      <c r="AN407" s="1">
        <v>1.93</v>
      </c>
      <c r="AO407" s="1">
        <v>3.6</v>
      </c>
      <c r="AQ407" s="83">
        <v>1.83</v>
      </c>
      <c r="AR407" s="83">
        <v>1.93</v>
      </c>
    </row>
    <row r="408" spans="1:44" x14ac:dyDescent="0.25">
      <c r="A408" s="1">
        <v>73079319</v>
      </c>
      <c r="B408" s="1" t="s">
        <v>550</v>
      </c>
      <c r="C408" s="1" t="s">
        <v>163</v>
      </c>
      <c r="D408" s="1">
        <v>1.93</v>
      </c>
      <c r="E408" s="1">
        <v>1.93</v>
      </c>
      <c r="F408" s="1">
        <v>1.93</v>
      </c>
      <c r="G408" s="1">
        <v>1.93</v>
      </c>
      <c r="H408" s="1">
        <v>1.93</v>
      </c>
      <c r="I408" s="1">
        <v>2.0499999999999998</v>
      </c>
      <c r="J408" s="1">
        <v>0.16</v>
      </c>
      <c r="K408" s="1">
        <v>1.93</v>
      </c>
      <c r="L408" s="1">
        <v>1.93</v>
      </c>
      <c r="M408" s="1">
        <v>1.84</v>
      </c>
      <c r="N408" s="1">
        <v>1.93</v>
      </c>
      <c r="O408" s="1">
        <v>1.93</v>
      </c>
      <c r="P408" s="1">
        <v>1.93</v>
      </c>
      <c r="Q408" s="1">
        <v>1.98</v>
      </c>
      <c r="R408" s="1">
        <v>1.93</v>
      </c>
      <c r="S408" s="1">
        <v>1.93</v>
      </c>
      <c r="T408" s="1">
        <v>1.93</v>
      </c>
      <c r="U408" s="1">
        <v>4.9000000000000004</v>
      </c>
      <c r="V408" s="1">
        <v>1.93</v>
      </c>
      <c r="W408" s="1">
        <v>2.11</v>
      </c>
      <c r="X408" s="1">
        <v>1.76</v>
      </c>
      <c r="Y408" s="1">
        <v>1.93</v>
      </c>
      <c r="Z408" s="1">
        <v>1.93</v>
      </c>
      <c r="AA408" s="1">
        <v>1.93</v>
      </c>
      <c r="AB408" s="1">
        <v>1.93</v>
      </c>
      <c r="AC408" s="1">
        <v>1.93</v>
      </c>
      <c r="AD408" s="1">
        <v>2.4300000000000002</v>
      </c>
      <c r="AE408" s="1">
        <v>3.7</v>
      </c>
      <c r="AF408" s="1">
        <v>1.93</v>
      </c>
      <c r="AG408" s="1">
        <v>1.93</v>
      </c>
      <c r="AH408" s="1">
        <v>1.93</v>
      </c>
      <c r="AI408" s="1">
        <v>1.83</v>
      </c>
      <c r="AJ408" s="1">
        <v>1.93</v>
      </c>
      <c r="AK408" s="1">
        <v>1.89</v>
      </c>
      <c r="AL408" s="1">
        <v>2.2000000000000002</v>
      </c>
      <c r="AM408" s="1">
        <v>1.68</v>
      </c>
      <c r="AN408" s="1">
        <v>1.93</v>
      </c>
      <c r="AO408" s="1">
        <v>3.6</v>
      </c>
      <c r="AQ408" s="83">
        <v>1.83</v>
      </c>
      <c r="AR408" s="83">
        <v>1.93</v>
      </c>
    </row>
    <row r="409" spans="1:44" x14ac:dyDescent="0.25">
      <c r="A409" s="1">
        <v>73079391</v>
      </c>
      <c r="B409" s="1" t="s">
        <v>551</v>
      </c>
      <c r="C409" s="1" t="s">
        <v>163</v>
      </c>
      <c r="D409" s="1">
        <v>1.93</v>
      </c>
      <c r="E409" s="1">
        <v>1.93</v>
      </c>
      <c r="F409" s="1">
        <v>1.93</v>
      </c>
      <c r="G409" s="1">
        <v>1.93</v>
      </c>
      <c r="H409" s="1">
        <v>1.93</v>
      </c>
      <c r="I409" s="1">
        <v>2.0499999999999998</v>
      </c>
      <c r="J409" s="1">
        <v>0.16</v>
      </c>
      <c r="K409" s="1">
        <v>1.93</v>
      </c>
      <c r="L409" s="1">
        <v>1.93</v>
      </c>
      <c r="M409" s="1">
        <v>1.84</v>
      </c>
      <c r="N409" s="1">
        <v>1.93</v>
      </c>
      <c r="O409" s="1">
        <v>1.93</v>
      </c>
      <c r="P409" s="1">
        <v>1.93</v>
      </c>
      <c r="Q409" s="1">
        <v>1.98</v>
      </c>
      <c r="R409" s="1">
        <v>1.93</v>
      </c>
      <c r="S409" s="1">
        <v>1.93</v>
      </c>
      <c r="T409" s="1">
        <v>1.93</v>
      </c>
      <c r="U409" s="1">
        <v>4.9000000000000004</v>
      </c>
      <c r="V409" s="1">
        <v>1.93</v>
      </c>
      <c r="W409" s="1">
        <v>2.11</v>
      </c>
      <c r="X409" s="1">
        <v>1.76</v>
      </c>
      <c r="Y409" s="1">
        <v>1.93</v>
      </c>
      <c r="Z409" s="1">
        <v>1.93</v>
      </c>
      <c r="AA409" s="1">
        <v>1.93</v>
      </c>
      <c r="AB409" s="1">
        <v>1.93</v>
      </c>
      <c r="AC409" s="1">
        <v>1.93</v>
      </c>
      <c r="AD409" s="1">
        <v>2.4300000000000002</v>
      </c>
      <c r="AE409" s="1">
        <v>3.7</v>
      </c>
      <c r="AF409" s="1">
        <v>1.93</v>
      </c>
      <c r="AG409" s="1">
        <v>1.93</v>
      </c>
      <c r="AH409" s="1">
        <v>1.93</v>
      </c>
      <c r="AI409" s="1">
        <v>1.83</v>
      </c>
      <c r="AJ409" s="1">
        <v>1.93</v>
      </c>
      <c r="AK409" s="1">
        <v>1.89</v>
      </c>
      <c r="AL409" s="1">
        <v>2.2000000000000002</v>
      </c>
      <c r="AM409" s="1">
        <v>1.68</v>
      </c>
      <c r="AN409" s="1">
        <v>1.93</v>
      </c>
      <c r="AO409" s="1">
        <v>3.6</v>
      </c>
      <c r="AQ409" s="83">
        <v>1.83</v>
      </c>
      <c r="AR409" s="83">
        <v>1.93</v>
      </c>
    </row>
    <row r="410" spans="1:44" x14ac:dyDescent="0.25">
      <c r="A410" s="1">
        <v>73079399</v>
      </c>
      <c r="B410" s="1" t="s">
        <v>552</v>
      </c>
      <c r="C410" s="1" t="s">
        <v>163</v>
      </c>
      <c r="D410" s="1">
        <v>1.93</v>
      </c>
      <c r="E410" s="1">
        <v>1.93</v>
      </c>
      <c r="F410" s="1">
        <v>1.93</v>
      </c>
      <c r="G410" s="1">
        <v>1.93</v>
      </c>
      <c r="H410" s="1">
        <v>1.93</v>
      </c>
      <c r="I410" s="1">
        <v>2.0499999999999998</v>
      </c>
      <c r="J410" s="1">
        <v>0.16</v>
      </c>
      <c r="K410" s="1">
        <v>1.93</v>
      </c>
      <c r="L410" s="1">
        <v>1.93</v>
      </c>
      <c r="M410" s="1">
        <v>1.84</v>
      </c>
      <c r="N410" s="1">
        <v>1.93</v>
      </c>
      <c r="O410" s="1">
        <v>1.93</v>
      </c>
      <c r="P410" s="1">
        <v>1.93</v>
      </c>
      <c r="Q410" s="1">
        <v>1.98</v>
      </c>
      <c r="R410" s="1">
        <v>1.93</v>
      </c>
      <c r="S410" s="1">
        <v>1.93</v>
      </c>
      <c r="T410" s="1">
        <v>1.93</v>
      </c>
      <c r="U410" s="1">
        <v>4.9000000000000004</v>
      </c>
      <c r="V410" s="1">
        <v>1.93</v>
      </c>
      <c r="W410" s="1">
        <v>2.11</v>
      </c>
      <c r="X410" s="1">
        <v>1.76</v>
      </c>
      <c r="Y410" s="1">
        <v>1.93</v>
      </c>
      <c r="Z410" s="1">
        <v>1.93</v>
      </c>
      <c r="AA410" s="1">
        <v>1.93</v>
      </c>
      <c r="AB410" s="1">
        <v>1.93</v>
      </c>
      <c r="AC410" s="1">
        <v>1.93</v>
      </c>
      <c r="AD410" s="1">
        <v>2.4300000000000002</v>
      </c>
      <c r="AE410" s="1">
        <v>3.7</v>
      </c>
      <c r="AF410" s="1">
        <v>1.93</v>
      </c>
      <c r="AG410" s="1">
        <v>1.93</v>
      </c>
      <c r="AH410" s="1">
        <v>1.93</v>
      </c>
      <c r="AI410" s="1">
        <v>1.83</v>
      </c>
      <c r="AJ410" s="1">
        <v>1.93</v>
      </c>
      <c r="AK410" s="1">
        <v>1.89</v>
      </c>
      <c r="AL410" s="1">
        <v>2.2000000000000002</v>
      </c>
      <c r="AM410" s="1">
        <v>1.68</v>
      </c>
      <c r="AN410" s="1">
        <v>1.93</v>
      </c>
      <c r="AO410" s="1">
        <v>3.6</v>
      </c>
      <c r="AQ410" s="83">
        <v>1.83</v>
      </c>
      <c r="AR410" s="83">
        <v>1.93</v>
      </c>
    </row>
    <row r="411" spans="1:44" x14ac:dyDescent="0.25">
      <c r="A411" s="1">
        <v>73079910</v>
      </c>
      <c r="B411" s="1" t="s">
        <v>553</v>
      </c>
      <c r="C411" s="1" t="s">
        <v>163</v>
      </c>
      <c r="D411" s="1">
        <v>1.93</v>
      </c>
      <c r="E411" s="1">
        <v>1.93</v>
      </c>
      <c r="F411" s="1">
        <v>1.93</v>
      </c>
      <c r="G411" s="1">
        <v>1.93</v>
      </c>
      <c r="H411" s="1">
        <v>1.93</v>
      </c>
      <c r="I411" s="1">
        <v>2.0499999999999998</v>
      </c>
      <c r="J411" s="1">
        <v>0.16</v>
      </c>
      <c r="K411" s="1">
        <v>1.93</v>
      </c>
      <c r="L411" s="1">
        <v>1.93</v>
      </c>
      <c r="M411" s="1">
        <v>1.84</v>
      </c>
      <c r="N411" s="1">
        <v>1.93</v>
      </c>
      <c r="O411" s="1">
        <v>1.93</v>
      </c>
      <c r="P411" s="1">
        <v>1.93</v>
      </c>
      <c r="Q411" s="1">
        <v>1.98</v>
      </c>
      <c r="R411" s="1">
        <v>1.93</v>
      </c>
      <c r="S411" s="1">
        <v>1.93</v>
      </c>
      <c r="T411" s="1">
        <v>1.93</v>
      </c>
      <c r="U411" s="1">
        <v>4.9000000000000004</v>
      </c>
      <c r="V411" s="1">
        <v>1.93</v>
      </c>
      <c r="W411" s="1">
        <v>2.11</v>
      </c>
      <c r="X411" s="1">
        <v>1.76</v>
      </c>
      <c r="Y411" s="1">
        <v>1.93</v>
      </c>
      <c r="Z411" s="1">
        <v>1.93</v>
      </c>
      <c r="AA411" s="1">
        <v>1.93</v>
      </c>
      <c r="AB411" s="1">
        <v>1.93</v>
      </c>
      <c r="AC411" s="1">
        <v>1.93</v>
      </c>
      <c r="AD411" s="1">
        <v>2.4300000000000002</v>
      </c>
      <c r="AE411" s="1">
        <v>3.7</v>
      </c>
      <c r="AF411" s="1">
        <v>1.93</v>
      </c>
      <c r="AG411" s="1">
        <v>1.93</v>
      </c>
      <c r="AH411" s="1">
        <v>1.93</v>
      </c>
      <c r="AI411" s="1">
        <v>1.83</v>
      </c>
      <c r="AJ411" s="1">
        <v>1.93</v>
      </c>
      <c r="AK411" s="1">
        <v>1.89</v>
      </c>
      <c r="AL411" s="1">
        <v>2.2000000000000002</v>
      </c>
      <c r="AM411" s="1">
        <v>1.68</v>
      </c>
      <c r="AN411" s="1">
        <v>1.93</v>
      </c>
      <c r="AO411" s="1">
        <v>3.6</v>
      </c>
      <c r="AQ411" s="83">
        <v>1.83</v>
      </c>
      <c r="AR411" s="83">
        <v>1.93</v>
      </c>
    </row>
    <row r="412" spans="1:44" x14ac:dyDescent="0.25">
      <c r="A412" s="1">
        <v>73079980</v>
      </c>
      <c r="B412" s="1" t="s">
        <v>554</v>
      </c>
      <c r="C412" s="1" t="s">
        <v>163</v>
      </c>
      <c r="D412" s="1">
        <v>1.93</v>
      </c>
      <c r="E412" s="1">
        <v>1.93</v>
      </c>
      <c r="F412" s="1">
        <v>1.93</v>
      </c>
      <c r="G412" s="1">
        <v>1.93</v>
      </c>
      <c r="H412" s="1">
        <v>1.93</v>
      </c>
      <c r="I412" s="1">
        <v>2.0499999999999998</v>
      </c>
      <c r="J412" s="1">
        <v>0.16</v>
      </c>
      <c r="K412" s="1">
        <v>1.93</v>
      </c>
      <c r="L412" s="1">
        <v>1.93</v>
      </c>
      <c r="M412" s="1">
        <v>1.84</v>
      </c>
      <c r="N412" s="1">
        <v>1.93</v>
      </c>
      <c r="O412" s="1">
        <v>1.93</v>
      </c>
      <c r="P412" s="1">
        <v>1.93</v>
      </c>
      <c r="Q412" s="1">
        <v>1.98</v>
      </c>
      <c r="R412" s="1">
        <v>1.93</v>
      </c>
      <c r="S412" s="1">
        <v>1.93</v>
      </c>
      <c r="T412" s="1">
        <v>1.93</v>
      </c>
      <c r="U412" s="1">
        <v>4.9000000000000004</v>
      </c>
      <c r="V412" s="1">
        <v>1.93</v>
      </c>
      <c r="W412" s="1">
        <v>2.11</v>
      </c>
      <c r="X412" s="1">
        <v>1.76</v>
      </c>
      <c r="Y412" s="1">
        <v>1.93</v>
      </c>
      <c r="Z412" s="1">
        <v>1.93</v>
      </c>
      <c r="AA412" s="1">
        <v>1.93</v>
      </c>
      <c r="AB412" s="1">
        <v>1.93</v>
      </c>
      <c r="AC412" s="1">
        <v>1.93</v>
      </c>
      <c r="AD412" s="1">
        <v>2.4300000000000002</v>
      </c>
      <c r="AE412" s="1">
        <v>3.7</v>
      </c>
      <c r="AF412" s="1">
        <v>1.93</v>
      </c>
      <c r="AG412" s="1">
        <v>1.93</v>
      </c>
      <c r="AH412" s="1">
        <v>1.93</v>
      </c>
      <c r="AI412" s="1">
        <v>1.83</v>
      </c>
      <c r="AJ412" s="1">
        <v>1.93</v>
      </c>
      <c r="AK412" s="1">
        <v>1.89</v>
      </c>
      <c r="AL412" s="1">
        <v>2.2000000000000002</v>
      </c>
      <c r="AM412" s="1">
        <v>1.68</v>
      </c>
      <c r="AN412" s="1">
        <v>1.93</v>
      </c>
      <c r="AO412" s="1">
        <v>3.6</v>
      </c>
      <c r="AQ412" s="83">
        <v>1.83</v>
      </c>
      <c r="AR412" s="83">
        <v>1.93</v>
      </c>
    </row>
    <row r="413" spans="1:44" x14ac:dyDescent="0.25">
      <c r="A413" s="1">
        <v>73081000</v>
      </c>
      <c r="B413" s="1" t="s">
        <v>555</v>
      </c>
      <c r="C413" s="1" t="s">
        <v>163</v>
      </c>
      <c r="D413" s="1">
        <v>2.46</v>
      </c>
      <c r="E413" s="1">
        <v>2.46</v>
      </c>
      <c r="F413" s="1">
        <v>2.46</v>
      </c>
      <c r="G413" s="1">
        <v>2.46</v>
      </c>
      <c r="H413" s="1">
        <v>2.46</v>
      </c>
      <c r="I413" s="1">
        <v>2.7</v>
      </c>
      <c r="J413" s="1">
        <v>1.82</v>
      </c>
      <c r="K413" s="1">
        <v>2.46</v>
      </c>
      <c r="L413" s="1">
        <v>2.46</v>
      </c>
      <c r="M413" s="1">
        <v>2.2599999999999998</v>
      </c>
      <c r="N413" s="1">
        <v>2.46</v>
      </c>
      <c r="O413" s="1">
        <v>2.46</v>
      </c>
      <c r="P413" s="1">
        <v>2.46</v>
      </c>
      <c r="Q413" s="1">
        <v>2.5</v>
      </c>
      <c r="R413" s="1">
        <v>2.46</v>
      </c>
      <c r="S413" s="1">
        <v>2.46</v>
      </c>
      <c r="T413" s="1">
        <v>2.46</v>
      </c>
      <c r="U413" s="1">
        <v>4.91</v>
      </c>
      <c r="V413" s="1">
        <v>2.46</v>
      </c>
      <c r="W413" s="1">
        <v>2.52</v>
      </c>
      <c r="X413" s="1">
        <v>2.39</v>
      </c>
      <c r="Y413" s="1">
        <v>2.46</v>
      </c>
      <c r="Z413" s="1">
        <v>2.46</v>
      </c>
      <c r="AA413" s="1">
        <v>2.46</v>
      </c>
      <c r="AB413" s="1">
        <v>2.46</v>
      </c>
      <c r="AC413" s="1">
        <v>2.46</v>
      </c>
      <c r="AD413" s="1">
        <v>2.56</v>
      </c>
      <c r="AE413" s="1">
        <v>3.9</v>
      </c>
      <c r="AF413" s="1">
        <v>2.46</v>
      </c>
      <c r="AG413" s="1">
        <v>2.46</v>
      </c>
      <c r="AH413" s="1">
        <v>2.46</v>
      </c>
      <c r="AI413" s="1">
        <v>2.48</v>
      </c>
      <c r="AJ413" s="1">
        <v>2.46</v>
      </c>
      <c r="AK413" s="1">
        <v>2.42</v>
      </c>
      <c r="AL413" s="1">
        <v>2.67</v>
      </c>
      <c r="AM413" s="1">
        <v>2.48</v>
      </c>
      <c r="AN413" s="1">
        <v>2.46</v>
      </c>
      <c r="AO413" s="1">
        <v>3.7</v>
      </c>
      <c r="AQ413" s="83">
        <v>2.46</v>
      </c>
      <c r="AR413" s="83">
        <v>2.46</v>
      </c>
    </row>
    <row r="414" spans="1:44" x14ac:dyDescent="0.25">
      <c r="A414" s="1">
        <v>73082000</v>
      </c>
      <c r="B414" s="1" t="s">
        <v>556</v>
      </c>
      <c r="C414" s="1" t="s">
        <v>163</v>
      </c>
      <c r="D414" s="1">
        <v>2.46</v>
      </c>
      <c r="E414" s="1">
        <v>2.46</v>
      </c>
      <c r="F414" s="1">
        <v>2.46</v>
      </c>
      <c r="G414" s="1">
        <v>2.46</v>
      </c>
      <c r="H414" s="1">
        <v>2.46</v>
      </c>
      <c r="I414" s="1">
        <v>2.7</v>
      </c>
      <c r="J414" s="1">
        <v>1.82</v>
      </c>
      <c r="K414" s="1">
        <v>2.46</v>
      </c>
      <c r="L414" s="1">
        <v>2.46</v>
      </c>
      <c r="M414" s="1">
        <v>2.2599999999999998</v>
      </c>
      <c r="N414" s="1">
        <v>2.46</v>
      </c>
      <c r="O414" s="1">
        <v>2.46</v>
      </c>
      <c r="P414" s="1">
        <v>2.46</v>
      </c>
      <c r="Q414" s="1">
        <v>2.5</v>
      </c>
      <c r="R414" s="1">
        <v>2.46</v>
      </c>
      <c r="S414" s="1">
        <v>2.46</v>
      </c>
      <c r="T414" s="1">
        <v>2.46</v>
      </c>
      <c r="U414" s="1">
        <v>4.91</v>
      </c>
      <c r="V414" s="1">
        <v>2.46</v>
      </c>
      <c r="W414" s="1">
        <v>2.52</v>
      </c>
      <c r="X414" s="1">
        <v>2.39</v>
      </c>
      <c r="Y414" s="1">
        <v>2.46</v>
      </c>
      <c r="Z414" s="1">
        <v>2.46</v>
      </c>
      <c r="AA414" s="1">
        <v>2.46</v>
      </c>
      <c r="AB414" s="1">
        <v>2.46</v>
      </c>
      <c r="AC414" s="1">
        <v>2.46</v>
      </c>
      <c r="AD414" s="1">
        <v>2.56</v>
      </c>
      <c r="AE414" s="1">
        <v>3.9</v>
      </c>
      <c r="AF414" s="1">
        <v>2.46</v>
      </c>
      <c r="AG414" s="1">
        <v>2.46</v>
      </c>
      <c r="AH414" s="1">
        <v>2.46</v>
      </c>
      <c r="AI414" s="1">
        <v>2.48</v>
      </c>
      <c r="AJ414" s="1">
        <v>2.46</v>
      </c>
      <c r="AK414" s="1">
        <v>2.42</v>
      </c>
      <c r="AL414" s="1">
        <v>2.67</v>
      </c>
      <c r="AM414" s="1">
        <v>2.48</v>
      </c>
      <c r="AN414" s="1">
        <v>2.46</v>
      </c>
      <c r="AO414" s="1">
        <v>3.7</v>
      </c>
      <c r="AQ414" s="83">
        <v>2.46</v>
      </c>
      <c r="AR414" s="83">
        <v>2.46</v>
      </c>
    </row>
    <row r="415" spans="1:44" x14ac:dyDescent="0.25">
      <c r="A415" s="1">
        <v>73083000</v>
      </c>
      <c r="B415" s="1" t="s">
        <v>557</v>
      </c>
      <c r="C415" s="1" t="s">
        <v>163</v>
      </c>
      <c r="D415" s="1">
        <v>2.46</v>
      </c>
      <c r="E415" s="1">
        <v>2.46</v>
      </c>
      <c r="F415" s="1">
        <v>2.46</v>
      </c>
      <c r="G415" s="1">
        <v>2.46</v>
      </c>
      <c r="H415" s="1">
        <v>2.46</v>
      </c>
      <c r="I415" s="1">
        <v>2.7</v>
      </c>
      <c r="J415" s="1">
        <v>1.82</v>
      </c>
      <c r="K415" s="1">
        <v>2.46</v>
      </c>
      <c r="L415" s="1">
        <v>2.46</v>
      </c>
      <c r="M415" s="1">
        <v>2.2599999999999998</v>
      </c>
      <c r="N415" s="1">
        <v>2.46</v>
      </c>
      <c r="O415" s="1">
        <v>2.46</v>
      </c>
      <c r="P415" s="1">
        <v>2.46</v>
      </c>
      <c r="Q415" s="1">
        <v>2.5</v>
      </c>
      <c r="R415" s="1">
        <v>2.46</v>
      </c>
      <c r="S415" s="1">
        <v>2.46</v>
      </c>
      <c r="T415" s="1">
        <v>2.46</v>
      </c>
      <c r="U415" s="1">
        <v>4.91</v>
      </c>
      <c r="V415" s="1">
        <v>2.46</v>
      </c>
      <c r="W415" s="1">
        <v>2.52</v>
      </c>
      <c r="X415" s="1">
        <v>2.39</v>
      </c>
      <c r="Y415" s="1">
        <v>2.46</v>
      </c>
      <c r="Z415" s="1">
        <v>2.46</v>
      </c>
      <c r="AA415" s="1">
        <v>2.46</v>
      </c>
      <c r="AB415" s="1">
        <v>2.46</v>
      </c>
      <c r="AC415" s="1">
        <v>2.46</v>
      </c>
      <c r="AD415" s="1">
        <v>2.56</v>
      </c>
      <c r="AE415" s="1">
        <v>3.9</v>
      </c>
      <c r="AF415" s="1">
        <v>2.46</v>
      </c>
      <c r="AG415" s="1">
        <v>2.46</v>
      </c>
      <c r="AH415" s="1">
        <v>2.46</v>
      </c>
      <c r="AI415" s="1">
        <v>2.48</v>
      </c>
      <c r="AJ415" s="1">
        <v>2.46</v>
      </c>
      <c r="AK415" s="1">
        <v>2.42</v>
      </c>
      <c r="AL415" s="1">
        <v>2.67</v>
      </c>
      <c r="AM415" s="1">
        <v>2.48</v>
      </c>
      <c r="AN415" s="1">
        <v>2.46</v>
      </c>
      <c r="AO415" s="1">
        <v>3.7</v>
      </c>
      <c r="AQ415" s="83">
        <v>2.46</v>
      </c>
      <c r="AR415" s="83">
        <v>2.46</v>
      </c>
    </row>
    <row r="416" spans="1:44" x14ac:dyDescent="0.25">
      <c r="A416" s="1">
        <v>73084000</v>
      </c>
      <c r="B416" s="1" t="s">
        <v>558</v>
      </c>
      <c r="C416" s="1" t="s">
        <v>163</v>
      </c>
      <c r="D416" s="1">
        <v>2.46</v>
      </c>
      <c r="E416" s="1">
        <v>2.46</v>
      </c>
      <c r="F416" s="1">
        <v>2.46</v>
      </c>
      <c r="G416" s="1">
        <v>2.46</v>
      </c>
      <c r="H416" s="1">
        <v>2.46</v>
      </c>
      <c r="I416" s="1">
        <v>2.7</v>
      </c>
      <c r="J416" s="1">
        <v>1.82</v>
      </c>
      <c r="K416" s="1">
        <v>2.46</v>
      </c>
      <c r="L416" s="1">
        <v>2.46</v>
      </c>
      <c r="M416" s="1">
        <v>2.2599999999999998</v>
      </c>
      <c r="N416" s="1">
        <v>2.46</v>
      </c>
      <c r="O416" s="1">
        <v>2.46</v>
      </c>
      <c r="P416" s="1">
        <v>2.46</v>
      </c>
      <c r="Q416" s="1">
        <v>2.5</v>
      </c>
      <c r="R416" s="1">
        <v>2.46</v>
      </c>
      <c r="S416" s="1">
        <v>2.46</v>
      </c>
      <c r="T416" s="1">
        <v>2.46</v>
      </c>
      <c r="U416" s="1">
        <v>4.91</v>
      </c>
      <c r="V416" s="1">
        <v>2.46</v>
      </c>
      <c r="W416" s="1">
        <v>2.52</v>
      </c>
      <c r="X416" s="1">
        <v>2.39</v>
      </c>
      <c r="Y416" s="1">
        <v>2.46</v>
      </c>
      <c r="Z416" s="1">
        <v>2.46</v>
      </c>
      <c r="AA416" s="1">
        <v>2.46</v>
      </c>
      <c r="AB416" s="1">
        <v>2.46</v>
      </c>
      <c r="AC416" s="1">
        <v>2.46</v>
      </c>
      <c r="AD416" s="1">
        <v>2.56</v>
      </c>
      <c r="AE416" s="1">
        <v>3.9</v>
      </c>
      <c r="AF416" s="1">
        <v>2.46</v>
      </c>
      <c r="AG416" s="1">
        <v>2.46</v>
      </c>
      <c r="AH416" s="1">
        <v>2.46</v>
      </c>
      <c r="AI416" s="1">
        <v>2.48</v>
      </c>
      <c r="AJ416" s="1">
        <v>2.46</v>
      </c>
      <c r="AK416" s="1">
        <v>2.42</v>
      </c>
      <c r="AL416" s="1">
        <v>2.67</v>
      </c>
      <c r="AM416" s="1">
        <v>2.48</v>
      </c>
      <c r="AN416" s="1">
        <v>2.46</v>
      </c>
      <c r="AO416" s="1">
        <v>3.7</v>
      </c>
      <c r="AQ416" s="83">
        <v>2.46</v>
      </c>
      <c r="AR416" s="83">
        <v>2.46</v>
      </c>
    </row>
    <row r="417" spans="1:44" x14ac:dyDescent="0.25">
      <c r="A417" s="1">
        <v>73089051</v>
      </c>
      <c r="B417" s="1" t="s">
        <v>559</v>
      </c>
      <c r="C417" s="1" t="s">
        <v>163</v>
      </c>
      <c r="D417" s="1">
        <v>2.46</v>
      </c>
      <c r="E417" s="1">
        <v>2.46</v>
      </c>
      <c r="F417" s="1">
        <v>2.46</v>
      </c>
      <c r="G417" s="1">
        <v>2.46</v>
      </c>
      <c r="H417" s="1">
        <v>2.46</v>
      </c>
      <c r="I417" s="1">
        <v>2.7</v>
      </c>
      <c r="J417" s="1">
        <v>1.82</v>
      </c>
      <c r="K417" s="1">
        <v>2.46</v>
      </c>
      <c r="L417" s="1">
        <v>2.46</v>
      </c>
      <c r="M417" s="1">
        <v>2.2599999999999998</v>
      </c>
      <c r="N417" s="1">
        <v>2.46</v>
      </c>
      <c r="O417" s="1">
        <v>2.46</v>
      </c>
      <c r="P417" s="1">
        <v>2.46</v>
      </c>
      <c r="Q417" s="1">
        <v>2.5</v>
      </c>
      <c r="R417" s="1">
        <v>2.46</v>
      </c>
      <c r="S417" s="1">
        <v>2.46</v>
      </c>
      <c r="T417" s="1">
        <v>2.46</v>
      </c>
      <c r="U417" s="1">
        <v>4.91</v>
      </c>
      <c r="V417" s="1">
        <v>2.46</v>
      </c>
      <c r="W417" s="1">
        <v>2.52</v>
      </c>
      <c r="X417" s="1">
        <v>2.39</v>
      </c>
      <c r="Y417" s="1">
        <v>2.46</v>
      </c>
      <c r="Z417" s="1">
        <v>2.46</v>
      </c>
      <c r="AA417" s="1">
        <v>2.46</v>
      </c>
      <c r="AB417" s="1">
        <v>2.46</v>
      </c>
      <c r="AC417" s="1">
        <v>2.46</v>
      </c>
      <c r="AD417" s="1">
        <v>2.56</v>
      </c>
      <c r="AE417" s="1">
        <v>3.9</v>
      </c>
      <c r="AF417" s="1">
        <v>2.46</v>
      </c>
      <c r="AG417" s="1">
        <v>2.46</v>
      </c>
      <c r="AH417" s="1">
        <v>2.46</v>
      </c>
      <c r="AI417" s="1">
        <v>2.48</v>
      </c>
      <c r="AJ417" s="1">
        <v>2.46</v>
      </c>
      <c r="AK417" s="1">
        <v>2.42</v>
      </c>
      <c r="AL417" s="1">
        <v>2.67</v>
      </c>
      <c r="AM417" s="1">
        <v>2.48</v>
      </c>
      <c r="AN417" s="1">
        <v>2.46</v>
      </c>
      <c r="AO417" s="1">
        <v>3.7</v>
      </c>
      <c r="AQ417" s="83">
        <v>2.46</v>
      </c>
      <c r="AR417" s="83">
        <v>2.46</v>
      </c>
    </row>
    <row r="418" spans="1:44" x14ac:dyDescent="0.25">
      <c r="A418" s="1">
        <v>73089059</v>
      </c>
      <c r="B418" s="1" t="s">
        <v>560</v>
      </c>
      <c r="C418" s="1" t="s">
        <v>163</v>
      </c>
      <c r="D418" s="1">
        <v>2.46</v>
      </c>
      <c r="E418" s="1">
        <v>2.46</v>
      </c>
      <c r="F418" s="1">
        <v>2.46</v>
      </c>
      <c r="G418" s="1">
        <v>2.46</v>
      </c>
      <c r="H418" s="1">
        <v>2.46</v>
      </c>
      <c r="I418" s="1">
        <v>2.7</v>
      </c>
      <c r="J418" s="1">
        <v>1.82</v>
      </c>
      <c r="K418" s="1">
        <v>2.46</v>
      </c>
      <c r="L418" s="1">
        <v>2.46</v>
      </c>
      <c r="M418" s="1">
        <v>2.2599999999999998</v>
      </c>
      <c r="N418" s="1">
        <v>2.46</v>
      </c>
      <c r="O418" s="1">
        <v>2.46</v>
      </c>
      <c r="P418" s="1">
        <v>2.46</v>
      </c>
      <c r="Q418" s="1">
        <v>2.5</v>
      </c>
      <c r="R418" s="1">
        <v>2.46</v>
      </c>
      <c r="S418" s="1">
        <v>2.46</v>
      </c>
      <c r="T418" s="1">
        <v>2.46</v>
      </c>
      <c r="U418" s="1">
        <v>4.91</v>
      </c>
      <c r="V418" s="1">
        <v>2.46</v>
      </c>
      <c r="W418" s="1">
        <v>2.52</v>
      </c>
      <c r="X418" s="1">
        <v>2.39</v>
      </c>
      <c r="Y418" s="1">
        <v>2.46</v>
      </c>
      <c r="Z418" s="1">
        <v>2.46</v>
      </c>
      <c r="AA418" s="1">
        <v>2.46</v>
      </c>
      <c r="AB418" s="1">
        <v>2.46</v>
      </c>
      <c r="AC418" s="1">
        <v>2.46</v>
      </c>
      <c r="AD418" s="1">
        <v>2.56</v>
      </c>
      <c r="AE418" s="1">
        <v>3.9</v>
      </c>
      <c r="AF418" s="1">
        <v>2.46</v>
      </c>
      <c r="AG418" s="1">
        <v>2.46</v>
      </c>
      <c r="AH418" s="1">
        <v>2.46</v>
      </c>
      <c r="AI418" s="1">
        <v>2.48</v>
      </c>
      <c r="AJ418" s="1">
        <v>2.46</v>
      </c>
      <c r="AK418" s="1">
        <v>2.42</v>
      </c>
      <c r="AL418" s="1">
        <v>2.67</v>
      </c>
      <c r="AM418" s="1">
        <v>2.48</v>
      </c>
      <c r="AN418" s="1">
        <v>2.46</v>
      </c>
      <c r="AO418" s="1">
        <v>3.7</v>
      </c>
      <c r="AQ418" s="83">
        <v>2.46</v>
      </c>
      <c r="AR418" s="83">
        <v>2.46</v>
      </c>
    </row>
    <row r="419" spans="1:44" x14ac:dyDescent="0.25">
      <c r="A419" s="1">
        <v>73089098</v>
      </c>
      <c r="B419" s="1" t="s">
        <v>561</v>
      </c>
      <c r="C419" s="1" t="s">
        <v>163</v>
      </c>
      <c r="D419" s="1">
        <v>2.46</v>
      </c>
      <c r="E419" s="1">
        <v>2.46</v>
      </c>
      <c r="F419" s="1">
        <v>2.46</v>
      </c>
      <c r="G419" s="1">
        <v>2.46</v>
      </c>
      <c r="H419" s="1">
        <v>2.46</v>
      </c>
      <c r="I419" s="1">
        <v>2.7</v>
      </c>
      <c r="J419" s="1">
        <v>1.82</v>
      </c>
      <c r="K419" s="1">
        <v>2.46</v>
      </c>
      <c r="L419" s="1">
        <v>2.46</v>
      </c>
      <c r="M419" s="1">
        <v>2.2599999999999998</v>
      </c>
      <c r="N419" s="1">
        <v>2.46</v>
      </c>
      <c r="O419" s="1">
        <v>2.46</v>
      </c>
      <c r="P419" s="1">
        <v>2.46</v>
      </c>
      <c r="Q419" s="1">
        <v>2.5</v>
      </c>
      <c r="R419" s="1">
        <v>2.46</v>
      </c>
      <c r="S419" s="1">
        <v>2.46</v>
      </c>
      <c r="T419" s="1">
        <v>2.46</v>
      </c>
      <c r="U419" s="1">
        <v>4.91</v>
      </c>
      <c r="V419" s="1">
        <v>2.46</v>
      </c>
      <c r="W419" s="1">
        <v>2.52</v>
      </c>
      <c r="X419" s="1">
        <v>2.39</v>
      </c>
      <c r="Y419" s="1">
        <v>2.46</v>
      </c>
      <c r="Z419" s="1">
        <v>2.46</v>
      </c>
      <c r="AA419" s="1">
        <v>2.46</v>
      </c>
      <c r="AB419" s="1">
        <v>2.46</v>
      </c>
      <c r="AC419" s="1">
        <v>2.46</v>
      </c>
      <c r="AD419" s="1">
        <v>2.56</v>
      </c>
      <c r="AE419" s="1">
        <v>3.9</v>
      </c>
      <c r="AF419" s="1">
        <v>2.46</v>
      </c>
      <c r="AG419" s="1">
        <v>2.46</v>
      </c>
      <c r="AH419" s="1">
        <v>2.46</v>
      </c>
      <c r="AI419" s="1">
        <v>2.48</v>
      </c>
      <c r="AJ419" s="1">
        <v>2.46</v>
      </c>
      <c r="AK419" s="1">
        <v>2.42</v>
      </c>
      <c r="AL419" s="1">
        <v>2.67</v>
      </c>
      <c r="AM419" s="1">
        <v>2.48</v>
      </c>
      <c r="AN419" s="1">
        <v>2.46</v>
      </c>
      <c r="AO419" s="1">
        <v>3.7</v>
      </c>
      <c r="AQ419" s="83">
        <v>2.46</v>
      </c>
      <c r="AR419" s="83">
        <v>2.46</v>
      </c>
    </row>
    <row r="420" spans="1:44" x14ac:dyDescent="0.25">
      <c r="A420" s="1">
        <v>73090010</v>
      </c>
      <c r="B420" s="1" t="s">
        <v>562</v>
      </c>
      <c r="C420" s="1" t="s">
        <v>163</v>
      </c>
      <c r="D420" s="1">
        <v>1.97</v>
      </c>
      <c r="E420" s="1">
        <v>1.97</v>
      </c>
      <c r="F420" s="1">
        <v>1.97</v>
      </c>
      <c r="G420" s="1">
        <v>1.97</v>
      </c>
      <c r="H420" s="1">
        <v>1.97</v>
      </c>
      <c r="I420" s="1">
        <v>2.21</v>
      </c>
      <c r="J420" s="1">
        <v>0.21</v>
      </c>
      <c r="K420" s="1">
        <v>1.97</v>
      </c>
      <c r="L420" s="1">
        <v>1.97</v>
      </c>
      <c r="M420" s="1">
        <v>1.95</v>
      </c>
      <c r="N420" s="1">
        <v>1.97</v>
      </c>
      <c r="O420" s="1">
        <v>1.97</v>
      </c>
      <c r="P420" s="1">
        <v>1.97</v>
      </c>
      <c r="Q420" s="1">
        <v>2.06</v>
      </c>
      <c r="R420" s="1">
        <v>1.97</v>
      </c>
      <c r="S420" s="1">
        <v>1.97</v>
      </c>
      <c r="T420" s="1">
        <v>1.97</v>
      </c>
      <c r="U420" s="1">
        <v>4.91</v>
      </c>
      <c r="V420" s="1">
        <v>1.97</v>
      </c>
      <c r="W420" s="1">
        <v>2.14</v>
      </c>
      <c r="X420" s="1">
        <v>1.79</v>
      </c>
      <c r="Y420" s="1">
        <v>1.97</v>
      </c>
      <c r="Z420" s="1">
        <v>1.97</v>
      </c>
      <c r="AA420" s="1">
        <v>1.97</v>
      </c>
      <c r="AB420" s="1">
        <v>1.97</v>
      </c>
      <c r="AC420" s="1">
        <v>1.97</v>
      </c>
      <c r="AD420" s="1">
        <v>2.4300000000000002</v>
      </c>
      <c r="AE420" s="1">
        <v>3.9</v>
      </c>
      <c r="AF420" s="1">
        <v>1.97</v>
      </c>
      <c r="AG420" s="1">
        <v>1.97</v>
      </c>
      <c r="AH420" s="1">
        <v>1.97</v>
      </c>
      <c r="AI420" s="1">
        <v>1.94</v>
      </c>
      <c r="AJ420" s="1">
        <v>1.97</v>
      </c>
      <c r="AK420" s="1">
        <v>1.9</v>
      </c>
      <c r="AL420" s="1">
        <v>2.31</v>
      </c>
      <c r="AM420" s="1">
        <v>1.78</v>
      </c>
      <c r="AN420" s="1">
        <v>1.97</v>
      </c>
      <c r="AO420" s="1">
        <v>3.7</v>
      </c>
      <c r="AQ420" s="83">
        <v>1.88</v>
      </c>
      <c r="AR420" s="83">
        <v>1.97</v>
      </c>
    </row>
    <row r="421" spans="1:44" x14ac:dyDescent="0.25">
      <c r="A421" s="1">
        <v>73090030</v>
      </c>
      <c r="B421" s="1" t="s">
        <v>563</v>
      </c>
      <c r="C421" s="1" t="s">
        <v>163</v>
      </c>
      <c r="D421" s="1">
        <v>1.97</v>
      </c>
      <c r="E421" s="1">
        <v>1.97</v>
      </c>
      <c r="F421" s="1">
        <v>1.97</v>
      </c>
      <c r="G421" s="1">
        <v>1.97</v>
      </c>
      <c r="H421" s="1">
        <v>1.97</v>
      </c>
      <c r="I421" s="1">
        <v>2.21</v>
      </c>
      <c r="J421" s="1">
        <v>0.21</v>
      </c>
      <c r="K421" s="1">
        <v>1.97</v>
      </c>
      <c r="L421" s="1">
        <v>1.97</v>
      </c>
      <c r="M421" s="1">
        <v>1.95</v>
      </c>
      <c r="N421" s="1">
        <v>1.97</v>
      </c>
      <c r="O421" s="1">
        <v>1.97</v>
      </c>
      <c r="P421" s="1">
        <v>1.97</v>
      </c>
      <c r="Q421" s="1">
        <v>2.06</v>
      </c>
      <c r="R421" s="1">
        <v>1.97</v>
      </c>
      <c r="S421" s="1">
        <v>1.97</v>
      </c>
      <c r="T421" s="1">
        <v>1.97</v>
      </c>
      <c r="U421" s="1">
        <v>4.91</v>
      </c>
      <c r="V421" s="1">
        <v>1.97</v>
      </c>
      <c r="W421" s="1">
        <v>2.14</v>
      </c>
      <c r="X421" s="1">
        <v>1.79</v>
      </c>
      <c r="Y421" s="1">
        <v>1.97</v>
      </c>
      <c r="Z421" s="1">
        <v>1.97</v>
      </c>
      <c r="AA421" s="1">
        <v>1.97</v>
      </c>
      <c r="AB421" s="1">
        <v>1.97</v>
      </c>
      <c r="AC421" s="1">
        <v>1.97</v>
      </c>
      <c r="AD421" s="1">
        <v>2.4300000000000002</v>
      </c>
      <c r="AE421" s="1">
        <v>3.9</v>
      </c>
      <c r="AF421" s="1">
        <v>1.97</v>
      </c>
      <c r="AG421" s="1">
        <v>1.97</v>
      </c>
      <c r="AH421" s="1">
        <v>1.97</v>
      </c>
      <c r="AI421" s="1">
        <v>1.94</v>
      </c>
      <c r="AJ421" s="1">
        <v>1.97</v>
      </c>
      <c r="AK421" s="1">
        <v>1.9</v>
      </c>
      <c r="AL421" s="1">
        <v>2.31</v>
      </c>
      <c r="AM421" s="1">
        <v>1.78</v>
      </c>
      <c r="AN421" s="1">
        <v>1.97</v>
      </c>
      <c r="AO421" s="1">
        <v>3.7</v>
      </c>
      <c r="AQ421" s="83">
        <v>1.88</v>
      </c>
      <c r="AR421" s="83">
        <v>1.97</v>
      </c>
    </row>
    <row r="422" spans="1:44" x14ac:dyDescent="0.25">
      <c r="A422" s="1">
        <v>73090051</v>
      </c>
      <c r="B422" s="1" t="s">
        <v>564</v>
      </c>
      <c r="C422" s="1" t="s">
        <v>163</v>
      </c>
      <c r="D422" s="1">
        <v>1.97</v>
      </c>
      <c r="E422" s="1">
        <v>1.97</v>
      </c>
      <c r="F422" s="1">
        <v>1.97</v>
      </c>
      <c r="G422" s="1">
        <v>1.97</v>
      </c>
      <c r="H422" s="1">
        <v>1.97</v>
      </c>
      <c r="I422" s="1">
        <v>2.21</v>
      </c>
      <c r="J422" s="1">
        <v>0.21</v>
      </c>
      <c r="K422" s="1">
        <v>1.97</v>
      </c>
      <c r="L422" s="1">
        <v>1.97</v>
      </c>
      <c r="M422" s="1">
        <v>1.95</v>
      </c>
      <c r="N422" s="1">
        <v>1.97</v>
      </c>
      <c r="O422" s="1">
        <v>1.97</v>
      </c>
      <c r="P422" s="1">
        <v>1.97</v>
      </c>
      <c r="Q422" s="1">
        <v>2.06</v>
      </c>
      <c r="R422" s="1">
        <v>1.97</v>
      </c>
      <c r="S422" s="1">
        <v>1.97</v>
      </c>
      <c r="T422" s="1">
        <v>1.97</v>
      </c>
      <c r="U422" s="1">
        <v>4.91</v>
      </c>
      <c r="V422" s="1">
        <v>1.97</v>
      </c>
      <c r="W422" s="1">
        <v>2.14</v>
      </c>
      <c r="X422" s="1">
        <v>1.79</v>
      </c>
      <c r="Y422" s="1">
        <v>1.97</v>
      </c>
      <c r="Z422" s="1">
        <v>1.97</v>
      </c>
      <c r="AA422" s="1">
        <v>1.97</v>
      </c>
      <c r="AB422" s="1">
        <v>1.97</v>
      </c>
      <c r="AC422" s="1">
        <v>1.97</v>
      </c>
      <c r="AD422" s="1">
        <v>2.4300000000000002</v>
      </c>
      <c r="AE422" s="1">
        <v>3.9</v>
      </c>
      <c r="AF422" s="1">
        <v>1.97</v>
      </c>
      <c r="AG422" s="1">
        <v>1.97</v>
      </c>
      <c r="AH422" s="1">
        <v>1.97</v>
      </c>
      <c r="AI422" s="1">
        <v>1.94</v>
      </c>
      <c r="AJ422" s="1">
        <v>1.97</v>
      </c>
      <c r="AK422" s="1">
        <v>1.9</v>
      </c>
      <c r="AL422" s="1">
        <v>2.31</v>
      </c>
      <c r="AM422" s="1">
        <v>1.78</v>
      </c>
      <c r="AN422" s="1">
        <v>1.97</v>
      </c>
      <c r="AO422" s="1">
        <v>3.7</v>
      </c>
      <c r="AQ422" s="83">
        <v>1.88</v>
      </c>
      <c r="AR422" s="83">
        <v>1.97</v>
      </c>
    </row>
    <row r="423" spans="1:44" x14ac:dyDescent="0.25">
      <c r="A423" s="1">
        <v>73090059</v>
      </c>
      <c r="B423" s="1" t="s">
        <v>565</v>
      </c>
      <c r="C423" s="1" t="s">
        <v>163</v>
      </c>
      <c r="D423" s="1">
        <v>1.97</v>
      </c>
      <c r="E423" s="1">
        <v>1.97</v>
      </c>
      <c r="F423" s="1">
        <v>1.97</v>
      </c>
      <c r="G423" s="1">
        <v>1.97</v>
      </c>
      <c r="H423" s="1">
        <v>1.97</v>
      </c>
      <c r="I423" s="1">
        <v>2.21</v>
      </c>
      <c r="J423" s="1">
        <v>0.21</v>
      </c>
      <c r="K423" s="1">
        <v>1.97</v>
      </c>
      <c r="L423" s="1">
        <v>1.97</v>
      </c>
      <c r="M423" s="1">
        <v>1.95</v>
      </c>
      <c r="N423" s="1">
        <v>1.97</v>
      </c>
      <c r="O423" s="1">
        <v>1.97</v>
      </c>
      <c r="P423" s="1">
        <v>1.97</v>
      </c>
      <c r="Q423" s="1">
        <v>2.06</v>
      </c>
      <c r="R423" s="1">
        <v>1.97</v>
      </c>
      <c r="S423" s="1">
        <v>1.97</v>
      </c>
      <c r="T423" s="1">
        <v>1.97</v>
      </c>
      <c r="U423" s="1">
        <v>4.91</v>
      </c>
      <c r="V423" s="1">
        <v>1.97</v>
      </c>
      <c r="W423" s="1">
        <v>2.14</v>
      </c>
      <c r="X423" s="1">
        <v>1.79</v>
      </c>
      <c r="Y423" s="1">
        <v>1.97</v>
      </c>
      <c r="Z423" s="1">
        <v>1.97</v>
      </c>
      <c r="AA423" s="1">
        <v>1.97</v>
      </c>
      <c r="AB423" s="1">
        <v>1.97</v>
      </c>
      <c r="AC423" s="1">
        <v>1.97</v>
      </c>
      <c r="AD423" s="1">
        <v>2.4300000000000002</v>
      </c>
      <c r="AE423" s="1">
        <v>3.9</v>
      </c>
      <c r="AF423" s="1">
        <v>1.97</v>
      </c>
      <c r="AG423" s="1">
        <v>1.97</v>
      </c>
      <c r="AH423" s="1">
        <v>1.97</v>
      </c>
      <c r="AI423" s="1">
        <v>1.94</v>
      </c>
      <c r="AJ423" s="1">
        <v>1.97</v>
      </c>
      <c r="AK423" s="1">
        <v>1.9</v>
      </c>
      <c r="AL423" s="1">
        <v>2.31</v>
      </c>
      <c r="AM423" s="1">
        <v>1.78</v>
      </c>
      <c r="AN423" s="1">
        <v>1.97</v>
      </c>
      <c r="AO423" s="1">
        <v>3.7</v>
      </c>
      <c r="AQ423" s="83">
        <v>1.88</v>
      </c>
      <c r="AR423" s="83">
        <v>1.97</v>
      </c>
    </row>
    <row r="424" spans="1:44" x14ac:dyDescent="0.25">
      <c r="A424" s="1">
        <v>73090090</v>
      </c>
      <c r="B424" s="1" t="s">
        <v>566</v>
      </c>
      <c r="C424" s="1" t="s">
        <v>163</v>
      </c>
      <c r="D424" s="1">
        <v>1.97</v>
      </c>
      <c r="E424" s="1">
        <v>1.97</v>
      </c>
      <c r="F424" s="1">
        <v>1.97</v>
      </c>
      <c r="G424" s="1">
        <v>1.97</v>
      </c>
      <c r="H424" s="1">
        <v>1.97</v>
      </c>
      <c r="I424" s="1">
        <v>2.21</v>
      </c>
      <c r="J424" s="1">
        <v>0.21</v>
      </c>
      <c r="K424" s="1">
        <v>1.97</v>
      </c>
      <c r="L424" s="1">
        <v>1.97</v>
      </c>
      <c r="M424" s="1">
        <v>1.95</v>
      </c>
      <c r="N424" s="1">
        <v>1.97</v>
      </c>
      <c r="O424" s="1">
        <v>1.97</v>
      </c>
      <c r="P424" s="1">
        <v>1.97</v>
      </c>
      <c r="Q424" s="1">
        <v>2.06</v>
      </c>
      <c r="R424" s="1">
        <v>1.97</v>
      </c>
      <c r="S424" s="1">
        <v>1.97</v>
      </c>
      <c r="T424" s="1">
        <v>1.97</v>
      </c>
      <c r="U424" s="1">
        <v>4.91</v>
      </c>
      <c r="V424" s="1">
        <v>1.97</v>
      </c>
      <c r="W424" s="1">
        <v>2.14</v>
      </c>
      <c r="X424" s="1">
        <v>1.79</v>
      </c>
      <c r="Y424" s="1">
        <v>1.97</v>
      </c>
      <c r="Z424" s="1">
        <v>1.97</v>
      </c>
      <c r="AA424" s="1">
        <v>1.97</v>
      </c>
      <c r="AB424" s="1">
        <v>1.97</v>
      </c>
      <c r="AC424" s="1">
        <v>1.97</v>
      </c>
      <c r="AD424" s="1">
        <v>2.4300000000000002</v>
      </c>
      <c r="AE424" s="1">
        <v>3.9</v>
      </c>
      <c r="AF424" s="1">
        <v>1.97</v>
      </c>
      <c r="AG424" s="1">
        <v>1.97</v>
      </c>
      <c r="AH424" s="1">
        <v>1.97</v>
      </c>
      <c r="AI424" s="1">
        <v>1.94</v>
      </c>
      <c r="AJ424" s="1">
        <v>1.97</v>
      </c>
      <c r="AK424" s="1">
        <v>1.9</v>
      </c>
      <c r="AL424" s="1">
        <v>2.31</v>
      </c>
      <c r="AM424" s="1">
        <v>1.78</v>
      </c>
      <c r="AN424" s="1">
        <v>1.97</v>
      </c>
      <c r="AO424" s="1">
        <v>3.7</v>
      </c>
      <c r="AQ424" s="83">
        <v>1.88</v>
      </c>
      <c r="AR424" s="83">
        <v>1.97</v>
      </c>
    </row>
    <row r="425" spans="1:44" x14ac:dyDescent="0.25">
      <c r="A425" s="1">
        <v>73101000</v>
      </c>
      <c r="B425" s="1" t="s">
        <v>567</v>
      </c>
      <c r="C425" s="1" t="s">
        <v>163</v>
      </c>
      <c r="D425" s="1">
        <v>1.97</v>
      </c>
      <c r="E425" s="1">
        <v>1.97</v>
      </c>
      <c r="F425" s="1">
        <v>1.97</v>
      </c>
      <c r="G425" s="1">
        <v>1.97</v>
      </c>
      <c r="H425" s="1">
        <v>1.97</v>
      </c>
      <c r="I425" s="1">
        <v>2.21</v>
      </c>
      <c r="J425" s="1">
        <v>0.12</v>
      </c>
      <c r="K425" s="1">
        <v>1.97</v>
      </c>
      <c r="L425" s="1">
        <v>1.97</v>
      </c>
      <c r="M425" s="1">
        <v>1.86</v>
      </c>
      <c r="N425" s="1">
        <v>1.97</v>
      </c>
      <c r="O425" s="1">
        <v>1.97</v>
      </c>
      <c r="P425" s="1">
        <v>1.97</v>
      </c>
      <c r="Q425" s="1">
        <v>2.06</v>
      </c>
      <c r="R425" s="1">
        <v>1.97</v>
      </c>
      <c r="S425" s="1">
        <v>1.97</v>
      </c>
      <c r="T425" s="1">
        <v>1.97</v>
      </c>
      <c r="U425" s="1">
        <v>4.91</v>
      </c>
      <c r="V425" s="1">
        <v>1.97</v>
      </c>
      <c r="W425" s="1">
        <v>2.14</v>
      </c>
      <c r="X425" s="1">
        <v>1.79</v>
      </c>
      <c r="Y425" s="1">
        <v>1.97</v>
      </c>
      <c r="Z425" s="1">
        <v>1.97</v>
      </c>
      <c r="AA425" s="1">
        <v>1.97</v>
      </c>
      <c r="AB425" s="1">
        <v>1.97</v>
      </c>
      <c r="AC425" s="1">
        <v>1.97</v>
      </c>
      <c r="AD425" s="1">
        <v>2.4300000000000002</v>
      </c>
      <c r="AE425" s="1">
        <v>3.9</v>
      </c>
      <c r="AF425" s="1">
        <v>1.97</v>
      </c>
      <c r="AG425" s="1">
        <v>1.97</v>
      </c>
      <c r="AH425" s="1">
        <v>1.97</v>
      </c>
      <c r="AI425" s="1">
        <v>1.94</v>
      </c>
      <c r="AJ425" s="1">
        <v>1.97</v>
      </c>
      <c r="AK425" s="1">
        <v>1.9</v>
      </c>
      <c r="AL425" s="1">
        <v>2.31</v>
      </c>
      <c r="AM425" s="1">
        <v>1.78</v>
      </c>
      <c r="AN425" s="1">
        <v>1.97</v>
      </c>
      <c r="AO425" s="1">
        <v>3.7</v>
      </c>
      <c r="AQ425" s="83">
        <v>1.88</v>
      </c>
      <c r="AR425" s="83">
        <v>1.97</v>
      </c>
    </row>
    <row r="426" spans="1:44" x14ac:dyDescent="0.25">
      <c r="A426" s="1">
        <v>73102111</v>
      </c>
      <c r="B426" s="1" t="s">
        <v>568</v>
      </c>
      <c r="C426" s="1" t="s">
        <v>163</v>
      </c>
      <c r="D426" s="1">
        <v>1.97</v>
      </c>
      <c r="E426" s="1">
        <v>1.97</v>
      </c>
      <c r="F426" s="1">
        <v>1.97</v>
      </c>
      <c r="G426" s="1">
        <v>1.97</v>
      </c>
      <c r="H426" s="1">
        <v>1.97</v>
      </c>
      <c r="I426" s="1">
        <v>2.21</v>
      </c>
      <c r="J426" s="1">
        <v>0.12</v>
      </c>
      <c r="K426" s="1">
        <v>1.97</v>
      </c>
      <c r="L426" s="1">
        <v>1.97</v>
      </c>
      <c r="M426" s="1">
        <v>1.86</v>
      </c>
      <c r="N426" s="1">
        <v>1.97</v>
      </c>
      <c r="O426" s="1">
        <v>1.97</v>
      </c>
      <c r="P426" s="1">
        <v>1.97</v>
      </c>
      <c r="Q426" s="1">
        <v>2.06</v>
      </c>
      <c r="R426" s="1">
        <v>1.97</v>
      </c>
      <c r="S426" s="1">
        <v>1.97</v>
      </c>
      <c r="T426" s="1">
        <v>1.97</v>
      </c>
      <c r="U426" s="1">
        <v>4.91</v>
      </c>
      <c r="V426" s="1">
        <v>1.97</v>
      </c>
      <c r="W426" s="1">
        <v>2.14</v>
      </c>
      <c r="X426" s="1">
        <v>1.79</v>
      </c>
      <c r="Y426" s="1">
        <v>1.97</v>
      </c>
      <c r="Z426" s="1">
        <v>1.97</v>
      </c>
      <c r="AA426" s="1">
        <v>1.97</v>
      </c>
      <c r="AB426" s="1">
        <v>1.97</v>
      </c>
      <c r="AC426" s="1">
        <v>1.97</v>
      </c>
      <c r="AD426" s="1">
        <v>2.4300000000000002</v>
      </c>
      <c r="AE426" s="1">
        <v>3.9</v>
      </c>
      <c r="AF426" s="1">
        <v>1.97</v>
      </c>
      <c r="AG426" s="1">
        <v>1.97</v>
      </c>
      <c r="AH426" s="1">
        <v>1.97</v>
      </c>
      <c r="AI426" s="1">
        <v>1.94</v>
      </c>
      <c r="AJ426" s="1">
        <v>1.97</v>
      </c>
      <c r="AK426" s="1">
        <v>1.9</v>
      </c>
      <c r="AL426" s="1">
        <v>2.31</v>
      </c>
      <c r="AM426" s="1">
        <v>1.78</v>
      </c>
      <c r="AN426" s="1">
        <v>1.97</v>
      </c>
      <c r="AO426" s="1">
        <v>3.7</v>
      </c>
      <c r="AQ426" s="83">
        <v>1.88</v>
      </c>
      <c r="AR426" s="83">
        <v>1.97</v>
      </c>
    </row>
    <row r="427" spans="1:44" x14ac:dyDescent="0.25">
      <c r="A427" s="1">
        <v>73102119</v>
      </c>
      <c r="B427" s="1" t="s">
        <v>569</v>
      </c>
      <c r="C427" s="1" t="s">
        <v>163</v>
      </c>
      <c r="D427" s="1">
        <v>1.97</v>
      </c>
      <c r="E427" s="1">
        <v>1.97</v>
      </c>
      <c r="F427" s="1">
        <v>1.97</v>
      </c>
      <c r="G427" s="1">
        <v>1.97</v>
      </c>
      <c r="H427" s="1">
        <v>1.97</v>
      </c>
      <c r="I427" s="1">
        <v>2.21</v>
      </c>
      <c r="J427" s="1">
        <v>0.12</v>
      </c>
      <c r="K427" s="1">
        <v>1.97</v>
      </c>
      <c r="L427" s="1">
        <v>1.97</v>
      </c>
      <c r="M427" s="1">
        <v>1.86</v>
      </c>
      <c r="N427" s="1">
        <v>1.97</v>
      </c>
      <c r="O427" s="1">
        <v>1.97</v>
      </c>
      <c r="P427" s="1">
        <v>1.97</v>
      </c>
      <c r="Q427" s="1">
        <v>2.06</v>
      </c>
      <c r="R427" s="1">
        <v>1.97</v>
      </c>
      <c r="S427" s="1">
        <v>1.97</v>
      </c>
      <c r="T427" s="1">
        <v>1.97</v>
      </c>
      <c r="U427" s="1">
        <v>4.91</v>
      </c>
      <c r="V427" s="1">
        <v>1.97</v>
      </c>
      <c r="W427" s="1">
        <v>2.14</v>
      </c>
      <c r="X427" s="1">
        <v>1.79</v>
      </c>
      <c r="Y427" s="1">
        <v>1.97</v>
      </c>
      <c r="Z427" s="1">
        <v>1.97</v>
      </c>
      <c r="AA427" s="1">
        <v>1.97</v>
      </c>
      <c r="AB427" s="1">
        <v>1.97</v>
      </c>
      <c r="AC427" s="1">
        <v>1.97</v>
      </c>
      <c r="AD427" s="1">
        <v>2.4300000000000002</v>
      </c>
      <c r="AE427" s="1">
        <v>3.9</v>
      </c>
      <c r="AF427" s="1">
        <v>1.97</v>
      </c>
      <c r="AG427" s="1">
        <v>1.97</v>
      </c>
      <c r="AH427" s="1">
        <v>1.97</v>
      </c>
      <c r="AI427" s="1">
        <v>1.94</v>
      </c>
      <c r="AJ427" s="1">
        <v>1.97</v>
      </c>
      <c r="AK427" s="1">
        <v>1.9</v>
      </c>
      <c r="AL427" s="1">
        <v>2.31</v>
      </c>
      <c r="AM427" s="1">
        <v>1.78</v>
      </c>
      <c r="AN427" s="1">
        <v>1.97</v>
      </c>
      <c r="AO427" s="1">
        <v>3.7</v>
      </c>
      <c r="AQ427" s="83">
        <v>1.88</v>
      </c>
      <c r="AR427" s="83">
        <v>1.97</v>
      </c>
    </row>
    <row r="428" spans="1:44" x14ac:dyDescent="0.25">
      <c r="A428" s="1">
        <v>73102191</v>
      </c>
      <c r="B428" s="1" t="s">
        <v>570</v>
      </c>
      <c r="C428" s="1" t="s">
        <v>163</v>
      </c>
      <c r="D428" s="1">
        <v>1.97</v>
      </c>
      <c r="E428" s="1">
        <v>1.97</v>
      </c>
      <c r="F428" s="1">
        <v>1.97</v>
      </c>
      <c r="G428" s="1">
        <v>1.97</v>
      </c>
      <c r="H428" s="1">
        <v>1.97</v>
      </c>
      <c r="I428" s="1">
        <v>2.21</v>
      </c>
      <c r="J428" s="1">
        <v>0.12</v>
      </c>
      <c r="K428" s="1">
        <v>1.97</v>
      </c>
      <c r="L428" s="1">
        <v>1.97</v>
      </c>
      <c r="M428" s="1">
        <v>1.86</v>
      </c>
      <c r="N428" s="1">
        <v>1.97</v>
      </c>
      <c r="O428" s="1">
        <v>1.97</v>
      </c>
      <c r="P428" s="1">
        <v>1.97</v>
      </c>
      <c r="Q428" s="1">
        <v>2.06</v>
      </c>
      <c r="R428" s="1">
        <v>1.97</v>
      </c>
      <c r="S428" s="1">
        <v>1.97</v>
      </c>
      <c r="T428" s="1">
        <v>1.97</v>
      </c>
      <c r="U428" s="1">
        <v>4.91</v>
      </c>
      <c r="V428" s="1">
        <v>1.97</v>
      </c>
      <c r="W428" s="1">
        <v>2.14</v>
      </c>
      <c r="X428" s="1">
        <v>1.79</v>
      </c>
      <c r="Y428" s="1">
        <v>1.97</v>
      </c>
      <c r="Z428" s="1">
        <v>1.97</v>
      </c>
      <c r="AA428" s="1">
        <v>1.97</v>
      </c>
      <c r="AB428" s="1">
        <v>1.97</v>
      </c>
      <c r="AC428" s="1">
        <v>1.97</v>
      </c>
      <c r="AD428" s="1">
        <v>2.4300000000000002</v>
      </c>
      <c r="AE428" s="1">
        <v>3.9</v>
      </c>
      <c r="AF428" s="1">
        <v>1.97</v>
      </c>
      <c r="AG428" s="1">
        <v>1.97</v>
      </c>
      <c r="AH428" s="1">
        <v>1.97</v>
      </c>
      <c r="AI428" s="1">
        <v>1.94</v>
      </c>
      <c r="AJ428" s="1">
        <v>1.97</v>
      </c>
      <c r="AK428" s="1">
        <v>1.9</v>
      </c>
      <c r="AL428" s="1">
        <v>2.31</v>
      </c>
      <c r="AM428" s="1">
        <v>1.78</v>
      </c>
      <c r="AN428" s="1">
        <v>1.97</v>
      </c>
      <c r="AO428" s="1">
        <v>3.7</v>
      </c>
      <c r="AQ428" s="83">
        <v>1.88</v>
      </c>
      <c r="AR428" s="83">
        <v>1.97</v>
      </c>
    </row>
    <row r="429" spans="1:44" x14ac:dyDescent="0.25">
      <c r="A429" s="1">
        <v>73102199</v>
      </c>
      <c r="B429" s="1" t="s">
        <v>571</v>
      </c>
      <c r="C429" s="1" t="s">
        <v>163</v>
      </c>
      <c r="D429" s="1">
        <v>1.97</v>
      </c>
      <c r="E429" s="1">
        <v>1.97</v>
      </c>
      <c r="F429" s="1">
        <v>1.97</v>
      </c>
      <c r="G429" s="1">
        <v>1.97</v>
      </c>
      <c r="H429" s="1">
        <v>1.97</v>
      </c>
      <c r="I429" s="1">
        <v>2.21</v>
      </c>
      <c r="J429" s="1">
        <v>0.12</v>
      </c>
      <c r="K429" s="1">
        <v>1.97</v>
      </c>
      <c r="L429" s="1">
        <v>1.97</v>
      </c>
      <c r="M429" s="1">
        <v>1.86</v>
      </c>
      <c r="N429" s="1">
        <v>1.97</v>
      </c>
      <c r="O429" s="1">
        <v>1.97</v>
      </c>
      <c r="P429" s="1">
        <v>1.97</v>
      </c>
      <c r="Q429" s="1">
        <v>2.06</v>
      </c>
      <c r="R429" s="1">
        <v>1.97</v>
      </c>
      <c r="S429" s="1">
        <v>1.97</v>
      </c>
      <c r="T429" s="1">
        <v>1.97</v>
      </c>
      <c r="U429" s="1">
        <v>4.91</v>
      </c>
      <c r="V429" s="1">
        <v>1.97</v>
      </c>
      <c r="W429" s="1">
        <v>2.14</v>
      </c>
      <c r="X429" s="1">
        <v>1.79</v>
      </c>
      <c r="Y429" s="1">
        <v>1.97</v>
      </c>
      <c r="Z429" s="1">
        <v>1.97</v>
      </c>
      <c r="AA429" s="1">
        <v>1.97</v>
      </c>
      <c r="AB429" s="1">
        <v>1.97</v>
      </c>
      <c r="AC429" s="1">
        <v>1.97</v>
      </c>
      <c r="AD429" s="1">
        <v>2.4300000000000002</v>
      </c>
      <c r="AE429" s="1">
        <v>3.9</v>
      </c>
      <c r="AF429" s="1">
        <v>1.97</v>
      </c>
      <c r="AG429" s="1">
        <v>1.97</v>
      </c>
      <c r="AH429" s="1">
        <v>1.97</v>
      </c>
      <c r="AI429" s="1">
        <v>1.94</v>
      </c>
      <c r="AJ429" s="1">
        <v>1.97</v>
      </c>
      <c r="AK429" s="1">
        <v>1.9</v>
      </c>
      <c r="AL429" s="1">
        <v>2.31</v>
      </c>
      <c r="AM429" s="1">
        <v>1.78</v>
      </c>
      <c r="AN429" s="1">
        <v>1.97</v>
      </c>
      <c r="AO429" s="1">
        <v>3.7</v>
      </c>
      <c r="AQ429" s="83">
        <v>1.88</v>
      </c>
      <c r="AR429" s="83">
        <v>1.97</v>
      </c>
    </row>
    <row r="430" spans="1:44" x14ac:dyDescent="0.25">
      <c r="A430" s="1">
        <v>73102910</v>
      </c>
      <c r="B430" s="1" t="s">
        <v>572</v>
      </c>
      <c r="C430" s="1" t="s">
        <v>163</v>
      </c>
      <c r="D430" s="1">
        <v>1.97</v>
      </c>
      <c r="E430" s="1">
        <v>1.97</v>
      </c>
      <c r="F430" s="1">
        <v>1.97</v>
      </c>
      <c r="G430" s="1">
        <v>1.97</v>
      </c>
      <c r="H430" s="1">
        <v>1.97</v>
      </c>
      <c r="I430" s="1">
        <v>2.21</v>
      </c>
      <c r="J430" s="1">
        <v>0.12</v>
      </c>
      <c r="K430" s="1">
        <v>1.97</v>
      </c>
      <c r="L430" s="1">
        <v>1.97</v>
      </c>
      <c r="M430" s="1">
        <v>1.86</v>
      </c>
      <c r="N430" s="1">
        <v>1.97</v>
      </c>
      <c r="O430" s="1">
        <v>1.97</v>
      </c>
      <c r="P430" s="1">
        <v>1.97</v>
      </c>
      <c r="Q430" s="1">
        <v>2.06</v>
      </c>
      <c r="R430" s="1">
        <v>1.97</v>
      </c>
      <c r="S430" s="1">
        <v>1.97</v>
      </c>
      <c r="T430" s="1">
        <v>1.97</v>
      </c>
      <c r="U430" s="1">
        <v>4.91</v>
      </c>
      <c r="V430" s="1">
        <v>1.97</v>
      </c>
      <c r="W430" s="1">
        <v>2.14</v>
      </c>
      <c r="X430" s="1">
        <v>1.79</v>
      </c>
      <c r="Y430" s="1">
        <v>1.97</v>
      </c>
      <c r="Z430" s="1">
        <v>1.97</v>
      </c>
      <c r="AA430" s="1">
        <v>1.97</v>
      </c>
      <c r="AB430" s="1">
        <v>1.97</v>
      </c>
      <c r="AC430" s="1">
        <v>1.97</v>
      </c>
      <c r="AD430" s="1">
        <v>2.4300000000000002</v>
      </c>
      <c r="AE430" s="1">
        <v>3.9</v>
      </c>
      <c r="AF430" s="1">
        <v>1.97</v>
      </c>
      <c r="AG430" s="1">
        <v>1.97</v>
      </c>
      <c r="AH430" s="1">
        <v>1.97</v>
      </c>
      <c r="AI430" s="1">
        <v>1.94</v>
      </c>
      <c r="AJ430" s="1">
        <v>1.97</v>
      </c>
      <c r="AK430" s="1">
        <v>1.9</v>
      </c>
      <c r="AL430" s="1">
        <v>2.31</v>
      </c>
      <c r="AM430" s="1">
        <v>1.78</v>
      </c>
      <c r="AN430" s="1">
        <v>1.97</v>
      </c>
      <c r="AO430" s="1">
        <v>3.7</v>
      </c>
      <c r="AQ430" s="83">
        <v>1.88</v>
      </c>
      <c r="AR430" s="83">
        <v>1.97</v>
      </c>
    </row>
    <row r="431" spans="1:44" x14ac:dyDescent="0.25">
      <c r="A431" s="1">
        <v>73102990</v>
      </c>
      <c r="B431" s="1" t="s">
        <v>573</v>
      </c>
      <c r="C431" s="1" t="s">
        <v>163</v>
      </c>
      <c r="D431" s="1">
        <v>1.97</v>
      </c>
      <c r="E431" s="1">
        <v>1.97</v>
      </c>
      <c r="F431" s="1">
        <v>1.97</v>
      </c>
      <c r="G431" s="1">
        <v>1.97</v>
      </c>
      <c r="H431" s="1">
        <v>1.97</v>
      </c>
      <c r="I431" s="1">
        <v>2.21</v>
      </c>
      <c r="J431" s="1">
        <v>0.12</v>
      </c>
      <c r="K431" s="1">
        <v>1.97</v>
      </c>
      <c r="L431" s="1">
        <v>1.97</v>
      </c>
      <c r="M431" s="1">
        <v>1.86</v>
      </c>
      <c r="N431" s="1">
        <v>1.97</v>
      </c>
      <c r="O431" s="1">
        <v>1.97</v>
      </c>
      <c r="P431" s="1">
        <v>1.97</v>
      </c>
      <c r="Q431" s="1">
        <v>2.06</v>
      </c>
      <c r="R431" s="1">
        <v>1.97</v>
      </c>
      <c r="S431" s="1">
        <v>1.97</v>
      </c>
      <c r="T431" s="1">
        <v>1.97</v>
      </c>
      <c r="U431" s="1">
        <v>4.91</v>
      </c>
      <c r="V431" s="1">
        <v>1.97</v>
      </c>
      <c r="W431" s="1">
        <v>2.14</v>
      </c>
      <c r="X431" s="1">
        <v>1.79</v>
      </c>
      <c r="Y431" s="1">
        <v>1.97</v>
      </c>
      <c r="Z431" s="1">
        <v>1.97</v>
      </c>
      <c r="AA431" s="1">
        <v>1.97</v>
      </c>
      <c r="AB431" s="1">
        <v>1.97</v>
      </c>
      <c r="AC431" s="1">
        <v>1.97</v>
      </c>
      <c r="AD431" s="1">
        <v>2.4300000000000002</v>
      </c>
      <c r="AE431" s="1">
        <v>3.9</v>
      </c>
      <c r="AF431" s="1">
        <v>1.97</v>
      </c>
      <c r="AG431" s="1">
        <v>1.97</v>
      </c>
      <c r="AH431" s="1">
        <v>1.97</v>
      </c>
      <c r="AI431" s="1">
        <v>1.94</v>
      </c>
      <c r="AJ431" s="1">
        <v>1.97</v>
      </c>
      <c r="AK431" s="1">
        <v>1.9</v>
      </c>
      <c r="AL431" s="1">
        <v>2.31</v>
      </c>
      <c r="AM431" s="1">
        <v>1.78</v>
      </c>
      <c r="AN431" s="1">
        <v>1.97</v>
      </c>
      <c r="AO431" s="1">
        <v>3.7</v>
      </c>
      <c r="AQ431" s="83">
        <v>1.88</v>
      </c>
      <c r="AR431" s="83">
        <v>1.97</v>
      </c>
    </row>
    <row r="432" spans="1:44" x14ac:dyDescent="0.25">
      <c r="A432" s="1">
        <v>73110011</v>
      </c>
      <c r="B432" s="1" t="s">
        <v>574</v>
      </c>
      <c r="C432" s="1" t="s">
        <v>163</v>
      </c>
      <c r="D432" s="1">
        <v>1.89</v>
      </c>
      <c r="E432" s="1">
        <v>1.89</v>
      </c>
      <c r="F432" s="1">
        <v>1.89</v>
      </c>
      <c r="G432" s="1">
        <v>1.89</v>
      </c>
      <c r="H432" s="1">
        <v>1.89</v>
      </c>
      <c r="I432" s="1">
        <v>2.0099999999999998</v>
      </c>
      <c r="J432" s="1">
        <v>0.25</v>
      </c>
      <c r="K432" s="1">
        <v>1.89</v>
      </c>
      <c r="L432" s="1">
        <v>1.89</v>
      </c>
      <c r="M432" s="1">
        <v>1.84</v>
      </c>
      <c r="N432" s="1">
        <v>1.89</v>
      </c>
      <c r="O432" s="1">
        <v>1.89</v>
      </c>
      <c r="P432" s="1">
        <v>1.89</v>
      </c>
      <c r="Q432" s="1">
        <v>1.98</v>
      </c>
      <c r="R432" s="1">
        <v>1.89</v>
      </c>
      <c r="S432" s="1">
        <v>1.89</v>
      </c>
      <c r="T432" s="1">
        <v>1.89</v>
      </c>
      <c r="U432" s="1">
        <v>4.9000000000000004</v>
      </c>
      <c r="V432" s="1">
        <v>1.89</v>
      </c>
      <c r="W432" s="1">
        <v>2.09</v>
      </c>
      <c r="X432" s="1">
        <v>1.75</v>
      </c>
      <c r="Y432" s="1">
        <v>1.89</v>
      </c>
      <c r="Z432" s="1">
        <v>1.89</v>
      </c>
      <c r="AA432" s="1">
        <v>1.89</v>
      </c>
      <c r="AB432" s="1">
        <v>1.89</v>
      </c>
      <c r="AC432" s="1">
        <v>1.89</v>
      </c>
      <c r="AD432" s="1">
        <v>2.4300000000000002</v>
      </c>
      <c r="AE432" s="1">
        <v>3.63</v>
      </c>
      <c r="AF432" s="1">
        <v>1.89</v>
      </c>
      <c r="AG432" s="1">
        <v>1.89</v>
      </c>
      <c r="AH432" s="1">
        <v>1.89</v>
      </c>
      <c r="AI432" s="1">
        <v>1.83</v>
      </c>
      <c r="AJ432" s="1">
        <v>1.89</v>
      </c>
      <c r="AK432" s="1">
        <v>1.88</v>
      </c>
      <c r="AL432" s="1">
        <v>2.16</v>
      </c>
      <c r="AM432" s="1">
        <v>1.65</v>
      </c>
      <c r="AN432" s="1">
        <v>1.89</v>
      </c>
      <c r="AO432" s="1">
        <v>3.6</v>
      </c>
      <c r="AQ432" s="83">
        <v>1.81</v>
      </c>
      <c r="AR432" s="83">
        <v>1.89</v>
      </c>
    </row>
    <row r="433" spans="1:44" x14ac:dyDescent="0.25">
      <c r="A433" s="1">
        <v>73110013</v>
      </c>
      <c r="B433" s="1" t="s">
        <v>575</v>
      </c>
      <c r="C433" s="1" t="s">
        <v>163</v>
      </c>
      <c r="D433" s="1">
        <v>1.89</v>
      </c>
      <c r="E433" s="1">
        <v>1.89</v>
      </c>
      <c r="F433" s="1">
        <v>1.89</v>
      </c>
      <c r="G433" s="1">
        <v>1.89</v>
      </c>
      <c r="H433" s="1">
        <v>1.89</v>
      </c>
      <c r="I433" s="1">
        <v>2.0099999999999998</v>
      </c>
      <c r="J433" s="1">
        <v>0.25</v>
      </c>
      <c r="K433" s="1">
        <v>1.89</v>
      </c>
      <c r="L433" s="1">
        <v>1.89</v>
      </c>
      <c r="M433" s="1">
        <v>1.84</v>
      </c>
      <c r="N433" s="1">
        <v>1.89</v>
      </c>
      <c r="O433" s="1">
        <v>1.89</v>
      </c>
      <c r="P433" s="1">
        <v>1.89</v>
      </c>
      <c r="Q433" s="1">
        <v>1.98</v>
      </c>
      <c r="R433" s="1">
        <v>1.89</v>
      </c>
      <c r="S433" s="1">
        <v>1.89</v>
      </c>
      <c r="T433" s="1">
        <v>1.89</v>
      </c>
      <c r="U433" s="1">
        <v>4.9000000000000004</v>
      </c>
      <c r="V433" s="1">
        <v>1.89</v>
      </c>
      <c r="W433" s="1">
        <v>2.09</v>
      </c>
      <c r="X433" s="1">
        <v>1.75</v>
      </c>
      <c r="Y433" s="1">
        <v>1.89</v>
      </c>
      <c r="Z433" s="1">
        <v>1.89</v>
      </c>
      <c r="AA433" s="1">
        <v>1.89</v>
      </c>
      <c r="AB433" s="1">
        <v>1.89</v>
      </c>
      <c r="AC433" s="1">
        <v>1.89</v>
      </c>
      <c r="AD433" s="1">
        <v>2.4300000000000002</v>
      </c>
      <c r="AE433" s="1">
        <v>3.63</v>
      </c>
      <c r="AF433" s="1">
        <v>1.89</v>
      </c>
      <c r="AG433" s="1">
        <v>1.89</v>
      </c>
      <c r="AH433" s="1">
        <v>1.89</v>
      </c>
      <c r="AI433" s="1">
        <v>1.83</v>
      </c>
      <c r="AJ433" s="1">
        <v>1.89</v>
      </c>
      <c r="AK433" s="1">
        <v>1.88</v>
      </c>
      <c r="AL433" s="1">
        <v>2.16</v>
      </c>
      <c r="AM433" s="1">
        <v>1.65</v>
      </c>
      <c r="AN433" s="1">
        <v>1.89</v>
      </c>
      <c r="AO433" s="1">
        <v>3.6</v>
      </c>
      <c r="AQ433" s="83">
        <v>1.81</v>
      </c>
      <c r="AR433" s="83">
        <v>1.89</v>
      </c>
    </row>
    <row r="434" spans="1:44" x14ac:dyDescent="0.25">
      <c r="A434" s="1">
        <v>73110019</v>
      </c>
      <c r="B434" s="1" t="s">
        <v>576</v>
      </c>
      <c r="C434" s="1" t="s">
        <v>163</v>
      </c>
      <c r="D434" s="1">
        <v>1.89</v>
      </c>
      <c r="E434" s="1">
        <v>1.89</v>
      </c>
      <c r="F434" s="1">
        <v>1.89</v>
      </c>
      <c r="G434" s="1">
        <v>1.89</v>
      </c>
      <c r="H434" s="1">
        <v>1.89</v>
      </c>
      <c r="I434" s="1">
        <v>2.0099999999999998</v>
      </c>
      <c r="J434" s="1">
        <v>0.25</v>
      </c>
      <c r="K434" s="1">
        <v>1.89</v>
      </c>
      <c r="L434" s="1">
        <v>1.89</v>
      </c>
      <c r="M434" s="1">
        <v>1.84</v>
      </c>
      <c r="N434" s="1">
        <v>1.89</v>
      </c>
      <c r="O434" s="1">
        <v>1.89</v>
      </c>
      <c r="P434" s="1">
        <v>1.89</v>
      </c>
      <c r="Q434" s="1">
        <v>1.98</v>
      </c>
      <c r="R434" s="1">
        <v>1.89</v>
      </c>
      <c r="S434" s="1">
        <v>1.89</v>
      </c>
      <c r="T434" s="1">
        <v>1.89</v>
      </c>
      <c r="U434" s="1">
        <v>4.9000000000000004</v>
      </c>
      <c r="V434" s="1">
        <v>1.89</v>
      </c>
      <c r="W434" s="1">
        <v>2.09</v>
      </c>
      <c r="X434" s="1">
        <v>1.75</v>
      </c>
      <c r="Y434" s="1">
        <v>1.89</v>
      </c>
      <c r="Z434" s="1">
        <v>1.89</v>
      </c>
      <c r="AA434" s="1">
        <v>1.89</v>
      </c>
      <c r="AB434" s="1">
        <v>1.89</v>
      </c>
      <c r="AC434" s="1">
        <v>1.89</v>
      </c>
      <c r="AD434" s="1">
        <v>2.4300000000000002</v>
      </c>
      <c r="AE434" s="1">
        <v>3.63</v>
      </c>
      <c r="AF434" s="1">
        <v>1.89</v>
      </c>
      <c r="AG434" s="1">
        <v>1.89</v>
      </c>
      <c r="AH434" s="1">
        <v>1.89</v>
      </c>
      <c r="AI434" s="1">
        <v>1.83</v>
      </c>
      <c r="AJ434" s="1">
        <v>1.89</v>
      </c>
      <c r="AK434" s="1">
        <v>1.88</v>
      </c>
      <c r="AL434" s="1">
        <v>2.16</v>
      </c>
      <c r="AM434" s="1">
        <v>1.65</v>
      </c>
      <c r="AN434" s="1">
        <v>1.89</v>
      </c>
      <c r="AO434" s="1">
        <v>3.6</v>
      </c>
      <c r="AQ434" s="83">
        <v>1.81</v>
      </c>
      <c r="AR434" s="83">
        <v>1.89</v>
      </c>
    </row>
    <row r="435" spans="1:44" x14ac:dyDescent="0.25">
      <c r="A435" s="1">
        <v>73110030</v>
      </c>
      <c r="B435" s="1" t="s">
        <v>577</v>
      </c>
      <c r="C435" s="1" t="s">
        <v>163</v>
      </c>
      <c r="D435" s="1">
        <v>1.89</v>
      </c>
      <c r="E435" s="1">
        <v>1.89</v>
      </c>
      <c r="F435" s="1">
        <v>1.89</v>
      </c>
      <c r="G435" s="1">
        <v>1.89</v>
      </c>
      <c r="H435" s="1">
        <v>1.89</v>
      </c>
      <c r="I435" s="1">
        <v>2.0099999999999998</v>
      </c>
      <c r="J435" s="1">
        <v>0.25</v>
      </c>
      <c r="K435" s="1">
        <v>1.89</v>
      </c>
      <c r="L435" s="1">
        <v>1.89</v>
      </c>
      <c r="M435" s="1">
        <v>1.84</v>
      </c>
      <c r="N435" s="1">
        <v>1.89</v>
      </c>
      <c r="O435" s="1">
        <v>1.89</v>
      </c>
      <c r="P435" s="1">
        <v>1.89</v>
      </c>
      <c r="Q435" s="1">
        <v>1.98</v>
      </c>
      <c r="R435" s="1">
        <v>1.89</v>
      </c>
      <c r="S435" s="1">
        <v>1.89</v>
      </c>
      <c r="T435" s="1">
        <v>1.89</v>
      </c>
      <c r="U435" s="1">
        <v>4.9000000000000004</v>
      </c>
      <c r="V435" s="1">
        <v>1.89</v>
      </c>
      <c r="W435" s="1">
        <v>2.09</v>
      </c>
      <c r="X435" s="1">
        <v>1.75</v>
      </c>
      <c r="Y435" s="1">
        <v>1.89</v>
      </c>
      <c r="Z435" s="1">
        <v>1.89</v>
      </c>
      <c r="AA435" s="1">
        <v>1.89</v>
      </c>
      <c r="AB435" s="1">
        <v>1.89</v>
      </c>
      <c r="AC435" s="1">
        <v>1.89</v>
      </c>
      <c r="AD435" s="1">
        <v>2.4300000000000002</v>
      </c>
      <c r="AE435" s="1">
        <v>3.63</v>
      </c>
      <c r="AF435" s="1">
        <v>1.89</v>
      </c>
      <c r="AG435" s="1">
        <v>1.89</v>
      </c>
      <c r="AH435" s="1">
        <v>1.89</v>
      </c>
      <c r="AI435" s="1">
        <v>1.83</v>
      </c>
      <c r="AJ435" s="1">
        <v>1.89</v>
      </c>
      <c r="AK435" s="1">
        <v>1.88</v>
      </c>
      <c r="AL435" s="1">
        <v>2.16</v>
      </c>
      <c r="AM435" s="1">
        <v>1.65</v>
      </c>
      <c r="AN435" s="1">
        <v>1.89</v>
      </c>
      <c r="AO435" s="1">
        <v>3.6</v>
      </c>
      <c r="AQ435" s="83">
        <v>1.81</v>
      </c>
      <c r="AR435" s="83">
        <v>1.89</v>
      </c>
    </row>
    <row r="436" spans="1:44" x14ac:dyDescent="0.25">
      <c r="A436" s="1">
        <v>73110091</v>
      </c>
      <c r="B436" s="1" t="s">
        <v>578</v>
      </c>
      <c r="C436" s="1" t="s">
        <v>163</v>
      </c>
      <c r="D436" s="1">
        <v>1.89</v>
      </c>
      <c r="E436" s="1">
        <v>1.89</v>
      </c>
      <c r="F436" s="1">
        <v>1.89</v>
      </c>
      <c r="G436" s="1">
        <v>1.89</v>
      </c>
      <c r="H436" s="1">
        <v>1.89</v>
      </c>
      <c r="I436" s="1">
        <v>2.0099999999999998</v>
      </c>
      <c r="J436" s="1">
        <v>0.25</v>
      </c>
      <c r="K436" s="1">
        <v>1.89</v>
      </c>
      <c r="L436" s="1">
        <v>1.89</v>
      </c>
      <c r="M436" s="1">
        <v>1.84</v>
      </c>
      <c r="N436" s="1">
        <v>1.89</v>
      </c>
      <c r="O436" s="1">
        <v>1.89</v>
      </c>
      <c r="P436" s="1">
        <v>1.89</v>
      </c>
      <c r="Q436" s="1">
        <v>1.98</v>
      </c>
      <c r="R436" s="1">
        <v>1.89</v>
      </c>
      <c r="S436" s="1">
        <v>1.89</v>
      </c>
      <c r="T436" s="1">
        <v>1.89</v>
      </c>
      <c r="U436" s="1">
        <v>4.9000000000000004</v>
      </c>
      <c r="V436" s="1">
        <v>1.89</v>
      </c>
      <c r="W436" s="1">
        <v>2.09</v>
      </c>
      <c r="X436" s="1">
        <v>1.75</v>
      </c>
      <c r="Y436" s="1">
        <v>1.89</v>
      </c>
      <c r="Z436" s="1">
        <v>1.89</v>
      </c>
      <c r="AA436" s="1">
        <v>1.89</v>
      </c>
      <c r="AB436" s="1">
        <v>1.89</v>
      </c>
      <c r="AC436" s="1">
        <v>1.89</v>
      </c>
      <c r="AD436" s="1">
        <v>2.4300000000000002</v>
      </c>
      <c r="AE436" s="1">
        <v>3.63</v>
      </c>
      <c r="AF436" s="1">
        <v>1.89</v>
      </c>
      <c r="AG436" s="1">
        <v>1.89</v>
      </c>
      <c r="AH436" s="1">
        <v>1.89</v>
      </c>
      <c r="AI436" s="1">
        <v>1.83</v>
      </c>
      <c r="AJ436" s="1">
        <v>1.89</v>
      </c>
      <c r="AK436" s="1">
        <v>1.88</v>
      </c>
      <c r="AL436" s="1">
        <v>2.16</v>
      </c>
      <c r="AM436" s="1">
        <v>1.65</v>
      </c>
      <c r="AN436" s="1">
        <v>1.89</v>
      </c>
      <c r="AO436" s="1">
        <v>3.6</v>
      </c>
      <c r="AQ436" s="83">
        <v>1.81</v>
      </c>
      <c r="AR436" s="83">
        <v>1.89</v>
      </c>
    </row>
    <row r="437" spans="1:44" x14ac:dyDescent="0.25">
      <c r="A437" s="1">
        <v>73110099</v>
      </c>
      <c r="B437" s="1" t="s">
        <v>579</v>
      </c>
      <c r="C437" s="1" t="s">
        <v>163</v>
      </c>
      <c r="D437" s="1">
        <v>1.89</v>
      </c>
      <c r="E437" s="1">
        <v>1.89</v>
      </c>
      <c r="F437" s="1">
        <v>1.89</v>
      </c>
      <c r="G437" s="1">
        <v>1.89</v>
      </c>
      <c r="H437" s="1">
        <v>1.89</v>
      </c>
      <c r="I437" s="1">
        <v>2.0099999999999998</v>
      </c>
      <c r="J437" s="1">
        <v>0.25</v>
      </c>
      <c r="K437" s="1">
        <v>1.89</v>
      </c>
      <c r="L437" s="1">
        <v>1.89</v>
      </c>
      <c r="M437" s="1">
        <v>1.84</v>
      </c>
      <c r="N437" s="1">
        <v>1.89</v>
      </c>
      <c r="O437" s="1">
        <v>1.89</v>
      </c>
      <c r="P437" s="1">
        <v>1.89</v>
      </c>
      <c r="Q437" s="1">
        <v>1.98</v>
      </c>
      <c r="R437" s="1">
        <v>1.89</v>
      </c>
      <c r="S437" s="1">
        <v>1.89</v>
      </c>
      <c r="T437" s="1">
        <v>1.89</v>
      </c>
      <c r="U437" s="1">
        <v>4.9000000000000004</v>
      </c>
      <c r="V437" s="1">
        <v>1.89</v>
      </c>
      <c r="W437" s="1">
        <v>2.09</v>
      </c>
      <c r="X437" s="1">
        <v>1.75</v>
      </c>
      <c r="Y437" s="1">
        <v>1.89</v>
      </c>
      <c r="Z437" s="1">
        <v>1.89</v>
      </c>
      <c r="AA437" s="1">
        <v>1.89</v>
      </c>
      <c r="AB437" s="1">
        <v>1.89</v>
      </c>
      <c r="AC437" s="1">
        <v>1.89</v>
      </c>
      <c r="AD437" s="1">
        <v>2.4300000000000002</v>
      </c>
      <c r="AE437" s="1">
        <v>3.63</v>
      </c>
      <c r="AF437" s="1">
        <v>1.89</v>
      </c>
      <c r="AG437" s="1">
        <v>1.89</v>
      </c>
      <c r="AH437" s="1">
        <v>1.89</v>
      </c>
      <c r="AI437" s="1">
        <v>1.83</v>
      </c>
      <c r="AJ437" s="1">
        <v>1.89</v>
      </c>
      <c r="AK437" s="1">
        <v>1.88</v>
      </c>
      <c r="AL437" s="1">
        <v>2.16</v>
      </c>
      <c r="AM437" s="1">
        <v>1.65</v>
      </c>
      <c r="AN437" s="1">
        <v>1.89</v>
      </c>
      <c r="AO437" s="1">
        <v>3.6</v>
      </c>
      <c r="AQ437" s="83">
        <v>1.81</v>
      </c>
      <c r="AR437" s="83">
        <v>1.89</v>
      </c>
    </row>
    <row r="438" spans="1:44" x14ac:dyDescent="0.25">
      <c r="A438" s="1">
        <v>73181100</v>
      </c>
      <c r="B438" s="1" t="s">
        <v>580</v>
      </c>
      <c r="C438" s="1" t="s">
        <v>163</v>
      </c>
      <c r="D438" s="1">
        <v>1.89</v>
      </c>
      <c r="E438" s="1">
        <v>1.89</v>
      </c>
      <c r="F438" s="1">
        <v>1.89</v>
      </c>
      <c r="G438" s="1">
        <v>1.89</v>
      </c>
      <c r="H438" s="1">
        <v>1.89</v>
      </c>
      <c r="I438" s="1">
        <v>2.0099999999999998</v>
      </c>
      <c r="J438" s="1">
        <v>0.13</v>
      </c>
      <c r="K438" s="1">
        <v>1.89</v>
      </c>
      <c r="L438" s="1">
        <v>1.89</v>
      </c>
      <c r="M438" s="1">
        <v>1.84</v>
      </c>
      <c r="N438" s="1">
        <v>1.89</v>
      </c>
      <c r="O438" s="1">
        <v>1.89</v>
      </c>
      <c r="P438" s="1">
        <v>1.89</v>
      </c>
      <c r="Q438" s="1">
        <v>1.98</v>
      </c>
      <c r="R438" s="1">
        <v>1.89</v>
      </c>
      <c r="S438" s="1">
        <v>1.89</v>
      </c>
      <c r="T438" s="1">
        <v>1.89</v>
      </c>
      <c r="U438" s="1">
        <v>4.9000000000000004</v>
      </c>
      <c r="V438" s="1">
        <v>1.89</v>
      </c>
      <c r="W438" s="1">
        <v>2.09</v>
      </c>
      <c r="X438" s="1">
        <v>1.75</v>
      </c>
      <c r="Y438" s="1">
        <v>1.89</v>
      </c>
      <c r="Z438" s="1">
        <v>1.89</v>
      </c>
      <c r="AA438" s="1">
        <v>1.89</v>
      </c>
      <c r="AB438" s="1">
        <v>1.89</v>
      </c>
      <c r="AC438" s="1">
        <v>1.89</v>
      </c>
      <c r="AD438" s="1">
        <v>2.4300000000000002</v>
      </c>
      <c r="AE438" s="1">
        <v>3.63</v>
      </c>
      <c r="AF438" s="1">
        <v>1.89</v>
      </c>
      <c r="AG438" s="1">
        <v>1.89</v>
      </c>
      <c r="AH438" s="1">
        <v>1.89</v>
      </c>
      <c r="AI438" s="1">
        <v>1.83</v>
      </c>
      <c r="AJ438" s="1">
        <v>1.89</v>
      </c>
      <c r="AK438" s="1">
        <v>1.88</v>
      </c>
      <c r="AL438" s="1">
        <v>2.16</v>
      </c>
      <c r="AM438" s="1">
        <v>1.65</v>
      </c>
      <c r="AN438" s="1">
        <v>1.89</v>
      </c>
      <c r="AO438" s="1">
        <v>3.6</v>
      </c>
      <c r="AQ438" s="83">
        <v>1.81</v>
      </c>
      <c r="AR438" s="83">
        <v>1.89</v>
      </c>
    </row>
    <row r="439" spans="1:44" x14ac:dyDescent="0.25">
      <c r="A439" s="1">
        <v>73181210</v>
      </c>
      <c r="B439" s="1" t="s">
        <v>581</v>
      </c>
      <c r="C439" s="1" t="s">
        <v>163</v>
      </c>
      <c r="D439" s="1">
        <v>2.1</v>
      </c>
      <c r="E439" s="1">
        <v>2.1</v>
      </c>
      <c r="F439" s="1">
        <v>2.1</v>
      </c>
      <c r="G439" s="1">
        <v>2.1</v>
      </c>
      <c r="H439" s="1">
        <v>2.1</v>
      </c>
      <c r="I439" s="1">
        <v>2.2400000000000002</v>
      </c>
      <c r="J439" s="1">
        <v>1.52</v>
      </c>
      <c r="K439" s="1">
        <v>2.1</v>
      </c>
      <c r="L439" s="1">
        <v>2.1</v>
      </c>
      <c r="M439" s="1">
        <v>2.23</v>
      </c>
      <c r="N439" s="1">
        <v>2.1</v>
      </c>
      <c r="O439" s="1">
        <v>2.1</v>
      </c>
      <c r="P439" s="1">
        <v>2.1</v>
      </c>
      <c r="Q439" s="1">
        <v>2.14</v>
      </c>
      <c r="R439" s="1">
        <v>2.1</v>
      </c>
      <c r="S439" s="1">
        <v>2.1</v>
      </c>
      <c r="T439" s="1">
        <v>2.1</v>
      </c>
      <c r="U439" s="1">
        <v>2.5099999999999998</v>
      </c>
      <c r="V439" s="1">
        <v>2.1</v>
      </c>
      <c r="W439" s="1">
        <v>2.12</v>
      </c>
      <c r="X439" s="1">
        <v>2.0099999999999998</v>
      </c>
      <c r="Y439" s="1">
        <v>2.1</v>
      </c>
      <c r="Z439" s="1">
        <v>2.1</v>
      </c>
      <c r="AA439" s="1">
        <v>2.1</v>
      </c>
      <c r="AB439" s="1">
        <v>2.1</v>
      </c>
      <c r="AC439" s="1">
        <v>2.1</v>
      </c>
      <c r="AD439" s="1">
        <v>2.2599999999999998</v>
      </c>
      <c r="AE439" s="1">
        <v>3</v>
      </c>
      <c r="AF439" s="1">
        <v>2.1</v>
      </c>
      <c r="AG439" s="1">
        <v>2.1</v>
      </c>
      <c r="AH439" s="1">
        <v>2.1</v>
      </c>
      <c r="AI439" s="1">
        <v>2.1</v>
      </c>
      <c r="AJ439" s="1">
        <v>2.1</v>
      </c>
      <c r="AK439" s="1">
        <v>2.1</v>
      </c>
      <c r="AL439" s="1">
        <v>2.2599999999999998</v>
      </c>
      <c r="AM439" s="1">
        <v>2.04</v>
      </c>
      <c r="AN439" s="1">
        <v>2.1</v>
      </c>
      <c r="AO439" s="1">
        <v>2.78</v>
      </c>
      <c r="AQ439" s="83">
        <v>2.09</v>
      </c>
      <c r="AR439" s="83">
        <v>2.1</v>
      </c>
    </row>
    <row r="440" spans="1:44" x14ac:dyDescent="0.25">
      <c r="A440" s="1">
        <v>73181290</v>
      </c>
      <c r="B440" s="1" t="s">
        <v>582</v>
      </c>
      <c r="C440" s="1" t="s">
        <v>163</v>
      </c>
      <c r="D440" s="1">
        <v>1.89</v>
      </c>
      <c r="E440" s="1">
        <v>1.89</v>
      </c>
      <c r="F440" s="1">
        <v>1.89</v>
      </c>
      <c r="G440" s="1">
        <v>1.89</v>
      </c>
      <c r="H440" s="1">
        <v>1.89</v>
      </c>
      <c r="I440" s="1">
        <v>2.0099999999999998</v>
      </c>
      <c r="J440" s="1">
        <v>0.13</v>
      </c>
      <c r="K440" s="1">
        <v>1.89</v>
      </c>
      <c r="L440" s="1">
        <v>1.89</v>
      </c>
      <c r="M440" s="1">
        <v>1.84</v>
      </c>
      <c r="N440" s="1">
        <v>1.89</v>
      </c>
      <c r="O440" s="1">
        <v>1.89</v>
      </c>
      <c r="P440" s="1">
        <v>1.89</v>
      </c>
      <c r="Q440" s="1">
        <v>1.98</v>
      </c>
      <c r="R440" s="1">
        <v>1.89</v>
      </c>
      <c r="S440" s="1">
        <v>1.89</v>
      </c>
      <c r="T440" s="1">
        <v>1.89</v>
      </c>
      <c r="U440" s="1">
        <v>4.9000000000000004</v>
      </c>
      <c r="V440" s="1">
        <v>1.89</v>
      </c>
      <c r="W440" s="1">
        <v>2.09</v>
      </c>
      <c r="X440" s="1">
        <v>1.75</v>
      </c>
      <c r="Y440" s="1">
        <v>1.89</v>
      </c>
      <c r="Z440" s="1">
        <v>1.89</v>
      </c>
      <c r="AA440" s="1">
        <v>1.89</v>
      </c>
      <c r="AB440" s="1">
        <v>1.89</v>
      </c>
      <c r="AC440" s="1">
        <v>1.89</v>
      </c>
      <c r="AD440" s="1">
        <v>2.4300000000000002</v>
      </c>
      <c r="AE440" s="1">
        <v>3.63</v>
      </c>
      <c r="AF440" s="1">
        <v>1.89</v>
      </c>
      <c r="AG440" s="1">
        <v>1.89</v>
      </c>
      <c r="AH440" s="1">
        <v>1.89</v>
      </c>
      <c r="AI440" s="1">
        <v>1.83</v>
      </c>
      <c r="AJ440" s="1">
        <v>1.89</v>
      </c>
      <c r="AK440" s="1">
        <v>1.88</v>
      </c>
      <c r="AL440" s="1">
        <v>2.16</v>
      </c>
      <c r="AM440" s="1">
        <v>1.65</v>
      </c>
      <c r="AN440" s="1">
        <v>1.89</v>
      </c>
      <c r="AO440" s="1">
        <v>3.6</v>
      </c>
      <c r="AQ440" s="83">
        <v>1.81</v>
      </c>
      <c r="AR440" s="83">
        <v>1.89</v>
      </c>
    </row>
    <row r="441" spans="1:44" x14ac:dyDescent="0.25">
      <c r="A441" s="1">
        <v>73181300</v>
      </c>
      <c r="B441" s="1" t="s">
        <v>583</v>
      </c>
      <c r="C441" s="1" t="s">
        <v>163</v>
      </c>
      <c r="D441" s="1">
        <v>1.89</v>
      </c>
      <c r="E441" s="1">
        <v>1.89</v>
      </c>
      <c r="F441" s="1">
        <v>1.89</v>
      </c>
      <c r="G441" s="1">
        <v>1.89</v>
      </c>
      <c r="H441" s="1">
        <v>1.89</v>
      </c>
      <c r="I441" s="1">
        <v>2.0099999999999998</v>
      </c>
      <c r="J441" s="1">
        <v>0.13</v>
      </c>
      <c r="K441" s="1">
        <v>1.89</v>
      </c>
      <c r="L441" s="1">
        <v>1.89</v>
      </c>
      <c r="M441" s="1">
        <v>1.84</v>
      </c>
      <c r="N441" s="1">
        <v>1.89</v>
      </c>
      <c r="O441" s="1">
        <v>1.89</v>
      </c>
      <c r="P441" s="1">
        <v>1.89</v>
      </c>
      <c r="Q441" s="1">
        <v>1.98</v>
      </c>
      <c r="R441" s="1">
        <v>1.89</v>
      </c>
      <c r="S441" s="1">
        <v>1.89</v>
      </c>
      <c r="T441" s="1">
        <v>1.89</v>
      </c>
      <c r="U441" s="1">
        <v>4.9000000000000004</v>
      </c>
      <c r="V441" s="1">
        <v>1.89</v>
      </c>
      <c r="W441" s="1">
        <v>2.09</v>
      </c>
      <c r="X441" s="1">
        <v>1.75</v>
      </c>
      <c r="Y441" s="1">
        <v>1.89</v>
      </c>
      <c r="Z441" s="1">
        <v>1.89</v>
      </c>
      <c r="AA441" s="1">
        <v>1.89</v>
      </c>
      <c r="AB441" s="1">
        <v>1.89</v>
      </c>
      <c r="AC441" s="1">
        <v>1.89</v>
      </c>
      <c r="AD441" s="1">
        <v>2.4300000000000002</v>
      </c>
      <c r="AE441" s="1">
        <v>3.63</v>
      </c>
      <c r="AF441" s="1">
        <v>1.89</v>
      </c>
      <c r="AG441" s="1">
        <v>1.89</v>
      </c>
      <c r="AH441" s="1">
        <v>1.89</v>
      </c>
      <c r="AI441" s="1">
        <v>1.83</v>
      </c>
      <c r="AJ441" s="1">
        <v>1.89</v>
      </c>
      <c r="AK441" s="1">
        <v>1.88</v>
      </c>
      <c r="AL441" s="1">
        <v>2.16</v>
      </c>
      <c r="AM441" s="1">
        <v>1.65</v>
      </c>
      <c r="AN441" s="1">
        <v>1.89</v>
      </c>
      <c r="AO441" s="1">
        <v>3.6</v>
      </c>
      <c r="AQ441" s="83">
        <v>1.81</v>
      </c>
      <c r="AR441" s="83">
        <v>1.89</v>
      </c>
    </row>
    <row r="442" spans="1:44" x14ac:dyDescent="0.25">
      <c r="A442" s="1">
        <v>73181410</v>
      </c>
      <c r="B442" s="1" t="s">
        <v>584</v>
      </c>
      <c r="C442" s="1" t="s">
        <v>163</v>
      </c>
      <c r="D442" s="1">
        <v>2.1</v>
      </c>
      <c r="E442" s="1">
        <v>2.1</v>
      </c>
      <c r="F442" s="1">
        <v>2.1</v>
      </c>
      <c r="G442" s="1">
        <v>2.1</v>
      </c>
      <c r="H442" s="1">
        <v>2.1</v>
      </c>
      <c r="I442" s="1">
        <v>2.2400000000000002</v>
      </c>
      <c r="J442" s="1">
        <v>1.52</v>
      </c>
      <c r="K442" s="1">
        <v>2.1</v>
      </c>
      <c r="L442" s="1">
        <v>2.1</v>
      </c>
      <c r="M442" s="1">
        <v>2.23</v>
      </c>
      <c r="N442" s="1">
        <v>2.1</v>
      </c>
      <c r="O442" s="1">
        <v>2.1</v>
      </c>
      <c r="P442" s="1">
        <v>2.1</v>
      </c>
      <c r="Q442" s="1">
        <v>2.14</v>
      </c>
      <c r="R442" s="1">
        <v>2.1</v>
      </c>
      <c r="S442" s="1">
        <v>2.1</v>
      </c>
      <c r="T442" s="1">
        <v>2.1</v>
      </c>
      <c r="U442" s="1">
        <v>2.5099999999999998</v>
      </c>
      <c r="V442" s="1">
        <v>2.1</v>
      </c>
      <c r="W442" s="1">
        <v>2.12</v>
      </c>
      <c r="X442" s="1">
        <v>2.0099999999999998</v>
      </c>
      <c r="Y442" s="1">
        <v>2.1</v>
      </c>
      <c r="Z442" s="1">
        <v>2.1</v>
      </c>
      <c r="AA442" s="1">
        <v>2.1</v>
      </c>
      <c r="AB442" s="1">
        <v>2.1</v>
      </c>
      <c r="AC442" s="1">
        <v>2.1</v>
      </c>
      <c r="AD442" s="1">
        <v>2.2599999999999998</v>
      </c>
      <c r="AE442" s="1">
        <v>3</v>
      </c>
      <c r="AF442" s="1">
        <v>2.1</v>
      </c>
      <c r="AG442" s="1">
        <v>2.1</v>
      </c>
      <c r="AH442" s="1">
        <v>2.1</v>
      </c>
      <c r="AI442" s="1">
        <v>2.1</v>
      </c>
      <c r="AJ442" s="1">
        <v>2.1</v>
      </c>
      <c r="AK442" s="1">
        <v>2.1</v>
      </c>
      <c r="AL442" s="1">
        <v>2.2599999999999998</v>
      </c>
      <c r="AM442" s="1">
        <v>2.04</v>
      </c>
      <c r="AN442" s="1">
        <v>2.1</v>
      </c>
      <c r="AO442" s="1">
        <v>2.78</v>
      </c>
      <c r="AQ442" s="83">
        <v>2.09</v>
      </c>
      <c r="AR442" s="83">
        <v>2.1</v>
      </c>
    </row>
    <row r="443" spans="1:44" x14ac:dyDescent="0.25">
      <c r="A443" s="1">
        <v>73181491</v>
      </c>
      <c r="B443" s="1" t="s">
        <v>585</v>
      </c>
      <c r="C443" s="1" t="s">
        <v>163</v>
      </c>
      <c r="D443" s="1">
        <v>1.89</v>
      </c>
      <c r="E443" s="1">
        <v>1.89</v>
      </c>
      <c r="F443" s="1">
        <v>1.89</v>
      </c>
      <c r="G443" s="1">
        <v>1.89</v>
      </c>
      <c r="H443" s="1">
        <v>1.89</v>
      </c>
      <c r="I443" s="1">
        <v>2.0099999999999998</v>
      </c>
      <c r="J443" s="1">
        <v>0.13</v>
      </c>
      <c r="K443" s="1">
        <v>1.89</v>
      </c>
      <c r="L443" s="1">
        <v>1.89</v>
      </c>
      <c r="M443" s="1">
        <v>1.84</v>
      </c>
      <c r="N443" s="1">
        <v>1.89</v>
      </c>
      <c r="O443" s="1">
        <v>1.89</v>
      </c>
      <c r="P443" s="1">
        <v>1.89</v>
      </c>
      <c r="Q443" s="1">
        <v>1.98</v>
      </c>
      <c r="R443" s="1">
        <v>1.89</v>
      </c>
      <c r="S443" s="1">
        <v>1.89</v>
      </c>
      <c r="T443" s="1">
        <v>1.89</v>
      </c>
      <c r="U443" s="1">
        <v>4.9000000000000004</v>
      </c>
      <c r="V443" s="1">
        <v>1.89</v>
      </c>
      <c r="W443" s="1">
        <v>2.09</v>
      </c>
      <c r="X443" s="1">
        <v>1.75</v>
      </c>
      <c r="Y443" s="1">
        <v>1.89</v>
      </c>
      <c r="Z443" s="1">
        <v>1.89</v>
      </c>
      <c r="AA443" s="1">
        <v>1.89</v>
      </c>
      <c r="AB443" s="1">
        <v>1.89</v>
      </c>
      <c r="AC443" s="1">
        <v>1.89</v>
      </c>
      <c r="AD443" s="1">
        <v>2.4300000000000002</v>
      </c>
      <c r="AE443" s="1">
        <v>3.63</v>
      </c>
      <c r="AF443" s="1">
        <v>1.89</v>
      </c>
      <c r="AG443" s="1">
        <v>1.89</v>
      </c>
      <c r="AH443" s="1">
        <v>1.89</v>
      </c>
      <c r="AI443" s="1">
        <v>1.83</v>
      </c>
      <c r="AJ443" s="1">
        <v>1.89</v>
      </c>
      <c r="AK443" s="1">
        <v>1.88</v>
      </c>
      <c r="AL443" s="1">
        <v>2.16</v>
      </c>
      <c r="AM443" s="1">
        <v>1.65</v>
      </c>
      <c r="AN443" s="1">
        <v>1.89</v>
      </c>
      <c r="AO443" s="1">
        <v>3.6</v>
      </c>
      <c r="AQ443" s="83">
        <v>1.81</v>
      </c>
      <c r="AR443" s="83">
        <v>1.89</v>
      </c>
    </row>
    <row r="444" spans="1:44" x14ac:dyDescent="0.25">
      <c r="A444" s="1">
        <v>73181499</v>
      </c>
      <c r="B444" s="1" t="s">
        <v>586</v>
      </c>
      <c r="C444" s="1" t="s">
        <v>163</v>
      </c>
      <c r="D444" s="1">
        <v>1.89</v>
      </c>
      <c r="E444" s="1">
        <v>1.89</v>
      </c>
      <c r="F444" s="1">
        <v>1.89</v>
      </c>
      <c r="G444" s="1">
        <v>1.89</v>
      </c>
      <c r="H444" s="1">
        <v>1.89</v>
      </c>
      <c r="I444" s="1">
        <v>2.0099999999999998</v>
      </c>
      <c r="J444" s="1">
        <v>0.13</v>
      </c>
      <c r="K444" s="1">
        <v>1.89</v>
      </c>
      <c r="L444" s="1">
        <v>1.89</v>
      </c>
      <c r="M444" s="1">
        <v>1.84</v>
      </c>
      <c r="N444" s="1">
        <v>1.89</v>
      </c>
      <c r="O444" s="1">
        <v>1.89</v>
      </c>
      <c r="P444" s="1">
        <v>1.89</v>
      </c>
      <c r="Q444" s="1">
        <v>1.98</v>
      </c>
      <c r="R444" s="1">
        <v>1.89</v>
      </c>
      <c r="S444" s="1">
        <v>1.89</v>
      </c>
      <c r="T444" s="1">
        <v>1.89</v>
      </c>
      <c r="U444" s="1">
        <v>4.9000000000000004</v>
      </c>
      <c r="V444" s="1">
        <v>1.89</v>
      </c>
      <c r="W444" s="1">
        <v>2.09</v>
      </c>
      <c r="X444" s="1">
        <v>1.75</v>
      </c>
      <c r="Y444" s="1">
        <v>1.89</v>
      </c>
      <c r="Z444" s="1">
        <v>1.89</v>
      </c>
      <c r="AA444" s="1">
        <v>1.89</v>
      </c>
      <c r="AB444" s="1">
        <v>1.89</v>
      </c>
      <c r="AC444" s="1">
        <v>1.89</v>
      </c>
      <c r="AD444" s="1">
        <v>2.4300000000000002</v>
      </c>
      <c r="AE444" s="1">
        <v>3.63</v>
      </c>
      <c r="AF444" s="1">
        <v>1.89</v>
      </c>
      <c r="AG444" s="1">
        <v>1.89</v>
      </c>
      <c r="AH444" s="1">
        <v>1.89</v>
      </c>
      <c r="AI444" s="1">
        <v>1.83</v>
      </c>
      <c r="AJ444" s="1">
        <v>1.89</v>
      </c>
      <c r="AK444" s="1">
        <v>1.88</v>
      </c>
      <c r="AL444" s="1">
        <v>2.16</v>
      </c>
      <c r="AM444" s="1">
        <v>1.65</v>
      </c>
      <c r="AN444" s="1">
        <v>1.89</v>
      </c>
      <c r="AO444" s="1">
        <v>3.6</v>
      </c>
      <c r="AQ444" s="83">
        <v>1.81</v>
      </c>
      <c r="AR444" s="83">
        <v>1.89</v>
      </c>
    </row>
    <row r="445" spans="1:44" x14ac:dyDescent="0.25">
      <c r="A445" s="1">
        <v>73181520</v>
      </c>
      <c r="B445" s="1" t="s">
        <v>587</v>
      </c>
      <c r="C445" s="1" t="s">
        <v>163</v>
      </c>
      <c r="D445" s="1">
        <v>1.89</v>
      </c>
      <c r="E445" s="1">
        <v>1.89</v>
      </c>
      <c r="F445" s="1">
        <v>1.89</v>
      </c>
      <c r="G445" s="1">
        <v>1.89</v>
      </c>
      <c r="H445" s="1">
        <v>1.89</v>
      </c>
      <c r="I445" s="1">
        <v>2.02</v>
      </c>
      <c r="J445" s="1">
        <v>0.33</v>
      </c>
      <c r="K445" s="1">
        <v>1.89</v>
      </c>
      <c r="L445" s="1">
        <v>1.89</v>
      </c>
      <c r="M445" s="1">
        <v>2.17</v>
      </c>
      <c r="N445" s="1">
        <v>1.89</v>
      </c>
      <c r="O445" s="1">
        <v>1.89</v>
      </c>
      <c r="P445" s="1">
        <v>1.89</v>
      </c>
      <c r="Q445" s="1">
        <v>1.98</v>
      </c>
      <c r="R445" s="1">
        <v>1.89</v>
      </c>
      <c r="S445" s="1">
        <v>1.89</v>
      </c>
      <c r="T445" s="1">
        <v>1.89</v>
      </c>
      <c r="U445" s="1">
        <v>4.9000000000000004</v>
      </c>
      <c r="V445" s="1">
        <v>1.89</v>
      </c>
      <c r="W445" s="1">
        <v>2.09</v>
      </c>
      <c r="X445" s="1">
        <v>1.77</v>
      </c>
      <c r="Y445" s="1">
        <v>1.89</v>
      </c>
      <c r="Z445" s="1">
        <v>1.89</v>
      </c>
      <c r="AA445" s="1">
        <v>1.89</v>
      </c>
      <c r="AB445" s="1">
        <v>1.89</v>
      </c>
      <c r="AC445" s="1">
        <v>1.89</v>
      </c>
      <c r="AD445" s="1">
        <v>2.4300000000000002</v>
      </c>
      <c r="AE445" s="1">
        <v>3.63</v>
      </c>
      <c r="AF445" s="1">
        <v>1.89</v>
      </c>
      <c r="AG445" s="1">
        <v>1.89</v>
      </c>
      <c r="AH445" s="1">
        <v>1.89</v>
      </c>
      <c r="AI445" s="1">
        <v>1.84</v>
      </c>
      <c r="AJ445" s="1">
        <v>1.89</v>
      </c>
      <c r="AK445" s="1">
        <v>1.88</v>
      </c>
      <c r="AL445" s="1">
        <v>2.16</v>
      </c>
      <c r="AM445" s="1">
        <v>1.69</v>
      </c>
      <c r="AN445" s="1">
        <v>1.89</v>
      </c>
      <c r="AO445" s="1">
        <v>3.6</v>
      </c>
      <c r="AQ445" s="83">
        <v>1.83</v>
      </c>
      <c r="AR445" s="83">
        <v>1.89</v>
      </c>
    </row>
    <row r="446" spans="1:44" x14ac:dyDescent="0.25">
      <c r="A446" s="1">
        <v>73181535</v>
      </c>
      <c r="B446" s="1" t="s">
        <v>588</v>
      </c>
      <c r="C446" s="1" t="s">
        <v>163</v>
      </c>
      <c r="D446" s="1">
        <v>1.89</v>
      </c>
      <c r="E446" s="1">
        <v>1.89</v>
      </c>
      <c r="F446" s="1">
        <v>1.89</v>
      </c>
      <c r="G446" s="1">
        <v>1.89</v>
      </c>
      <c r="H446" s="1">
        <v>1.89</v>
      </c>
      <c r="I446" s="1">
        <v>2.02</v>
      </c>
      <c r="J446" s="1">
        <v>0.33</v>
      </c>
      <c r="K446" s="1">
        <v>1.89</v>
      </c>
      <c r="L446" s="1">
        <v>1.89</v>
      </c>
      <c r="M446" s="1">
        <v>2.17</v>
      </c>
      <c r="N446" s="1">
        <v>1.89</v>
      </c>
      <c r="O446" s="1">
        <v>1.89</v>
      </c>
      <c r="P446" s="1">
        <v>1.89</v>
      </c>
      <c r="Q446" s="1">
        <v>1.98</v>
      </c>
      <c r="R446" s="1">
        <v>1.89</v>
      </c>
      <c r="S446" s="1">
        <v>1.89</v>
      </c>
      <c r="T446" s="1">
        <v>1.89</v>
      </c>
      <c r="U446" s="1">
        <v>4.9000000000000004</v>
      </c>
      <c r="V446" s="1">
        <v>1.89</v>
      </c>
      <c r="W446" s="1">
        <v>2.09</v>
      </c>
      <c r="X446" s="1">
        <v>1.77</v>
      </c>
      <c r="Y446" s="1">
        <v>1.89</v>
      </c>
      <c r="Z446" s="1">
        <v>1.89</v>
      </c>
      <c r="AA446" s="1">
        <v>1.89</v>
      </c>
      <c r="AB446" s="1">
        <v>1.89</v>
      </c>
      <c r="AC446" s="1">
        <v>1.89</v>
      </c>
      <c r="AD446" s="1">
        <v>2.4300000000000002</v>
      </c>
      <c r="AE446" s="1">
        <v>3.63</v>
      </c>
      <c r="AF446" s="1">
        <v>1.89</v>
      </c>
      <c r="AG446" s="1">
        <v>1.89</v>
      </c>
      <c r="AH446" s="1">
        <v>1.89</v>
      </c>
      <c r="AI446" s="1">
        <v>1.84</v>
      </c>
      <c r="AJ446" s="1">
        <v>1.89</v>
      </c>
      <c r="AK446" s="1">
        <v>1.88</v>
      </c>
      <c r="AL446" s="1">
        <v>2.16</v>
      </c>
      <c r="AM446" s="1">
        <v>1.69</v>
      </c>
      <c r="AN446" s="1">
        <v>1.89</v>
      </c>
      <c r="AO446" s="1">
        <v>3.6</v>
      </c>
      <c r="AQ446" s="83">
        <v>1.83</v>
      </c>
      <c r="AR446" s="83">
        <v>1.89</v>
      </c>
    </row>
    <row r="447" spans="1:44" x14ac:dyDescent="0.25">
      <c r="A447" s="1">
        <v>73181542</v>
      </c>
      <c r="B447" s="1" t="s">
        <v>589</v>
      </c>
      <c r="C447" s="1" t="s">
        <v>163</v>
      </c>
      <c r="D447" s="1">
        <v>1.89</v>
      </c>
      <c r="E447" s="1">
        <v>1.89</v>
      </c>
      <c r="F447" s="1">
        <v>1.89</v>
      </c>
      <c r="G447" s="1">
        <v>1.89</v>
      </c>
      <c r="H447" s="1">
        <v>1.89</v>
      </c>
      <c r="I447" s="1">
        <v>2.02</v>
      </c>
      <c r="J447" s="1">
        <v>0.33</v>
      </c>
      <c r="K447" s="1">
        <v>1.89</v>
      </c>
      <c r="L447" s="1">
        <v>1.89</v>
      </c>
      <c r="M447" s="1">
        <v>2.17</v>
      </c>
      <c r="N447" s="1">
        <v>1.89</v>
      </c>
      <c r="O447" s="1">
        <v>1.89</v>
      </c>
      <c r="P447" s="1">
        <v>1.89</v>
      </c>
      <c r="Q447" s="1">
        <v>1.98</v>
      </c>
      <c r="R447" s="1">
        <v>1.89</v>
      </c>
      <c r="S447" s="1">
        <v>1.89</v>
      </c>
      <c r="T447" s="1">
        <v>1.89</v>
      </c>
      <c r="U447" s="1">
        <v>4.9000000000000004</v>
      </c>
      <c r="V447" s="1">
        <v>1.89</v>
      </c>
      <c r="W447" s="1">
        <v>2.09</v>
      </c>
      <c r="X447" s="1">
        <v>1.77</v>
      </c>
      <c r="Y447" s="1">
        <v>1.89</v>
      </c>
      <c r="Z447" s="1">
        <v>1.89</v>
      </c>
      <c r="AA447" s="1">
        <v>1.89</v>
      </c>
      <c r="AB447" s="1">
        <v>1.89</v>
      </c>
      <c r="AC447" s="1">
        <v>1.89</v>
      </c>
      <c r="AD447" s="1">
        <v>2.4300000000000002</v>
      </c>
      <c r="AE447" s="1">
        <v>3.63</v>
      </c>
      <c r="AF447" s="1">
        <v>1.89</v>
      </c>
      <c r="AG447" s="1">
        <v>1.89</v>
      </c>
      <c r="AH447" s="1">
        <v>1.89</v>
      </c>
      <c r="AI447" s="1">
        <v>1.84</v>
      </c>
      <c r="AJ447" s="1">
        <v>1.89</v>
      </c>
      <c r="AK447" s="1">
        <v>1.88</v>
      </c>
      <c r="AL447" s="1">
        <v>2.16</v>
      </c>
      <c r="AM447" s="1">
        <v>1.69</v>
      </c>
      <c r="AN447" s="1">
        <v>1.89</v>
      </c>
      <c r="AO447" s="1">
        <v>3.6</v>
      </c>
      <c r="AQ447" s="83">
        <v>1.83</v>
      </c>
      <c r="AR447" s="83">
        <v>1.89</v>
      </c>
    </row>
    <row r="448" spans="1:44" x14ac:dyDescent="0.25">
      <c r="A448" s="1">
        <v>73181548</v>
      </c>
      <c r="B448" s="1" t="s">
        <v>590</v>
      </c>
      <c r="C448" s="1" t="s">
        <v>163</v>
      </c>
      <c r="D448" s="1">
        <v>1.89</v>
      </c>
      <c r="E448" s="1">
        <v>1.89</v>
      </c>
      <c r="F448" s="1">
        <v>1.89</v>
      </c>
      <c r="G448" s="1">
        <v>1.89</v>
      </c>
      <c r="H448" s="1">
        <v>1.89</v>
      </c>
      <c r="I448" s="1">
        <v>2.02</v>
      </c>
      <c r="J448" s="1">
        <v>0.33</v>
      </c>
      <c r="K448" s="1">
        <v>1.89</v>
      </c>
      <c r="L448" s="1">
        <v>1.89</v>
      </c>
      <c r="M448" s="1">
        <v>2.17</v>
      </c>
      <c r="N448" s="1">
        <v>1.89</v>
      </c>
      <c r="O448" s="1">
        <v>1.89</v>
      </c>
      <c r="P448" s="1">
        <v>1.89</v>
      </c>
      <c r="Q448" s="1">
        <v>1.98</v>
      </c>
      <c r="R448" s="1">
        <v>1.89</v>
      </c>
      <c r="S448" s="1">
        <v>1.89</v>
      </c>
      <c r="T448" s="1">
        <v>1.89</v>
      </c>
      <c r="U448" s="1">
        <v>4.9000000000000004</v>
      </c>
      <c r="V448" s="1">
        <v>1.89</v>
      </c>
      <c r="W448" s="1">
        <v>2.09</v>
      </c>
      <c r="X448" s="1">
        <v>1.77</v>
      </c>
      <c r="Y448" s="1">
        <v>1.89</v>
      </c>
      <c r="Z448" s="1">
        <v>1.89</v>
      </c>
      <c r="AA448" s="1">
        <v>1.89</v>
      </c>
      <c r="AB448" s="1">
        <v>1.89</v>
      </c>
      <c r="AC448" s="1">
        <v>1.89</v>
      </c>
      <c r="AD448" s="1">
        <v>2.4300000000000002</v>
      </c>
      <c r="AE448" s="1">
        <v>3.63</v>
      </c>
      <c r="AF448" s="1">
        <v>1.89</v>
      </c>
      <c r="AG448" s="1">
        <v>1.89</v>
      </c>
      <c r="AH448" s="1">
        <v>1.89</v>
      </c>
      <c r="AI448" s="1">
        <v>1.84</v>
      </c>
      <c r="AJ448" s="1">
        <v>1.89</v>
      </c>
      <c r="AK448" s="1">
        <v>1.88</v>
      </c>
      <c r="AL448" s="1">
        <v>2.16</v>
      </c>
      <c r="AM448" s="1">
        <v>1.69</v>
      </c>
      <c r="AN448" s="1">
        <v>1.89</v>
      </c>
      <c r="AO448" s="1">
        <v>3.6</v>
      </c>
      <c r="AQ448" s="83">
        <v>1.83</v>
      </c>
      <c r="AR448" s="83">
        <v>1.89</v>
      </c>
    </row>
    <row r="449" spans="1:44" x14ac:dyDescent="0.25">
      <c r="A449" s="1">
        <v>73181552</v>
      </c>
      <c r="B449" s="1" t="s">
        <v>591</v>
      </c>
      <c r="C449" s="1" t="s">
        <v>163</v>
      </c>
      <c r="D449" s="1">
        <v>1.89</v>
      </c>
      <c r="E449" s="1">
        <v>1.89</v>
      </c>
      <c r="F449" s="1">
        <v>1.89</v>
      </c>
      <c r="G449" s="1">
        <v>1.89</v>
      </c>
      <c r="H449" s="1">
        <v>1.89</v>
      </c>
      <c r="I449" s="1">
        <v>2.02</v>
      </c>
      <c r="J449" s="1">
        <v>0.33</v>
      </c>
      <c r="K449" s="1">
        <v>1.89</v>
      </c>
      <c r="L449" s="1">
        <v>1.89</v>
      </c>
      <c r="M449" s="1">
        <v>2.17</v>
      </c>
      <c r="N449" s="1">
        <v>1.89</v>
      </c>
      <c r="O449" s="1">
        <v>1.89</v>
      </c>
      <c r="P449" s="1">
        <v>1.89</v>
      </c>
      <c r="Q449" s="1">
        <v>1.98</v>
      </c>
      <c r="R449" s="1">
        <v>1.89</v>
      </c>
      <c r="S449" s="1">
        <v>1.89</v>
      </c>
      <c r="T449" s="1">
        <v>1.89</v>
      </c>
      <c r="U449" s="1">
        <v>4.9000000000000004</v>
      </c>
      <c r="V449" s="1">
        <v>1.89</v>
      </c>
      <c r="W449" s="1">
        <v>2.09</v>
      </c>
      <c r="X449" s="1">
        <v>1.77</v>
      </c>
      <c r="Y449" s="1">
        <v>1.89</v>
      </c>
      <c r="Z449" s="1">
        <v>1.89</v>
      </c>
      <c r="AA449" s="1">
        <v>1.89</v>
      </c>
      <c r="AB449" s="1">
        <v>1.89</v>
      </c>
      <c r="AC449" s="1">
        <v>1.89</v>
      </c>
      <c r="AD449" s="1">
        <v>2.4300000000000002</v>
      </c>
      <c r="AE449" s="1">
        <v>3.63</v>
      </c>
      <c r="AF449" s="1">
        <v>1.89</v>
      </c>
      <c r="AG449" s="1">
        <v>1.89</v>
      </c>
      <c r="AH449" s="1">
        <v>1.89</v>
      </c>
      <c r="AI449" s="1">
        <v>1.84</v>
      </c>
      <c r="AJ449" s="1">
        <v>1.89</v>
      </c>
      <c r="AK449" s="1">
        <v>1.88</v>
      </c>
      <c r="AL449" s="1">
        <v>2.16</v>
      </c>
      <c r="AM449" s="1">
        <v>1.69</v>
      </c>
      <c r="AN449" s="1">
        <v>1.89</v>
      </c>
      <c r="AO449" s="1">
        <v>3.6</v>
      </c>
      <c r="AQ449" s="83">
        <v>1.83</v>
      </c>
      <c r="AR449" s="83">
        <v>1.89</v>
      </c>
    </row>
    <row r="450" spans="1:44" x14ac:dyDescent="0.25">
      <c r="A450" s="1">
        <v>73181558</v>
      </c>
      <c r="B450" s="1" t="s">
        <v>592</v>
      </c>
      <c r="C450" s="1" t="s">
        <v>163</v>
      </c>
      <c r="D450" s="1">
        <v>1.89</v>
      </c>
      <c r="E450" s="1">
        <v>1.89</v>
      </c>
      <c r="F450" s="1">
        <v>1.89</v>
      </c>
      <c r="G450" s="1">
        <v>1.89</v>
      </c>
      <c r="H450" s="1">
        <v>1.89</v>
      </c>
      <c r="I450" s="1">
        <v>2.02</v>
      </c>
      <c r="J450" s="1">
        <v>0.33</v>
      </c>
      <c r="K450" s="1">
        <v>1.89</v>
      </c>
      <c r="L450" s="1">
        <v>1.89</v>
      </c>
      <c r="M450" s="1">
        <v>2.17</v>
      </c>
      <c r="N450" s="1">
        <v>1.89</v>
      </c>
      <c r="O450" s="1">
        <v>1.89</v>
      </c>
      <c r="P450" s="1">
        <v>1.89</v>
      </c>
      <c r="Q450" s="1">
        <v>1.98</v>
      </c>
      <c r="R450" s="1">
        <v>1.89</v>
      </c>
      <c r="S450" s="1">
        <v>1.89</v>
      </c>
      <c r="T450" s="1">
        <v>1.89</v>
      </c>
      <c r="U450" s="1">
        <v>4.9000000000000004</v>
      </c>
      <c r="V450" s="1">
        <v>1.89</v>
      </c>
      <c r="W450" s="1">
        <v>2.09</v>
      </c>
      <c r="X450" s="1">
        <v>1.77</v>
      </c>
      <c r="Y450" s="1">
        <v>1.89</v>
      </c>
      <c r="Z450" s="1">
        <v>1.89</v>
      </c>
      <c r="AA450" s="1">
        <v>1.89</v>
      </c>
      <c r="AB450" s="1">
        <v>1.89</v>
      </c>
      <c r="AC450" s="1">
        <v>1.89</v>
      </c>
      <c r="AD450" s="1">
        <v>2.4300000000000002</v>
      </c>
      <c r="AE450" s="1">
        <v>3.63</v>
      </c>
      <c r="AF450" s="1">
        <v>1.89</v>
      </c>
      <c r="AG450" s="1">
        <v>1.89</v>
      </c>
      <c r="AH450" s="1">
        <v>1.89</v>
      </c>
      <c r="AI450" s="1">
        <v>1.84</v>
      </c>
      <c r="AJ450" s="1">
        <v>1.89</v>
      </c>
      <c r="AK450" s="1">
        <v>1.88</v>
      </c>
      <c r="AL450" s="1">
        <v>2.16</v>
      </c>
      <c r="AM450" s="1">
        <v>1.69</v>
      </c>
      <c r="AN450" s="1">
        <v>1.89</v>
      </c>
      <c r="AO450" s="1">
        <v>3.6</v>
      </c>
      <c r="AQ450" s="83">
        <v>1.83</v>
      </c>
      <c r="AR450" s="83">
        <v>1.89</v>
      </c>
    </row>
    <row r="451" spans="1:44" x14ac:dyDescent="0.25">
      <c r="A451" s="1">
        <v>73181562</v>
      </c>
      <c r="B451" s="1" t="s">
        <v>593</v>
      </c>
      <c r="C451" s="1" t="s">
        <v>163</v>
      </c>
      <c r="D451" s="1">
        <v>1.89</v>
      </c>
      <c r="E451" s="1">
        <v>1.89</v>
      </c>
      <c r="F451" s="1">
        <v>1.89</v>
      </c>
      <c r="G451" s="1">
        <v>1.89</v>
      </c>
      <c r="H451" s="1">
        <v>1.89</v>
      </c>
      <c r="I451" s="1">
        <v>2.02</v>
      </c>
      <c r="J451" s="1">
        <v>0.33</v>
      </c>
      <c r="K451" s="1">
        <v>1.89</v>
      </c>
      <c r="L451" s="1">
        <v>1.89</v>
      </c>
      <c r="M451" s="1">
        <v>2.17</v>
      </c>
      <c r="N451" s="1">
        <v>1.89</v>
      </c>
      <c r="O451" s="1">
        <v>1.89</v>
      </c>
      <c r="P451" s="1">
        <v>1.89</v>
      </c>
      <c r="Q451" s="1">
        <v>1.98</v>
      </c>
      <c r="R451" s="1">
        <v>1.89</v>
      </c>
      <c r="S451" s="1">
        <v>1.89</v>
      </c>
      <c r="T451" s="1">
        <v>1.89</v>
      </c>
      <c r="U451" s="1">
        <v>4.9000000000000004</v>
      </c>
      <c r="V451" s="1">
        <v>1.89</v>
      </c>
      <c r="W451" s="1">
        <v>2.09</v>
      </c>
      <c r="X451" s="1">
        <v>1.77</v>
      </c>
      <c r="Y451" s="1">
        <v>1.89</v>
      </c>
      <c r="Z451" s="1">
        <v>1.89</v>
      </c>
      <c r="AA451" s="1">
        <v>1.89</v>
      </c>
      <c r="AB451" s="1">
        <v>1.89</v>
      </c>
      <c r="AC451" s="1">
        <v>1.89</v>
      </c>
      <c r="AD451" s="1">
        <v>2.4300000000000002</v>
      </c>
      <c r="AE451" s="1">
        <v>3.63</v>
      </c>
      <c r="AF451" s="1">
        <v>1.89</v>
      </c>
      <c r="AG451" s="1">
        <v>1.89</v>
      </c>
      <c r="AH451" s="1">
        <v>1.89</v>
      </c>
      <c r="AI451" s="1">
        <v>1.84</v>
      </c>
      <c r="AJ451" s="1">
        <v>1.89</v>
      </c>
      <c r="AK451" s="1">
        <v>1.88</v>
      </c>
      <c r="AL451" s="1">
        <v>2.16</v>
      </c>
      <c r="AM451" s="1">
        <v>1.69</v>
      </c>
      <c r="AN451" s="1">
        <v>1.89</v>
      </c>
      <c r="AO451" s="1">
        <v>3.6</v>
      </c>
      <c r="AQ451" s="83">
        <v>1.83</v>
      </c>
      <c r="AR451" s="83">
        <v>1.89</v>
      </c>
    </row>
    <row r="452" spans="1:44" x14ac:dyDescent="0.25">
      <c r="A452" s="1">
        <v>73181568</v>
      </c>
      <c r="B452" s="1" t="s">
        <v>594</v>
      </c>
      <c r="C452" s="1" t="s">
        <v>163</v>
      </c>
      <c r="D452" s="1">
        <v>1.89</v>
      </c>
      <c r="E452" s="1">
        <v>1.89</v>
      </c>
      <c r="F452" s="1">
        <v>1.89</v>
      </c>
      <c r="G452" s="1">
        <v>1.89</v>
      </c>
      <c r="H452" s="1">
        <v>1.89</v>
      </c>
      <c r="I452" s="1">
        <v>2.02</v>
      </c>
      <c r="J452" s="1">
        <v>0.33</v>
      </c>
      <c r="K452" s="1">
        <v>1.89</v>
      </c>
      <c r="L452" s="1">
        <v>1.89</v>
      </c>
      <c r="M452" s="1">
        <v>2.17</v>
      </c>
      <c r="N452" s="1">
        <v>1.89</v>
      </c>
      <c r="O452" s="1">
        <v>1.89</v>
      </c>
      <c r="P452" s="1">
        <v>1.89</v>
      </c>
      <c r="Q452" s="1">
        <v>1.98</v>
      </c>
      <c r="R452" s="1">
        <v>1.89</v>
      </c>
      <c r="S452" s="1">
        <v>1.89</v>
      </c>
      <c r="T452" s="1">
        <v>1.89</v>
      </c>
      <c r="U452" s="1">
        <v>4.9000000000000004</v>
      </c>
      <c r="V452" s="1">
        <v>1.89</v>
      </c>
      <c r="W452" s="1">
        <v>2.09</v>
      </c>
      <c r="X452" s="1">
        <v>1.77</v>
      </c>
      <c r="Y452" s="1">
        <v>1.89</v>
      </c>
      <c r="Z452" s="1">
        <v>1.89</v>
      </c>
      <c r="AA452" s="1">
        <v>1.89</v>
      </c>
      <c r="AB452" s="1">
        <v>1.89</v>
      </c>
      <c r="AC452" s="1">
        <v>1.89</v>
      </c>
      <c r="AD452" s="1">
        <v>2.4300000000000002</v>
      </c>
      <c r="AE452" s="1">
        <v>3.63</v>
      </c>
      <c r="AF452" s="1">
        <v>1.89</v>
      </c>
      <c r="AG452" s="1">
        <v>1.89</v>
      </c>
      <c r="AH452" s="1">
        <v>1.89</v>
      </c>
      <c r="AI452" s="1">
        <v>1.84</v>
      </c>
      <c r="AJ452" s="1">
        <v>1.89</v>
      </c>
      <c r="AK452" s="1">
        <v>1.88</v>
      </c>
      <c r="AL452" s="1">
        <v>2.16</v>
      </c>
      <c r="AM452" s="1">
        <v>1.69</v>
      </c>
      <c r="AN452" s="1">
        <v>1.89</v>
      </c>
      <c r="AO452" s="1">
        <v>3.6</v>
      </c>
      <c r="AQ452" s="83">
        <v>1.83</v>
      </c>
      <c r="AR452" s="83">
        <v>1.89</v>
      </c>
    </row>
    <row r="453" spans="1:44" x14ac:dyDescent="0.25">
      <c r="A453" s="1">
        <v>73181575</v>
      </c>
      <c r="B453" s="1" t="s">
        <v>595</v>
      </c>
      <c r="C453" s="1" t="s">
        <v>163</v>
      </c>
      <c r="D453" s="1">
        <v>1.89</v>
      </c>
      <c r="E453" s="1">
        <v>1.89</v>
      </c>
      <c r="F453" s="1">
        <v>1.89</v>
      </c>
      <c r="G453" s="1">
        <v>1.89</v>
      </c>
      <c r="H453" s="1">
        <v>1.89</v>
      </c>
      <c r="I453" s="1">
        <v>2.02</v>
      </c>
      <c r="J453" s="1">
        <v>0.33</v>
      </c>
      <c r="K453" s="1">
        <v>1.89</v>
      </c>
      <c r="L453" s="1">
        <v>1.89</v>
      </c>
      <c r="M453" s="1">
        <v>2.17</v>
      </c>
      <c r="N453" s="1">
        <v>1.89</v>
      </c>
      <c r="O453" s="1">
        <v>1.89</v>
      </c>
      <c r="P453" s="1">
        <v>1.89</v>
      </c>
      <c r="Q453" s="1">
        <v>1.98</v>
      </c>
      <c r="R453" s="1">
        <v>1.89</v>
      </c>
      <c r="S453" s="1">
        <v>1.89</v>
      </c>
      <c r="T453" s="1">
        <v>1.89</v>
      </c>
      <c r="U453" s="1">
        <v>4.9000000000000004</v>
      </c>
      <c r="V453" s="1">
        <v>1.89</v>
      </c>
      <c r="W453" s="1">
        <v>2.09</v>
      </c>
      <c r="X453" s="1">
        <v>1.77</v>
      </c>
      <c r="Y453" s="1">
        <v>1.89</v>
      </c>
      <c r="Z453" s="1">
        <v>1.89</v>
      </c>
      <c r="AA453" s="1">
        <v>1.89</v>
      </c>
      <c r="AB453" s="1">
        <v>1.89</v>
      </c>
      <c r="AC453" s="1">
        <v>1.89</v>
      </c>
      <c r="AD453" s="1">
        <v>2.4300000000000002</v>
      </c>
      <c r="AE453" s="1">
        <v>3.63</v>
      </c>
      <c r="AF453" s="1">
        <v>1.89</v>
      </c>
      <c r="AG453" s="1">
        <v>1.89</v>
      </c>
      <c r="AH453" s="1">
        <v>1.89</v>
      </c>
      <c r="AI453" s="1">
        <v>1.84</v>
      </c>
      <c r="AJ453" s="1">
        <v>1.89</v>
      </c>
      <c r="AK453" s="1">
        <v>1.88</v>
      </c>
      <c r="AL453" s="1">
        <v>2.16</v>
      </c>
      <c r="AM453" s="1">
        <v>1.69</v>
      </c>
      <c r="AN453" s="1">
        <v>1.89</v>
      </c>
      <c r="AO453" s="1">
        <v>3.6</v>
      </c>
      <c r="AQ453" s="83">
        <v>1.83</v>
      </c>
      <c r="AR453" s="83">
        <v>1.89</v>
      </c>
    </row>
    <row r="454" spans="1:44" x14ac:dyDescent="0.25">
      <c r="A454" s="1">
        <v>73181582</v>
      </c>
      <c r="B454" s="1" t="s">
        <v>596</v>
      </c>
      <c r="C454" s="1" t="s">
        <v>163</v>
      </c>
      <c r="D454" s="1">
        <v>1.89</v>
      </c>
      <c r="E454" s="1">
        <v>1.89</v>
      </c>
      <c r="F454" s="1">
        <v>1.89</v>
      </c>
      <c r="G454" s="1">
        <v>1.89</v>
      </c>
      <c r="H454" s="1">
        <v>1.89</v>
      </c>
      <c r="I454" s="1">
        <v>2.02</v>
      </c>
      <c r="J454" s="1">
        <v>0.33</v>
      </c>
      <c r="K454" s="1">
        <v>1.89</v>
      </c>
      <c r="L454" s="1">
        <v>1.89</v>
      </c>
      <c r="M454" s="1">
        <v>2.17</v>
      </c>
      <c r="N454" s="1">
        <v>1.89</v>
      </c>
      <c r="O454" s="1">
        <v>1.89</v>
      </c>
      <c r="P454" s="1">
        <v>1.89</v>
      </c>
      <c r="Q454" s="1">
        <v>1.98</v>
      </c>
      <c r="R454" s="1">
        <v>1.89</v>
      </c>
      <c r="S454" s="1">
        <v>1.89</v>
      </c>
      <c r="T454" s="1">
        <v>1.89</v>
      </c>
      <c r="U454" s="1">
        <v>4.9000000000000004</v>
      </c>
      <c r="V454" s="1">
        <v>1.89</v>
      </c>
      <c r="W454" s="1">
        <v>2.09</v>
      </c>
      <c r="X454" s="1">
        <v>1.77</v>
      </c>
      <c r="Y454" s="1">
        <v>1.89</v>
      </c>
      <c r="Z454" s="1">
        <v>1.89</v>
      </c>
      <c r="AA454" s="1">
        <v>1.89</v>
      </c>
      <c r="AB454" s="1">
        <v>1.89</v>
      </c>
      <c r="AC454" s="1">
        <v>1.89</v>
      </c>
      <c r="AD454" s="1">
        <v>2.4300000000000002</v>
      </c>
      <c r="AE454" s="1">
        <v>3.63</v>
      </c>
      <c r="AF454" s="1">
        <v>1.89</v>
      </c>
      <c r="AG454" s="1">
        <v>1.89</v>
      </c>
      <c r="AH454" s="1">
        <v>1.89</v>
      </c>
      <c r="AI454" s="1">
        <v>1.84</v>
      </c>
      <c r="AJ454" s="1">
        <v>1.89</v>
      </c>
      <c r="AK454" s="1">
        <v>1.88</v>
      </c>
      <c r="AL454" s="1">
        <v>2.16</v>
      </c>
      <c r="AM454" s="1">
        <v>1.69</v>
      </c>
      <c r="AN454" s="1">
        <v>1.89</v>
      </c>
      <c r="AO454" s="1">
        <v>3.6</v>
      </c>
      <c r="AQ454" s="83">
        <v>1.83</v>
      </c>
      <c r="AR454" s="83">
        <v>1.89</v>
      </c>
    </row>
    <row r="455" spans="1:44" x14ac:dyDescent="0.25">
      <c r="A455" s="1">
        <v>73181588</v>
      </c>
      <c r="B455" s="1" t="s">
        <v>597</v>
      </c>
      <c r="C455" s="1" t="s">
        <v>163</v>
      </c>
      <c r="D455" s="1">
        <v>1.89</v>
      </c>
      <c r="E455" s="1">
        <v>1.89</v>
      </c>
      <c r="F455" s="1">
        <v>1.89</v>
      </c>
      <c r="G455" s="1">
        <v>1.89</v>
      </c>
      <c r="H455" s="1">
        <v>1.89</v>
      </c>
      <c r="I455" s="1">
        <v>2.02</v>
      </c>
      <c r="J455" s="1">
        <v>0.33</v>
      </c>
      <c r="K455" s="1">
        <v>1.89</v>
      </c>
      <c r="L455" s="1">
        <v>1.89</v>
      </c>
      <c r="M455" s="1">
        <v>2.17</v>
      </c>
      <c r="N455" s="1">
        <v>1.89</v>
      </c>
      <c r="O455" s="1">
        <v>1.89</v>
      </c>
      <c r="P455" s="1">
        <v>1.89</v>
      </c>
      <c r="Q455" s="1">
        <v>1.98</v>
      </c>
      <c r="R455" s="1">
        <v>1.89</v>
      </c>
      <c r="S455" s="1">
        <v>1.89</v>
      </c>
      <c r="T455" s="1">
        <v>1.89</v>
      </c>
      <c r="U455" s="1">
        <v>4.9000000000000004</v>
      </c>
      <c r="V455" s="1">
        <v>1.89</v>
      </c>
      <c r="W455" s="1">
        <v>2.09</v>
      </c>
      <c r="X455" s="1">
        <v>1.77</v>
      </c>
      <c r="Y455" s="1">
        <v>1.89</v>
      </c>
      <c r="Z455" s="1">
        <v>1.89</v>
      </c>
      <c r="AA455" s="1">
        <v>1.89</v>
      </c>
      <c r="AB455" s="1">
        <v>1.89</v>
      </c>
      <c r="AC455" s="1">
        <v>1.89</v>
      </c>
      <c r="AD455" s="1">
        <v>2.4300000000000002</v>
      </c>
      <c r="AE455" s="1">
        <v>3.63</v>
      </c>
      <c r="AF455" s="1">
        <v>1.89</v>
      </c>
      <c r="AG455" s="1">
        <v>1.89</v>
      </c>
      <c r="AH455" s="1">
        <v>1.89</v>
      </c>
      <c r="AI455" s="1">
        <v>1.84</v>
      </c>
      <c r="AJ455" s="1">
        <v>1.89</v>
      </c>
      <c r="AK455" s="1">
        <v>1.88</v>
      </c>
      <c r="AL455" s="1">
        <v>2.16</v>
      </c>
      <c r="AM455" s="1">
        <v>1.69</v>
      </c>
      <c r="AN455" s="1">
        <v>1.89</v>
      </c>
      <c r="AO455" s="1">
        <v>3.6</v>
      </c>
      <c r="AQ455" s="83">
        <v>1.83</v>
      </c>
      <c r="AR455" s="83">
        <v>1.89</v>
      </c>
    </row>
    <row r="456" spans="1:44" x14ac:dyDescent="0.25">
      <c r="A456" s="1">
        <v>73181595</v>
      </c>
      <c r="B456" s="1" t="s">
        <v>598</v>
      </c>
      <c r="C456" s="1" t="s">
        <v>163</v>
      </c>
      <c r="D456" s="1">
        <v>1.89</v>
      </c>
      <c r="E456" s="1">
        <v>1.89</v>
      </c>
      <c r="F456" s="1">
        <v>1.89</v>
      </c>
      <c r="G456" s="1">
        <v>1.89</v>
      </c>
      <c r="H456" s="1">
        <v>1.89</v>
      </c>
      <c r="I456" s="1">
        <v>2.02</v>
      </c>
      <c r="J456" s="1">
        <v>0.33</v>
      </c>
      <c r="K456" s="1">
        <v>1.89</v>
      </c>
      <c r="L456" s="1">
        <v>1.89</v>
      </c>
      <c r="M456" s="1">
        <v>2.17</v>
      </c>
      <c r="N456" s="1">
        <v>1.89</v>
      </c>
      <c r="O456" s="1">
        <v>1.89</v>
      </c>
      <c r="P456" s="1">
        <v>1.89</v>
      </c>
      <c r="Q456" s="1">
        <v>1.98</v>
      </c>
      <c r="R456" s="1">
        <v>1.89</v>
      </c>
      <c r="S456" s="1">
        <v>1.89</v>
      </c>
      <c r="T456" s="1">
        <v>1.89</v>
      </c>
      <c r="U456" s="1">
        <v>4.9000000000000004</v>
      </c>
      <c r="V456" s="1">
        <v>1.89</v>
      </c>
      <c r="W456" s="1">
        <v>2.09</v>
      </c>
      <c r="X456" s="1">
        <v>1.77</v>
      </c>
      <c r="Y456" s="1">
        <v>1.89</v>
      </c>
      <c r="Z456" s="1">
        <v>1.89</v>
      </c>
      <c r="AA456" s="1">
        <v>1.89</v>
      </c>
      <c r="AB456" s="1">
        <v>1.89</v>
      </c>
      <c r="AC456" s="1">
        <v>1.89</v>
      </c>
      <c r="AD456" s="1">
        <v>2.4300000000000002</v>
      </c>
      <c r="AE456" s="1">
        <v>3.63</v>
      </c>
      <c r="AF456" s="1">
        <v>1.89</v>
      </c>
      <c r="AG456" s="1">
        <v>1.89</v>
      </c>
      <c r="AH456" s="1">
        <v>1.89</v>
      </c>
      <c r="AI456" s="1">
        <v>1.84</v>
      </c>
      <c r="AJ456" s="1">
        <v>1.89</v>
      </c>
      <c r="AK456" s="1">
        <v>1.88</v>
      </c>
      <c r="AL456" s="1">
        <v>2.16</v>
      </c>
      <c r="AM456" s="1">
        <v>1.69</v>
      </c>
      <c r="AN456" s="1">
        <v>1.89</v>
      </c>
      <c r="AO456" s="1">
        <v>3.6</v>
      </c>
      <c r="AQ456" s="83">
        <v>1.83</v>
      </c>
      <c r="AR456" s="83">
        <v>1.89</v>
      </c>
    </row>
    <row r="457" spans="1:44" x14ac:dyDescent="0.25">
      <c r="A457" s="1">
        <v>73181631</v>
      </c>
      <c r="B457" s="1" t="s">
        <v>599</v>
      </c>
      <c r="C457" s="1" t="s">
        <v>163</v>
      </c>
      <c r="D457" s="1">
        <v>1.89</v>
      </c>
      <c r="E457" s="1">
        <v>1.89</v>
      </c>
      <c r="F457" s="1">
        <v>1.89</v>
      </c>
      <c r="G457" s="1">
        <v>1.89</v>
      </c>
      <c r="H457" s="1">
        <v>1.89</v>
      </c>
      <c r="I457" s="1">
        <v>2.0099999999999998</v>
      </c>
      <c r="J457" s="1">
        <v>0.23</v>
      </c>
      <c r="K457" s="1">
        <v>1.89</v>
      </c>
      <c r="L457" s="1">
        <v>1.89</v>
      </c>
      <c r="M457" s="1">
        <v>1.85</v>
      </c>
      <c r="N457" s="1">
        <v>1.89</v>
      </c>
      <c r="O457" s="1">
        <v>1.89</v>
      </c>
      <c r="P457" s="1">
        <v>1.89</v>
      </c>
      <c r="Q457" s="1">
        <v>1.98</v>
      </c>
      <c r="R457" s="1">
        <v>1.89</v>
      </c>
      <c r="S457" s="1">
        <v>1.89</v>
      </c>
      <c r="T457" s="1">
        <v>1.89</v>
      </c>
      <c r="U457" s="1">
        <v>4.9000000000000004</v>
      </c>
      <c r="V457" s="1">
        <v>1.89</v>
      </c>
      <c r="W457" s="1">
        <v>2.09</v>
      </c>
      <c r="X457" s="1">
        <v>1.75</v>
      </c>
      <c r="Y457" s="1">
        <v>1.89</v>
      </c>
      <c r="Z457" s="1">
        <v>1.89</v>
      </c>
      <c r="AA457" s="1">
        <v>1.89</v>
      </c>
      <c r="AB457" s="1">
        <v>1.89</v>
      </c>
      <c r="AC457" s="1">
        <v>1.89</v>
      </c>
      <c r="AD457" s="1">
        <v>2.4300000000000002</v>
      </c>
      <c r="AE457" s="1">
        <v>3.63</v>
      </c>
      <c r="AF457" s="1">
        <v>1.89</v>
      </c>
      <c r="AG457" s="1">
        <v>1.89</v>
      </c>
      <c r="AH457" s="1">
        <v>1.89</v>
      </c>
      <c r="AI457" s="1">
        <v>1.83</v>
      </c>
      <c r="AJ457" s="1">
        <v>1.89</v>
      </c>
      <c r="AK457" s="1">
        <v>1.88</v>
      </c>
      <c r="AL457" s="1">
        <v>2.16</v>
      </c>
      <c r="AM457" s="1">
        <v>1.65</v>
      </c>
      <c r="AN457" s="1">
        <v>1.89</v>
      </c>
      <c r="AO457" s="1">
        <v>3.6</v>
      </c>
      <c r="AQ457" s="83">
        <v>1.81</v>
      </c>
      <c r="AR457" s="83">
        <v>1.89</v>
      </c>
    </row>
    <row r="458" spans="1:44" x14ac:dyDescent="0.25">
      <c r="A458" s="1">
        <v>73181639</v>
      </c>
      <c r="B458" s="1" t="s">
        <v>600</v>
      </c>
      <c r="C458" s="1" t="s">
        <v>163</v>
      </c>
      <c r="D458" s="1">
        <v>1.89</v>
      </c>
      <c r="E458" s="1">
        <v>1.89</v>
      </c>
      <c r="F458" s="1">
        <v>1.89</v>
      </c>
      <c r="G458" s="1">
        <v>1.89</v>
      </c>
      <c r="H458" s="1">
        <v>1.89</v>
      </c>
      <c r="I458" s="1">
        <v>2.0099999999999998</v>
      </c>
      <c r="J458" s="1">
        <v>0.23</v>
      </c>
      <c r="K458" s="1">
        <v>1.89</v>
      </c>
      <c r="L458" s="1">
        <v>1.89</v>
      </c>
      <c r="M458" s="1">
        <v>1.85</v>
      </c>
      <c r="N458" s="1">
        <v>1.89</v>
      </c>
      <c r="O458" s="1">
        <v>1.89</v>
      </c>
      <c r="P458" s="1">
        <v>1.89</v>
      </c>
      <c r="Q458" s="1">
        <v>1.98</v>
      </c>
      <c r="R458" s="1">
        <v>1.89</v>
      </c>
      <c r="S458" s="1">
        <v>1.89</v>
      </c>
      <c r="T458" s="1">
        <v>1.89</v>
      </c>
      <c r="U458" s="1">
        <v>4.9000000000000004</v>
      </c>
      <c r="V458" s="1">
        <v>1.89</v>
      </c>
      <c r="W458" s="1">
        <v>2.09</v>
      </c>
      <c r="X458" s="1">
        <v>1.75</v>
      </c>
      <c r="Y458" s="1">
        <v>1.89</v>
      </c>
      <c r="Z458" s="1">
        <v>1.89</v>
      </c>
      <c r="AA458" s="1">
        <v>1.89</v>
      </c>
      <c r="AB458" s="1">
        <v>1.89</v>
      </c>
      <c r="AC458" s="1">
        <v>1.89</v>
      </c>
      <c r="AD458" s="1">
        <v>2.4300000000000002</v>
      </c>
      <c r="AE458" s="1">
        <v>3.63</v>
      </c>
      <c r="AF458" s="1">
        <v>1.89</v>
      </c>
      <c r="AG458" s="1">
        <v>1.89</v>
      </c>
      <c r="AH458" s="1">
        <v>1.89</v>
      </c>
      <c r="AI458" s="1">
        <v>1.83</v>
      </c>
      <c r="AJ458" s="1">
        <v>1.89</v>
      </c>
      <c r="AK458" s="1">
        <v>1.88</v>
      </c>
      <c r="AL458" s="1">
        <v>2.16</v>
      </c>
      <c r="AM458" s="1">
        <v>1.65</v>
      </c>
      <c r="AN458" s="1">
        <v>1.89</v>
      </c>
      <c r="AO458" s="1">
        <v>3.6</v>
      </c>
      <c r="AQ458" s="83">
        <v>1.81</v>
      </c>
      <c r="AR458" s="83">
        <v>1.89</v>
      </c>
    </row>
    <row r="459" spans="1:44" x14ac:dyDescent="0.25">
      <c r="A459" s="1">
        <v>73181640</v>
      </c>
      <c r="B459" s="1" t="s">
        <v>601</v>
      </c>
      <c r="C459" s="1" t="s">
        <v>163</v>
      </c>
      <c r="D459" s="1">
        <v>1.89</v>
      </c>
      <c r="E459" s="1">
        <v>1.89</v>
      </c>
      <c r="F459" s="1">
        <v>1.89</v>
      </c>
      <c r="G459" s="1">
        <v>1.89</v>
      </c>
      <c r="H459" s="1">
        <v>1.89</v>
      </c>
      <c r="I459" s="1">
        <v>2.0099999999999998</v>
      </c>
      <c r="J459" s="1">
        <v>0.23</v>
      </c>
      <c r="K459" s="1">
        <v>1.89</v>
      </c>
      <c r="L459" s="1">
        <v>1.89</v>
      </c>
      <c r="M459" s="1">
        <v>1.85</v>
      </c>
      <c r="N459" s="1">
        <v>1.89</v>
      </c>
      <c r="O459" s="1">
        <v>1.89</v>
      </c>
      <c r="P459" s="1">
        <v>1.89</v>
      </c>
      <c r="Q459" s="1">
        <v>1.98</v>
      </c>
      <c r="R459" s="1">
        <v>1.89</v>
      </c>
      <c r="S459" s="1">
        <v>1.89</v>
      </c>
      <c r="T459" s="1">
        <v>1.89</v>
      </c>
      <c r="U459" s="1">
        <v>4.9000000000000004</v>
      </c>
      <c r="V459" s="1">
        <v>1.89</v>
      </c>
      <c r="W459" s="1">
        <v>2.09</v>
      </c>
      <c r="X459" s="1">
        <v>1.75</v>
      </c>
      <c r="Y459" s="1">
        <v>1.89</v>
      </c>
      <c r="Z459" s="1">
        <v>1.89</v>
      </c>
      <c r="AA459" s="1">
        <v>1.89</v>
      </c>
      <c r="AB459" s="1">
        <v>1.89</v>
      </c>
      <c r="AC459" s="1">
        <v>1.89</v>
      </c>
      <c r="AD459" s="1">
        <v>2.4300000000000002</v>
      </c>
      <c r="AE459" s="1">
        <v>3.63</v>
      </c>
      <c r="AF459" s="1">
        <v>1.89</v>
      </c>
      <c r="AG459" s="1">
        <v>1.89</v>
      </c>
      <c r="AH459" s="1">
        <v>1.89</v>
      </c>
      <c r="AI459" s="1">
        <v>1.83</v>
      </c>
      <c r="AJ459" s="1">
        <v>1.89</v>
      </c>
      <c r="AK459" s="1">
        <v>1.88</v>
      </c>
      <c r="AL459" s="1">
        <v>2.16</v>
      </c>
      <c r="AM459" s="1">
        <v>1.65</v>
      </c>
      <c r="AN459" s="1">
        <v>1.89</v>
      </c>
      <c r="AO459" s="1">
        <v>3.6</v>
      </c>
      <c r="AQ459" s="83">
        <v>1.81</v>
      </c>
      <c r="AR459" s="83">
        <v>1.89</v>
      </c>
    </row>
    <row r="460" spans="1:44" x14ac:dyDescent="0.25">
      <c r="A460" s="1">
        <v>73181660</v>
      </c>
      <c r="B460" s="1" t="s">
        <v>602</v>
      </c>
      <c r="C460" s="1" t="s">
        <v>163</v>
      </c>
      <c r="D460" s="1">
        <v>1.89</v>
      </c>
      <c r="E460" s="1">
        <v>1.89</v>
      </c>
      <c r="F460" s="1">
        <v>1.89</v>
      </c>
      <c r="G460" s="1">
        <v>1.89</v>
      </c>
      <c r="H460" s="1">
        <v>1.89</v>
      </c>
      <c r="I460" s="1">
        <v>2.0099999999999998</v>
      </c>
      <c r="J460" s="1">
        <v>0.23</v>
      </c>
      <c r="K460" s="1">
        <v>1.89</v>
      </c>
      <c r="L460" s="1">
        <v>1.89</v>
      </c>
      <c r="M460" s="1">
        <v>1.85</v>
      </c>
      <c r="N460" s="1">
        <v>1.89</v>
      </c>
      <c r="O460" s="1">
        <v>1.89</v>
      </c>
      <c r="P460" s="1">
        <v>1.89</v>
      </c>
      <c r="Q460" s="1">
        <v>1.98</v>
      </c>
      <c r="R460" s="1">
        <v>1.89</v>
      </c>
      <c r="S460" s="1">
        <v>1.89</v>
      </c>
      <c r="T460" s="1">
        <v>1.89</v>
      </c>
      <c r="U460" s="1">
        <v>4.9000000000000004</v>
      </c>
      <c r="V460" s="1">
        <v>1.89</v>
      </c>
      <c r="W460" s="1">
        <v>2.09</v>
      </c>
      <c r="X460" s="1">
        <v>1.75</v>
      </c>
      <c r="Y460" s="1">
        <v>1.89</v>
      </c>
      <c r="Z460" s="1">
        <v>1.89</v>
      </c>
      <c r="AA460" s="1">
        <v>1.89</v>
      </c>
      <c r="AB460" s="1">
        <v>1.89</v>
      </c>
      <c r="AC460" s="1">
        <v>1.89</v>
      </c>
      <c r="AD460" s="1">
        <v>2.4300000000000002</v>
      </c>
      <c r="AE460" s="1">
        <v>3.63</v>
      </c>
      <c r="AF460" s="1">
        <v>1.89</v>
      </c>
      <c r="AG460" s="1">
        <v>1.89</v>
      </c>
      <c r="AH460" s="1">
        <v>1.89</v>
      </c>
      <c r="AI460" s="1">
        <v>1.83</v>
      </c>
      <c r="AJ460" s="1">
        <v>1.89</v>
      </c>
      <c r="AK460" s="1">
        <v>1.88</v>
      </c>
      <c r="AL460" s="1">
        <v>2.16</v>
      </c>
      <c r="AM460" s="1">
        <v>1.65</v>
      </c>
      <c r="AN460" s="1">
        <v>1.89</v>
      </c>
      <c r="AO460" s="1">
        <v>3.6</v>
      </c>
      <c r="AQ460" s="83">
        <v>1.81</v>
      </c>
      <c r="AR460" s="83">
        <v>1.89</v>
      </c>
    </row>
    <row r="461" spans="1:44" x14ac:dyDescent="0.25">
      <c r="A461" s="1">
        <v>73181692</v>
      </c>
      <c r="B461" s="1" t="s">
        <v>603</v>
      </c>
      <c r="C461" s="1" t="s">
        <v>163</v>
      </c>
      <c r="D461" s="1">
        <v>1.89</v>
      </c>
      <c r="E461" s="1">
        <v>1.89</v>
      </c>
      <c r="F461" s="1">
        <v>1.89</v>
      </c>
      <c r="G461" s="1">
        <v>1.89</v>
      </c>
      <c r="H461" s="1">
        <v>1.89</v>
      </c>
      <c r="I461" s="1">
        <v>2.0099999999999998</v>
      </c>
      <c r="J461" s="1">
        <v>0.23</v>
      </c>
      <c r="K461" s="1">
        <v>1.89</v>
      </c>
      <c r="L461" s="1">
        <v>1.89</v>
      </c>
      <c r="M461" s="1">
        <v>1.85</v>
      </c>
      <c r="N461" s="1">
        <v>1.89</v>
      </c>
      <c r="O461" s="1">
        <v>1.89</v>
      </c>
      <c r="P461" s="1">
        <v>1.89</v>
      </c>
      <c r="Q461" s="1">
        <v>1.98</v>
      </c>
      <c r="R461" s="1">
        <v>1.89</v>
      </c>
      <c r="S461" s="1">
        <v>1.89</v>
      </c>
      <c r="T461" s="1">
        <v>1.89</v>
      </c>
      <c r="U461" s="1">
        <v>4.9000000000000004</v>
      </c>
      <c r="V461" s="1">
        <v>1.89</v>
      </c>
      <c r="W461" s="1">
        <v>2.09</v>
      </c>
      <c r="X461" s="1">
        <v>1.75</v>
      </c>
      <c r="Y461" s="1">
        <v>1.89</v>
      </c>
      <c r="Z461" s="1">
        <v>1.89</v>
      </c>
      <c r="AA461" s="1">
        <v>1.89</v>
      </c>
      <c r="AB461" s="1">
        <v>1.89</v>
      </c>
      <c r="AC461" s="1">
        <v>1.89</v>
      </c>
      <c r="AD461" s="1">
        <v>2.4300000000000002</v>
      </c>
      <c r="AE461" s="1">
        <v>3.63</v>
      </c>
      <c r="AF461" s="1">
        <v>1.89</v>
      </c>
      <c r="AG461" s="1">
        <v>1.89</v>
      </c>
      <c r="AH461" s="1">
        <v>1.89</v>
      </c>
      <c r="AI461" s="1">
        <v>1.83</v>
      </c>
      <c r="AJ461" s="1">
        <v>1.89</v>
      </c>
      <c r="AK461" s="1">
        <v>1.88</v>
      </c>
      <c r="AL461" s="1">
        <v>2.16</v>
      </c>
      <c r="AM461" s="1">
        <v>1.65</v>
      </c>
      <c r="AN461" s="1">
        <v>1.89</v>
      </c>
      <c r="AO461" s="1">
        <v>3.6</v>
      </c>
      <c r="AQ461" s="83">
        <v>1.81</v>
      </c>
      <c r="AR461" s="83">
        <v>1.89</v>
      </c>
    </row>
    <row r="462" spans="1:44" x14ac:dyDescent="0.25">
      <c r="A462" s="1">
        <v>73181699</v>
      </c>
      <c r="B462" s="1" t="s">
        <v>604</v>
      </c>
      <c r="C462" s="1" t="s">
        <v>163</v>
      </c>
      <c r="D462" s="1">
        <v>1.89</v>
      </c>
      <c r="E462" s="1">
        <v>1.89</v>
      </c>
      <c r="F462" s="1">
        <v>1.89</v>
      </c>
      <c r="G462" s="1">
        <v>1.89</v>
      </c>
      <c r="H462" s="1">
        <v>1.89</v>
      </c>
      <c r="I462" s="1">
        <v>2.0099999999999998</v>
      </c>
      <c r="J462" s="1">
        <v>0.23</v>
      </c>
      <c r="K462" s="1">
        <v>1.89</v>
      </c>
      <c r="L462" s="1">
        <v>1.89</v>
      </c>
      <c r="M462" s="1">
        <v>1.85</v>
      </c>
      <c r="N462" s="1">
        <v>1.89</v>
      </c>
      <c r="O462" s="1">
        <v>1.89</v>
      </c>
      <c r="P462" s="1">
        <v>1.89</v>
      </c>
      <c r="Q462" s="1">
        <v>1.98</v>
      </c>
      <c r="R462" s="1">
        <v>1.89</v>
      </c>
      <c r="S462" s="1">
        <v>1.89</v>
      </c>
      <c r="T462" s="1">
        <v>1.89</v>
      </c>
      <c r="U462" s="1">
        <v>4.9000000000000004</v>
      </c>
      <c r="V462" s="1">
        <v>1.89</v>
      </c>
      <c r="W462" s="1">
        <v>2.09</v>
      </c>
      <c r="X462" s="1">
        <v>1.75</v>
      </c>
      <c r="Y462" s="1">
        <v>1.89</v>
      </c>
      <c r="Z462" s="1">
        <v>1.89</v>
      </c>
      <c r="AA462" s="1">
        <v>1.89</v>
      </c>
      <c r="AB462" s="1">
        <v>1.89</v>
      </c>
      <c r="AC462" s="1">
        <v>1.89</v>
      </c>
      <c r="AD462" s="1">
        <v>2.4300000000000002</v>
      </c>
      <c r="AE462" s="1">
        <v>3.63</v>
      </c>
      <c r="AF462" s="1">
        <v>1.89</v>
      </c>
      <c r="AG462" s="1">
        <v>1.89</v>
      </c>
      <c r="AH462" s="1">
        <v>1.89</v>
      </c>
      <c r="AI462" s="1">
        <v>1.83</v>
      </c>
      <c r="AJ462" s="1">
        <v>1.89</v>
      </c>
      <c r="AK462" s="1">
        <v>1.88</v>
      </c>
      <c r="AL462" s="1">
        <v>2.16</v>
      </c>
      <c r="AM462" s="1">
        <v>1.65</v>
      </c>
      <c r="AN462" s="1">
        <v>1.89</v>
      </c>
      <c r="AO462" s="1">
        <v>3.6</v>
      </c>
      <c r="AQ462" s="83">
        <v>1.81</v>
      </c>
      <c r="AR462" s="83">
        <v>1.89</v>
      </c>
    </row>
    <row r="463" spans="1:44" x14ac:dyDescent="0.25">
      <c r="A463" s="1">
        <v>73181900</v>
      </c>
      <c r="B463" s="1" t="s">
        <v>605</v>
      </c>
      <c r="C463" s="1" t="s">
        <v>163</v>
      </c>
      <c r="D463" s="1">
        <v>1.89</v>
      </c>
      <c r="E463" s="1">
        <v>1.89</v>
      </c>
      <c r="F463" s="1">
        <v>1.89</v>
      </c>
      <c r="G463" s="1">
        <v>1.89</v>
      </c>
      <c r="H463" s="1">
        <v>1.89</v>
      </c>
      <c r="I463" s="1">
        <v>2.0099999999999998</v>
      </c>
      <c r="J463" s="1">
        <v>0.13</v>
      </c>
      <c r="K463" s="1">
        <v>1.89</v>
      </c>
      <c r="L463" s="1">
        <v>1.89</v>
      </c>
      <c r="M463" s="1">
        <v>1.84</v>
      </c>
      <c r="N463" s="1">
        <v>1.89</v>
      </c>
      <c r="O463" s="1">
        <v>1.89</v>
      </c>
      <c r="P463" s="1">
        <v>1.89</v>
      </c>
      <c r="Q463" s="1">
        <v>1.98</v>
      </c>
      <c r="R463" s="1">
        <v>1.89</v>
      </c>
      <c r="S463" s="1">
        <v>1.89</v>
      </c>
      <c r="T463" s="1">
        <v>1.89</v>
      </c>
      <c r="U463" s="1">
        <v>4.9000000000000004</v>
      </c>
      <c r="V463" s="1">
        <v>1.89</v>
      </c>
      <c r="W463" s="1">
        <v>2.09</v>
      </c>
      <c r="X463" s="1">
        <v>1.75</v>
      </c>
      <c r="Y463" s="1">
        <v>1.89</v>
      </c>
      <c r="Z463" s="1">
        <v>1.89</v>
      </c>
      <c r="AA463" s="1">
        <v>1.89</v>
      </c>
      <c r="AB463" s="1">
        <v>1.89</v>
      </c>
      <c r="AC463" s="1">
        <v>1.89</v>
      </c>
      <c r="AD463" s="1">
        <v>2.4300000000000002</v>
      </c>
      <c r="AE463" s="1">
        <v>3.63</v>
      </c>
      <c r="AF463" s="1">
        <v>1.89</v>
      </c>
      <c r="AG463" s="1">
        <v>1.89</v>
      </c>
      <c r="AH463" s="1">
        <v>1.89</v>
      </c>
      <c r="AI463" s="1">
        <v>1.83</v>
      </c>
      <c r="AJ463" s="1">
        <v>1.89</v>
      </c>
      <c r="AK463" s="1">
        <v>1.88</v>
      </c>
      <c r="AL463" s="1">
        <v>2.16</v>
      </c>
      <c r="AM463" s="1">
        <v>1.65</v>
      </c>
      <c r="AN463" s="1">
        <v>1.89</v>
      </c>
      <c r="AO463" s="1">
        <v>3.6</v>
      </c>
      <c r="AQ463" s="83">
        <v>1.81</v>
      </c>
      <c r="AR463" s="83">
        <v>1.89</v>
      </c>
    </row>
    <row r="464" spans="1:44" x14ac:dyDescent="0.25">
      <c r="A464" s="1">
        <v>73182100</v>
      </c>
      <c r="B464" s="1" t="s">
        <v>606</v>
      </c>
      <c r="C464" s="1" t="s">
        <v>163</v>
      </c>
      <c r="D464" s="1">
        <v>1.89</v>
      </c>
      <c r="E464" s="1">
        <v>1.89</v>
      </c>
      <c r="F464" s="1">
        <v>1.89</v>
      </c>
      <c r="G464" s="1">
        <v>1.89</v>
      </c>
      <c r="H464" s="1">
        <v>1.89</v>
      </c>
      <c r="I464" s="1">
        <v>2.0099999999999998</v>
      </c>
      <c r="J464" s="1">
        <v>0.13</v>
      </c>
      <c r="K464" s="1">
        <v>1.89</v>
      </c>
      <c r="L464" s="1">
        <v>1.89</v>
      </c>
      <c r="M464" s="1">
        <v>1.84</v>
      </c>
      <c r="N464" s="1">
        <v>1.89</v>
      </c>
      <c r="O464" s="1">
        <v>1.89</v>
      </c>
      <c r="P464" s="1">
        <v>1.89</v>
      </c>
      <c r="Q464" s="1">
        <v>1.98</v>
      </c>
      <c r="R464" s="1">
        <v>1.89</v>
      </c>
      <c r="S464" s="1">
        <v>1.89</v>
      </c>
      <c r="T464" s="1">
        <v>1.89</v>
      </c>
      <c r="U464" s="1">
        <v>4.9000000000000004</v>
      </c>
      <c r="V464" s="1">
        <v>1.89</v>
      </c>
      <c r="W464" s="1">
        <v>2.09</v>
      </c>
      <c r="X464" s="1">
        <v>1.75</v>
      </c>
      <c r="Y464" s="1">
        <v>1.89</v>
      </c>
      <c r="Z464" s="1">
        <v>1.89</v>
      </c>
      <c r="AA464" s="1">
        <v>1.89</v>
      </c>
      <c r="AB464" s="1">
        <v>1.89</v>
      </c>
      <c r="AC464" s="1">
        <v>1.89</v>
      </c>
      <c r="AD464" s="1">
        <v>2.4300000000000002</v>
      </c>
      <c r="AE464" s="1">
        <v>3.63</v>
      </c>
      <c r="AF464" s="1">
        <v>1.89</v>
      </c>
      <c r="AG464" s="1">
        <v>1.89</v>
      </c>
      <c r="AH464" s="1">
        <v>1.89</v>
      </c>
      <c r="AI464" s="1">
        <v>1.83</v>
      </c>
      <c r="AJ464" s="1">
        <v>1.89</v>
      </c>
      <c r="AK464" s="1">
        <v>1.88</v>
      </c>
      <c r="AL464" s="1">
        <v>2.16</v>
      </c>
      <c r="AM464" s="1">
        <v>1.65</v>
      </c>
      <c r="AN464" s="1">
        <v>1.89</v>
      </c>
      <c r="AO464" s="1">
        <v>3.6</v>
      </c>
      <c r="AQ464" s="83">
        <v>1.81</v>
      </c>
      <c r="AR464" s="83">
        <v>1.89</v>
      </c>
    </row>
    <row r="465" spans="1:44" x14ac:dyDescent="0.25">
      <c r="A465" s="1">
        <v>73182200</v>
      </c>
      <c r="B465" s="1" t="s">
        <v>607</v>
      </c>
      <c r="C465" s="1" t="s">
        <v>163</v>
      </c>
      <c r="D465" s="1">
        <v>1.89</v>
      </c>
      <c r="E465" s="1">
        <v>1.89</v>
      </c>
      <c r="F465" s="1">
        <v>1.89</v>
      </c>
      <c r="G465" s="1">
        <v>1.89</v>
      </c>
      <c r="H465" s="1">
        <v>1.89</v>
      </c>
      <c r="I465" s="1">
        <v>2.0099999999999998</v>
      </c>
      <c r="J465" s="1">
        <v>0.22</v>
      </c>
      <c r="K465" s="1">
        <v>1.89</v>
      </c>
      <c r="L465" s="1">
        <v>1.89</v>
      </c>
      <c r="M465" s="1">
        <v>1.84</v>
      </c>
      <c r="N465" s="1">
        <v>1.89</v>
      </c>
      <c r="O465" s="1">
        <v>1.89</v>
      </c>
      <c r="P465" s="1">
        <v>1.89</v>
      </c>
      <c r="Q465" s="1">
        <v>1.98</v>
      </c>
      <c r="R465" s="1">
        <v>1.89</v>
      </c>
      <c r="S465" s="1">
        <v>1.89</v>
      </c>
      <c r="T465" s="1">
        <v>1.89</v>
      </c>
      <c r="U465" s="1">
        <v>4.9000000000000004</v>
      </c>
      <c r="V465" s="1">
        <v>1.89</v>
      </c>
      <c r="W465" s="1">
        <v>2.09</v>
      </c>
      <c r="X465" s="1">
        <v>1.75</v>
      </c>
      <c r="Y465" s="1">
        <v>1.89</v>
      </c>
      <c r="Z465" s="1">
        <v>1.89</v>
      </c>
      <c r="AA465" s="1">
        <v>1.89</v>
      </c>
      <c r="AB465" s="1">
        <v>1.89</v>
      </c>
      <c r="AC465" s="1">
        <v>1.89</v>
      </c>
      <c r="AD465" s="1">
        <v>2.4300000000000002</v>
      </c>
      <c r="AE465" s="1">
        <v>3.63</v>
      </c>
      <c r="AF465" s="1">
        <v>1.89</v>
      </c>
      <c r="AG465" s="1">
        <v>1.89</v>
      </c>
      <c r="AH465" s="1">
        <v>1.89</v>
      </c>
      <c r="AI465" s="1">
        <v>1.83</v>
      </c>
      <c r="AJ465" s="1">
        <v>1.89</v>
      </c>
      <c r="AK465" s="1">
        <v>1.88</v>
      </c>
      <c r="AL465" s="1">
        <v>2.16</v>
      </c>
      <c r="AM465" s="1">
        <v>1.65</v>
      </c>
      <c r="AN465" s="1">
        <v>1.89</v>
      </c>
      <c r="AO465" s="1">
        <v>3.6</v>
      </c>
      <c r="AQ465" s="83">
        <v>1.81</v>
      </c>
      <c r="AR465" s="83">
        <v>1.89</v>
      </c>
    </row>
    <row r="466" spans="1:44" x14ac:dyDescent="0.25">
      <c r="A466" s="1">
        <v>73182300</v>
      </c>
      <c r="B466" s="1" t="s">
        <v>608</v>
      </c>
      <c r="C466" s="1" t="s">
        <v>163</v>
      </c>
      <c r="D466" s="1">
        <v>1.89</v>
      </c>
      <c r="E466" s="1">
        <v>1.89</v>
      </c>
      <c r="F466" s="1">
        <v>1.89</v>
      </c>
      <c r="G466" s="1">
        <v>1.89</v>
      </c>
      <c r="H466" s="1">
        <v>1.89</v>
      </c>
      <c r="I466" s="1">
        <v>2.0099999999999998</v>
      </c>
      <c r="J466" s="1">
        <v>0.14000000000000001</v>
      </c>
      <c r="K466" s="1">
        <v>1.89</v>
      </c>
      <c r="L466" s="1">
        <v>1.89</v>
      </c>
      <c r="M466" s="1">
        <v>1.84</v>
      </c>
      <c r="N466" s="1">
        <v>1.89</v>
      </c>
      <c r="O466" s="1">
        <v>1.89</v>
      </c>
      <c r="P466" s="1">
        <v>1.89</v>
      </c>
      <c r="Q466" s="1">
        <v>1.98</v>
      </c>
      <c r="R466" s="1">
        <v>1.89</v>
      </c>
      <c r="S466" s="1">
        <v>1.89</v>
      </c>
      <c r="T466" s="1">
        <v>1.89</v>
      </c>
      <c r="U466" s="1">
        <v>4.9000000000000004</v>
      </c>
      <c r="V466" s="1">
        <v>1.89</v>
      </c>
      <c r="W466" s="1">
        <v>2.09</v>
      </c>
      <c r="X466" s="1">
        <v>1.75</v>
      </c>
      <c r="Y466" s="1">
        <v>1.89</v>
      </c>
      <c r="Z466" s="1">
        <v>1.89</v>
      </c>
      <c r="AA466" s="1">
        <v>1.89</v>
      </c>
      <c r="AB466" s="1">
        <v>1.89</v>
      </c>
      <c r="AC466" s="1">
        <v>1.89</v>
      </c>
      <c r="AD466" s="1">
        <v>2.4300000000000002</v>
      </c>
      <c r="AE466" s="1">
        <v>3.63</v>
      </c>
      <c r="AF466" s="1">
        <v>1.89</v>
      </c>
      <c r="AG466" s="1">
        <v>1.89</v>
      </c>
      <c r="AH466" s="1">
        <v>1.89</v>
      </c>
      <c r="AI466" s="1">
        <v>1.83</v>
      </c>
      <c r="AJ466" s="1">
        <v>1.89</v>
      </c>
      <c r="AK466" s="1">
        <v>1.88</v>
      </c>
      <c r="AL466" s="1">
        <v>2.16</v>
      </c>
      <c r="AM466" s="1">
        <v>1.65</v>
      </c>
      <c r="AN466" s="1">
        <v>1.89</v>
      </c>
      <c r="AO466" s="1">
        <v>3.6</v>
      </c>
      <c r="AQ466" s="83">
        <v>1.81</v>
      </c>
      <c r="AR466" s="83">
        <v>1.89</v>
      </c>
    </row>
    <row r="467" spans="1:44" x14ac:dyDescent="0.25">
      <c r="A467" s="1">
        <v>73182400</v>
      </c>
      <c r="B467" s="1" t="s">
        <v>609</v>
      </c>
      <c r="C467" s="1" t="s">
        <v>163</v>
      </c>
      <c r="D467" s="1">
        <v>1.89</v>
      </c>
      <c r="E467" s="1">
        <v>1.89</v>
      </c>
      <c r="F467" s="1">
        <v>1.89</v>
      </c>
      <c r="G467" s="1">
        <v>1.89</v>
      </c>
      <c r="H467" s="1">
        <v>1.89</v>
      </c>
      <c r="I467" s="1">
        <v>2.0099999999999998</v>
      </c>
      <c r="J467" s="1">
        <v>0.13</v>
      </c>
      <c r="K467" s="1">
        <v>1.89</v>
      </c>
      <c r="L467" s="1">
        <v>1.89</v>
      </c>
      <c r="M467" s="1">
        <v>1.84</v>
      </c>
      <c r="N467" s="1">
        <v>1.89</v>
      </c>
      <c r="O467" s="1">
        <v>1.89</v>
      </c>
      <c r="P467" s="1">
        <v>1.89</v>
      </c>
      <c r="Q467" s="1">
        <v>1.98</v>
      </c>
      <c r="R467" s="1">
        <v>1.89</v>
      </c>
      <c r="S467" s="1">
        <v>1.89</v>
      </c>
      <c r="T467" s="1">
        <v>1.89</v>
      </c>
      <c r="U467" s="1">
        <v>4.9000000000000004</v>
      </c>
      <c r="V467" s="1">
        <v>1.89</v>
      </c>
      <c r="W467" s="1">
        <v>2.09</v>
      </c>
      <c r="X467" s="1">
        <v>1.75</v>
      </c>
      <c r="Y467" s="1">
        <v>1.89</v>
      </c>
      <c r="Z467" s="1">
        <v>1.89</v>
      </c>
      <c r="AA467" s="1">
        <v>1.89</v>
      </c>
      <c r="AB467" s="1">
        <v>1.89</v>
      </c>
      <c r="AC467" s="1">
        <v>1.89</v>
      </c>
      <c r="AD467" s="1">
        <v>2.4300000000000002</v>
      </c>
      <c r="AE467" s="1">
        <v>3.63</v>
      </c>
      <c r="AF467" s="1">
        <v>1.89</v>
      </c>
      <c r="AG467" s="1">
        <v>1.89</v>
      </c>
      <c r="AH467" s="1">
        <v>1.89</v>
      </c>
      <c r="AI467" s="1">
        <v>1.83</v>
      </c>
      <c r="AJ467" s="1">
        <v>1.89</v>
      </c>
      <c r="AK467" s="1">
        <v>1.88</v>
      </c>
      <c r="AL467" s="1">
        <v>2.16</v>
      </c>
      <c r="AM467" s="1">
        <v>1.65</v>
      </c>
      <c r="AN467" s="1">
        <v>1.89</v>
      </c>
      <c r="AO467" s="1">
        <v>3.6</v>
      </c>
      <c r="AQ467" s="83">
        <v>1.81</v>
      </c>
      <c r="AR467" s="83">
        <v>1.89</v>
      </c>
    </row>
    <row r="468" spans="1:44" x14ac:dyDescent="0.25">
      <c r="A468" s="1">
        <v>73182900</v>
      </c>
      <c r="B468" s="1" t="s">
        <v>610</v>
      </c>
      <c r="C468" s="1" t="s">
        <v>163</v>
      </c>
      <c r="D468" s="1">
        <v>1.89</v>
      </c>
      <c r="E468" s="1">
        <v>1.89</v>
      </c>
      <c r="F468" s="1">
        <v>1.89</v>
      </c>
      <c r="G468" s="1">
        <v>1.89</v>
      </c>
      <c r="H468" s="1">
        <v>1.89</v>
      </c>
      <c r="I468" s="1">
        <v>2.0099999999999998</v>
      </c>
      <c r="J468" s="1">
        <v>0.13</v>
      </c>
      <c r="K468" s="1">
        <v>1.89</v>
      </c>
      <c r="L468" s="1">
        <v>1.89</v>
      </c>
      <c r="M468" s="1">
        <v>1.84</v>
      </c>
      <c r="N468" s="1">
        <v>1.89</v>
      </c>
      <c r="O468" s="1">
        <v>1.89</v>
      </c>
      <c r="P468" s="1">
        <v>1.89</v>
      </c>
      <c r="Q468" s="1">
        <v>1.98</v>
      </c>
      <c r="R468" s="1">
        <v>1.89</v>
      </c>
      <c r="S468" s="1">
        <v>1.89</v>
      </c>
      <c r="T468" s="1">
        <v>1.89</v>
      </c>
      <c r="U468" s="1">
        <v>4.9000000000000004</v>
      </c>
      <c r="V468" s="1">
        <v>1.89</v>
      </c>
      <c r="W468" s="1">
        <v>2.09</v>
      </c>
      <c r="X468" s="1">
        <v>1.75</v>
      </c>
      <c r="Y468" s="1">
        <v>1.89</v>
      </c>
      <c r="Z468" s="1">
        <v>1.89</v>
      </c>
      <c r="AA468" s="1">
        <v>1.89</v>
      </c>
      <c r="AB468" s="1">
        <v>1.89</v>
      </c>
      <c r="AC468" s="1">
        <v>1.89</v>
      </c>
      <c r="AD468" s="1">
        <v>2.4300000000000002</v>
      </c>
      <c r="AE468" s="1">
        <v>3.63</v>
      </c>
      <c r="AF468" s="1">
        <v>1.89</v>
      </c>
      <c r="AG468" s="1">
        <v>1.89</v>
      </c>
      <c r="AH468" s="1">
        <v>1.89</v>
      </c>
      <c r="AI468" s="1">
        <v>1.83</v>
      </c>
      <c r="AJ468" s="1">
        <v>1.89</v>
      </c>
      <c r="AK468" s="1">
        <v>1.88</v>
      </c>
      <c r="AL468" s="1">
        <v>2.16</v>
      </c>
      <c r="AM468" s="1">
        <v>1.65</v>
      </c>
      <c r="AN468" s="1">
        <v>1.89</v>
      </c>
      <c r="AO468" s="1">
        <v>3.6</v>
      </c>
      <c r="AQ468" s="83">
        <v>1.81</v>
      </c>
      <c r="AR468" s="83">
        <v>1.89</v>
      </c>
    </row>
    <row r="469" spans="1:44" x14ac:dyDescent="0.25">
      <c r="A469" s="1">
        <v>73261100</v>
      </c>
      <c r="B469" s="1" t="s">
        <v>611</v>
      </c>
      <c r="C469" s="1" t="s">
        <v>163</v>
      </c>
      <c r="D469" s="1">
        <v>2.65</v>
      </c>
      <c r="E469" s="1">
        <v>2.65</v>
      </c>
      <c r="F469" s="1">
        <v>2.65</v>
      </c>
      <c r="G469" s="1">
        <v>2.65</v>
      </c>
      <c r="H469" s="1">
        <v>2.65</v>
      </c>
      <c r="I469" s="1">
        <v>4.0599999999999996</v>
      </c>
      <c r="J469" s="1">
        <v>7.0000000000000007E-2</v>
      </c>
      <c r="K469" s="1">
        <v>2.65</v>
      </c>
      <c r="L469" s="1">
        <v>2.65</v>
      </c>
      <c r="M469" s="1">
        <v>2.0499999999999998</v>
      </c>
      <c r="N469" s="1">
        <v>2.65</v>
      </c>
      <c r="O469" s="1">
        <v>2.65</v>
      </c>
      <c r="P469" s="1">
        <v>2.65</v>
      </c>
      <c r="Q469" s="1">
        <v>2.91</v>
      </c>
      <c r="R469" s="1">
        <v>2.65</v>
      </c>
      <c r="S469" s="1">
        <v>2.65</v>
      </c>
      <c r="T469" s="1">
        <v>2.65</v>
      </c>
      <c r="U469" s="1">
        <v>4.97</v>
      </c>
      <c r="V469" s="1">
        <v>2.65</v>
      </c>
      <c r="W469" s="1">
        <v>2.63</v>
      </c>
      <c r="X469" s="1">
        <v>2.14</v>
      </c>
      <c r="Y469" s="1">
        <v>2.65</v>
      </c>
      <c r="Z469" s="1">
        <v>2.65</v>
      </c>
      <c r="AA469" s="1">
        <v>2.65</v>
      </c>
      <c r="AB469" s="1">
        <v>2.65</v>
      </c>
      <c r="AC469" s="1">
        <v>2.65</v>
      </c>
      <c r="AD469" s="1">
        <v>2.4300000000000002</v>
      </c>
      <c r="AE469" s="1">
        <v>3.48</v>
      </c>
      <c r="AF469" s="1">
        <v>2.65</v>
      </c>
      <c r="AG469" s="1">
        <v>2.65</v>
      </c>
      <c r="AH469" s="1">
        <v>2.65</v>
      </c>
      <c r="AI469" s="1">
        <v>3.07</v>
      </c>
      <c r="AJ469" s="1">
        <v>2.65</v>
      </c>
      <c r="AK469" s="1">
        <v>2.15</v>
      </c>
      <c r="AL469" s="1">
        <v>2.09</v>
      </c>
      <c r="AM469" s="1">
        <v>3.04</v>
      </c>
      <c r="AN469" s="1">
        <v>2.65</v>
      </c>
      <c r="AO469" s="1">
        <v>3.6</v>
      </c>
      <c r="AQ469" s="83">
        <v>2.63</v>
      </c>
      <c r="AR469" s="83">
        <v>2.65</v>
      </c>
    </row>
    <row r="470" spans="1:44" x14ac:dyDescent="0.25">
      <c r="A470" s="1">
        <v>73261910</v>
      </c>
      <c r="B470" s="1" t="s">
        <v>612</v>
      </c>
      <c r="C470" s="1" t="s">
        <v>163</v>
      </c>
      <c r="D470" s="1">
        <v>2.65</v>
      </c>
      <c r="E470" s="1">
        <v>2.65</v>
      </c>
      <c r="F470" s="1">
        <v>2.65</v>
      </c>
      <c r="G470" s="1">
        <v>2.65</v>
      </c>
      <c r="H470" s="1">
        <v>2.65</v>
      </c>
      <c r="I470" s="1">
        <v>4.0599999999999996</v>
      </c>
      <c r="J470" s="1">
        <v>7.0000000000000007E-2</v>
      </c>
      <c r="K470" s="1">
        <v>2.65</v>
      </c>
      <c r="L470" s="1">
        <v>2.65</v>
      </c>
      <c r="M470" s="1">
        <v>2.0499999999999998</v>
      </c>
      <c r="N470" s="1">
        <v>2.65</v>
      </c>
      <c r="O470" s="1">
        <v>2.65</v>
      </c>
      <c r="P470" s="1">
        <v>2.65</v>
      </c>
      <c r="Q470" s="1">
        <v>2.91</v>
      </c>
      <c r="R470" s="1">
        <v>2.65</v>
      </c>
      <c r="S470" s="1">
        <v>2.65</v>
      </c>
      <c r="T470" s="1">
        <v>2.65</v>
      </c>
      <c r="U470" s="1">
        <v>4.97</v>
      </c>
      <c r="V470" s="1">
        <v>2.65</v>
      </c>
      <c r="W470" s="1">
        <v>2.63</v>
      </c>
      <c r="X470" s="1">
        <v>2.14</v>
      </c>
      <c r="Y470" s="1">
        <v>2.65</v>
      </c>
      <c r="Z470" s="1">
        <v>2.65</v>
      </c>
      <c r="AA470" s="1">
        <v>2.65</v>
      </c>
      <c r="AB470" s="1">
        <v>2.65</v>
      </c>
      <c r="AC470" s="1">
        <v>2.65</v>
      </c>
      <c r="AD470" s="1">
        <v>2.4300000000000002</v>
      </c>
      <c r="AE470" s="1">
        <v>3.48</v>
      </c>
      <c r="AF470" s="1">
        <v>2.65</v>
      </c>
      <c r="AG470" s="1">
        <v>2.65</v>
      </c>
      <c r="AH470" s="1">
        <v>2.65</v>
      </c>
      <c r="AI470" s="1">
        <v>3.07</v>
      </c>
      <c r="AJ470" s="1">
        <v>2.65</v>
      </c>
      <c r="AK470" s="1">
        <v>2.15</v>
      </c>
      <c r="AL470" s="1">
        <v>2.09</v>
      </c>
      <c r="AM470" s="1">
        <v>3.04</v>
      </c>
      <c r="AN470" s="1">
        <v>2.65</v>
      </c>
      <c r="AO470" s="1">
        <v>3.6</v>
      </c>
      <c r="AQ470" s="83">
        <v>2.63</v>
      </c>
      <c r="AR470" s="83">
        <v>2.65</v>
      </c>
    </row>
    <row r="471" spans="1:44" x14ac:dyDescent="0.25">
      <c r="A471" s="1">
        <v>73261990</v>
      </c>
      <c r="B471" s="1" t="s">
        <v>613</v>
      </c>
      <c r="C471" s="1" t="s">
        <v>163</v>
      </c>
      <c r="D471" s="1">
        <v>2.65</v>
      </c>
      <c r="E471" s="1">
        <v>2.65</v>
      </c>
      <c r="F471" s="1">
        <v>2.65</v>
      </c>
      <c r="G471" s="1">
        <v>2.65</v>
      </c>
      <c r="H471" s="1">
        <v>2.65</v>
      </c>
      <c r="I471" s="1">
        <v>4.0599999999999996</v>
      </c>
      <c r="J471" s="1">
        <v>7.0000000000000007E-2</v>
      </c>
      <c r="K471" s="1">
        <v>2.65</v>
      </c>
      <c r="L471" s="1">
        <v>2.65</v>
      </c>
      <c r="M471" s="1">
        <v>2.0499999999999998</v>
      </c>
      <c r="N471" s="1">
        <v>2.65</v>
      </c>
      <c r="O471" s="1">
        <v>2.65</v>
      </c>
      <c r="P471" s="1">
        <v>2.65</v>
      </c>
      <c r="Q471" s="1">
        <v>2.91</v>
      </c>
      <c r="R471" s="1">
        <v>2.65</v>
      </c>
      <c r="S471" s="1">
        <v>2.65</v>
      </c>
      <c r="T471" s="1">
        <v>2.65</v>
      </c>
      <c r="U471" s="1">
        <v>4.97</v>
      </c>
      <c r="V471" s="1">
        <v>2.65</v>
      </c>
      <c r="W471" s="1">
        <v>2.63</v>
      </c>
      <c r="X471" s="1">
        <v>2.14</v>
      </c>
      <c r="Y471" s="1">
        <v>2.65</v>
      </c>
      <c r="Z471" s="1">
        <v>2.65</v>
      </c>
      <c r="AA471" s="1">
        <v>2.65</v>
      </c>
      <c r="AB471" s="1">
        <v>2.65</v>
      </c>
      <c r="AC471" s="1">
        <v>2.65</v>
      </c>
      <c r="AD471" s="1">
        <v>2.4300000000000002</v>
      </c>
      <c r="AE471" s="1">
        <v>3.48</v>
      </c>
      <c r="AF471" s="1">
        <v>2.65</v>
      </c>
      <c r="AG471" s="1">
        <v>2.65</v>
      </c>
      <c r="AH471" s="1">
        <v>2.65</v>
      </c>
      <c r="AI471" s="1">
        <v>3.07</v>
      </c>
      <c r="AJ471" s="1">
        <v>2.65</v>
      </c>
      <c r="AK471" s="1">
        <v>2.15</v>
      </c>
      <c r="AL471" s="1">
        <v>2.09</v>
      </c>
      <c r="AM471" s="1">
        <v>3.04</v>
      </c>
      <c r="AN471" s="1">
        <v>2.65</v>
      </c>
      <c r="AO471" s="1">
        <v>3.6</v>
      </c>
      <c r="AQ471" s="83">
        <v>2.63</v>
      </c>
      <c r="AR471" s="83">
        <v>2.65</v>
      </c>
    </row>
    <row r="472" spans="1:44" x14ac:dyDescent="0.25">
      <c r="A472" s="1">
        <v>73262000</v>
      </c>
      <c r="B472" s="1" t="s">
        <v>614</v>
      </c>
      <c r="C472" s="1" t="s">
        <v>163</v>
      </c>
      <c r="D472" s="1">
        <v>1.95</v>
      </c>
      <c r="E472" s="1">
        <v>1.95</v>
      </c>
      <c r="F472" s="1">
        <v>1.95</v>
      </c>
      <c r="G472" s="1">
        <v>1.95</v>
      </c>
      <c r="H472" s="1">
        <v>1.95</v>
      </c>
      <c r="I472" s="1">
        <v>2.13</v>
      </c>
      <c r="J472" s="1">
        <v>0.19</v>
      </c>
      <c r="K472" s="1">
        <v>1.95</v>
      </c>
      <c r="L472" s="1">
        <v>1.95</v>
      </c>
      <c r="M472" s="1">
        <v>1.85</v>
      </c>
      <c r="N472" s="1">
        <v>1.95</v>
      </c>
      <c r="O472" s="1">
        <v>1.95</v>
      </c>
      <c r="P472" s="1">
        <v>1.95</v>
      </c>
      <c r="Q472" s="1">
        <v>2.0099999999999998</v>
      </c>
      <c r="R472" s="1">
        <v>1.95</v>
      </c>
      <c r="S472" s="1">
        <v>1.95</v>
      </c>
      <c r="T472" s="1">
        <v>1.95</v>
      </c>
      <c r="U472" s="1">
        <v>4.9000000000000004</v>
      </c>
      <c r="V472" s="1">
        <v>1.95</v>
      </c>
      <c r="W472" s="1">
        <v>2.12</v>
      </c>
      <c r="X472" s="1">
        <v>1.77</v>
      </c>
      <c r="Y472" s="1">
        <v>1.95</v>
      </c>
      <c r="Z472" s="1">
        <v>1.95</v>
      </c>
      <c r="AA472" s="1">
        <v>1.95</v>
      </c>
      <c r="AB472" s="1">
        <v>1.95</v>
      </c>
      <c r="AC472" s="1">
        <v>1.95</v>
      </c>
      <c r="AD472" s="1">
        <v>2.4300000000000002</v>
      </c>
      <c r="AE472" s="1">
        <v>3.76</v>
      </c>
      <c r="AF472" s="1">
        <v>1.95</v>
      </c>
      <c r="AG472" s="1">
        <v>1.95</v>
      </c>
      <c r="AH472" s="1">
        <v>1.95</v>
      </c>
      <c r="AI472" s="1">
        <v>1.83</v>
      </c>
      <c r="AJ472" s="1">
        <v>1.95</v>
      </c>
      <c r="AK472" s="1">
        <v>1.89</v>
      </c>
      <c r="AL472" s="1">
        <v>2.23</v>
      </c>
      <c r="AM472" s="1">
        <v>1.71</v>
      </c>
      <c r="AN472" s="1">
        <v>1.95</v>
      </c>
      <c r="AO472" s="1">
        <v>3.6</v>
      </c>
      <c r="AQ472" s="83">
        <v>1.84</v>
      </c>
      <c r="AR472" s="83">
        <v>1.95</v>
      </c>
    </row>
    <row r="473" spans="1:44" x14ac:dyDescent="0.25">
      <c r="A473" s="1">
        <v>73269030</v>
      </c>
      <c r="B473" s="1" t="s">
        <v>615</v>
      </c>
      <c r="C473" s="1" t="s">
        <v>163</v>
      </c>
      <c r="D473" s="1">
        <v>1.89</v>
      </c>
      <c r="E473" s="1">
        <v>1.89</v>
      </c>
      <c r="F473" s="1">
        <v>1.89</v>
      </c>
      <c r="G473" s="1">
        <v>1.89</v>
      </c>
      <c r="H473" s="1">
        <v>1.89</v>
      </c>
      <c r="I473" s="1">
        <v>2.0099999999999998</v>
      </c>
      <c r="J473" s="1">
        <v>0.13</v>
      </c>
      <c r="K473" s="1">
        <v>1.89</v>
      </c>
      <c r="L473" s="1">
        <v>1.89</v>
      </c>
      <c r="M473" s="1">
        <v>1.84</v>
      </c>
      <c r="N473" s="1">
        <v>1.89</v>
      </c>
      <c r="O473" s="1">
        <v>1.89</v>
      </c>
      <c r="P473" s="1">
        <v>1.89</v>
      </c>
      <c r="Q473" s="1">
        <v>1.98</v>
      </c>
      <c r="R473" s="1">
        <v>1.89</v>
      </c>
      <c r="S473" s="1">
        <v>1.89</v>
      </c>
      <c r="T473" s="1">
        <v>1.89</v>
      </c>
      <c r="U473" s="1">
        <v>4.9000000000000004</v>
      </c>
      <c r="V473" s="1">
        <v>1.89</v>
      </c>
      <c r="W473" s="1">
        <v>2.09</v>
      </c>
      <c r="X473" s="1">
        <v>1.75</v>
      </c>
      <c r="Y473" s="1">
        <v>1.89</v>
      </c>
      <c r="Z473" s="1">
        <v>1.89</v>
      </c>
      <c r="AA473" s="1">
        <v>1.89</v>
      </c>
      <c r="AB473" s="1">
        <v>1.89</v>
      </c>
      <c r="AC473" s="1">
        <v>1.89</v>
      </c>
      <c r="AD473" s="1">
        <v>2.4300000000000002</v>
      </c>
      <c r="AE473" s="1">
        <v>3.63</v>
      </c>
      <c r="AF473" s="1">
        <v>1.89</v>
      </c>
      <c r="AG473" s="1">
        <v>1.89</v>
      </c>
      <c r="AH473" s="1">
        <v>1.89</v>
      </c>
      <c r="AI473" s="1">
        <v>1.83</v>
      </c>
      <c r="AJ473" s="1">
        <v>1.89</v>
      </c>
      <c r="AK473" s="1">
        <v>1.88</v>
      </c>
      <c r="AL473" s="1">
        <v>2.16</v>
      </c>
      <c r="AM473" s="1">
        <v>1.65</v>
      </c>
      <c r="AN473" s="1">
        <v>1.89</v>
      </c>
      <c r="AO473" s="1">
        <v>3.6</v>
      </c>
      <c r="AQ473" s="83">
        <v>1.81</v>
      </c>
      <c r="AR473" s="83">
        <v>1.89</v>
      </c>
    </row>
    <row r="474" spans="1:44" x14ac:dyDescent="0.25">
      <c r="A474" s="1">
        <v>73269040</v>
      </c>
      <c r="B474" s="1" t="s">
        <v>616</v>
      </c>
      <c r="C474" s="1" t="s">
        <v>163</v>
      </c>
      <c r="D474" s="1">
        <v>1.89</v>
      </c>
      <c r="E474" s="1">
        <v>1.89</v>
      </c>
      <c r="F474" s="1">
        <v>1.89</v>
      </c>
      <c r="G474" s="1">
        <v>1.89</v>
      </c>
      <c r="H474" s="1">
        <v>1.89</v>
      </c>
      <c r="I474" s="1">
        <v>2.0099999999999998</v>
      </c>
      <c r="J474" s="1">
        <v>0.13</v>
      </c>
      <c r="K474" s="1">
        <v>1.89</v>
      </c>
      <c r="L474" s="1">
        <v>1.89</v>
      </c>
      <c r="M474" s="1">
        <v>1.84</v>
      </c>
      <c r="N474" s="1">
        <v>1.89</v>
      </c>
      <c r="O474" s="1">
        <v>1.89</v>
      </c>
      <c r="P474" s="1">
        <v>1.89</v>
      </c>
      <c r="Q474" s="1">
        <v>1.98</v>
      </c>
      <c r="R474" s="1">
        <v>1.89</v>
      </c>
      <c r="S474" s="1">
        <v>1.89</v>
      </c>
      <c r="T474" s="1">
        <v>1.89</v>
      </c>
      <c r="U474" s="1">
        <v>4.9000000000000004</v>
      </c>
      <c r="V474" s="1">
        <v>1.89</v>
      </c>
      <c r="W474" s="1">
        <v>2.09</v>
      </c>
      <c r="X474" s="1">
        <v>1.75</v>
      </c>
      <c r="Y474" s="1">
        <v>1.89</v>
      </c>
      <c r="Z474" s="1">
        <v>1.89</v>
      </c>
      <c r="AA474" s="1">
        <v>1.89</v>
      </c>
      <c r="AB474" s="1">
        <v>1.89</v>
      </c>
      <c r="AC474" s="1">
        <v>1.89</v>
      </c>
      <c r="AD474" s="1">
        <v>2.4300000000000002</v>
      </c>
      <c r="AE474" s="1">
        <v>3.63</v>
      </c>
      <c r="AF474" s="1">
        <v>1.89</v>
      </c>
      <c r="AG474" s="1">
        <v>1.89</v>
      </c>
      <c r="AH474" s="1">
        <v>1.89</v>
      </c>
      <c r="AI474" s="1">
        <v>1.83</v>
      </c>
      <c r="AJ474" s="1">
        <v>1.89</v>
      </c>
      <c r="AK474" s="1">
        <v>1.88</v>
      </c>
      <c r="AL474" s="1">
        <v>2.16</v>
      </c>
      <c r="AM474" s="1">
        <v>1.65</v>
      </c>
      <c r="AN474" s="1">
        <v>1.89</v>
      </c>
      <c r="AO474" s="1">
        <v>3.6</v>
      </c>
      <c r="AQ474" s="83">
        <v>1.81</v>
      </c>
      <c r="AR474" s="83">
        <v>1.89</v>
      </c>
    </row>
    <row r="475" spans="1:44" x14ac:dyDescent="0.25">
      <c r="A475" s="1">
        <v>73269050</v>
      </c>
      <c r="B475" s="1" t="s">
        <v>617</v>
      </c>
      <c r="C475" s="1" t="s">
        <v>163</v>
      </c>
      <c r="D475" s="1">
        <v>1.89</v>
      </c>
      <c r="E475" s="1">
        <v>1.89</v>
      </c>
      <c r="F475" s="1">
        <v>1.89</v>
      </c>
      <c r="G475" s="1">
        <v>1.89</v>
      </c>
      <c r="H475" s="1">
        <v>1.89</v>
      </c>
      <c r="I475" s="1">
        <v>2.0099999999999998</v>
      </c>
      <c r="J475" s="1">
        <v>0.13</v>
      </c>
      <c r="K475" s="1">
        <v>1.89</v>
      </c>
      <c r="L475" s="1">
        <v>1.89</v>
      </c>
      <c r="M475" s="1">
        <v>1.84</v>
      </c>
      <c r="N475" s="1">
        <v>1.89</v>
      </c>
      <c r="O475" s="1">
        <v>1.89</v>
      </c>
      <c r="P475" s="1">
        <v>1.89</v>
      </c>
      <c r="Q475" s="1">
        <v>1.98</v>
      </c>
      <c r="R475" s="1">
        <v>1.89</v>
      </c>
      <c r="S475" s="1">
        <v>1.89</v>
      </c>
      <c r="T475" s="1">
        <v>1.89</v>
      </c>
      <c r="U475" s="1">
        <v>4.9000000000000004</v>
      </c>
      <c r="V475" s="1">
        <v>1.89</v>
      </c>
      <c r="W475" s="1">
        <v>2.09</v>
      </c>
      <c r="X475" s="1">
        <v>1.75</v>
      </c>
      <c r="Y475" s="1">
        <v>1.89</v>
      </c>
      <c r="Z475" s="1">
        <v>1.89</v>
      </c>
      <c r="AA475" s="1">
        <v>1.89</v>
      </c>
      <c r="AB475" s="1">
        <v>1.89</v>
      </c>
      <c r="AC475" s="1">
        <v>1.89</v>
      </c>
      <c r="AD475" s="1">
        <v>2.4300000000000002</v>
      </c>
      <c r="AE475" s="1">
        <v>3.63</v>
      </c>
      <c r="AF475" s="1">
        <v>1.89</v>
      </c>
      <c r="AG475" s="1">
        <v>1.89</v>
      </c>
      <c r="AH475" s="1">
        <v>1.89</v>
      </c>
      <c r="AI475" s="1">
        <v>1.83</v>
      </c>
      <c r="AJ475" s="1">
        <v>1.89</v>
      </c>
      <c r="AK475" s="1">
        <v>1.88</v>
      </c>
      <c r="AL475" s="1">
        <v>2.16</v>
      </c>
      <c r="AM475" s="1">
        <v>1.65</v>
      </c>
      <c r="AN475" s="1">
        <v>1.89</v>
      </c>
      <c r="AO475" s="1">
        <v>3.6</v>
      </c>
      <c r="AQ475" s="83">
        <v>1.81</v>
      </c>
      <c r="AR475" s="83">
        <v>1.89</v>
      </c>
    </row>
    <row r="476" spans="1:44" x14ac:dyDescent="0.25">
      <c r="A476" s="1">
        <v>73269060</v>
      </c>
      <c r="B476" s="1" t="s">
        <v>618</v>
      </c>
      <c r="C476" s="1" t="s">
        <v>163</v>
      </c>
      <c r="D476" s="1">
        <v>1.89</v>
      </c>
      <c r="E476" s="1">
        <v>1.89</v>
      </c>
      <c r="F476" s="1">
        <v>1.89</v>
      </c>
      <c r="G476" s="1">
        <v>1.89</v>
      </c>
      <c r="H476" s="1">
        <v>1.89</v>
      </c>
      <c r="I476" s="1">
        <v>2.0099999999999998</v>
      </c>
      <c r="J476" s="1">
        <v>0.13</v>
      </c>
      <c r="K476" s="1">
        <v>1.89</v>
      </c>
      <c r="L476" s="1">
        <v>1.89</v>
      </c>
      <c r="M476" s="1">
        <v>1.84</v>
      </c>
      <c r="N476" s="1">
        <v>1.89</v>
      </c>
      <c r="O476" s="1">
        <v>1.89</v>
      </c>
      <c r="P476" s="1">
        <v>1.89</v>
      </c>
      <c r="Q476" s="1">
        <v>1.98</v>
      </c>
      <c r="R476" s="1">
        <v>1.89</v>
      </c>
      <c r="S476" s="1">
        <v>1.89</v>
      </c>
      <c r="T476" s="1">
        <v>1.89</v>
      </c>
      <c r="U476" s="1">
        <v>4.9000000000000004</v>
      </c>
      <c r="V476" s="1">
        <v>1.89</v>
      </c>
      <c r="W476" s="1">
        <v>2.09</v>
      </c>
      <c r="X476" s="1">
        <v>1.75</v>
      </c>
      <c r="Y476" s="1">
        <v>1.89</v>
      </c>
      <c r="Z476" s="1">
        <v>1.89</v>
      </c>
      <c r="AA476" s="1">
        <v>1.89</v>
      </c>
      <c r="AB476" s="1">
        <v>1.89</v>
      </c>
      <c r="AC476" s="1">
        <v>1.89</v>
      </c>
      <c r="AD476" s="1">
        <v>2.4300000000000002</v>
      </c>
      <c r="AE476" s="1">
        <v>3.63</v>
      </c>
      <c r="AF476" s="1">
        <v>1.89</v>
      </c>
      <c r="AG476" s="1">
        <v>1.89</v>
      </c>
      <c r="AH476" s="1">
        <v>1.89</v>
      </c>
      <c r="AI476" s="1">
        <v>1.83</v>
      </c>
      <c r="AJ476" s="1">
        <v>1.89</v>
      </c>
      <c r="AK476" s="1">
        <v>1.88</v>
      </c>
      <c r="AL476" s="1">
        <v>2.16</v>
      </c>
      <c r="AM476" s="1">
        <v>1.65</v>
      </c>
      <c r="AN476" s="1">
        <v>1.89</v>
      </c>
      <c r="AO476" s="1">
        <v>3.6</v>
      </c>
      <c r="AQ476" s="83">
        <v>1.81</v>
      </c>
      <c r="AR476" s="83">
        <v>1.89</v>
      </c>
    </row>
    <row r="477" spans="1:44" x14ac:dyDescent="0.25">
      <c r="A477" s="1">
        <v>73269092</v>
      </c>
      <c r="B477" s="1" t="s">
        <v>619</v>
      </c>
      <c r="C477" s="1" t="s">
        <v>163</v>
      </c>
      <c r="D477" s="1">
        <v>2.65</v>
      </c>
      <c r="E477" s="1">
        <v>2.65</v>
      </c>
      <c r="F477" s="1">
        <v>2.65</v>
      </c>
      <c r="G477" s="1">
        <v>2.65</v>
      </c>
      <c r="H477" s="1">
        <v>2.65</v>
      </c>
      <c r="I477" s="1">
        <v>4.0599999999999996</v>
      </c>
      <c r="J477" s="1">
        <v>7.0000000000000007E-2</v>
      </c>
      <c r="K477" s="1">
        <v>2.65</v>
      </c>
      <c r="L477" s="1">
        <v>2.65</v>
      </c>
      <c r="M477" s="1">
        <v>2.0499999999999998</v>
      </c>
      <c r="N477" s="1">
        <v>2.65</v>
      </c>
      <c r="O477" s="1">
        <v>2.65</v>
      </c>
      <c r="P477" s="1">
        <v>2.65</v>
      </c>
      <c r="Q477" s="1">
        <v>2.91</v>
      </c>
      <c r="R477" s="1">
        <v>2.65</v>
      </c>
      <c r="S477" s="1">
        <v>2.65</v>
      </c>
      <c r="T477" s="1">
        <v>2.65</v>
      </c>
      <c r="U477" s="1">
        <v>4.97</v>
      </c>
      <c r="V477" s="1">
        <v>2.65</v>
      </c>
      <c r="W477" s="1">
        <v>2.63</v>
      </c>
      <c r="X477" s="1">
        <v>2.14</v>
      </c>
      <c r="Y477" s="1">
        <v>2.65</v>
      </c>
      <c r="Z477" s="1">
        <v>2.65</v>
      </c>
      <c r="AA477" s="1">
        <v>2.65</v>
      </c>
      <c r="AB477" s="1">
        <v>2.65</v>
      </c>
      <c r="AC477" s="1">
        <v>2.65</v>
      </c>
      <c r="AD477" s="1">
        <v>2.4300000000000002</v>
      </c>
      <c r="AE477" s="1">
        <v>3.48</v>
      </c>
      <c r="AF477" s="1">
        <v>2.65</v>
      </c>
      <c r="AG477" s="1">
        <v>2.65</v>
      </c>
      <c r="AH477" s="1">
        <v>2.65</v>
      </c>
      <c r="AI477" s="1">
        <v>3.07</v>
      </c>
      <c r="AJ477" s="1">
        <v>2.65</v>
      </c>
      <c r="AK477" s="1">
        <v>2.15</v>
      </c>
      <c r="AL477" s="1">
        <v>2.09</v>
      </c>
      <c r="AM477" s="1">
        <v>3.04</v>
      </c>
      <c r="AN477" s="1">
        <v>2.65</v>
      </c>
      <c r="AO477" s="1">
        <v>3.6</v>
      </c>
      <c r="AQ477" s="83">
        <v>2.63</v>
      </c>
      <c r="AR477" s="83">
        <v>2.65</v>
      </c>
    </row>
    <row r="478" spans="1:44" x14ac:dyDescent="0.25">
      <c r="A478" s="1">
        <v>73269094</v>
      </c>
      <c r="B478" s="1" t="s">
        <v>620</v>
      </c>
      <c r="C478" s="1" t="s">
        <v>163</v>
      </c>
      <c r="D478" s="1">
        <v>2.65</v>
      </c>
      <c r="E478" s="1">
        <v>2.65</v>
      </c>
      <c r="F478" s="1">
        <v>2.65</v>
      </c>
      <c r="G478" s="1">
        <v>2.65</v>
      </c>
      <c r="H478" s="1">
        <v>2.65</v>
      </c>
      <c r="I478" s="1">
        <v>4.0599999999999996</v>
      </c>
      <c r="J478" s="1">
        <v>7.0000000000000007E-2</v>
      </c>
      <c r="K478" s="1">
        <v>2.65</v>
      </c>
      <c r="L478" s="1">
        <v>2.65</v>
      </c>
      <c r="M478" s="1">
        <v>2.0499999999999998</v>
      </c>
      <c r="N478" s="1">
        <v>2.65</v>
      </c>
      <c r="O478" s="1">
        <v>2.65</v>
      </c>
      <c r="P478" s="1">
        <v>2.65</v>
      </c>
      <c r="Q478" s="1">
        <v>2.91</v>
      </c>
      <c r="R478" s="1">
        <v>2.65</v>
      </c>
      <c r="S478" s="1">
        <v>2.65</v>
      </c>
      <c r="T478" s="1">
        <v>2.65</v>
      </c>
      <c r="U478" s="1">
        <v>4.97</v>
      </c>
      <c r="V478" s="1">
        <v>2.65</v>
      </c>
      <c r="W478" s="1">
        <v>2.63</v>
      </c>
      <c r="X478" s="1">
        <v>2.14</v>
      </c>
      <c r="Y478" s="1">
        <v>2.65</v>
      </c>
      <c r="Z478" s="1">
        <v>2.65</v>
      </c>
      <c r="AA478" s="1">
        <v>2.65</v>
      </c>
      <c r="AB478" s="1">
        <v>2.65</v>
      </c>
      <c r="AC478" s="1">
        <v>2.65</v>
      </c>
      <c r="AD478" s="1">
        <v>2.4300000000000002</v>
      </c>
      <c r="AE478" s="1">
        <v>3.48</v>
      </c>
      <c r="AF478" s="1">
        <v>2.65</v>
      </c>
      <c r="AG478" s="1">
        <v>2.65</v>
      </c>
      <c r="AH478" s="1">
        <v>2.65</v>
      </c>
      <c r="AI478" s="1">
        <v>3.07</v>
      </c>
      <c r="AJ478" s="1">
        <v>2.65</v>
      </c>
      <c r="AK478" s="1">
        <v>2.15</v>
      </c>
      <c r="AL478" s="1">
        <v>2.09</v>
      </c>
      <c r="AM478" s="1">
        <v>3.04</v>
      </c>
      <c r="AN478" s="1">
        <v>2.65</v>
      </c>
      <c r="AO478" s="1">
        <v>3.6</v>
      </c>
      <c r="AQ478" s="83">
        <v>2.63</v>
      </c>
      <c r="AR478" s="83">
        <v>2.65</v>
      </c>
    </row>
    <row r="479" spans="1:44" x14ac:dyDescent="0.25">
      <c r="A479" s="1">
        <v>73269096</v>
      </c>
      <c r="B479" s="1" t="s">
        <v>621</v>
      </c>
      <c r="C479" s="1" t="s">
        <v>163</v>
      </c>
      <c r="D479" s="1">
        <v>2.65</v>
      </c>
      <c r="E479" s="1">
        <v>2.65</v>
      </c>
      <c r="F479" s="1">
        <v>2.65</v>
      </c>
      <c r="G479" s="1">
        <v>2.65</v>
      </c>
      <c r="H479" s="1">
        <v>2.65</v>
      </c>
      <c r="I479" s="1">
        <v>4.0599999999999996</v>
      </c>
      <c r="J479" s="1">
        <v>7.0000000000000007E-2</v>
      </c>
      <c r="K479" s="1">
        <v>2.65</v>
      </c>
      <c r="L479" s="1">
        <v>2.65</v>
      </c>
      <c r="M479" s="1">
        <v>2.0499999999999998</v>
      </c>
      <c r="N479" s="1">
        <v>2.65</v>
      </c>
      <c r="O479" s="1">
        <v>2.65</v>
      </c>
      <c r="P479" s="1">
        <v>2.65</v>
      </c>
      <c r="Q479" s="1">
        <v>2.91</v>
      </c>
      <c r="R479" s="1">
        <v>2.65</v>
      </c>
      <c r="S479" s="1">
        <v>2.65</v>
      </c>
      <c r="T479" s="1">
        <v>2.65</v>
      </c>
      <c r="U479" s="1">
        <v>4.97</v>
      </c>
      <c r="V479" s="1">
        <v>2.65</v>
      </c>
      <c r="W479" s="1">
        <v>2.63</v>
      </c>
      <c r="X479" s="1">
        <v>2.14</v>
      </c>
      <c r="Y479" s="1">
        <v>2.65</v>
      </c>
      <c r="Z479" s="1">
        <v>2.65</v>
      </c>
      <c r="AA479" s="1">
        <v>2.65</v>
      </c>
      <c r="AB479" s="1">
        <v>2.65</v>
      </c>
      <c r="AC479" s="1">
        <v>2.65</v>
      </c>
      <c r="AD479" s="1">
        <v>2.4300000000000002</v>
      </c>
      <c r="AE479" s="1">
        <v>3.48</v>
      </c>
      <c r="AF479" s="1">
        <v>2.65</v>
      </c>
      <c r="AG479" s="1">
        <v>2.65</v>
      </c>
      <c r="AH479" s="1">
        <v>2.65</v>
      </c>
      <c r="AI479" s="1">
        <v>3.07</v>
      </c>
      <c r="AJ479" s="1">
        <v>2.65</v>
      </c>
      <c r="AK479" s="1">
        <v>2.15</v>
      </c>
      <c r="AL479" s="1">
        <v>2.09</v>
      </c>
      <c r="AM479" s="1">
        <v>3.04</v>
      </c>
      <c r="AN479" s="1">
        <v>2.65</v>
      </c>
      <c r="AO479" s="1">
        <v>3.6</v>
      </c>
      <c r="AQ479" s="83">
        <v>2.63</v>
      </c>
      <c r="AR479" s="83">
        <v>2.65</v>
      </c>
    </row>
    <row r="480" spans="1:44" x14ac:dyDescent="0.25">
      <c r="A480" s="1">
        <v>73269098</v>
      </c>
      <c r="B480" s="1" t="s">
        <v>622</v>
      </c>
      <c r="C480" s="1" t="s">
        <v>163</v>
      </c>
      <c r="D480" s="1">
        <v>1.97</v>
      </c>
      <c r="E480" s="1">
        <v>1.97</v>
      </c>
      <c r="F480" s="1">
        <v>1.97</v>
      </c>
      <c r="G480" s="1">
        <v>1.97</v>
      </c>
      <c r="H480" s="1">
        <v>1.97</v>
      </c>
      <c r="I480" s="1">
        <v>2.21</v>
      </c>
      <c r="J480" s="1">
        <v>7.0000000000000007E-2</v>
      </c>
      <c r="K480" s="1">
        <v>1.97</v>
      </c>
      <c r="L480" s="1">
        <v>1.97</v>
      </c>
      <c r="M480" s="1">
        <v>1.86</v>
      </c>
      <c r="N480" s="1">
        <v>1.97</v>
      </c>
      <c r="O480" s="1">
        <v>1.97</v>
      </c>
      <c r="P480" s="1">
        <v>1.97</v>
      </c>
      <c r="Q480" s="1">
        <v>2.06</v>
      </c>
      <c r="R480" s="1">
        <v>1.97</v>
      </c>
      <c r="S480" s="1">
        <v>1.97</v>
      </c>
      <c r="T480" s="1">
        <v>1.97</v>
      </c>
      <c r="U480" s="1">
        <v>4.91</v>
      </c>
      <c r="V480" s="1">
        <v>1.97</v>
      </c>
      <c r="W480" s="1">
        <v>2.14</v>
      </c>
      <c r="X480" s="1">
        <v>1.79</v>
      </c>
      <c r="Y480" s="1">
        <v>1.97</v>
      </c>
      <c r="Z480" s="1">
        <v>1.97</v>
      </c>
      <c r="AA480" s="1">
        <v>1.97</v>
      </c>
      <c r="AB480" s="1">
        <v>1.97</v>
      </c>
      <c r="AC480" s="1">
        <v>1.97</v>
      </c>
      <c r="AD480" s="1">
        <v>2.4300000000000002</v>
      </c>
      <c r="AE480" s="1">
        <v>3.9</v>
      </c>
      <c r="AF480" s="1">
        <v>1.97</v>
      </c>
      <c r="AG480" s="1">
        <v>1.97</v>
      </c>
      <c r="AH480" s="1">
        <v>1.97</v>
      </c>
      <c r="AI480" s="1">
        <v>1.94</v>
      </c>
      <c r="AJ480" s="1">
        <v>1.97</v>
      </c>
      <c r="AK480" s="1">
        <v>1.9</v>
      </c>
      <c r="AL480" s="1">
        <v>2.31</v>
      </c>
      <c r="AM480" s="1">
        <v>1.78</v>
      </c>
      <c r="AN480" s="1">
        <v>1.97</v>
      </c>
      <c r="AO480" s="1">
        <v>3.7</v>
      </c>
      <c r="AQ480" s="83">
        <v>1.88</v>
      </c>
      <c r="AR480" s="83">
        <v>1.97</v>
      </c>
    </row>
    <row r="481" spans="1:44" x14ac:dyDescent="0.25">
      <c r="A481" s="1">
        <v>76011010</v>
      </c>
      <c r="B481" s="1" t="s">
        <v>623</v>
      </c>
      <c r="C481" s="1" t="s">
        <v>624</v>
      </c>
      <c r="D481" s="1">
        <v>2.36</v>
      </c>
      <c r="E481" s="1">
        <v>1.95</v>
      </c>
      <c r="F481" s="1">
        <v>2.36</v>
      </c>
      <c r="G481" s="1">
        <v>2.36</v>
      </c>
      <c r="H481" s="1">
        <v>1.95</v>
      </c>
      <c r="I481" s="1">
        <v>2.36</v>
      </c>
      <c r="J481" s="1">
        <v>2.36</v>
      </c>
      <c r="K481" s="1">
        <v>2.14</v>
      </c>
      <c r="L481" s="1">
        <v>2.36</v>
      </c>
      <c r="M481" s="1">
        <v>2.59</v>
      </c>
      <c r="N481" s="1">
        <v>2.36</v>
      </c>
      <c r="O481" s="1">
        <v>2.36</v>
      </c>
      <c r="P481" s="1">
        <v>1.95</v>
      </c>
      <c r="Q481" s="1">
        <v>1.95</v>
      </c>
      <c r="R481" s="1">
        <v>2.36</v>
      </c>
      <c r="S481" s="1">
        <v>2.36</v>
      </c>
      <c r="T481" s="1">
        <v>2.36</v>
      </c>
      <c r="U481" s="1">
        <v>1.95</v>
      </c>
      <c r="V481" s="1">
        <v>2.36</v>
      </c>
      <c r="W481" s="1">
        <v>2.36</v>
      </c>
      <c r="X481" s="1">
        <v>2.36</v>
      </c>
      <c r="Y481" s="1">
        <v>1.95</v>
      </c>
      <c r="Z481" s="1">
        <v>2.36</v>
      </c>
      <c r="AA481" s="1">
        <v>2.36</v>
      </c>
      <c r="AB481" s="1">
        <v>1.95</v>
      </c>
      <c r="AC481" s="1">
        <v>2.36</v>
      </c>
      <c r="AD481" s="1">
        <v>2.36</v>
      </c>
      <c r="AE481" s="1">
        <v>2.11</v>
      </c>
      <c r="AF481" s="1">
        <v>2.36</v>
      </c>
      <c r="AG481" s="1">
        <v>2.36</v>
      </c>
      <c r="AH481" s="1">
        <v>2.36</v>
      </c>
      <c r="AI481" s="1">
        <v>1.95</v>
      </c>
      <c r="AJ481" s="1">
        <v>2.36</v>
      </c>
      <c r="AK481" s="1">
        <v>2.36</v>
      </c>
      <c r="AL481" s="1">
        <v>2.36</v>
      </c>
      <c r="AM481" s="1">
        <v>2.34</v>
      </c>
      <c r="AN481" s="1">
        <v>2.36</v>
      </c>
      <c r="AO481" s="1">
        <v>1.97</v>
      </c>
      <c r="AQ481" s="83">
        <v>1.87</v>
      </c>
      <c r="AR481" s="83">
        <v>2.36</v>
      </c>
    </row>
    <row r="482" spans="1:44" x14ac:dyDescent="0.25">
      <c r="A482" s="1">
        <v>76011090</v>
      </c>
      <c r="B482" s="1" t="s">
        <v>625</v>
      </c>
      <c r="C482" s="1" t="s">
        <v>624</v>
      </c>
      <c r="D482" s="1">
        <v>2.36</v>
      </c>
      <c r="E482" s="1">
        <v>1.95</v>
      </c>
      <c r="F482" s="1">
        <v>2.36</v>
      </c>
      <c r="G482" s="1">
        <v>2.36</v>
      </c>
      <c r="H482" s="1">
        <v>1.95</v>
      </c>
      <c r="I482" s="1">
        <v>2.36</v>
      </c>
      <c r="J482" s="1">
        <v>2.36</v>
      </c>
      <c r="K482" s="1">
        <v>2.14</v>
      </c>
      <c r="L482" s="1">
        <v>2.36</v>
      </c>
      <c r="M482" s="1">
        <v>2.59</v>
      </c>
      <c r="N482" s="1">
        <v>2.36</v>
      </c>
      <c r="O482" s="1">
        <v>2.36</v>
      </c>
      <c r="P482" s="1">
        <v>1.95</v>
      </c>
      <c r="Q482" s="1">
        <v>1.95</v>
      </c>
      <c r="R482" s="1">
        <v>2.36</v>
      </c>
      <c r="S482" s="1">
        <v>2.36</v>
      </c>
      <c r="T482" s="1">
        <v>2.36</v>
      </c>
      <c r="U482" s="1">
        <v>1.95</v>
      </c>
      <c r="V482" s="1">
        <v>2.36</v>
      </c>
      <c r="W482" s="1">
        <v>2.36</v>
      </c>
      <c r="X482" s="1">
        <v>2.36</v>
      </c>
      <c r="Y482" s="1">
        <v>1.95</v>
      </c>
      <c r="Z482" s="1">
        <v>2.36</v>
      </c>
      <c r="AA482" s="1">
        <v>2.36</v>
      </c>
      <c r="AB482" s="1">
        <v>1.95</v>
      </c>
      <c r="AC482" s="1">
        <v>2.36</v>
      </c>
      <c r="AD482" s="1">
        <v>2.36</v>
      </c>
      <c r="AE482" s="1">
        <v>2.11</v>
      </c>
      <c r="AF482" s="1">
        <v>2.36</v>
      </c>
      <c r="AG482" s="1">
        <v>2.36</v>
      </c>
      <c r="AH482" s="1">
        <v>2.36</v>
      </c>
      <c r="AI482" s="1">
        <v>1.95</v>
      </c>
      <c r="AJ482" s="1">
        <v>2.36</v>
      </c>
      <c r="AK482" s="1">
        <v>2.36</v>
      </c>
      <c r="AL482" s="1">
        <v>2.36</v>
      </c>
      <c r="AM482" s="1">
        <v>2.34</v>
      </c>
      <c r="AN482" s="1">
        <v>2.36</v>
      </c>
      <c r="AO482" s="1">
        <v>1.97</v>
      </c>
      <c r="AQ482" s="83">
        <v>1.87</v>
      </c>
      <c r="AR482" s="83">
        <v>2.36</v>
      </c>
    </row>
    <row r="483" spans="1:44" x14ac:dyDescent="0.25">
      <c r="A483" s="1">
        <v>76012030</v>
      </c>
      <c r="B483" s="1" t="s">
        <v>626</v>
      </c>
      <c r="C483" s="1" t="s">
        <v>624</v>
      </c>
      <c r="D483" s="1">
        <v>2.36</v>
      </c>
      <c r="E483" s="1">
        <v>1.95</v>
      </c>
      <c r="F483" s="1">
        <v>2.36</v>
      </c>
      <c r="G483" s="1">
        <v>2.36</v>
      </c>
      <c r="H483" s="1">
        <v>1.95</v>
      </c>
      <c r="I483" s="1">
        <v>2.36</v>
      </c>
      <c r="J483" s="1">
        <v>2.36</v>
      </c>
      <c r="K483" s="1">
        <v>2.14</v>
      </c>
      <c r="L483" s="1">
        <v>2.36</v>
      </c>
      <c r="M483" s="1">
        <v>2.59</v>
      </c>
      <c r="N483" s="1">
        <v>2.36</v>
      </c>
      <c r="O483" s="1">
        <v>2.36</v>
      </c>
      <c r="P483" s="1">
        <v>1.95</v>
      </c>
      <c r="Q483" s="1">
        <v>1.95</v>
      </c>
      <c r="R483" s="1">
        <v>2.36</v>
      </c>
      <c r="S483" s="1">
        <v>2.36</v>
      </c>
      <c r="T483" s="1">
        <v>2.36</v>
      </c>
      <c r="U483" s="1">
        <v>1.95</v>
      </c>
      <c r="V483" s="1">
        <v>2.36</v>
      </c>
      <c r="W483" s="1">
        <v>2.36</v>
      </c>
      <c r="X483" s="1">
        <v>2.36</v>
      </c>
      <c r="Y483" s="1">
        <v>1.95</v>
      </c>
      <c r="Z483" s="1">
        <v>2.36</v>
      </c>
      <c r="AA483" s="1">
        <v>2.36</v>
      </c>
      <c r="AB483" s="1">
        <v>1.95</v>
      </c>
      <c r="AC483" s="1">
        <v>2.36</v>
      </c>
      <c r="AD483" s="1">
        <v>2.36</v>
      </c>
      <c r="AE483" s="1">
        <v>2.11</v>
      </c>
      <c r="AF483" s="1">
        <v>2.36</v>
      </c>
      <c r="AG483" s="1">
        <v>2.36</v>
      </c>
      <c r="AH483" s="1">
        <v>2.36</v>
      </c>
      <c r="AI483" s="1">
        <v>1.95</v>
      </c>
      <c r="AJ483" s="1">
        <v>2.36</v>
      </c>
      <c r="AK483" s="1">
        <v>2.36</v>
      </c>
      <c r="AL483" s="1">
        <v>2.36</v>
      </c>
      <c r="AM483" s="1">
        <v>2.34</v>
      </c>
      <c r="AN483" s="1">
        <v>2.36</v>
      </c>
      <c r="AO483" s="1">
        <v>1.97</v>
      </c>
      <c r="AQ483" s="83">
        <v>1.87</v>
      </c>
      <c r="AR483" s="83">
        <v>2.36</v>
      </c>
    </row>
    <row r="484" spans="1:44" x14ac:dyDescent="0.25">
      <c r="A484" s="1">
        <v>76012040</v>
      </c>
      <c r="B484" s="1" t="s">
        <v>627</v>
      </c>
      <c r="C484" s="1" t="s">
        <v>624</v>
      </c>
      <c r="D484" s="1">
        <v>2.36</v>
      </c>
      <c r="E484" s="1">
        <v>1.95</v>
      </c>
      <c r="F484" s="1">
        <v>2.36</v>
      </c>
      <c r="G484" s="1">
        <v>2.36</v>
      </c>
      <c r="H484" s="1">
        <v>1.95</v>
      </c>
      <c r="I484" s="1">
        <v>2.36</v>
      </c>
      <c r="J484" s="1">
        <v>2.36</v>
      </c>
      <c r="K484" s="1">
        <v>2.14</v>
      </c>
      <c r="L484" s="1">
        <v>2.36</v>
      </c>
      <c r="M484" s="1">
        <v>2.59</v>
      </c>
      <c r="N484" s="1">
        <v>2.36</v>
      </c>
      <c r="O484" s="1">
        <v>2.36</v>
      </c>
      <c r="P484" s="1">
        <v>1.95</v>
      </c>
      <c r="Q484" s="1">
        <v>1.95</v>
      </c>
      <c r="R484" s="1">
        <v>2.36</v>
      </c>
      <c r="S484" s="1">
        <v>2.36</v>
      </c>
      <c r="T484" s="1">
        <v>2.36</v>
      </c>
      <c r="U484" s="1">
        <v>1.95</v>
      </c>
      <c r="V484" s="1">
        <v>2.36</v>
      </c>
      <c r="W484" s="1">
        <v>2.36</v>
      </c>
      <c r="X484" s="1">
        <v>2.36</v>
      </c>
      <c r="Y484" s="1">
        <v>1.95</v>
      </c>
      <c r="Z484" s="1">
        <v>2.36</v>
      </c>
      <c r="AA484" s="1">
        <v>2.36</v>
      </c>
      <c r="AB484" s="1">
        <v>1.95</v>
      </c>
      <c r="AC484" s="1">
        <v>2.36</v>
      </c>
      <c r="AD484" s="1">
        <v>2.36</v>
      </c>
      <c r="AE484" s="1">
        <v>2.11</v>
      </c>
      <c r="AF484" s="1">
        <v>2.36</v>
      </c>
      <c r="AG484" s="1">
        <v>2.36</v>
      </c>
      <c r="AH484" s="1">
        <v>2.36</v>
      </c>
      <c r="AI484" s="1">
        <v>1.95</v>
      </c>
      <c r="AJ484" s="1">
        <v>2.36</v>
      </c>
      <c r="AK484" s="1">
        <v>2.36</v>
      </c>
      <c r="AL484" s="1">
        <v>2.36</v>
      </c>
      <c r="AM484" s="1">
        <v>2.34</v>
      </c>
      <c r="AN484" s="1">
        <v>2.36</v>
      </c>
      <c r="AO484" s="1">
        <v>1.97</v>
      </c>
      <c r="AQ484" s="83">
        <v>1.87</v>
      </c>
      <c r="AR484" s="83">
        <v>2.36</v>
      </c>
    </row>
    <row r="485" spans="1:44" x14ac:dyDescent="0.25">
      <c r="A485" s="1">
        <v>76012080</v>
      </c>
      <c r="B485" s="1" t="s">
        <v>628</v>
      </c>
      <c r="C485" s="1" t="s">
        <v>624</v>
      </c>
      <c r="D485" s="1">
        <v>2.36</v>
      </c>
      <c r="E485" s="1">
        <v>1.95</v>
      </c>
      <c r="F485" s="1">
        <v>2.36</v>
      </c>
      <c r="G485" s="1">
        <v>2.36</v>
      </c>
      <c r="H485" s="1">
        <v>1.95</v>
      </c>
      <c r="I485" s="1">
        <v>2.36</v>
      </c>
      <c r="J485" s="1">
        <v>2.36</v>
      </c>
      <c r="K485" s="1">
        <v>2.14</v>
      </c>
      <c r="L485" s="1">
        <v>2.36</v>
      </c>
      <c r="M485" s="1">
        <v>2.59</v>
      </c>
      <c r="N485" s="1">
        <v>2.36</v>
      </c>
      <c r="O485" s="1">
        <v>2.36</v>
      </c>
      <c r="P485" s="1">
        <v>1.95</v>
      </c>
      <c r="Q485" s="1">
        <v>1.95</v>
      </c>
      <c r="R485" s="1">
        <v>2.36</v>
      </c>
      <c r="S485" s="1">
        <v>2.36</v>
      </c>
      <c r="T485" s="1">
        <v>2.36</v>
      </c>
      <c r="U485" s="1">
        <v>1.95</v>
      </c>
      <c r="V485" s="1">
        <v>2.36</v>
      </c>
      <c r="W485" s="1">
        <v>2.36</v>
      </c>
      <c r="X485" s="1">
        <v>2.36</v>
      </c>
      <c r="Y485" s="1">
        <v>1.95</v>
      </c>
      <c r="Z485" s="1">
        <v>2.36</v>
      </c>
      <c r="AA485" s="1">
        <v>2.36</v>
      </c>
      <c r="AB485" s="1">
        <v>1.95</v>
      </c>
      <c r="AC485" s="1">
        <v>2.36</v>
      </c>
      <c r="AD485" s="1">
        <v>2.36</v>
      </c>
      <c r="AE485" s="1">
        <v>2.11</v>
      </c>
      <c r="AF485" s="1">
        <v>2.36</v>
      </c>
      <c r="AG485" s="1">
        <v>2.36</v>
      </c>
      <c r="AH485" s="1">
        <v>2.36</v>
      </c>
      <c r="AI485" s="1">
        <v>1.95</v>
      </c>
      <c r="AJ485" s="1">
        <v>2.36</v>
      </c>
      <c r="AK485" s="1">
        <v>2.36</v>
      </c>
      <c r="AL485" s="1">
        <v>2.36</v>
      </c>
      <c r="AM485" s="1">
        <v>2.34</v>
      </c>
      <c r="AN485" s="1">
        <v>2.36</v>
      </c>
      <c r="AO485" s="1">
        <v>1.97</v>
      </c>
      <c r="AQ485" s="83">
        <v>1.87</v>
      </c>
      <c r="AR485" s="83">
        <v>2.36</v>
      </c>
    </row>
    <row r="486" spans="1:44" x14ac:dyDescent="0.25">
      <c r="A486" s="1">
        <v>76031000</v>
      </c>
      <c r="B486" s="1" t="s">
        <v>629</v>
      </c>
      <c r="C486" s="1" t="s">
        <v>630</v>
      </c>
      <c r="D486" s="1">
        <v>2.48</v>
      </c>
      <c r="E486" s="1">
        <v>2.06</v>
      </c>
      <c r="F486" s="1">
        <v>2.48</v>
      </c>
      <c r="G486" s="1">
        <v>2.48</v>
      </c>
      <c r="H486" s="1">
        <v>2.06</v>
      </c>
      <c r="I486" s="1">
        <v>2.48</v>
      </c>
      <c r="J486" s="1">
        <v>2.48</v>
      </c>
      <c r="K486" s="1">
        <v>2.2400000000000002</v>
      </c>
      <c r="L486" s="1">
        <v>2.48</v>
      </c>
      <c r="M486" s="1">
        <v>2.71</v>
      </c>
      <c r="N486" s="1">
        <v>2.48</v>
      </c>
      <c r="O486" s="1">
        <v>2.48</v>
      </c>
      <c r="P486" s="1">
        <v>2.06</v>
      </c>
      <c r="Q486" s="1">
        <v>2.06</v>
      </c>
      <c r="R486" s="1">
        <v>2.48</v>
      </c>
      <c r="S486" s="1">
        <v>2.48</v>
      </c>
      <c r="T486" s="1">
        <v>2.48</v>
      </c>
      <c r="U486" s="1">
        <v>2.06</v>
      </c>
      <c r="V486" s="1">
        <v>2.48</v>
      </c>
      <c r="W486" s="1">
        <v>2.48</v>
      </c>
      <c r="X486" s="1">
        <v>2.48</v>
      </c>
      <c r="Y486" s="1">
        <v>2.06</v>
      </c>
      <c r="Z486" s="1">
        <v>2.48</v>
      </c>
      <c r="AA486" s="1">
        <v>2.48</v>
      </c>
      <c r="AB486" s="1">
        <v>2.06</v>
      </c>
      <c r="AC486" s="1">
        <v>2.48</v>
      </c>
      <c r="AD486" s="1">
        <v>2.48</v>
      </c>
      <c r="AE486" s="1">
        <v>2.2200000000000002</v>
      </c>
      <c r="AF486" s="1">
        <v>2.48</v>
      </c>
      <c r="AG486" s="1">
        <v>2.48</v>
      </c>
      <c r="AH486" s="1">
        <v>2.48</v>
      </c>
      <c r="AI486" s="1">
        <v>2.06</v>
      </c>
      <c r="AJ486" s="1">
        <v>2.48</v>
      </c>
      <c r="AK486" s="1">
        <v>2.48</v>
      </c>
      <c r="AL486" s="1">
        <v>2.48</v>
      </c>
      <c r="AM486" s="1">
        <v>2.4500000000000002</v>
      </c>
      <c r="AN486" s="1">
        <v>2.48</v>
      </c>
      <c r="AO486" s="1">
        <v>2.0699999999999998</v>
      </c>
      <c r="AQ486" s="83">
        <v>1.88</v>
      </c>
      <c r="AR486" s="83">
        <v>2.48</v>
      </c>
    </row>
    <row r="487" spans="1:44" x14ac:dyDescent="0.25">
      <c r="A487" s="1">
        <v>76032000</v>
      </c>
      <c r="B487" s="1" t="s">
        <v>631</v>
      </c>
      <c r="C487" s="1" t="s">
        <v>630</v>
      </c>
      <c r="D487" s="1">
        <v>2.48</v>
      </c>
      <c r="E487" s="1">
        <v>2.06</v>
      </c>
      <c r="F487" s="1">
        <v>2.48</v>
      </c>
      <c r="G487" s="1">
        <v>2.48</v>
      </c>
      <c r="H487" s="1">
        <v>2.06</v>
      </c>
      <c r="I487" s="1">
        <v>2.48</v>
      </c>
      <c r="J487" s="1">
        <v>2.48</v>
      </c>
      <c r="K487" s="1">
        <v>2.2400000000000002</v>
      </c>
      <c r="L487" s="1">
        <v>2.48</v>
      </c>
      <c r="M487" s="1">
        <v>2.71</v>
      </c>
      <c r="N487" s="1">
        <v>2.48</v>
      </c>
      <c r="O487" s="1">
        <v>2.48</v>
      </c>
      <c r="P487" s="1">
        <v>2.06</v>
      </c>
      <c r="Q487" s="1">
        <v>2.06</v>
      </c>
      <c r="R487" s="1">
        <v>2.48</v>
      </c>
      <c r="S487" s="1">
        <v>2.48</v>
      </c>
      <c r="T487" s="1">
        <v>2.48</v>
      </c>
      <c r="U487" s="1">
        <v>2.06</v>
      </c>
      <c r="V487" s="1">
        <v>2.48</v>
      </c>
      <c r="W487" s="1">
        <v>2.48</v>
      </c>
      <c r="X487" s="1">
        <v>2.48</v>
      </c>
      <c r="Y487" s="1">
        <v>2.06</v>
      </c>
      <c r="Z487" s="1">
        <v>2.48</v>
      </c>
      <c r="AA487" s="1">
        <v>2.48</v>
      </c>
      <c r="AB487" s="1">
        <v>2.06</v>
      </c>
      <c r="AC487" s="1">
        <v>2.48</v>
      </c>
      <c r="AD487" s="1">
        <v>2.48</v>
      </c>
      <c r="AE487" s="1">
        <v>2.2200000000000002</v>
      </c>
      <c r="AF487" s="1">
        <v>2.48</v>
      </c>
      <c r="AG487" s="1">
        <v>2.48</v>
      </c>
      <c r="AH487" s="1">
        <v>2.48</v>
      </c>
      <c r="AI487" s="1">
        <v>2.06</v>
      </c>
      <c r="AJ487" s="1">
        <v>2.48</v>
      </c>
      <c r="AK487" s="1">
        <v>2.48</v>
      </c>
      <c r="AL487" s="1">
        <v>2.48</v>
      </c>
      <c r="AM487" s="1">
        <v>2.4500000000000002</v>
      </c>
      <c r="AN487" s="1">
        <v>2.48</v>
      </c>
      <c r="AO487" s="1">
        <v>2.0699999999999998</v>
      </c>
      <c r="AQ487" s="83">
        <v>1.88</v>
      </c>
      <c r="AR487" s="83">
        <v>2.48</v>
      </c>
    </row>
    <row r="488" spans="1:44" x14ac:dyDescent="0.25">
      <c r="A488" s="1">
        <v>76041010</v>
      </c>
      <c r="B488" s="1" t="s">
        <v>632</v>
      </c>
      <c r="C488" s="1" t="s">
        <v>630</v>
      </c>
      <c r="D488" s="1">
        <v>2.31</v>
      </c>
      <c r="E488" s="1">
        <v>2.1800000000000002</v>
      </c>
      <c r="F488" s="1">
        <v>2.31</v>
      </c>
      <c r="G488" s="1">
        <v>2.31</v>
      </c>
      <c r="H488" s="1">
        <v>2.1800000000000002</v>
      </c>
      <c r="I488" s="1">
        <v>2.31</v>
      </c>
      <c r="J488" s="1">
        <v>2.31</v>
      </c>
      <c r="K488" s="1">
        <v>2.36</v>
      </c>
      <c r="L488" s="1">
        <v>2.31</v>
      </c>
      <c r="M488" s="1">
        <v>2.83</v>
      </c>
      <c r="N488" s="1">
        <v>2.31</v>
      </c>
      <c r="O488" s="1">
        <v>2.31</v>
      </c>
      <c r="P488" s="1">
        <v>2.1800000000000002</v>
      </c>
      <c r="Q488" s="1">
        <v>2.1800000000000002</v>
      </c>
      <c r="R488" s="1">
        <v>2.31</v>
      </c>
      <c r="S488" s="1">
        <v>2.31</v>
      </c>
      <c r="T488" s="1">
        <v>2.31</v>
      </c>
      <c r="U488" s="1">
        <v>2.1800000000000002</v>
      </c>
      <c r="V488" s="1">
        <v>2.31</v>
      </c>
      <c r="W488" s="1">
        <v>2.31</v>
      </c>
      <c r="X488" s="1">
        <v>2.31</v>
      </c>
      <c r="Y488" s="1">
        <v>2.1800000000000002</v>
      </c>
      <c r="Z488" s="1">
        <v>2.31</v>
      </c>
      <c r="AA488" s="1">
        <v>2.31</v>
      </c>
      <c r="AB488" s="1">
        <v>2.1800000000000002</v>
      </c>
      <c r="AC488" s="1">
        <v>2.31</v>
      </c>
      <c r="AD488" s="1">
        <v>2.31</v>
      </c>
      <c r="AE488" s="1">
        <v>2.34</v>
      </c>
      <c r="AF488" s="1">
        <v>2.31</v>
      </c>
      <c r="AG488" s="1">
        <v>2.31</v>
      </c>
      <c r="AH488" s="1">
        <v>2.31</v>
      </c>
      <c r="AI488" s="1">
        <v>2.1800000000000002</v>
      </c>
      <c r="AJ488" s="1">
        <v>2.31</v>
      </c>
      <c r="AK488" s="1">
        <v>2.31</v>
      </c>
      <c r="AL488" s="1">
        <v>2.31</v>
      </c>
      <c r="AM488" s="1">
        <v>2.57</v>
      </c>
      <c r="AN488" s="1">
        <v>2.31</v>
      </c>
      <c r="AO488" s="1">
        <v>2.19</v>
      </c>
      <c r="AQ488" s="83">
        <v>2.1</v>
      </c>
      <c r="AR488" s="83">
        <v>2.31</v>
      </c>
    </row>
    <row r="489" spans="1:44" x14ac:dyDescent="0.25">
      <c r="A489" s="1">
        <v>76041090</v>
      </c>
      <c r="B489" s="1" t="s">
        <v>633</v>
      </c>
      <c r="C489" s="1" t="s">
        <v>630</v>
      </c>
      <c r="D489" s="1">
        <v>2.73</v>
      </c>
      <c r="E489" s="1">
        <v>2.1800000000000002</v>
      </c>
      <c r="F489" s="1">
        <v>2.73</v>
      </c>
      <c r="G489" s="1">
        <v>2.73</v>
      </c>
      <c r="H489" s="1">
        <v>2.1800000000000002</v>
      </c>
      <c r="I489" s="1">
        <v>2.73</v>
      </c>
      <c r="J489" s="1">
        <v>2.73</v>
      </c>
      <c r="K489" s="1">
        <v>2.37</v>
      </c>
      <c r="L489" s="1">
        <v>2.73</v>
      </c>
      <c r="M489" s="1">
        <v>2.84</v>
      </c>
      <c r="N489" s="1">
        <v>2.73</v>
      </c>
      <c r="O489" s="1">
        <v>2.73</v>
      </c>
      <c r="P489" s="1">
        <v>2.1800000000000002</v>
      </c>
      <c r="Q489" s="1">
        <v>2.1800000000000002</v>
      </c>
      <c r="R489" s="1">
        <v>2.73</v>
      </c>
      <c r="S489" s="1">
        <v>2.73</v>
      </c>
      <c r="T489" s="1">
        <v>2.73</v>
      </c>
      <c r="U489" s="1">
        <v>2.1800000000000002</v>
      </c>
      <c r="V489" s="1">
        <v>2.73</v>
      </c>
      <c r="W489" s="1">
        <v>2.73</v>
      </c>
      <c r="X489" s="1">
        <v>2.73</v>
      </c>
      <c r="Y489" s="1">
        <v>2.1800000000000002</v>
      </c>
      <c r="Z489" s="1">
        <v>2.73</v>
      </c>
      <c r="AA489" s="1">
        <v>2.73</v>
      </c>
      <c r="AB489" s="1">
        <v>2.1800000000000002</v>
      </c>
      <c r="AC489" s="1">
        <v>2.73</v>
      </c>
      <c r="AD489" s="1">
        <v>2.73</v>
      </c>
      <c r="AE489" s="1">
        <v>2.34</v>
      </c>
      <c r="AF489" s="1">
        <v>2.73</v>
      </c>
      <c r="AG489" s="1">
        <v>2.73</v>
      </c>
      <c r="AH489" s="1">
        <v>2.73</v>
      </c>
      <c r="AI489" s="1">
        <v>2.1800000000000002</v>
      </c>
      <c r="AJ489" s="1">
        <v>2.73</v>
      </c>
      <c r="AK489" s="1">
        <v>2.73</v>
      </c>
      <c r="AL489" s="1">
        <v>2.73</v>
      </c>
      <c r="AM489" s="1">
        <v>2.57</v>
      </c>
      <c r="AN489" s="1">
        <v>2.73</v>
      </c>
      <c r="AO489" s="1">
        <v>2.2000000000000002</v>
      </c>
      <c r="AQ489" s="83">
        <v>2.1800000000000002</v>
      </c>
      <c r="AR489" s="83">
        <v>2.73</v>
      </c>
    </row>
    <row r="490" spans="1:44" x14ac:dyDescent="0.25">
      <c r="A490" s="1">
        <v>76042100</v>
      </c>
      <c r="B490" s="1" t="s">
        <v>634</v>
      </c>
      <c r="C490" s="1" t="s">
        <v>630</v>
      </c>
      <c r="D490" s="1">
        <v>2.73</v>
      </c>
      <c r="E490" s="1">
        <v>2.1800000000000002</v>
      </c>
      <c r="F490" s="1">
        <v>2.73</v>
      </c>
      <c r="G490" s="1">
        <v>2.73</v>
      </c>
      <c r="H490" s="1">
        <v>2.1800000000000002</v>
      </c>
      <c r="I490" s="1">
        <v>2.73</v>
      </c>
      <c r="J490" s="1">
        <v>2.73</v>
      </c>
      <c r="K490" s="1">
        <v>2.37</v>
      </c>
      <c r="L490" s="1">
        <v>2.73</v>
      </c>
      <c r="M490" s="1">
        <v>2.84</v>
      </c>
      <c r="N490" s="1">
        <v>2.73</v>
      </c>
      <c r="O490" s="1">
        <v>2.73</v>
      </c>
      <c r="P490" s="1">
        <v>2.1800000000000002</v>
      </c>
      <c r="Q490" s="1">
        <v>2.1800000000000002</v>
      </c>
      <c r="R490" s="1">
        <v>2.73</v>
      </c>
      <c r="S490" s="1">
        <v>2.73</v>
      </c>
      <c r="T490" s="1">
        <v>2.73</v>
      </c>
      <c r="U490" s="1">
        <v>2.1800000000000002</v>
      </c>
      <c r="V490" s="1">
        <v>2.73</v>
      </c>
      <c r="W490" s="1">
        <v>2.73</v>
      </c>
      <c r="X490" s="1">
        <v>2.73</v>
      </c>
      <c r="Y490" s="1">
        <v>2.1800000000000002</v>
      </c>
      <c r="Z490" s="1">
        <v>2.73</v>
      </c>
      <c r="AA490" s="1">
        <v>2.73</v>
      </c>
      <c r="AB490" s="1">
        <v>2.1800000000000002</v>
      </c>
      <c r="AC490" s="1">
        <v>2.73</v>
      </c>
      <c r="AD490" s="1">
        <v>2.73</v>
      </c>
      <c r="AE490" s="1">
        <v>2.34</v>
      </c>
      <c r="AF490" s="1">
        <v>2.73</v>
      </c>
      <c r="AG490" s="1">
        <v>2.73</v>
      </c>
      <c r="AH490" s="1">
        <v>2.73</v>
      </c>
      <c r="AI490" s="1">
        <v>2.1800000000000002</v>
      </c>
      <c r="AJ490" s="1">
        <v>2.73</v>
      </c>
      <c r="AK490" s="1">
        <v>2.73</v>
      </c>
      <c r="AL490" s="1">
        <v>2.73</v>
      </c>
      <c r="AM490" s="1">
        <v>2.57</v>
      </c>
      <c r="AN490" s="1">
        <v>2.73</v>
      </c>
      <c r="AO490" s="1">
        <v>2.2000000000000002</v>
      </c>
      <c r="AQ490" s="83">
        <v>2.1800000000000002</v>
      </c>
      <c r="AR490" s="83">
        <v>2.73</v>
      </c>
    </row>
    <row r="491" spans="1:44" x14ac:dyDescent="0.25">
      <c r="A491" s="1">
        <v>76042910</v>
      </c>
      <c r="B491" s="1" t="s">
        <v>635</v>
      </c>
      <c r="C491" s="1" t="s">
        <v>630</v>
      </c>
      <c r="D491" s="1">
        <v>2.31</v>
      </c>
      <c r="E491" s="1">
        <v>2.1800000000000002</v>
      </c>
      <c r="F491" s="1">
        <v>2.31</v>
      </c>
      <c r="G491" s="1">
        <v>2.31</v>
      </c>
      <c r="H491" s="1">
        <v>2.1800000000000002</v>
      </c>
      <c r="I491" s="1">
        <v>2.31</v>
      </c>
      <c r="J491" s="1">
        <v>2.31</v>
      </c>
      <c r="K491" s="1">
        <v>2.36</v>
      </c>
      <c r="L491" s="1">
        <v>2.31</v>
      </c>
      <c r="M491" s="1">
        <v>2.83</v>
      </c>
      <c r="N491" s="1">
        <v>2.31</v>
      </c>
      <c r="O491" s="1">
        <v>2.31</v>
      </c>
      <c r="P491" s="1">
        <v>2.1800000000000002</v>
      </c>
      <c r="Q491" s="1">
        <v>2.1800000000000002</v>
      </c>
      <c r="R491" s="1">
        <v>2.31</v>
      </c>
      <c r="S491" s="1">
        <v>2.31</v>
      </c>
      <c r="T491" s="1">
        <v>2.31</v>
      </c>
      <c r="U491" s="1">
        <v>2.1800000000000002</v>
      </c>
      <c r="V491" s="1">
        <v>2.31</v>
      </c>
      <c r="W491" s="1">
        <v>2.31</v>
      </c>
      <c r="X491" s="1">
        <v>2.31</v>
      </c>
      <c r="Y491" s="1">
        <v>2.1800000000000002</v>
      </c>
      <c r="Z491" s="1">
        <v>2.31</v>
      </c>
      <c r="AA491" s="1">
        <v>2.31</v>
      </c>
      <c r="AB491" s="1">
        <v>2.1800000000000002</v>
      </c>
      <c r="AC491" s="1">
        <v>2.31</v>
      </c>
      <c r="AD491" s="1">
        <v>2.31</v>
      </c>
      <c r="AE491" s="1">
        <v>2.34</v>
      </c>
      <c r="AF491" s="1">
        <v>2.31</v>
      </c>
      <c r="AG491" s="1">
        <v>2.31</v>
      </c>
      <c r="AH491" s="1">
        <v>2.31</v>
      </c>
      <c r="AI491" s="1">
        <v>2.1800000000000002</v>
      </c>
      <c r="AJ491" s="1">
        <v>2.31</v>
      </c>
      <c r="AK491" s="1">
        <v>2.31</v>
      </c>
      <c r="AL491" s="1">
        <v>2.31</v>
      </c>
      <c r="AM491" s="1">
        <v>2.57</v>
      </c>
      <c r="AN491" s="1">
        <v>2.31</v>
      </c>
      <c r="AO491" s="1">
        <v>2.19</v>
      </c>
      <c r="AQ491" s="83">
        <v>2.1</v>
      </c>
      <c r="AR491" s="83">
        <v>2.31</v>
      </c>
    </row>
    <row r="492" spans="1:44" x14ac:dyDescent="0.25">
      <c r="A492" s="1">
        <v>76042990</v>
      </c>
      <c r="B492" s="1" t="s">
        <v>636</v>
      </c>
      <c r="C492" s="1" t="s">
        <v>630</v>
      </c>
      <c r="D492" s="1">
        <v>2.73</v>
      </c>
      <c r="E492" s="1">
        <v>2.1800000000000002</v>
      </c>
      <c r="F492" s="1">
        <v>2.73</v>
      </c>
      <c r="G492" s="1">
        <v>2.73</v>
      </c>
      <c r="H492" s="1">
        <v>2.1800000000000002</v>
      </c>
      <c r="I492" s="1">
        <v>2.73</v>
      </c>
      <c r="J492" s="1">
        <v>2.73</v>
      </c>
      <c r="K492" s="1">
        <v>2.37</v>
      </c>
      <c r="L492" s="1">
        <v>2.73</v>
      </c>
      <c r="M492" s="1">
        <v>2.84</v>
      </c>
      <c r="N492" s="1">
        <v>2.73</v>
      </c>
      <c r="O492" s="1">
        <v>2.73</v>
      </c>
      <c r="P492" s="1">
        <v>2.1800000000000002</v>
      </c>
      <c r="Q492" s="1">
        <v>2.1800000000000002</v>
      </c>
      <c r="R492" s="1">
        <v>2.73</v>
      </c>
      <c r="S492" s="1">
        <v>2.73</v>
      </c>
      <c r="T492" s="1">
        <v>2.73</v>
      </c>
      <c r="U492" s="1">
        <v>2.1800000000000002</v>
      </c>
      <c r="V492" s="1">
        <v>2.73</v>
      </c>
      <c r="W492" s="1">
        <v>2.73</v>
      </c>
      <c r="X492" s="1">
        <v>2.73</v>
      </c>
      <c r="Y492" s="1">
        <v>2.1800000000000002</v>
      </c>
      <c r="Z492" s="1">
        <v>2.73</v>
      </c>
      <c r="AA492" s="1">
        <v>2.73</v>
      </c>
      <c r="AB492" s="1">
        <v>2.1800000000000002</v>
      </c>
      <c r="AC492" s="1">
        <v>2.73</v>
      </c>
      <c r="AD492" s="1">
        <v>2.73</v>
      </c>
      <c r="AE492" s="1">
        <v>2.34</v>
      </c>
      <c r="AF492" s="1">
        <v>2.73</v>
      </c>
      <c r="AG492" s="1">
        <v>2.73</v>
      </c>
      <c r="AH492" s="1">
        <v>2.73</v>
      </c>
      <c r="AI492" s="1">
        <v>2.1800000000000002</v>
      </c>
      <c r="AJ492" s="1">
        <v>2.73</v>
      </c>
      <c r="AK492" s="1">
        <v>2.73</v>
      </c>
      <c r="AL492" s="1">
        <v>2.73</v>
      </c>
      <c r="AM492" s="1">
        <v>2.57</v>
      </c>
      <c r="AN492" s="1">
        <v>2.73</v>
      </c>
      <c r="AO492" s="1">
        <v>2.2000000000000002</v>
      </c>
      <c r="AQ492" s="83">
        <v>2.1800000000000002</v>
      </c>
      <c r="AR492" s="83">
        <v>2.73</v>
      </c>
    </row>
    <row r="493" spans="1:44" x14ac:dyDescent="0.25">
      <c r="A493" s="1">
        <v>76051100</v>
      </c>
      <c r="B493" s="1" t="s">
        <v>637</v>
      </c>
      <c r="C493" s="1" t="s">
        <v>630</v>
      </c>
      <c r="D493" s="1">
        <v>2.31</v>
      </c>
      <c r="E493" s="1">
        <v>2.1800000000000002</v>
      </c>
      <c r="F493" s="1">
        <v>2.31</v>
      </c>
      <c r="G493" s="1">
        <v>2.31</v>
      </c>
      <c r="H493" s="1">
        <v>2.1800000000000002</v>
      </c>
      <c r="I493" s="1">
        <v>2.31</v>
      </c>
      <c r="J493" s="1">
        <v>2.31</v>
      </c>
      <c r="K493" s="1">
        <v>2.36</v>
      </c>
      <c r="L493" s="1">
        <v>2.31</v>
      </c>
      <c r="M493" s="1">
        <v>2.83</v>
      </c>
      <c r="N493" s="1">
        <v>2.31</v>
      </c>
      <c r="O493" s="1">
        <v>2.31</v>
      </c>
      <c r="P493" s="1">
        <v>2.1800000000000002</v>
      </c>
      <c r="Q493" s="1">
        <v>2.1800000000000002</v>
      </c>
      <c r="R493" s="1">
        <v>2.31</v>
      </c>
      <c r="S493" s="1">
        <v>2.31</v>
      </c>
      <c r="T493" s="1">
        <v>2.31</v>
      </c>
      <c r="U493" s="1">
        <v>2.1800000000000002</v>
      </c>
      <c r="V493" s="1">
        <v>2.31</v>
      </c>
      <c r="W493" s="1">
        <v>2.31</v>
      </c>
      <c r="X493" s="1">
        <v>2.31</v>
      </c>
      <c r="Y493" s="1">
        <v>2.1800000000000002</v>
      </c>
      <c r="Z493" s="1">
        <v>2.31</v>
      </c>
      <c r="AA493" s="1">
        <v>2.31</v>
      </c>
      <c r="AB493" s="1">
        <v>2.1800000000000002</v>
      </c>
      <c r="AC493" s="1">
        <v>2.31</v>
      </c>
      <c r="AD493" s="1">
        <v>2.31</v>
      </c>
      <c r="AE493" s="1">
        <v>2.34</v>
      </c>
      <c r="AF493" s="1">
        <v>2.31</v>
      </c>
      <c r="AG493" s="1">
        <v>2.31</v>
      </c>
      <c r="AH493" s="1">
        <v>2.31</v>
      </c>
      <c r="AI493" s="1">
        <v>2.1800000000000002</v>
      </c>
      <c r="AJ493" s="1">
        <v>2.31</v>
      </c>
      <c r="AK493" s="1">
        <v>2.31</v>
      </c>
      <c r="AL493" s="1">
        <v>2.31</v>
      </c>
      <c r="AM493" s="1">
        <v>2.57</v>
      </c>
      <c r="AN493" s="1">
        <v>2.31</v>
      </c>
      <c r="AO493" s="1">
        <v>2.19</v>
      </c>
      <c r="AQ493" s="83">
        <v>2.1</v>
      </c>
      <c r="AR493" s="83">
        <v>2.31</v>
      </c>
    </row>
    <row r="494" spans="1:44" x14ac:dyDescent="0.25">
      <c r="A494" s="1">
        <v>76051900</v>
      </c>
      <c r="B494" s="1" t="s">
        <v>638</v>
      </c>
      <c r="C494" s="1" t="s">
        <v>630</v>
      </c>
      <c r="D494" s="1">
        <v>2.31</v>
      </c>
      <c r="E494" s="1">
        <v>2.1800000000000002</v>
      </c>
      <c r="F494" s="1">
        <v>2.31</v>
      </c>
      <c r="G494" s="1">
        <v>2.31</v>
      </c>
      <c r="H494" s="1">
        <v>2.1800000000000002</v>
      </c>
      <c r="I494" s="1">
        <v>2.31</v>
      </c>
      <c r="J494" s="1">
        <v>2.31</v>
      </c>
      <c r="K494" s="1">
        <v>2.36</v>
      </c>
      <c r="L494" s="1">
        <v>2.31</v>
      </c>
      <c r="M494" s="1">
        <v>2.83</v>
      </c>
      <c r="N494" s="1">
        <v>2.31</v>
      </c>
      <c r="O494" s="1">
        <v>2.31</v>
      </c>
      <c r="P494" s="1">
        <v>2.1800000000000002</v>
      </c>
      <c r="Q494" s="1">
        <v>2.1800000000000002</v>
      </c>
      <c r="R494" s="1">
        <v>2.31</v>
      </c>
      <c r="S494" s="1">
        <v>2.31</v>
      </c>
      <c r="T494" s="1">
        <v>2.31</v>
      </c>
      <c r="U494" s="1">
        <v>2.1800000000000002</v>
      </c>
      <c r="V494" s="1">
        <v>2.31</v>
      </c>
      <c r="W494" s="1">
        <v>2.31</v>
      </c>
      <c r="X494" s="1">
        <v>2.31</v>
      </c>
      <c r="Y494" s="1">
        <v>2.1800000000000002</v>
      </c>
      <c r="Z494" s="1">
        <v>2.31</v>
      </c>
      <c r="AA494" s="1">
        <v>2.31</v>
      </c>
      <c r="AB494" s="1">
        <v>2.1800000000000002</v>
      </c>
      <c r="AC494" s="1">
        <v>2.31</v>
      </c>
      <c r="AD494" s="1">
        <v>2.31</v>
      </c>
      <c r="AE494" s="1">
        <v>2.34</v>
      </c>
      <c r="AF494" s="1">
        <v>2.31</v>
      </c>
      <c r="AG494" s="1">
        <v>2.31</v>
      </c>
      <c r="AH494" s="1">
        <v>2.31</v>
      </c>
      <c r="AI494" s="1">
        <v>2.1800000000000002</v>
      </c>
      <c r="AJ494" s="1">
        <v>2.31</v>
      </c>
      <c r="AK494" s="1">
        <v>2.31</v>
      </c>
      <c r="AL494" s="1">
        <v>2.31</v>
      </c>
      <c r="AM494" s="1">
        <v>2.57</v>
      </c>
      <c r="AN494" s="1">
        <v>2.31</v>
      </c>
      <c r="AO494" s="1">
        <v>2.19</v>
      </c>
      <c r="AQ494" s="83">
        <v>2.1</v>
      </c>
      <c r="AR494" s="83">
        <v>2.31</v>
      </c>
    </row>
    <row r="495" spans="1:44" x14ac:dyDescent="0.25">
      <c r="A495" s="1">
        <v>76052100</v>
      </c>
      <c r="B495" s="1" t="s">
        <v>639</v>
      </c>
      <c r="C495" s="1" t="s">
        <v>630</v>
      </c>
      <c r="D495" s="1">
        <v>2.31</v>
      </c>
      <c r="E495" s="1">
        <v>2.1800000000000002</v>
      </c>
      <c r="F495" s="1">
        <v>2.31</v>
      </c>
      <c r="G495" s="1">
        <v>2.31</v>
      </c>
      <c r="H495" s="1">
        <v>2.1800000000000002</v>
      </c>
      <c r="I495" s="1">
        <v>2.31</v>
      </c>
      <c r="J495" s="1">
        <v>2.31</v>
      </c>
      <c r="K495" s="1">
        <v>2.36</v>
      </c>
      <c r="L495" s="1">
        <v>2.31</v>
      </c>
      <c r="M495" s="1">
        <v>2.83</v>
      </c>
      <c r="N495" s="1">
        <v>2.31</v>
      </c>
      <c r="O495" s="1">
        <v>2.31</v>
      </c>
      <c r="P495" s="1">
        <v>2.1800000000000002</v>
      </c>
      <c r="Q495" s="1">
        <v>2.1800000000000002</v>
      </c>
      <c r="R495" s="1">
        <v>2.31</v>
      </c>
      <c r="S495" s="1">
        <v>2.31</v>
      </c>
      <c r="T495" s="1">
        <v>2.31</v>
      </c>
      <c r="U495" s="1">
        <v>2.1800000000000002</v>
      </c>
      <c r="V495" s="1">
        <v>2.31</v>
      </c>
      <c r="W495" s="1">
        <v>2.31</v>
      </c>
      <c r="X495" s="1">
        <v>2.31</v>
      </c>
      <c r="Y495" s="1">
        <v>2.1800000000000002</v>
      </c>
      <c r="Z495" s="1">
        <v>2.31</v>
      </c>
      <c r="AA495" s="1">
        <v>2.31</v>
      </c>
      <c r="AB495" s="1">
        <v>2.1800000000000002</v>
      </c>
      <c r="AC495" s="1">
        <v>2.31</v>
      </c>
      <c r="AD495" s="1">
        <v>2.31</v>
      </c>
      <c r="AE495" s="1">
        <v>2.34</v>
      </c>
      <c r="AF495" s="1">
        <v>2.31</v>
      </c>
      <c r="AG495" s="1">
        <v>2.31</v>
      </c>
      <c r="AH495" s="1">
        <v>2.31</v>
      </c>
      <c r="AI495" s="1">
        <v>2.1800000000000002</v>
      </c>
      <c r="AJ495" s="1">
        <v>2.31</v>
      </c>
      <c r="AK495" s="1">
        <v>2.31</v>
      </c>
      <c r="AL495" s="1">
        <v>2.31</v>
      </c>
      <c r="AM495" s="1">
        <v>2.57</v>
      </c>
      <c r="AN495" s="1">
        <v>2.31</v>
      </c>
      <c r="AO495" s="1">
        <v>2.19</v>
      </c>
      <c r="AQ495" s="83">
        <v>2.1</v>
      </c>
      <c r="AR495" s="83">
        <v>2.31</v>
      </c>
    </row>
    <row r="496" spans="1:44" x14ac:dyDescent="0.25">
      <c r="A496" s="1">
        <v>76052900</v>
      </c>
      <c r="B496" s="1" t="s">
        <v>640</v>
      </c>
      <c r="C496" s="1" t="s">
        <v>630</v>
      </c>
      <c r="D496" s="1">
        <v>2.31</v>
      </c>
      <c r="E496" s="1">
        <v>2.1800000000000002</v>
      </c>
      <c r="F496" s="1">
        <v>2.31</v>
      </c>
      <c r="G496" s="1">
        <v>2.31</v>
      </c>
      <c r="H496" s="1">
        <v>2.1800000000000002</v>
      </c>
      <c r="I496" s="1">
        <v>2.31</v>
      </c>
      <c r="J496" s="1">
        <v>2.31</v>
      </c>
      <c r="K496" s="1">
        <v>2.36</v>
      </c>
      <c r="L496" s="1">
        <v>2.31</v>
      </c>
      <c r="M496" s="1">
        <v>2.83</v>
      </c>
      <c r="N496" s="1">
        <v>2.31</v>
      </c>
      <c r="O496" s="1">
        <v>2.31</v>
      </c>
      <c r="P496" s="1">
        <v>2.1800000000000002</v>
      </c>
      <c r="Q496" s="1">
        <v>2.1800000000000002</v>
      </c>
      <c r="R496" s="1">
        <v>2.31</v>
      </c>
      <c r="S496" s="1">
        <v>2.31</v>
      </c>
      <c r="T496" s="1">
        <v>2.31</v>
      </c>
      <c r="U496" s="1">
        <v>2.1800000000000002</v>
      </c>
      <c r="V496" s="1">
        <v>2.31</v>
      </c>
      <c r="W496" s="1">
        <v>2.31</v>
      </c>
      <c r="X496" s="1">
        <v>2.31</v>
      </c>
      <c r="Y496" s="1">
        <v>2.1800000000000002</v>
      </c>
      <c r="Z496" s="1">
        <v>2.31</v>
      </c>
      <c r="AA496" s="1">
        <v>2.31</v>
      </c>
      <c r="AB496" s="1">
        <v>2.1800000000000002</v>
      </c>
      <c r="AC496" s="1">
        <v>2.31</v>
      </c>
      <c r="AD496" s="1">
        <v>2.31</v>
      </c>
      <c r="AE496" s="1">
        <v>2.34</v>
      </c>
      <c r="AF496" s="1">
        <v>2.31</v>
      </c>
      <c r="AG496" s="1">
        <v>2.31</v>
      </c>
      <c r="AH496" s="1">
        <v>2.31</v>
      </c>
      <c r="AI496" s="1">
        <v>2.1800000000000002</v>
      </c>
      <c r="AJ496" s="1">
        <v>2.31</v>
      </c>
      <c r="AK496" s="1">
        <v>2.31</v>
      </c>
      <c r="AL496" s="1">
        <v>2.31</v>
      </c>
      <c r="AM496" s="1">
        <v>2.57</v>
      </c>
      <c r="AN496" s="1">
        <v>2.31</v>
      </c>
      <c r="AO496" s="1">
        <v>2.19</v>
      </c>
      <c r="AQ496" s="83">
        <v>2.1</v>
      </c>
      <c r="AR496" s="83">
        <v>2.31</v>
      </c>
    </row>
    <row r="497" spans="1:44" x14ac:dyDescent="0.25">
      <c r="A497" s="1">
        <v>76061130</v>
      </c>
      <c r="B497" s="1" t="s">
        <v>641</v>
      </c>
      <c r="C497" s="1" t="s">
        <v>630</v>
      </c>
      <c r="D497" s="1">
        <v>2.86</v>
      </c>
      <c r="E497" s="1">
        <v>2.41</v>
      </c>
      <c r="F497" s="1">
        <v>2.86</v>
      </c>
      <c r="G497" s="1">
        <v>2.86</v>
      </c>
      <c r="H497" s="1">
        <v>2.41</v>
      </c>
      <c r="I497" s="1">
        <v>2.86</v>
      </c>
      <c r="J497" s="1">
        <v>2.86</v>
      </c>
      <c r="K497" s="1">
        <v>2.6</v>
      </c>
      <c r="L497" s="1">
        <v>2.86</v>
      </c>
      <c r="M497" s="1">
        <v>3.07</v>
      </c>
      <c r="N497" s="1">
        <v>2.86</v>
      </c>
      <c r="O497" s="1">
        <v>2.86</v>
      </c>
      <c r="P497" s="1">
        <v>2.41</v>
      </c>
      <c r="Q497" s="1">
        <v>2.41</v>
      </c>
      <c r="R497" s="1">
        <v>2.86</v>
      </c>
      <c r="S497" s="1">
        <v>2.86</v>
      </c>
      <c r="T497" s="1">
        <v>2.86</v>
      </c>
      <c r="U497" s="1">
        <v>2.41</v>
      </c>
      <c r="V497" s="1">
        <v>2.86</v>
      </c>
      <c r="W497" s="1">
        <v>2.86</v>
      </c>
      <c r="X497" s="1">
        <v>2.86</v>
      </c>
      <c r="Y497" s="1">
        <v>2.41</v>
      </c>
      <c r="Z497" s="1">
        <v>2.86</v>
      </c>
      <c r="AA497" s="1">
        <v>2.86</v>
      </c>
      <c r="AB497" s="1">
        <v>2.41</v>
      </c>
      <c r="AC497" s="1">
        <v>2.86</v>
      </c>
      <c r="AD497" s="1">
        <v>2.86</v>
      </c>
      <c r="AE497" s="1">
        <v>2.57</v>
      </c>
      <c r="AF497" s="1">
        <v>2.86</v>
      </c>
      <c r="AG497" s="1">
        <v>2.86</v>
      </c>
      <c r="AH497" s="1">
        <v>2.86</v>
      </c>
      <c r="AI497" s="1">
        <v>2.41</v>
      </c>
      <c r="AJ497" s="1">
        <v>2.86</v>
      </c>
      <c r="AK497" s="1">
        <v>2.86</v>
      </c>
      <c r="AL497" s="1">
        <v>2.86</v>
      </c>
      <c r="AM497" s="1">
        <v>2.8</v>
      </c>
      <c r="AN497" s="1">
        <v>2.86</v>
      </c>
      <c r="AO497" s="1">
        <v>2.42</v>
      </c>
      <c r="AQ497" s="83">
        <v>2.1800000000000002</v>
      </c>
      <c r="AR497" s="83">
        <v>2.86</v>
      </c>
    </row>
    <row r="498" spans="1:44" x14ac:dyDescent="0.25">
      <c r="A498" s="1">
        <v>76061150</v>
      </c>
      <c r="B498" s="1" t="s">
        <v>642</v>
      </c>
      <c r="C498" s="1" t="s">
        <v>630</v>
      </c>
      <c r="D498" s="1">
        <v>2.86</v>
      </c>
      <c r="E498" s="1">
        <v>2.41</v>
      </c>
      <c r="F498" s="1">
        <v>2.86</v>
      </c>
      <c r="G498" s="1">
        <v>2.86</v>
      </c>
      <c r="H498" s="1">
        <v>2.41</v>
      </c>
      <c r="I498" s="1">
        <v>2.86</v>
      </c>
      <c r="J498" s="1">
        <v>2.86</v>
      </c>
      <c r="K498" s="1">
        <v>2.6</v>
      </c>
      <c r="L498" s="1">
        <v>2.86</v>
      </c>
      <c r="M498" s="1">
        <v>3.07</v>
      </c>
      <c r="N498" s="1">
        <v>2.86</v>
      </c>
      <c r="O498" s="1">
        <v>2.86</v>
      </c>
      <c r="P498" s="1">
        <v>2.41</v>
      </c>
      <c r="Q498" s="1">
        <v>2.41</v>
      </c>
      <c r="R498" s="1">
        <v>2.86</v>
      </c>
      <c r="S498" s="1">
        <v>2.86</v>
      </c>
      <c r="T498" s="1">
        <v>2.86</v>
      </c>
      <c r="U498" s="1">
        <v>2.41</v>
      </c>
      <c r="V498" s="1">
        <v>2.86</v>
      </c>
      <c r="W498" s="1">
        <v>2.86</v>
      </c>
      <c r="X498" s="1">
        <v>2.86</v>
      </c>
      <c r="Y498" s="1">
        <v>2.41</v>
      </c>
      <c r="Z498" s="1">
        <v>2.86</v>
      </c>
      <c r="AA498" s="1">
        <v>2.86</v>
      </c>
      <c r="AB498" s="1">
        <v>2.41</v>
      </c>
      <c r="AC498" s="1">
        <v>2.86</v>
      </c>
      <c r="AD498" s="1">
        <v>2.86</v>
      </c>
      <c r="AE498" s="1">
        <v>2.57</v>
      </c>
      <c r="AF498" s="1">
        <v>2.86</v>
      </c>
      <c r="AG498" s="1">
        <v>2.86</v>
      </c>
      <c r="AH498" s="1">
        <v>2.86</v>
      </c>
      <c r="AI498" s="1">
        <v>2.41</v>
      </c>
      <c r="AJ498" s="1">
        <v>2.86</v>
      </c>
      <c r="AK498" s="1">
        <v>2.86</v>
      </c>
      <c r="AL498" s="1">
        <v>2.86</v>
      </c>
      <c r="AM498" s="1">
        <v>2.8</v>
      </c>
      <c r="AN498" s="1">
        <v>2.86</v>
      </c>
      <c r="AO498" s="1">
        <v>2.42</v>
      </c>
      <c r="AQ498" s="83">
        <v>2.1800000000000002</v>
      </c>
      <c r="AR498" s="83">
        <v>2.86</v>
      </c>
    </row>
    <row r="499" spans="1:44" x14ac:dyDescent="0.25">
      <c r="A499" s="1">
        <v>76061191</v>
      </c>
      <c r="B499" s="1" t="s">
        <v>643</v>
      </c>
      <c r="C499" s="1" t="s">
        <v>630</v>
      </c>
      <c r="D499" s="1">
        <v>2.86</v>
      </c>
      <c r="E499" s="1">
        <v>2.41</v>
      </c>
      <c r="F499" s="1">
        <v>2.86</v>
      </c>
      <c r="G499" s="1">
        <v>2.86</v>
      </c>
      <c r="H499" s="1">
        <v>2.41</v>
      </c>
      <c r="I499" s="1">
        <v>2.86</v>
      </c>
      <c r="J499" s="1">
        <v>2.86</v>
      </c>
      <c r="K499" s="1">
        <v>2.6</v>
      </c>
      <c r="L499" s="1">
        <v>2.86</v>
      </c>
      <c r="M499" s="1">
        <v>3.07</v>
      </c>
      <c r="N499" s="1">
        <v>2.86</v>
      </c>
      <c r="O499" s="1">
        <v>2.86</v>
      </c>
      <c r="P499" s="1">
        <v>2.41</v>
      </c>
      <c r="Q499" s="1">
        <v>2.41</v>
      </c>
      <c r="R499" s="1">
        <v>2.86</v>
      </c>
      <c r="S499" s="1">
        <v>2.86</v>
      </c>
      <c r="T499" s="1">
        <v>2.86</v>
      </c>
      <c r="U499" s="1">
        <v>2.41</v>
      </c>
      <c r="V499" s="1">
        <v>2.86</v>
      </c>
      <c r="W499" s="1">
        <v>2.86</v>
      </c>
      <c r="X499" s="1">
        <v>2.86</v>
      </c>
      <c r="Y499" s="1">
        <v>2.41</v>
      </c>
      <c r="Z499" s="1">
        <v>2.86</v>
      </c>
      <c r="AA499" s="1">
        <v>2.86</v>
      </c>
      <c r="AB499" s="1">
        <v>2.41</v>
      </c>
      <c r="AC499" s="1">
        <v>2.86</v>
      </c>
      <c r="AD499" s="1">
        <v>2.86</v>
      </c>
      <c r="AE499" s="1">
        <v>2.57</v>
      </c>
      <c r="AF499" s="1">
        <v>2.86</v>
      </c>
      <c r="AG499" s="1">
        <v>2.86</v>
      </c>
      <c r="AH499" s="1">
        <v>2.86</v>
      </c>
      <c r="AI499" s="1">
        <v>2.41</v>
      </c>
      <c r="AJ499" s="1">
        <v>2.86</v>
      </c>
      <c r="AK499" s="1">
        <v>2.86</v>
      </c>
      <c r="AL499" s="1">
        <v>2.86</v>
      </c>
      <c r="AM499" s="1">
        <v>2.8</v>
      </c>
      <c r="AN499" s="1">
        <v>2.86</v>
      </c>
      <c r="AO499" s="1">
        <v>2.42</v>
      </c>
      <c r="AQ499" s="83">
        <v>2.1800000000000002</v>
      </c>
      <c r="AR499" s="83">
        <v>2.86</v>
      </c>
    </row>
    <row r="500" spans="1:44" x14ac:dyDescent="0.25">
      <c r="A500" s="1">
        <v>76061193</v>
      </c>
      <c r="B500" s="1" t="s">
        <v>644</v>
      </c>
      <c r="C500" s="1" t="s">
        <v>630</v>
      </c>
      <c r="D500" s="1">
        <v>2.86</v>
      </c>
      <c r="E500" s="1">
        <v>2.41</v>
      </c>
      <c r="F500" s="1">
        <v>2.86</v>
      </c>
      <c r="G500" s="1">
        <v>2.86</v>
      </c>
      <c r="H500" s="1">
        <v>2.41</v>
      </c>
      <c r="I500" s="1">
        <v>2.86</v>
      </c>
      <c r="J500" s="1">
        <v>2.86</v>
      </c>
      <c r="K500" s="1">
        <v>2.6</v>
      </c>
      <c r="L500" s="1">
        <v>2.86</v>
      </c>
      <c r="M500" s="1">
        <v>3.07</v>
      </c>
      <c r="N500" s="1">
        <v>2.86</v>
      </c>
      <c r="O500" s="1">
        <v>2.86</v>
      </c>
      <c r="P500" s="1">
        <v>2.41</v>
      </c>
      <c r="Q500" s="1">
        <v>2.41</v>
      </c>
      <c r="R500" s="1">
        <v>2.86</v>
      </c>
      <c r="S500" s="1">
        <v>2.86</v>
      </c>
      <c r="T500" s="1">
        <v>2.86</v>
      </c>
      <c r="U500" s="1">
        <v>2.41</v>
      </c>
      <c r="V500" s="1">
        <v>2.86</v>
      </c>
      <c r="W500" s="1">
        <v>2.86</v>
      </c>
      <c r="X500" s="1">
        <v>2.86</v>
      </c>
      <c r="Y500" s="1">
        <v>2.41</v>
      </c>
      <c r="Z500" s="1">
        <v>2.86</v>
      </c>
      <c r="AA500" s="1">
        <v>2.86</v>
      </c>
      <c r="AB500" s="1">
        <v>2.41</v>
      </c>
      <c r="AC500" s="1">
        <v>2.86</v>
      </c>
      <c r="AD500" s="1">
        <v>2.86</v>
      </c>
      <c r="AE500" s="1">
        <v>2.57</v>
      </c>
      <c r="AF500" s="1">
        <v>2.86</v>
      </c>
      <c r="AG500" s="1">
        <v>2.86</v>
      </c>
      <c r="AH500" s="1">
        <v>2.86</v>
      </c>
      <c r="AI500" s="1">
        <v>2.41</v>
      </c>
      <c r="AJ500" s="1">
        <v>2.86</v>
      </c>
      <c r="AK500" s="1">
        <v>2.86</v>
      </c>
      <c r="AL500" s="1">
        <v>2.86</v>
      </c>
      <c r="AM500" s="1">
        <v>2.8</v>
      </c>
      <c r="AN500" s="1">
        <v>2.86</v>
      </c>
      <c r="AO500" s="1">
        <v>2.42</v>
      </c>
      <c r="AQ500" s="83">
        <v>2.1800000000000002</v>
      </c>
      <c r="AR500" s="83">
        <v>2.86</v>
      </c>
    </row>
    <row r="501" spans="1:44" x14ac:dyDescent="0.25">
      <c r="A501" s="1">
        <v>76061199</v>
      </c>
      <c r="B501" s="1" t="s">
        <v>645</v>
      </c>
      <c r="C501" s="1" t="s">
        <v>630</v>
      </c>
      <c r="D501" s="1">
        <v>2.86</v>
      </c>
      <c r="E501" s="1">
        <v>2.41</v>
      </c>
      <c r="F501" s="1">
        <v>2.86</v>
      </c>
      <c r="G501" s="1">
        <v>2.86</v>
      </c>
      <c r="H501" s="1">
        <v>2.41</v>
      </c>
      <c r="I501" s="1">
        <v>2.86</v>
      </c>
      <c r="J501" s="1">
        <v>2.86</v>
      </c>
      <c r="K501" s="1">
        <v>2.6</v>
      </c>
      <c r="L501" s="1">
        <v>2.86</v>
      </c>
      <c r="M501" s="1">
        <v>3.07</v>
      </c>
      <c r="N501" s="1">
        <v>2.86</v>
      </c>
      <c r="O501" s="1">
        <v>2.86</v>
      </c>
      <c r="P501" s="1">
        <v>2.41</v>
      </c>
      <c r="Q501" s="1">
        <v>2.41</v>
      </c>
      <c r="R501" s="1">
        <v>2.86</v>
      </c>
      <c r="S501" s="1">
        <v>2.86</v>
      </c>
      <c r="T501" s="1">
        <v>2.86</v>
      </c>
      <c r="U501" s="1">
        <v>2.41</v>
      </c>
      <c r="V501" s="1">
        <v>2.86</v>
      </c>
      <c r="W501" s="1">
        <v>2.86</v>
      </c>
      <c r="X501" s="1">
        <v>2.86</v>
      </c>
      <c r="Y501" s="1">
        <v>2.41</v>
      </c>
      <c r="Z501" s="1">
        <v>2.86</v>
      </c>
      <c r="AA501" s="1">
        <v>2.86</v>
      </c>
      <c r="AB501" s="1">
        <v>2.41</v>
      </c>
      <c r="AC501" s="1">
        <v>2.86</v>
      </c>
      <c r="AD501" s="1">
        <v>2.86</v>
      </c>
      <c r="AE501" s="1">
        <v>2.57</v>
      </c>
      <c r="AF501" s="1">
        <v>2.86</v>
      </c>
      <c r="AG501" s="1">
        <v>2.86</v>
      </c>
      <c r="AH501" s="1">
        <v>2.86</v>
      </c>
      <c r="AI501" s="1">
        <v>2.41</v>
      </c>
      <c r="AJ501" s="1">
        <v>2.86</v>
      </c>
      <c r="AK501" s="1">
        <v>2.86</v>
      </c>
      <c r="AL501" s="1">
        <v>2.86</v>
      </c>
      <c r="AM501" s="1">
        <v>2.8</v>
      </c>
      <c r="AN501" s="1">
        <v>2.86</v>
      </c>
      <c r="AO501" s="1">
        <v>2.42</v>
      </c>
      <c r="AQ501" s="83">
        <v>2.1800000000000002</v>
      </c>
      <c r="AR501" s="83">
        <v>2.86</v>
      </c>
    </row>
    <row r="502" spans="1:44" x14ac:dyDescent="0.25">
      <c r="A502" s="1">
        <v>76061211</v>
      </c>
      <c r="B502" s="1" t="s">
        <v>646</v>
      </c>
      <c r="C502" s="1" t="s">
        <v>630</v>
      </c>
      <c r="D502" s="1">
        <v>2.86</v>
      </c>
      <c r="E502" s="1">
        <v>2.41</v>
      </c>
      <c r="F502" s="1">
        <v>2.86</v>
      </c>
      <c r="G502" s="1">
        <v>2.86</v>
      </c>
      <c r="H502" s="1">
        <v>2.41</v>
      </c>
      <c r="I502" s="1">
        <v>2.86</v>
      </c>
      <c r="J502" s="1">
        <v>2.86</v>
      </c>
      <c r="K502" s="1">
        <v>2.6</v>
      </c>
      <c r="L502" s="1">
        <v>2.86</v>
      </c>
      <c r="M502" s="1">
        <v>3.07</v>
      </c>
      <c r="N502" s="1">
        <v>2.86</v>
      </c>
      <c r="O502" s="1">
        <v>2.86</v>
      </c>
      <c r="P502" s="1">
        <v>2.41</v>
      </c>
      <c r="Q502" s="1">
        <v>2.41</v>
      </c>
      <c r="R502" s="1">
        <v>2.86</v>
      </c>
      <c r="S502" s="1">
        <v>2.86</v>
      </c>
      <c r="T502" s="1">
        <v>2.86</v>
      </c>
      <c r="U502" s="1">
        <v>2.41</v>
      </c>
      <c r="V502" s="1">
        <v>2.86</v>
      </c>
      <c r="W502" s="1">
        <v>2.86</v>
      </c>
      <c r="X502" s="1">
        <v>2.86</v>
      </c>
      <c r="Y502" s="1">
        <v>2.41</v>
      </c>
      <c r="Z502" s="1">
        <v>2.86</v>
      </c>
      <c r="AA502" s="1">
        <v>2.86</v>
      </c>
      <c r="AB502" s="1">
        <v>2.41</v>
      </c>
      <c r="AC502" s="1">
        <v>2.86</v>
      </c>
      <c r="AD502" s="1">
        <v>2.86</v>
      </c>
      <c r="AE502" s="1">
        <v>2.57</v>
      </c>
      <c r="AF502" s="1">
        <v>2.86</v>
      </c>
      <c r="AG502" s="1">
        <v>2.86</v>
      </c>
      <c r="AH502" s="1">
        <v>2.86</v>
      </c>
      <c r="AI502" s="1">
        <v>2.41</v>
      </c>
      <c r="AJ502" s="1">
        <v>2.86</v>
      </c>
      <c r="AK502" s="1">
        <v>2.86</v>
      </c>
      <c r="AL502" s="1">
        <v>2.86</v>
      </c>
      <c r="AM502" s="1">
        <v>2.8</v>
      </c>
      <c r="AN502" s="1">
        <v>2.86</v>
      </c>
      <c r="AO502" s="1">
        <v>2.42</v>
      </c>
      <c r="AQ502" s="83">
        <v>2.1800000000000002</v>
      </c>
      <c r="AR502" s="83">
        <v>2.86</v>
      </c>
    </row>
    <row r="503" spans="1:44" x14ac:dyDescent="0.25">
      <c r="A503" s="1">
        <v>76061219</v>
      </c>
      <c r="B503" s="1" t="s">
        <v>647</v>
      </c>
      <c r="C503" s="1" t="s">
        <v>630</v>
      </c>
      <c r="D503" s="1">
        <v>2.86</v>
      </c>
      <c r="E503" s="1">
        <v>2.41</v>
      </c>
      <c r="F503" s="1">
        <v>2.86</v>
      </c>
      <c r="G503" s="1">
        <v>2.86</v>
      </c>
      <c r="H503" s="1">
        <v>2.41</v>
      </c>
      <c r="I503" s="1">
        <v>2.86</v>
      </c>
      <c r="J503" s="1">
        <v>2.86</v>
      </c>
      <c r="K503" s="1">
        <v>2.6</v>
      </c>
      <c r="L503" s="1">
        <v>2.86</v>
      </c>
      <c r="M503" s="1">
        <v>3.07</v>
      </c>
      <c r="N503" s="1">
        <v>2.86</v>
      </c>
      <c r="O503" s="1">
        <v>2.86</v>
      </c>
      <c r="P503" s="1">
        <v>2.41</v>
      </c>
      <c r="Q503" s="1">
        <v>2.41</v>
      </c>
      <c r="R503" s="1">
        <v>2.86</v>
      </c>
      <c r="S503" s="1">
        <v>2.86</v>
      </c>
      <c r="T503" s="1">
        <v>2.86</v>
      </c>
      <c r="U503" s="1">
        <v>2.41</v>
      </c>
      <c r="V503" s="1">
        <v>2.86</v>
      </c>
      <c r="W503" s="1">
        <v>2.86</v>
      </c>
      <c r="X503" s="1">
        <v>2.86</v>
      </c>
      <c r="Y503" s="1">
        <v>2.41</v>
      </c>
      <c r="Z503" s="1">
        <v>2.86</v>
      </c>
      <c r="AA503" s="1">
        <v>2.86</v>
      </c>
      <c r="AB503" s="1">
        <v>2.41</v>
      </c>
      <c r="AC503" s="1">
        <v>2.86</v>
      </c>
      <c r="AD503" s="1">
        <v>2.86</v>
      </c>
      <c r="AE503" s="1">
        <v>2.57</v>
      </c>
      <c r="AF503" s="1">
        <v>2.86</v>
      </c>
      <c r="AG503" s="1">
        <v>2.86</v>
      </c>
      <c r="AH503" s="1">
        <v>2.86</v>
      </c>
      <c r="AI503" s="1">
        <v>2.41</v>
      </c>
      <c r="AJ503" s="1">
        <v>2.86</v>
      </c>
      <c r="AK503" s="1">
        <v>2.86</v>
      </c>
      <c r="AL503" s="1">
        <v>2.86</v>
      </c>
      <c r="AM503" s="1">
        <v>2.8</v>
      </c>
      <c r="AN503" s="1">
        <v>2.86</v>
      </c>
      <c r="AO503" s="1">
        <v>2.42</v>
      </c>
      <c r="AQ503" s="83">
        <v>2.1800000000000002</v>
      </c>
      <c r="AR503" s="83">
        <v>2.86</v>
      </c>
    </row>
    <row r="504" spans="1:44" x14ac:dyDescent="0.25">
      <c r="A504" s="1">
        <v>76061230</v>
      </c>
      <c r="B504" s="1" t="s">
        <v>648</v>
      </c>
      <c r="C504" s="1" t="s">
        <v>630</v>
      </c>
      <c r="D504" s="1">
        <v>2.86</v>
      </c>
      <c r="E504" s="1">
        <v>2.41</v>
      </c>
      <c r="F504" s="1">
        <v>2.86</v>
      </c>
      <c r="G504" s="1">
        <v>2.86</v>
      </c>
      <c r="H504" s="1">
        <v>2.41</v>
      </c>
      <c r="I504" s="1">
        <v>2.86</v>
      </c>
      <c r="J504" s="1">
        <v>2.86</v>
      </c>
      <c r="K504" s="1">
        <v>2.6</v>
      </c>
      <c r="L504" s="1">
        <v>2.86</v>
      </c>
      <c r="M504" s="1">
        <v>3.07</v>
      </c>
      <c r="N504" s="1">
        <v>2.86</v>
      </c>
      <c r="O504" s="1">
        <v>2.86</v>
      </c>
      <c r="P504" s="1">
        <v>2.41</v>
      </c>
      <c r="Q504" s="1">
        <v>2.41</v>
      </c>
      <c r="R504" s="1">
        <v>2.86</v>
      </c>
      <c r="S504" s="1">
        <v>2.86</v>
      </c>
      <c r="T504" s="1">
        <v>2.86</v>
      </c>
      <c r="U504" s="1">
        <v>2.41</v>
      </c>
      <c r="V504" s="1">
        <v>2.86</v>
      </c>
      <c r="W504" s="1">
        <v>2.86</v>
      </c>
      <c r="X504" s="1">
        <v>2.86</v>
      </c>
      <c r="Y504" s="1">
        <v>2.41</v>
      </c>
      <c r="Z504" s="1">
        <v>2.86</v>
      </c>
      <c r="AA504" s="1">
        <v>2.86</v>
      </c>
      <c r="AB504" s="1">
        <v>2.41</v>
      </c>
      <c r="AC504" s="1">
        <v>2.86</v>
      </c>
      <c r="AD504" s="1">
        <v>2.86</v>
      </c>
      <c r="AE504" s="1">
        <v>2.57</v>
      </c>
      <c r="AF504" s="1">
        <v>2.86</v>
      </c>
      <c r="AG504" s="1">
        <v>2.86</v>
      </c>
      <c r="AH504" s="1">
        <v>2.86</v>
      </c>
      <c r="AI504" s="1">
        <v>2.41</v>
      </c>
      <c r="AJ504" s="1">
        <v>2.86</v>
      </c>
      <c r="AK504" s="1">
        <v>2.86</v>
      </c>
      <c r="AL504" s="1">
        <v>2.86</v>
      </c>
      <c r="AM504" s="1">
        <v>2.8</v>
      </c>
      <c r="AN504" s="1">
        <v>2.86</v>
      </c>
      <c r="AO504" s="1">
        <v>2.42</v>
      </c>
      <c r="AQ504" s="83">
        <v>2.1800000000000002</v>
      </c>
      <c r="AR504" s="83">
        <v>2.86</v>
      </c>
    </row>
    <row r="505" spans="1:44" x14ac:dyDescent="0.25">
      <c r="A505" s="1">
        <v>76061250</v>
      </c>
      <c r="B505" s="1" t="s">
        <v>649</v>
      </c>
      <c r="C505" s="1" t="s">
        <v>630</v>
      </c>
      <c r="D505" s="1">
        <v>2.86</v>
      </c>
      <c r="E505" s="1">
        <v>2.41</v>
      </c>
      <c r="F505" s="1">
        <v>2.86</v>
      </c>
      <c r="G505" s="1">
        <v>2.86</v>
      </c>
      <c r="H505" s="1">
        <v>2.41</v>
      </c>
      <c r="I505" s="1">
        <v>2.86</v>
      </c>
      <c r="J505" s="1">
        <v>2.86</v>
      </c>
      <c r="K505" s="1">
        <v>2.6</v>
      </c>
      <c r="L505" s="1">
        <v>2.86</v>
      </c>
      <c r="M505" s="1">
        <v>3.07</v>
      </c>
      <c r="N505" s="1">
        <v>2.86</v>
      </c>
      <c r="O505" s="1">
        <v>2.86</v>
      </c>
      <c r="P505" s="1">
        <v>2.41</v>
      </c>
      <c r="Q505" s="1">
        <v>2.41</v>
      </c>
      <c r="R505" s="1">
        <v>2.86</v>
      </c>
      <c r="S505" s="1">
        <v>2.86</v>
      </c>
      <c r="T505" s="1">
        <v>2.86</v>
      </c>
      <c r="U505" s="1">
        <v>2.41</v>
      </c>
      <c r="V505" s="1">
        <v>2.86</v>
      </c>
      <c r="W505" s="1">
        <v>2.86</v>
      </c>
      <c r="X505" s="1">
        <v>2.86</v>
      </c>
      <c r="Y505" s="1">
        <v>2.41</v>
      </c>
      <c r="Z505" s="1">
        <v>2.86</v>
      </c>
      <c r="AA505" s="1">
        <v>2.86</v>
      </c>
      <c r="AB505" s="1">
        <v>2.41</v>
      </c>
      <c r="AC505" s="1">
        <v>2.86</v>
      </c>
      <c r="AD505" s="1">
        <v>2.86</v>
      </c>
      <c r="AE505" s="1">
        <v>2.57</v>
      </c>
      <c r="AF505" s="1">
        <v>2.86</v>
      </c>
      <c r="AG505" s="1">
        <v>2.86</v>
      </c>
      <c r="AH505" s="1">
        <v>2.86</v>
      </c>
      <c r="AI505" s="1">
        <v>2.41</v>
      </c>
      <c r="AJ505" s="1">
        <v>2.86</v>
      </c>
      <c r="AK505" s="1">
        <v>2.86</v>
      </c>
      <c r="AL505" s="1">
        <v>2.86</v>
      </c>
      <c r="AM505" s="1">
        <v>2.8</v>
      </c>
      <c r="AN505" s="1">
        <v>2.86</v>
      </c>
      <c r="AO505" s="1">
        <v>2.42</v>
      </c>
      <c r="AQ505" s="83">
        <v>2.1800000000000002</v>
      </c>
      <c r="AR505" s="83">
        <v>2.86</v>
      </c>
    </row>
    <row r="506" spans="1:44" x14ac:dyDescent="0.25">
      <c r="A506" s="1">
        <v>76061292</v>
      </c>
      <c r="B506" s="1" t="s">
        <v>650</v>
      </c>
      <c r="C506" s="1" t="s">
        <v>630</v>
      </c>
      <c r="D506" s="1">
        <v>2.86</v>
      </c>
      <c r="E506" s="1">
        <v>2.41</v>
      </c>
      <c r="F506" s="1">
        <v>2.86</v>
      </c>
      <c r="G506" s="1">
        <v>2.86</v>
      </c>
      <c r="H506" s="1">
        <v>2.41</v>
      </c>
      <c r="I506" s="1">
        <v>2.86</v>
      </c>
      <c r="J506" s="1">
        <v>2.86</v>
      </c>
      <c r="K506" s="1">
        <v>2.6</v>
      </c>
      <c r="L506" s="1">
        <v>2.86</v>
      </c>
      <c r="M506" s="1">
        <v>3.07</v>
      </c>
      <c r="N506" s="1">
        <v>2.86</v>
      </c>
      <c r="O506" s="1">
        <v>2.86</v>
      </c>
      <c r="P506" s="1">
        <v>2.41</v>
      </c>
      <c r="Q506" s="1">
        <v>2.41</v>
      </c>
      <c r="R506" s="1">
        <v>2.86</v>
      </c>
      <c r="S506" s="1">
        <v>2.86</v>
      </c>
      <c r="T506" s="1">
        <v>2.86</v>
      </c>
      <c r="U506" s="1">
        <v>2.41</v>
      </c>
      <c r="V506" s="1">
        <v>2.86</v>
      </c>
      <c r="W506" s="1">
        <v>2.86</v>
      </c>
      <c r="X506" s="1">
        <v>2.86</v>
      </c>
      <c r="Y506" s="1">
        <v>2.41</v>
      </c>
      <c r="Z506" s="1">
        <v>2.86</v>
      </c>
      <c r="AA506" s="1">
        <v>2.86</v>
      </c>
      <c r="AB506" s="1">
        <v>2.41</v>
      </c>
      <c r="AC506" s="1">
        <v>2.86</v>
      </c>
      <c r="AD506" s="1">
        <v>2.86</v>
      </c>
      <c r="AE506" s="1">
        <v>2.57</v>
      </c>
      <c r="AF506" s="1">
        <v>2.86</v>
      </c>
      <c r="AG506" s="1">
        <v>2.86</v>
      </c>
      <c r="AH506" s="1">
        <v>2.86</v>
      </c>
      <c r="AI506" s="1">
        <v>2.41</v>
      </c>
      <c r="AJ506" s="1">
        <v>2.86</v>
      </c>
      <c r="AK506" s="1">
        <v>2.86</v>
      </c>
      <c r="AL506" s="1">
        <v>2.86</v>
      </c>
      <c r="AM506" s="1">
        <v>2.8</v>
      </c>
      <c r="AN506" s="1">
        <v>2.86</v>
      </c>
      <c r="AO506" s="1">
        <v>2.42</v>
      </c>
      <c r="AQ506" s="83">
        <v>2.1800000000000002</v>
      </c>
      <c r="AR506" s="83">
        <v>2.86</v>
      </c>
    </row>
    <row r="507" spans="1:44" x14ac:dyDescent="0.25">
      <c r="A507" s="1">
        <v>76061293</v>
      </c>
      <c r="B507" s="1" t="s">
        <v>651</v>
      </c>
      <c r="C507" s="1" t="s">
        <v>630</v>
      </c>
      <c r="D507" s="1">
        <v>2.86</v>
      </c>
      <c r="E507" s="1">
        <v>2.41</v>
      </c>
      <c r="F507" s="1">
        <v>2.86</v>
      </c>
      <c r="G507" s="1">
        <v>2.86</v>
      </c>
      <c r="H507" s="1">
        <v>2.41</v>
      </c>
      <c r="I507" s="1">
        <v>2.86</v>
      </c>
      <c r="J507" s="1">
        <v>2.86</v>
      </c>
      <c r="K507" s="1">
        <v>2.6</v>
      </c>
      <c r="L507" s="1">
        <v>2.86</v>
      </c>
      <c r="M507" s="1">
        <v>3.07</v>
      </c>
      <c r="N507" s="1">
        <v>2.86</v>
      </c>
      <c r="O507" s="1">
        <v>2.86</v>
      </c>
      <c r="P507" s="1">
        <v>2.41</v>
      </c>
      <c r="Q507" s="1">
        <v>2.41</v>
      </c>
      <c r="R507" s="1">
        <v>2.86</v>
      </c>
      <c r="S507" s="1">
        <v>2.86</v>
      </c>
      <c r="T507" s="1">
        <v>2.86</v>
      </c>
      <c r="U507" s="1">
        <v>2.41</v>
      </c>
      <c r="V507" s="1">
        <v>2.86</v>
      </c>
      <c r="W507" s="1">
        <v>2.86</v>
      </c>
      <c r="X507" s="1">
        <v>2.86</v>
      </c>
      <c r="Y507" s="1">
        <v>2.41</v>
      </c>
      <c r="Z507" s="1">
        <v>2.86</v>
      </c>
      <c r="AA507" s="1">
        <v>2.86</v>
      </c>
      <c r="AB507" s="1">
        <v>2.41</v>
      </c>
      <c r="AC507" s="1">
        <v>2.86</v>
      </c>
      <c r="AD507" s="1">
        <v>2.86</v>
      </c>
      <c r="AE507" s="1">
        <v>2.57</v>
      </c>
      <c r="AF507" s="1">
        <v>2.86</v>
      </c>
      <c r="AG507" s="1">
        <v>2.86</v>
      </c>
      <c r="AH507" s="1">
        <v>2.86</v>
      </c>
      <c r="AI507" s="1">
        <v>2.41</v>
      </c>
      <c r="AJ507" s="1">
        <v>2.86</v>
      </c>
      <c r="AK507" s="1">
        <v>2.86</v>
      </c>
      <c r="AL507" s="1">
        <v>2.86</v>
      </c>
      <c r="AM507" s="1">
        <v>2.8</v>
      </c>
      <c r="AN507" s="1">
        <v>2.86</v>
      </c>
      <c r="AO507" s="1">
        <v>2.42</v>
      </c>
      <c r="AQ507" s="83">
        <v>2.1800000000000002</v>
      </c>
      <c r="AR507" s="83">
        <v>2.86</v>
      </c>
    </row>
    <row r="508" spans="1:44" x14ac:dyDescent="0.25">
      <c r="A508" s="1">
        <v>76061299</v>
      </c>
      <c r="B508" s="1" t="s">
        <v>652</v>
      </c>
      <c r="C508" s="1" t="s">
        <v>630</v>
      </c>
      <c r="D508" s="1">
        <v>2.86</v>
      </c>
      <c r="E508" s="1">
        <v>2.41</v>
      </c>
      <c r="F508" s="1">
        <v>2.86</v>
      </c>
      <c r="G508" s="1">
        <v>2.86</v>
      </c>
      <c r="H508" s="1">
        <v>2.41</v>
      </c>
      <c r="I508" s="1">
        <v>2.86</v>
      </c>
      <c r="J508" s="1">
        <v>2.86</v>
      </c>
      <c r="K508" s="1">
        <v>2.6</v>
      </c>
      <c r="L508" s="1">
        <v>2.86</v>
      </c>
      <c r="M508" s="1">
        <v>3.07</v>
      </c>
      <c r="N508" s="1">
        <v>2.86</v>
      </c>
      <c r="O508" s="1">
        <v>2.86</v>
      </c>
      <c r="P508" s="1">
        <v>2.41</v>
      </c>
      <c r="Q508" s="1">
        <v>2.41</v>
      </c>
      <c r="R508" s="1">
        <v>2.86</v>
      </c>
      <c r="S508" s="1">
        <v>2.86</v>
      </c>
      <c r="T508" s="1">
        <v>2.86</v>
      </c>
      <c r="U508" s="1">
        <v>2.41</v>
      </c>
      <c r="V508" s="1">
        <v>2.86</v>
      </c>
      <c r="W508" s="1">
        <v>2.86</v>
      </c>
      <c r="X508" s="1">
        <v>2.86</v>
      </c>
      <c r="Y508" s="1">
        <v>2.41</v>
      </c>
      <c r="Z508" s="1">
        <v>2.86</v>
      </c>
      <c r="AA508" s="1">
        <v>2.86</v>
      </c>
      <c r="AB508" s="1">
        <v>2.41</v>
      </c>
      <c r="AC508" s="1">
        <v>2.86</v>
      </c>
      <c r="AD508" s="1">
        <v>2.86</v>
      </c>
      <c r="AE508" s="1">
        <v>2.57</v>
      </c>
      <c r="AF508" s="1">
        <v>2.86</v>
      </c>
      <c r="AG508" s="1">
        <v>2.86</v>
      </c>
      <c r="AH508" s="1">
        <v>2.86</v>
      </c>
      <c r="AI508" s="1">
        <v>2.41</v>
      </c>
      <c r="AJ508" s="1">
        <v>2.86</v>
      </c>
      <c r="AK508" s="1">
        <v>2.86</v>
      </c>
      <c r="AL508" s="1">
        <v>2.86</v>
      </c>
      <c r="AM508" s="1">
        <v>2.8</v>
      </c>
      <c r="AN508" s="1">
        <v>2.86</v>
      </c>
      <c r="AO508" s="1">
        <v>2.42</v>
      </c>
      <c r="AQ508" s="83">
        <v>2.1800000000000002</v>
      </c>
      <c r="AR508" s="83">
        <v>2.86</v>
      </c>
    </row>
    <row r="509" spans="1:44" x14ac:dyDescent="0.25">
      <c r="A509" s="1">
        <v>76069100</v>
      </c>
      <c r="B509" s="1" t="s">
        <v>653</v>
      </c>
      <c r="C509" s="1" t="s">
        <v>630</v>
      </c>
      <c r="D509" s="1">
        <v>2.86</v>
      </c>
      <c r="E509" s="1">
        <v>2.41</v>
      </c>
      <c r="F509" s="1">
        <v>2.86</v>
      </c>
      <c r="G509" s="1">
        <v>2.86</v>
      </c>
      <c r="H509" s="1">
        <v>2.41</v>
      </c>
      <c r="I509" s="1">
        <v>2.86</v>
      </c>
      <c r="J509" s="1">
        <v>2.86</v>
      </c>
      <c r="K509" s="1">
        <v>2.6</v>
      </c>
      <c r="L509" s="1">
        <v>2.86</v>
      </c>
      <c r="M509" s="1">
        <v>3.07</v>
      </c>
      <c r="N509" s="1">
        <v>2.86</v>
      </c>
      <c r="O509" s="1">
        <v>2.86</v>
      </c>
      <c r="P509" s="1">
        <v>2.41</v>
      </c>
      <c r="Q509" s="1">
        <v>2.41</v>
      </c>
      <c r="R509" s="1">
        <v>2.86</v>
      </c>
      <c r="S509" s="1">
        <v>2.86</v>
      </c>
      <c r="T509" s="1">
        <v>2.86</v>
      </c>
      <c r="U509" s="1">
        <v>2.41</v>
      </c>
      <c r="V509" s="1">
        <v>2.86</v>
      </c>
      <c r="W509" s="1">
        <v>2.86</v>
      </c>
      <c r="X509" s="1">
        <v>2.86</v>
      </c>
      <c r="Y509" s="1">
        <v>2.41</v>
      </c>
      <c r="Z509" s="1">
        <v>2.86</v>
      </c>
      <c r="AA509" s="1">
        <v>2.86</v>
      </c>
      <c r="AB509" s="1">
        <v>2.41</v>
      </c>
      <c r="AC509" s="1">
        <v>2.86</v>
      </c>
      <c r="AD509" s="1">
        <v>2.86</v>
      </c>
      <c r="AE509" s="1">
        <v>2.57</v>
      </c>
      <c r="AF509" s="1">
        <v>2.86</v>
      </c>
      <c r="AG509" s="1">
        <v>2.86</v>
      </c>
      <c r="AH509" s="1">
        <v>2.86</v>
      </c>
      <c r="AI509" s="1">
        <v>2.41</v>
      </c>
      <c r="AJ509" s="1">
        <v>2.86</v>
      </c>
      <c r="AK509" s="1">
        <v>2.86</v>
      </c>
      <c r="AL509" s="1">
        <v>2.86</v>
      </c>
      <c r="AM509" s="1">
        <v>2.8</v>
      </c>
      <c r="AN509" s="1">
        <v>2.86</v>
      </c>
      <c r="AO509" s="1">
        <v>2.42</v>
      </c>
      <c r="AQ509" s="83">
        <v>2.1800000000000002</v>
      </c>
      <c r="AR509" s="83">
        <v>2.86</v>
      </c>
    </row>
    <row r="510" spans="1:44" x14ac:dyDescent="0.25">
      <c r="A510" s="1">
        <v>76069200</v>
      </c>
      <c r="B510" s="1" t="s">
        <v>654</v>
      </c>
      <c r="C510" s="1" t="s">
        <v>630</v>
      </c>
      <c r="D510" s="1">
        <v>2.86</v>
      </c>
      <c r="E510" s="1">
        <v>2.41</v>
      </c>
      <c r="F510" s="1">
        <v>2.86</v>
      </c>
      <c r="G510" s="1">
        <v>2.86</v>
      </c>
      <c r="H510" s="1">
        <v>2.41</v>
      </c>
      <c r="I510" s="1">
        <v>2.86</v>
      </c>
      <c r="J510" s="1">
        <v>2.86</v>
      </c>
      <c r="K510" s="1">
        <v>2.6</v>
      </c>
      <c r="L510" s="1">
        <v>2.86</v>
      </c>
      <c r="M510" s="1">
        <v>3.07</v>
      </c>
      <c r="N510" s="1">
        <v>2.86</v>
      </c>
      <c r="O510" s="1">
        <v>2.86</v>
      </c>
      <c r="P510" s="1">
        <v>2.41</v>
      </c>
      <c r="Q510" s="1">
        <v>2.41</v>
      </c>
      <c r="R510" s="1">
        <v>2.86</v>
      </c>
      <c r="S510" s="1">
        <v>2.86</v>
      </c>
      <c r="T510" s="1">
        <v>2.86</v>
      </c>
      <c r="U510" s="1">
        <v>2.41</v>
      </c>
      <c r="V510" s="1">
        <v>2.86</v>
      </c>
      <c r="W510" s="1">
        <v>2.86</v>
      </c>
      <c r="X510" s="1">
        <v>2.86</v>
      </c>
      <c r="Y510" s="1">
        <v>2.41</v>
      </c>
      <c r="Z510" s="1">
        <v>2.86</v>
      </c>
      <c r="AA510" s="1">
        <v>2.86</v>
      </c>
      <c r="AB510" s="1">
        <v>2.41</v>
      </c>
      <c r="AC510" s="1">
        <v>2.86</v>
      </c>
      <c r="AD510" s="1">
        <v>2.86</v>
      </c>
      <c r="AE510" s="1">
        <v>2.57</v>
      </c>
      <c r="AF510" s="1">
        <v>2.86</v>
      </c>
      <c r="AG510" s="1">
        <v>2.86</v>
      </c>
      <c r="AH510" s="1">
        <v>2.86</v>
      </c>
      <c r="AI510" s="1">
        <v>2.41</v>
      </c>
      <c r="AJ510" s="1">
        <v>2.86</v>
      </c>
      <c r="AK510" s="1">
        <v>2.86</v>
      </c>
      <c r="AL510" s="1">
        <v>2.86</v>
      </c>
      <c r="AM510" s="1">
        <v>2.8</v>
      </c>
      <c r="AN510" s="1">
        <v>2.86</v>
      </c>
      <c r="AO510" s="1">
        <v>2.42</v>
      </c>
      <c r="AQ510" s="83">
        <v>2.1800000000000002</v>
      </c>
      <c r="AR510" s="83">
        <v>2.86</v>
      </c>
    </row>
    <row r="511" spans="1:44" x14ac:dyDescent="0.25">
      <c r="A511" s="1">
        <v>76071111</v>
      </c>
      <c r="B511" s="1" t="s">
        <v>655</v>
      </c>
      <c r="C511" s="1" t="s">
        <v>630</v>
      </c>
      <c r="D511" s="1">
        <v>2.86</v>
      </c>
      <c r="E511" s="1">
        <v>2.41</v>
      </c>
      <c r="F511" s="1">
        <v>2.86</v>
      </c>
      <c r="G511" s="1">
        <v>2.86</v>
      </c>
      <c r="H511" s="1">
        <v>2.41</v>
      </c>
      <c r="I511" s="1">
        <v>2.86</v>
      </c>
      <c r="J511" s="1">
        <v>2.86</v>
      </c>
      <c r="K511" s="1">
        <v>2.6</v>
      </c>
      <c r="L511" s="1">
        <v>2.86</v>
      </c>
      <c r="M511" s="1">
        <v>3.07</v>
      </c>
      <c r="N511" s="1">
        <v>2.86</v>
      </c>
      <c r="O511" s="1">
        <v>2.86</v>
      </c>
      <c r="P511" s="1">
        <v>2.41</v>
      </c>
      <c r="Q511" s="1">
        <v>2.41</v>
      </c>
      <c r="R511" s="1">
        <v>2.86</v>
      </c>
      <c r="S511" s="1">
        <v>2.86</v>
      </c>
      <c r="T511" s="1">
        <v>2.86</v>
      </c>
      <c r="U511" s="1">
        <v>2.41</v>
      </c>
      <c r="V511" s="1">
        <v>2.86</v>
      </c>
      <c r="W511" s="1">
        <v>2.86</v>
      </c>
      <c r="X511" s="1">
        <v>2.86</v>
      </c>
      <c r="Y511" s="1">
        <v>2.41</v>
      </c>
      <c r="Z511" s="1">
        <v>2.86</v>
      </c>
      <c r="AA511" s="1">
        <v>2.86</v>
      </c>
      <c r="AB511" s="1">
        <v>2.41</v>
      </c>
      <c r="AC511" s="1">
        <v>2.86</v>
      </c>
      <c r="AD511" s="1">
        <v>2.86</v>
      </c>
      <c r="AE511" s="1">
        <v>2.57</v>
      </c>
      <c r="AF511" s="1">
        <v>2.86</v>
      </c>
      <c r="AG511" s="1">
        <v>2.86</v>
      </c>
      <c r="AH511" s="1">
        <v>2.86</v>
      </c>
      <c r="AI511" s="1">
        <v>2.41</v>
      </c>
      <c r="AJ511" s="1">
        <v>2.86</v>
      </c>
      <c r="AK511" s="1">
        <v>2.86</v>
      </c>
      <c r="AL511" s="1">
        <v>2.86</v>
      </c>
      <c r="AM511" s="1">
        <v>2.8</v>
      </c>
      <c r="AN511" s="1">
        <v>2.86</v>
      </c>
      <c r="AO511" s="1">
        <v>2.42</v>
      </c>
      <c r="AQ511" s="83">
        <v>2.1800000000000002</v>
      </c>
      <c r="AR511" s="83">
        <v>2.86</v>
      </c>
    </row>
    <row r="512" spans="1:44" x14ac:dyDescent="0.25">
      <c r="A512" s="1">
        <v>76071119</v>
      </c>
      <c r="B512" s="1" t="s">
        <v>656</v>
      </c>
      <c r="C512" s="1" t="s">
        <v>630</v>
      </c>
      <c r="D512" s="1">
        <v>2.86</v>
      </c>
      <c r="E512" s="1">
        <v>2.41</v>
      </c>
      <c r="F512" s="1">
        <v>2.86</v>
      </c>
      <c r="G512" s="1">
        <v>2.86</v>
      </c>
      <c r="H512" s="1">
        <v>2.41</v>
      </c>
      <c r="I512" s="1">
        <v>2.86</v>
      </c>
      <c r="J512" s="1">
        <v>2.86</v>
      </c>
      <c r="K512" s="1">
        <v>2.6</v>
      </c>
      <c r="L512" s="1">
        <v>2.86</v>
      </c>
      <c r="M512" s="1">
        <v>3.07</v>
      </c>
      <c r="N512" s="1">
        <v>2.86</v>
      </c>
      <c r="O512" s="1">
        <v>2.86</v>
      </c>
      <c r="P512" s="1">
        <v>2.41</v>
      </c>
      <c r="Q512" s="1">
        <v>2.41</v>
      </c>
      <c r="R512" s="1">
        <v>2.86</v>
      </c>
      <c r="S512" s="1">
        <v>2.86</v>
      </c>
      <c r="T512" s="1">
        <v>2.86</v>
      </c>
      <c r="U512" s="1">
        <v>2.41</v>
      </c>
      <c r="V512" s="1">
        <v>2.86</v>
      </c>
      <c r="W512" s="1">
        <v>2.86</v>
      </c>
      <c r="X512" s="1">
        <v>2.86</v>
      </c>
      <c r="Y512" s="1">
        <v>2.41</v>
      </c>
      <c r="Z512" s="1">
        <v>2.86</v>
      </c>
      <c r="AA512" s="1">
        <v>2.86</v>
      </c>
      <c r="AB512" s="1">
        <v>2.41</v>
      </c>
      <c r="AC512" s="1">
        <v>2.86</v>
      </c>
      <c r="AD512" s="1">
        <v>2.86</v>
      </c>
      <c r="AE512" s="1">
        <v>2.57</v>
      </c>
      <c r="AF512" s="1">
        <v>2.86</v>
      </c>
      <c r="AG512" s="1">
        <v>2.86</v>
      </c>
      <c r="AH512" s="1">
        <v>2.86</v>
      </c>
      <c r="AI512" s="1">
        <v>2.41</v>
      </c>
      <c r="AJ512" s="1">
        <v>2.86</v>
      </c>
      <c r="AK512" s="1">
        <v>2.86</v>
      </c>
      <c r="AL512" s="1">
        <v>2.86</v>
      </c>
      <c r="AM512" s="1">
        <v>2.8</v>
      </c>
      <c r="AN512" s="1">
        <v>2.86</v>
      </c>
      <c r="AO512" s="1">
        <v>2.42</v>
      </c>
      <c r="AQ512" s="83">
        <v>2.1800000000000002</v>
      </c>
      <c r="AR512" s="83">
        <v>2.86</v>
      </c>
    </row>
    <row r="513" spans="1:44" x14ac:dyDescent="0.25">
      <c r="A513" s="1">
        <v>76071190</v>
      </c>
      <c r="B513" s="1" t="s">
        <v>657</v>
      </c>
      <c r="C513" s="1" t="s">
        <v>630</v>
      </c>
      <c r="D513" s="1">
        <v>2.86</v>
      </c>
      <c r="E513" s="1">
        <v>2.41</v>
      </c>
      <c r="F513" s="1">
        <v>2.86</v>
      </c>
      <c r="G513" s="1">
        <v>2.86</v>
      </c>
      <c r="H513" s="1">
        <v>2.41</v>
      </c>
      <c r="I513" s="1">
        <v>2.86</v>
      </c>
      <c r="J513" s="1">
        <v>2.86</v>
      </c>
      <c r="K513" s="1">
        <v>2.6</v>
      </c>
      <c r="L513" s="1">
        <v>2.86</v>
      </c>
      <c r="M513" s="1">
        <v>3.07</v>
      </c>
      <c r="N513" s="1">
        <v>2.86</v>
      </c>
      <c r="O513" s="1">
        <v>2.86</v>
      </c>
      <c r="P513" s="1">
        <v>2.41</v>
      </c>
      <c r="Q513" s="1">
        <v>2.41</v>
      </c>
      <c r="R513" s="1">
        <v>2.86</v>
      </c>
      <c r="S513" s="1">
        <v>2.86</v>
      </c>
      <c r="T513" s="1">
        <v>2.86</v>
      </c>
      <c r="U513" s="1">
        <v>2.41</v>
      </c>
      <c r="V513" s="1">
        <v>2.86</v>
      </c>
      <c r="W513" s="1">
        <v>2.86</v>
      </c>
      <c r="X513" s="1">
        <v>2.86</v>
      </c>
      <c r="Y513" s="1">
        <v>2.41</v>
      </c>
      <c r="Z513" s="1">
        <v>2.86</v>
      </c>
      <c r="AA513" s="1">
        <v>2.86</v>
      </c>
      <c r="AB513" s="1">
        <v>2.41</v>
      </c>
      <c r="AC513" s="1">
        <v>2.86</v>
      </c>
      <c r="AD513" s="1">
        <v>2.86</v>
      </c>
      <c r="AE513" s="1">
        <v>2.57</v>
      </c>
      <c r="AF513" s="1">
        <v>2.86</v>
      </c>
      <c r="AG513" s="1">
        <v>2.86</v>
      </c>
      <c r="AH513" s="1">
        <v>2.86</v>
      </c>
      <c r="AI513" s="1">
        <v>2.41</v>
      </c>
      <c r="AJ513" s="1">
        <v>2.86</v>
      </c>
      <c r="AK513" s="1">
        <v>2.86</v>
      </c>
      <c r="AL513" s="1">
        <v>2.86</v>
      </c>
      <c r="AM513" s="1">
        <v>2.8</v>
      </c>
      <c r="AN513" s="1">
        <v>2.86</v>
      </c>
      <c r="AO513" s="1">
        <v>2.42</v>
      </c>
      <c r="AQ513" s="83">
        <v>2.1800000000000002</v>
      </c>
      <c r="AR513" s="83">
        <v>2.86</v>
      </c>
    </row>
    <row r="514" spans="1:44" x14ac:dyDescent="0.25">
      <c r="A514" s="1">
        <v>76071910</v>
      </c>
      <c r="B514" s="1" t="s">
        <v>658</v>
      </c>
      <c r="C514" s="1" t="s">
        <v>630</v>
      </c>
      <c r="D514" s="1">
        <v>2.86</v>
      </c>
      <c r="E514" s="1">
        <v>2.41</v>
      </c>
      <c r="F514" s="1">
        <v>2.86</v>
      </c>
      <c r="G514" s="1">
        <v>2.86</v>
      </c>
      <c r="H514" s="1">
        <v>2.41</v>
      </c>
      <c r="I514" s="1">
        <v>2.86</v>
      </c>
      <c r="J514" s="1">
        <v>2.86</v>
      </c>
      <c r="K514" s="1">
        <v>2.6</v>
      </c>
      <c r="L514" s="1">
        <v>2.86</v>
      </c>
      <c r="M514" s="1">
        <v>3.07</v>
      </c>
      <c r="N514" s="1">
        <v>2.86</v>
      </c>
      <c r="O514" s="1">
        <v>2.86</v>
      </c>
      <c r="P514" s="1">
        <v>2.41</v>
      </c>
      <c r="Q514" s="1">
        <v>2.41</v>
      </c>
      <c r="R514" s="1">
        <v>2.86</v>
      </c>
      <c r="S514" s="1">
        <v>2.86</v>
      </c>
      <c r="T514" s="1">
        <v>2.86</v>
      </c>
      <c r="U514" s="1">
        <v>2.41</v>
      </c>
      <c r="V514" s="1">
        <v>2.86</v>
      </c>
      <c r="W514" s="1">
        <v>2.86</v>
      </c>
      <c r="X514" s="1">
        <v>2.86</v>
      </c>
      <c r="Y514" s="1">
        <v>2.41</v>
      </c>
      <c r="Z514" s="1">
        <v>2.86</v>
      </c>
      <c r="AA514" s="1">
        <v>2.86</v>
      </c>
      <c r="AB514" s="1">
        <v>2.41</v>
      </c>
      <c r="AC514" s="1">
        <v>2.86</v>
      </c>
      <c r="AD514" s="1">
        <v>2.86</v>
      </c>
      <c r="AE514" s="1">
        <v>2.57</v>
      </c>
      <c r="AF514" s="1">
        <v>2.86</v>
      </c>
      <c r="AG514" s="1">
        <v>2.86</v>
      </c>
      <c r="AH514" s="1">
        <v>2.86</v>
      </c>
      <c r="AI514" s="1">
        <v>2.41</v>
      </c>
      <c r="AJ514" s="1">
        <v>2.86</v>
      </c>
      <c r="AK514" s="1">
        <v>2.86</v>
      </c>
      <c r="AL514" s="1">
        <v>2.86</v>
      </c>
      <c r="AM514" s="1">
        <v>2.8</v>
      </c>
      <c r="AN514" s="1">
        <v>2.86</v>
      </c>
      <c r="AO514" s="1">
        <v>2.42</v>
      </c>
      <c r="AQ514" s="83">
        <v>2.1800000000000002</v>
      </c>
      <c r="AR514" s="83">
        <v>2.86</v>
      </c>
    </row>
    <row r="515" spans="1:44" x14ac:dyDescent="0.25">
      <c r="A515" s="1">
        <v>76071990</v>
      </c>
      <c r="B515" s="1" t="s">
        <v>659</v>
      </c>
      <c r="C515" s="1" t="s">
        <v>630</v>
      </c>
      <c r="D515" s="1">
        <v>2.86</v>
      </c>
      <c r="E515" s="1">
        <v>2.41</v>
      </c>
      <c r="F515" s="1">
        <v>2.86</v>
      </c>
      <c r="G515" s="1">
        <v>2.86</v>
      </c>
      <c r="H515" s="1">
        <v>2.41</v>
      </c>
      <c r="I515" s="1">
        <v>2.86</v>
      </c>
      <c r="J515" s="1">
        <v>2.86</v>
      </c>
      <c r="K515" s="1">
        <v>2.6</v>
      </c>
      <c r="L515" s="1">
        <v>2.86</v>
      </c>
      <c r="M515" s="1">
        <v>3.07</v>
      </c>
      <c r="N515" s="1">
        <v>2.86</v>
      </c>
      <c r="O515" s="1">
        <v>2.86</v>
      </c>
      <c r="P515" s="1">
        <v>2.41</v>
      </c>
      <c r="Q515" s="1">
        <v>2.41</v>
      </c>
      <c r="R515" s="1">
        <v>2.86</v>
      </c>
      <c r="S515" s="1">
        <v>2.86</v>
      </c>
      <c r="T515" s="1">
        <v>2.86</v>
      </c>
      <c r="U515" s="1">
        <v>2.41</v>
      </c>
      <c r="V515" s="1">
        <v>2.86</v>
      </c>
      <c r="W515" s="1">
        <v>2.86</v>
      </c>
      <c r="X515" s="1">
        <v>2.86</v>
      </c>
      <c r="Y515" s="1">
        <v>2.41</v>
      </c>
      <c r="Z515" s="1">
        <v>2.86</v>
      </c>
      <c r="AA515" s="1">
        <v>2.86</v>
      </c>
      <c r="AB515" s="1">
        <v>2.41</v>
      </c>
      <c r="AC515" s="1">
        <v>2.86</v>
      </c>
      <c r="AD515" s="1">
        <v>2.86</v>
      </c>
      <c r="AE515" s="1">
        <v>2.57</v>
      </c>
      <c r="AF515" s="1">
        <v>2.86</v>
      </c>
      <c r="AG515" s="1">
        <v>2.86</v>
      </c>
      <c r="AH515" s="1">
        <v>2.86</v>
      </c>
      <c r="AI515" s="1">
        <v>2.41</v>
      </c>
      <c r="AJ515" s="1">
        <v>2.86</v>
      </c>
      <c r="AK515" s="1">
        <v>2.86</v>
      </c>
      <c r="AL515" s="1">
        <v>2.86</v>
      </c>
      <c r="AM515" s="1">
        <v>2.8</v>
      </c>
      <c r="AN515" s="1">
        <v>2.86</v>
      </c>
      <c r="AO515" s="1">
        <v>2.42</v>
      </c>
      <c r="AQ515" s="83">
        <v>2.1800000000000002</v>
      </c>
      <c r="AR515" s="83">
        <v>2.86</v>
      </c>
    </row>
    <row r="516" spans="1:44" x14ac:dyDescent="0.25">
      <c r="A516" s="1">
        <v>76072010</v>
      </c>
      <c r="B516" s="1" t="s">
        <v>660</v>
      </c>
      <c r="C516" s="1" t="s">
        <v>630</v>
      </c>
      <c r="D516" s="1">
        <v>2.86</v>
      </c>
      <c r="E516" s="1">
        <v>2.41</v>
      </c>
      <c r="F516" s="1">
        <v>2.86</v>
      </c>
      <c r="G516" s="1">
        <v>2.86</v>
      </c>
      <c r="H516" s="1">
        <v>2.41</v>
      </c>
      <c r="I516" s="1">
        <v>2.86</v>
      </c>
      <c r="J516" s="1">
        <v>2.86</v>
      </c>
      <c r="K516" s="1">
        <v>2.6</v>
      </c>
      <c r="L516" s="1">
        <v>2.86</v>
      </c>
      <c r="M516" s="1">
        <v>3.07</v>
      </c>
      <c r="N516" s="1">
        <v>2.86</v>
      </c>
      <c r="O516" s="1">
        <v>2.86</v>
      </c>
      <c r="P516" s="1">
        <v>2.41</v>
      </c>
      <c r="Q516" s="1">
        <v>2.41</v>
      </c>
      <c r="R516" s="1">
        <v>2.86</v>
      </c>
      <c r="S516" s="1">
        <v>2.86</v>
      </c>
      <c r="T516" s="1">
        <v>2.86</v>
      </c>
      <c r="U516" s="1">
        <v>2.41</v>
      </c>
      <c r="V516" s="1">
        <v>2.86</v>
      </c>
      <c r="W516" s="1">
        <v>2.86</v>
      </c>
      <c r="X516" s="1">
        <v>2.86</v>
      </c>
      <c r="Y516" s="1">
        <v>2.41</v>
      </c>
      <c r="Z516" s="1">
        <v>2.86</v>
      </c>
      <c r="AA516" s="1">
        <v>2.86</v>
      </c>
      <c r="AB516" s="1">
        <v>2.41</v>
      </c>
      <c r="AC516" s="1">
        <v>2.86</v>
      </c>
      <c r="AD516" s="1">
        <v>2.86</v>
      </c>
      <c r="AE516" s="1">
        <v>2.57</v>
      </c>
      <c r="AF516" s="1">
        <v>2.86</v>
      </c>
      <c r="AG516" s="1">
        <v>2.86</v>
      </c>
      <c r="AH516" s="1">
        <v>2.86</v>
      </c>
      <c r="AI516" s="1">
        <v>2.41</v>
      </c>
      <c r="AJ516" s="1">
        <v>2.86</v>
      </c>
      <c r="AK516" s="1">
        <v>2.86</v>
      </c>
      <c r="AL516" s="1">
        <v>2.86</v>
      </c>
      <c r="AM516" s="1">
        <v>2.8</v>
      </c>
      <c r="AN516" s="1">
        <v>2.86</v>
      </c>
      <c r="AO516" s="1">
        <v>2.42</v>
      </c>
      <c r="AQ516" s="83">
        <v>2.1800000000000002</v>
      </c>
      <c r="AR516" s="83">
        <v>2.86</v>
      </c>
    </row>
    <row r="517" spans="1:44" x14ac:dyDescent="0.25">
      <c r="A517" s="1">
        <v>76072091</v>
      </c>
      <c r="B517" s="1" t="s">
        <v>661</v>
      </c>
      <c r="C517" s="1" t="s">
        <v>630</v>
      </c>
      <c r="D517" s="1">
        <v>2.86</v>
      </c>
      <c r="E517" s="1">
        <v>2.41</v>
      </c>
      <c r="F517" s="1">
        <v>2.86</v>
      </c>
      <c r="G517" s="1">
        <v>2.86</v>
      </c>
      <c r="H517" s="1">
        <v>2.41</v>
      </c>
      <c r="I517" s="1">
        <v>2.86</v>
      </c>
      <c r="J517" s="1">
        <v>2.86</v>
      </c>
      <c r="K517" s="1">
        <v>2.6</v>
      </c>
      <c r="L517" s="1">
        <v>2.86</v>
      </c>
      <c r="M517" s="1">
        <v>3.07</v>
      </c>
      <c r="N517" s="1">
        <v>2.86</v>
      </c>
      <c r="O517" s="1">
        <v>2.86</v>
      </c>
      <c r="P517" s="1">
        <v>2.41</v>
      </c>
      <c r="Q517" s="1">
        <v>2.41</v>
      </c>
      <c r="R517" s="1">
        <v>2.86</v>
      </c>
      <c r="S517" s="1">
        <v>2.86</v>
      </c>
      <c r="T517" s="1">
        <v>2.86</v>
      </c>
      <c r="U517" s="1">
        <v>2.41</v>
      </c>
      <c r="V517" s="1">
        <v>2.86</v>
      </c>
      <c r="W517" s="1">
        <v>2.86</v>
      </c>
      <c r="X517" s="1">
        <v>2.86</v>
      </c>
      <c r="Y517" s="1">
        <v>2.41</v>
      </c>
      <c r="Z517" s="1">
        <v>2.86</v>
      </c>
      <c r="AA517" s="1">
        <v>2.86</v>
      </c>
      <c r="AB517" s="1">
        <v>2.41</v>
      </c>
      <c r="AC517" s="1">
        <v>2.86</v>
      </c>
      <c r="AD517" s="1">
        <v>2.86</v>
      </c>
      <c r="AE517" s="1">
        <v>2.57</v>
      </c>
      <c r="AF517" s="1">
        <v>2.86</v>
      </c>
      <c r="AG517" s="1">
        <v>2.86</v>
      </c>
      <c r="AH517" s="1">
        <v>2.86</v>
      </c>
      <c r="AI517" s="1">
        <v>2.41</v>
      </c>
      <c r="AJ517" s="1">
        <v>2.86</v>
      </c>
      <c r="AK517" s="1">
        <v>2.86</v>
      </c>
      <c r="AL517" s="1">
        <v>2.86</v>
      </c>
      <c r="AM517" s="1">
        <v>2.8</v>
      </c>
      <c r="AN517" s="1">
        <v>2.86</v>
      </c>
      <c r="AO517" s="1">
        <v>2.42</v>
      </c>
      <c r="AQ517" s="83">
        <v>2.1800000000000002</v>
      </c>
      <c r="AR517" s="83">
        <v>2.86</v>
      </c>
    </row>
    <row r="518" spans="1:44" x14ac:dyDescent="0.25">
      <c r="A518" s="1">
        <v>76072099</v>
      </c>
      <c r="B518" s="1" t="s">
        <v>662</v>
      </c>
      <c r="C518" s="1" t="s">
        <v>630</v>
      </c>
      <c r="D518" s="1">
        <v>2.86</v>
      </c>
      <c r="E518" s="1">
        <v>2.41</v>
      </c>
      <c r="F518" s="1">
        <v>2.86</v>
      </c>
      <c r="G518" s="1">
        <v>2.86</v>
      </c>
      <c r="H518" s="1">
        <v>2.41</v>
      </c>
      <c r="I518" s="1">
        <v>2.86</v>
      </c>
      <c r="J518" s="1">
        <v>2.86</v>
      </c>
      <c r="K518" s="1">
        <v>2.6</v>
      </c>
      <c r="L518" s="1">
        <v>2.86</v>
      </c>
      <c r="M518" s="1">
        <v>3.07</v>
      </c>
      <c r="N518" s="1">
        <v>2.86</v>
      </c>
      <c r="O518" s="1">
        <v>2.86</v>
      </c>
      <c r="P518" s="1">
        <v>2.41</v>
      </c>
      <c r="Q518" s="1">
        <v>2.41</v>
      </c>
      <c r="R518" s="1">
        <v>2.86</v>
      </c>
      <c r="S518" s="1">
        <v>2.86</v>
      </c>
      <c r="T518" s="1">
        <v>2.86</v>
      </c>
      <c r="U518" s="1">
        <v>2.41</v>
      </c>
      <c r="V518" s="1">
        <v>2.86</v>
      </c>
      <c r="W518" s="1">
        <v>2.86</v>
      </c>
      <c r="X518" s="1">
        <v>2.86</v>
      </c>
      <c r="Y518" s="1">
        <v>2.41</v>
      </c>
      <c r="Z518" s="1">
        <v>2.86</v>
      </c>
      <c r="AA518" s="1">
        <v>2.86</v>
      </c>
      <c r="AB518" s="1">
        <v>2.41</v>
      </c>
      <c r="AC518" s="1">
        <v>2.86</v>
      </c>
      <c r="AD518" s="1">
        <v>2.86</v>
      </c>
      <c r="AE518" s="1">
        <v>2.57</v>
      </c>
      <c r="AF518" s="1">
        <v>2.86</v>
      </c>
      <c r="AG518" s="1">
        <v>2.86</v>
      </c>
      <c r="AH518" s="1">
        <v>2.86</v>
      </c>
      <c r="AI518" s="1">
        <v>2.41</v>
      </c>
      <c r="AJ518" s="1">
        <v>2.86</v>
      </c>
      <c r="AK518" s="1">
        <v>2.86</v>
      </c>
      <c r="AL518" s="1">
        <v>2.86</v>
      </c>
      <c r="AM518" s="1">
        <v>2.8</v>
      </c>
      <c r="AN518" s="1">
        <v>2.86</v>
      </c>
      <c r="AO518" s="1">
        <v>2.42</v>
      </c>
      <c r="AQ518" s="83">
        <v>2.1800000000000002</v>
      </c>
      <c r="AR518" s="83">
        <v>2.86</v>
      </c>
    </row>
    <row r="519" spans="1:44" x14ac:dyDescent="0.25">
      <c r="A519" s="1">
        <v>76081000</v>
      </c>
      <c r="B519" s="1" t="s">
        <v>663</v>
      </c>
      <c r="C519" s="1" t="s">
        <v>630</v>
      </c>
      <c r="D519" s="1">
        <v>2.73</v>
      </c>
      <c r="E519" s="1">
        <v>2.1800000000000002</v>
      </c>
      <c r="F519" s="1">
        <v>2.73</v>
      </c>
      <c r="G519" s="1">
        <v>2.73</v>
      </c>
      <c r="H519" s="1">
        <v>2.1800000000000002</v>
      </c>
      <c r="I519" s="1">
        <v>2.73</v>
      </c>
      <c r="J519" s="1">
        <v>2.73</v>
      </c>
      <c r="K519" s="1">
        <v>2.37</v>
      </c>
      <c r="L519" s="1">
        <v>2.73</v>
      </c>
      <c r="M519" s="1">
        <v>2.84</v>
      </c>
      <c r="N519" s="1">
        <v>2.73</v>
      </c>
      <c r="O519" s="1">
        <v>2.73</v>
      </c>
      <c r="P519" s="1">
        <v>2.1800000000000002</v>
      </c>
      <c r="Q519" s="1">
        <v>2.1800000000000002</v>
      </c>
      <c r="R519" s="1">
        <v>2.73</v>
      </c>
      <c r="S519" s="1">
        <v>2.73</v>
      </c>
      <c r="T519" s="1">
        <v>2.73</v>
      </c>
      <c r="U519" s="1">
        <v>2.1800000000000002</v>
      </c>
      <c r="V519" s="1">
        <v>2.73</v>
      </c>
      <c r="W519" s="1">
        <v>2.73</v>
      </c>
      <c r="X519" s="1">
        <v>2.73</v>
      </c>
      <c r="Y519" s="1">
        <v>2.1800000000000002</v>
      </c>
      <c r="Z519" s="1">
        <v>2.73</v>
      </c>
      <c r="AA519" s="1">
        <v>2.73</v>
      </c>
      <c r="AB519" s="1">
        <v>2.1800000000000002</v>
      </c>
      <c r="AC519" s="1">
        <v>2.73</v>
      </c>
      <c r="AD519" s="1">
        <v>2.73</v>
      </c>
      <c r="AE519" s="1">
        <v>2.34</v>
      </c>
      <c r="AF519" s="1">
        <v>2.73</v>
      </c>
      <c r="AG519" s="1">
        <v>2.73</v>
      </c>
      <c r="AH519" s="1">
        <v>2.73</v>
      </c>
      <c r="AI519" s="1">
        <v>2.1800000000000002</v>
      </c>
      <c r="AJ519" s="1">
        <v>2.73</v>
      </c>
      <c r="AK519" s="1">
        <v>2.73</v>
      </c>
      <c r="AL519" s="1">
        <v>2.73</v>
      </c>
      <c r="AM519" s="1">
        <v>2.57</v>
      </c>
      <c r="AN519" s="1">
        <v>2.73</v>
      </c>
      <c r="AO519" s="1">
        <v>2.2000000000000002</v>
      </c>
      <c r="AQ519" s="83">
        <v>2.1800000000000002</v>
      </c>
      <c r="AR519" s="83">
        <v>2.73</v>
      </c>
    </row>
    <row r="520" spans="1:44" x14ac:dyDescent="0.25">
      <c r="A520" s="1">
        <v>76082020</v>
      </c>
      <c r="B520" s="1" t="s">
        <v>664</v>
      </c>
      <c r="C520" s="1" t="s">
        <v>630</v>
      </c>
      <c r="D520" s="1">
        <v>2.73</v>
      </c>
      <c r="E520" s="1">
        <v>2.1800000000000002</v>
      </c>
      <c r="F520" s="1">
        <v>2.73</v>
      </c>
      <c r="G520" s="1">
        <v>2.73</v>
      </c>
      <c r="H520" s="1">
        <v>2.1800000000000002</v>
      </c>
      <c r="I520" s="1">
        <v>2.73</v>
      </c>
      <c r="J520" s="1">
        <v>2.73</v>
      </c>
      <c r="K520" s="1">
        <v>2.37</v>
      </c>
      <c r="L520" s="1">
        <v>2.73</v>
      </c>
      <c r="M520" s="1">
        <v>2.84</v>
      </c>
      <c r="N520" s="1">
        <v>2.73</v>
      </c>
      <c r="O520" s="1">
        <v>2.73</v>
      </c>
      <c r="P520" s="1">
        <v>2.1800000000000002</v>
      </c>
      <c r="Q520" s="1">
        <v>2.1800000000000002</v>
      </c>
      <c r="R520" s="1">
        <v>2.73</v>
      </c>
      <c r="S520" s="1">
        <v>2.73</v>
      </c>
      <c r="T520" s="1">
        <v>2.73</v>
      </c>
      <c r="U520" s="1">
        <v>2.1800000000000002</v>
      </c>
      <c r="V520" s="1">
        <v>2.73</v>
      </c>
      <c r="W520" s="1">
        <v>2.73</v>
      </c>
      <c r="X520" s="1">
        <v>2.73</v>
      </c>
      <c r="Y520" s="1">
        <v>2.1800000000000002</v>
      </c>
      <c r="Z520" s="1">
        <v>2.73</v>
      </c>
      <c r="AA520" s="1">
        <v>2.73</v>
      </c>
      <c r="AB520" s="1">
        <v>2.1800000000000002</v>
      </c>
      <c r="AC520" s="1">
        <v>2.73</v>
      </c>
      <c r="AD520" s="1">
        <v>2.73</v>
      </c>
      <c r="AE520" s="1">
        <v>2.34</v>
      </c>
      <c r="AF520" s="1">
        <v>2.73</v>
      </c>
      <c r="AG520" s="1">
        <v>2.73</v>
      </c>
      <c r="AH520" s="1">
        <v>2.73</v>
      </c>
      <c r="AI520" s="1">
        <v>2.1800000000000002</v>
      </c>
      <c r="AJ520" s="1">
        <v>2.73</v>
      </c>
      <c r="AK520" s="1">
        <v>2.73</v>
      </c>
      <c r="AL520" s="1">
        <v>2.73</v>
      </c>
      <c r="AM520" s="1">
        <v>2.57</v>
      </c>
      <c r="AN520" s="1">
        <v>2.73</v>
      </c>
      <c r="AO520" s="1">
        <v>2.2000000000000002</v>
      </c>
      <c r="AQ520" s="83">
        <v>2.1800000000000002</v>
      </c>
      <c r="AR520" s="83">
        <v>2.73</v>
      </c>
    </row>
    <row r="521" spans="1:44" x14ac:dyDescent="0.25">
      <c r="A521" s="1">
        <v>76082081</v>
      </c>
      <c r="B521" s="1" t="s">
        <v>665</v>
      </c>
      <c r="C521" s="1" t="s">
        <v>630</v>
      </c>
      <c r="D521" s="1">
        <v>2.73</v>
      </c>
      <c r="E521" s="1">
        <v>2.1800000000000002</v>
      </c>
      <c r="F521" s="1">
        <v>2.73</v>
      </c>
      <c r="G521" s="1">
        <v>2.73</v>
      </c>
      <c r="H521" s="1">
        <v>2.1800000000000002</v>
      </c>
      <c r="I521" s="1">
        <v>2.73</v>
      </c>
      <c r="J521" s="1">
        <v>2.73</v>
      </c>
      <c r="K521" s="1">
        <v>2.37</v>
      </c>
      <c r="L521" s="1">
        <v>2.73</v>
      </c>
      <c r="M521" s="1">
        <v>2.84</v>
      </c>
      <c r="N521" s="1">
        <v>2.73</v>
      </c>
      <c r="O521" s="1">
        <v>2.73</v>
      </c>
      <c r="P521" s="1">
        <v>2.1800000000000002</v>
      </c>
      <c r="Q521" s="1">
        <v>2.1800000000000002</v>
      </c>
      <c r="R521" s="1">
        <v>2.73</v>
      </c>
      <c r="S521" s="1">
        <v>2.73</v>
      </c>
      <c r="T521" s="1">
        <v>2.73</v>
      </c>
      <c r="U521" s="1">
        <v>2.1800000000000002</v>
      </c>
      <c r="V521" s="1">
        <v>2.73</v>
      </c>
      <c r="W521" s="1">
        <v>2.73</v>
      </c>
      <c r="X521" s="1">
        <v>2.73</v>
      </c>
      <c r="Y521" s="1">
        <v>2.1800000000000002</v>
      </c>
      <c r="Z521" s="1">
        <v>2.73</v>
      </c>
      <c r="AA521" s="1">
        <v>2.73</v>
      </c>
      <c r="AB521" s="1">
        <v>2.1800000000000002</v>
      </c>
      <c r="AC521" s="1">
        <v>2.73</v>
      </c>
      <c r="AD521" s="1">
        <v>2.73</v>
      </c>
      <c r="AE521" s="1">
        <v>2.34</v>
      </c>
      <c r="AF521" s="1">
        <v>2.73</v>
      </c>
      <c r="AG521" s="1">
        <v>2.73</v>
      </c>
      <c r="AH521" s="1">
        <v>2.73</v>
      </c>
      <c r="AI521" s="1">
        <v>2.1800000000000002</v>
      </c>
      <c r="AJ521" s="1">
        <v>2.73</v>
      </c>
      <c r="AK521" s="1">
        <v>2.73</v>
      </c>
      <c r="AL521" s="1">
        <v>2.73</v>
      </c>
      <c r="AM521" s="1">
        <v>2.57</v>
      </c>
      <c r="AN521" s="1">
        <v>2.73</v>
      </c>
      <c r="AO521" s="1">
        <v>2.2000000000000002</v>
      </c>
      <c r="AQ521" s="83">
        <v>2.1800000000000002</v>
      </c>
      <c r="AR521" s="83">
        <v>2.73</v>
      </c>
    </row>
    <row r="522" spans="1:44" x14ac:dyDescent="0.25">
      <c r="A522" s="1">
        <v>76082089</v>
      </c>
      <c r="B522" s="1" t="s">
        <v>666</v>
      </c>
      <c r="C522" s="1" t="s">
        <v>630</v>
      </c>
      <c r="D522" s="1">
        <v>2.73</v>
      </c>
      <c r="E522" s="1">
        <v>2.1800000000000002</v>
      </c>
      <c r="F522" s="1">
        <v>2.73</v>
      </c>
      <c r="G522" s="1">
        <v>2.73</v>
      </c>
      <c r="H522" s="1">
        <v>2.1800000000000002</v>
      </c>
      <c r="I522" s="1">
        <v>2.73</v>
      </c>
      <c r="J522" s="1">
        <v>2.73</v>
      </c>
      <c r="K522" s="1">
        <v>2.37</v>
      </c>
      <c r="L522" s="1">
        <v>2.73</v>
      </c>
      <c r="M522" s="1">
        <v>2.84</v>
      </c>
      <c r="N522" s="1">
        <v>2.73</v>
      </c>
      <c r="O522" s="1">
        <v>2.73</v>
      </c>
      <c r="P522" s="1">
        <v>2.1800000000000002</v>
      </c>
      <c r="Q522" s="1">
        <v>2.1800000000000002</v>
      </c>
      <c r="R522" s="1">
        <v>2.73</v>
      </c>
      <c r="S522" s="1">
        <v>2.73</v>
      </c>
      <c r="T522" s="1">
        <v>2.73</v>
      </c>
      <c r="U522" s="1">
        <v>2.1800000000000002</v>
      </c>
      <c r="V522" s="1">
        <v>2.73</v>
      </c>
      <c r="W522" s="1">
        <v>2.73</v>
      </c>
      <c r="X522" s="1">
        <v>2.73</v>
      </c>
      <c r="Y522" s="1">
        <v>2.1800000000000002</v>
      </c>
      <c r="Z522" s="1">
        <v>2.73</v>
      </c>
      <c r="AA522" s="1">
        <v>2.73</v>
      </c>
      <c r="AB522" s="1">
        <v>2.1800000000000002</v>
      </c>
      <c r="AC522" s="1">
        <v>2.73</v>
      </c>
      <c r="AD522" s="1">
        <v>2.73</v>
      </c>
      <c r="AE522" s="1">
        <v>2.34</v>
      </c>
      <c r="AF522" s="1">
        <v>2.73</v>
      </c>
      <c r="AG522" s="1">
        <v>2.73</v>
      </c>
      <c r="AH522" s="1">
        <v>2.73</v>
      </c>
      <c r="AI522" s="1">
        <v>2.1800000000000002</v>
      </c>
      <c r="AJ522" s="1">
        <v>2.73</v>
      </c>
      <c r="AK522" s="1">
        <v>2.73</v>
      </c>
      <c r="AL522" s="1">
        <v>2.73</v>
      </c>
      <c r="AM522" s="1">
        <v>2.57</v>
      </c>
      <c r="AN522" s="1">
        <v>2.73</v>
      </c>
      <c r="AO522" s="1">
        <v>2.2000000000000002</v>
      </c>
      <c r="AQ522" s="83">
        <v>2.1800000000000002</v>
      </c>
      <c r="AR522" s="83">
        <v>2.73</v>
      </c>
    </row>
    <row r="523" spans="1:44" x14ac:dyDescent="0.25">
      <c r="A523" s="1">
        <v>76090000</v>
      </c>
      <c r="B523" s="1" t="s">
        <v>667</v>
      </c>
      <c r="C523" s="1" t="s">
        <v>630</v>
      </c>
      <c r="D523" s="1">
        <v>2.73</v>
      </c>
      <c r="E523" s="1">
        <v>2.1800000000000002</v>
      </c>
      <c r="F523" s="1">
        <v>2.73</v>
      </c>
      <c r="G523" s="1">
        <v>2.73</v>
      </c>
      <c r="H523" s="1">
        <v>2.1800000000000002</v>
      </c>
      <c r="I523" s="1">
        <v>2.73</v>
      </c>
      <c r="J523" s="1">
        <v>2.73</v>
      </c>
      <c r="K523" s="1">
        <v>2.37</v>
      </c>
      <c r="L523" s="1">
        <v>2.73</v>
      </c>
      <c r="M523" s="1">
        <v>2.84</v>
      </c>
      <c r="N523" s="1">
        <v>2.73</v>
      </c>
      <c r="O523" s="1">
        <v>2.73</v>
      </c>
      <c r="P523" s="1">
        <v>2.1800000000000002</v>
      </c>
      <c r="Q523" s="1">
        <v>2.1800000000000002</v>
      </c>
      <c r="R523" s="1">
        <v>2.73</v>
      </c>
      <c r="S523" s="1">
        <v>2.73</v>
      </c>
      <c r="T523" s="1">
        <v>2.73</v>
      </c>
      <c r="U523" s="1">
        <v>2.1800000000000002</v>
      </c>
      <c r="V523" s="1">
        <v>2.73</v>
      </c>
      <c r="W523" s="1">
        <v>2.73</v>
      </c>
      <c r="X523" s="1">
        <v>2.73</v>
      </c>
      <c r="Y523" s="1">
        <v>2.1800000000000002</v>
      </c>
      <c r="Z523" s="1">
        <v>2.73</v>
      </c>
      <c r="AA523" s="1">
        <v>2.73</v>
      </c>
      <c r="AB523" s="1">
        <v>2.1800000000000002</v>
      </c>
      <c r="AC523" s="1">
        <v>2.73</v>
      </c>
      <c r="AD523" s="1">
        <v>2.73</v>
      </c>
      <c r="AE523" s="1">
        <v>2.34</v>
      </c>
      <c r="AF523" s="1">
        <v>2.73</v>
      </c>
      <c r="AG523" s="1">
        <v>2.73</v>
      </c>
      <c r="AH523" s="1">
        <v>2.73</v>
      </c>
      <c r="AI523" s="1">
        <v>2.1800000000000002</v>
      </c>
      <c r="AJ523" s="1">
        <v>2.73</v>
      </c>
      <c r="AK523" s="1">
        <v>2.73</v>
      </c>
      <c r="AL523" s="1">
        <v>2.73</v>
      </c>
      <c r="AM523" s="1">
        <v>2.57</v>
      </c>
      <c r="AN523" s="1">
        <v>2.73</v>
      </c>
      <c r="AO523" s="1">
        <v>2.2000000000000002</v>
      </c>
      <c r="AQ523" s="83">
        <v>2.1800000000000002</v>
      </c>
      <c r="AR523" s="83">
        <v>2.73</v>
      </c>
    </row>
    <row r="524" spans="1:44" x14ac:dyDescent="0.25">
      <c r="A524" s="1">
        <v>76101000</v>
      </c>
      <c r="B524" s="1" t="s">
        <v>668</v>
      </c>
      <c r="C524" s="1" t="s">
        <v>630</v>
      </c>
      <c r="D524" s="1">
        <v>2.73</v>
      </c>
      <c r="E524" s="1">
        <v>2.1800000000000002</v>
      </c>
      <c r="F524" s="1">
        <v>2.73</v>
      </c>
      <c r="G524" s="1">
        <v>2.73</v>
      </c>
      <c r="H524" s="1">
        <v>2.1800000000000002</v>
      </c>
      <c r="I524" s="1">
        <v>2.73</v>
      </c>
      <c r="J524" s="1">
        <v>2.73</v>
      </c>
      <c r="K524" s="1">
        <v>2.37</v>
      </c>
      <c r="L524" s="1">
        <v>2.73</v>
      </c>
      <c r="M524" s="1">
        <v>2.84</v>
      </c>
      <c r="N524" s="1">
        <v>2.73</v>
      </c>
      <c r="O524" s="1">
        <v>2.73</v>
      </c>
      <c r="P524" s="1">
        <v>2.1800000000000002</v>
      </c>
      <c r="Q524" s="1">
        <v>2.1800000000000002</v>
      </c>
      <c r="R524" s="1">
        <v>2.73</v>
      </c>
      <c r="S524" s="1">
        <v>2.73</v>
      </c>
      <c r="T524" s="1">
        <v>2.73</v>
      </c>
      <c r="U524" s="1">
        <v>2.1800000000000002</v>
      </c>
      <c r="V524" s="1">
        <v>2.73</v>
      </c>
      <c r="W524" s="1">
        <v>2.73</v>
      </c>
      <c r="X524" s="1">
        <v>2.73</v>
      </c>
      <c r="Y524" s="1">
        <v>2.1800000000000002</v>
      </c>
      <c r="Z524" s="1">
        <v>2.73</v>
      </c>
      <c r="AA524" s="1">
        <v>2.73</v>
      </c>
      <c r="AB524" s="1">
        <v>2.1800000000000002</v>
      </c>
      <c r="AC524" s="1">
        <v>2.73</v>
      </c>
      <c r="AD524" s="1">
        <v>2.73</v>
      </c>
      <c r="AE524" s="1">
        <v>2.34</v>
      </c>
      <c r="AF524" s="1">
        <v>2.73</v>
      </c>
      <c r="AG524" s="1">
        <v>2.73</v>
      </c>
      <c r="AH524" s="1">
        <v>2.73</v>
      </c>
      <c r="AI524" s="1">
        <v>2.1800000000000002</v>
      </c>
      <c r="AJ524" s="1">
        <v>2.73</v>
      </c>
      <c r="AK524" s="1">
        <v>2.73</v>
      </c>
      <c r="AL524" s="1">
        <v>2.73</v>
      </c>
      <c r="AM524" s="1">
        <v>2.57</v>
      </c>
      <c r="AN524" s="1">
        <v>2.73</v>
      </c>
      <c r="AO524" s="1">
        <v>2.2000000000000002</v>
      </c>
      <c r="AQ524" s="83">
        <v>2.1800000000000002</v>
      </c>
      <c r="AR524" s="83">
        <v>2.73</v>
      </c>
    </row>
    <row r="525" spans="1:44" x14ac:dyDescent="0.25">
      <c r="A525" s="1">
        <v>76109010</v>
      </c>
      <c r="B525" s="1" t="s">
        <v>669</v>
      </c>
      <c r="C525" s="1" t="s">
        <v>630</v>
      </c>
      <c r="D525" s="1">
        <v>2.73</v>
      </c>
      <c r="E525" s="1">
        <v>2.1800000000000002</v>
      </c>
      <c r="F525" s="1">
        <v>2.73</v>
      </c>
      <c r="G525" s="1">
        <v>2.73</v>
      </c>
      <c r="H525" s="1">
        <v>2.1800000000000002</v>
      </c>
      <c r="I525" s="1">
        <v>2.73</v>
      </c>
      <c r="J525" s="1">
        <v>2.73</v>
      </c>
      <c r="K525" s="1">
        <v>2.37</v>
      </c>
      <c r="L525" s="1">
        <v>2.73</v>
      </c>
      <c r="M525" s="1">
        <v>2.84</v>
      </c>
      <c r="N525" s="1">
        <v>2.73</v>
      </c>
      <c r="O525" s="1">
        <v>2.73</v>
      </c>
      <c r="P525" s="1">
        <v>2.1800000000000002</v>
      </c>
      <c r="Q525" s="1">
        <v>2.1800000000000002</v>
      </c>
      <c r="R525" s="1">
        <v>2.73</v>
      </c>
      <c r="S525" s="1">
        <v>2.73</v>
      </c>
      <c r="T525" s="1">
        <v>2.73</v>
      </c>
      <c r="U525" s="1">
        <v>2.1800000000000002</v>
      </c>
      <c r="V525" s="1">
        <v>2.73</v>
      </c>
      <c r="W525" s="1">
        <v>2.73</v>
      </c>
      <c r="X525" s="1">
        <v>2.73</v>
      </c>
      <c r="Y525" s="1">
        <v>2.1800000000000002</v>
      </c>
      <c r="Z525" s="1">
        <v>2.73</v>
      </c>
      <c r="AA525" s="1">
        <v>2.73</v>
      </c>
      <c r="AB525" s="1">
        <v>2.1800000000000002</v>
      </c>
      <c r="AC525" s="1">
        <v>2.73</v>
      </c>
      <c r="AD525" s="1">
        <v>2.73</v>
      </c>
      <c r="AE525" s="1">
        <v>2.34</v>
      </c>
      <c r="AF525" s="1">
        <v>2.73</v>
      </c>
      <c r="AG525" s="1">
        <v>2.73</v>
      </c>
      <c r="AH525" s="1">
        <v>2.73</v>
      </c>
      <c r="AI525" s="1">
        <v>2.1800000000000002</v>
      </c>
      <c r="AJ525" s="1">
        <v>2.73</v>
      </c>
      <c r="AK525" s="1">
        <v>2.73</v>
      </c>
      <c r="AL525" s="1">
        <v>2.73</v>
      </c>
      <c r="AM525" s="1">
        <v>2.57</v>
      </c>
      <c r="AN525" s="1">
        <v>2.73</v>
      </c>
      <c r="AO525" s="1">
        <v>2.2000000000000002</v>
      </c>
      <c r="AQ525" s="83">
        <v>2.1800000000000002</v>
      </c>
      <c r="AR525" s="83">
        <v>2.73</v>
      </c>
    </row>
    <row r="526" spans="1:44" x14ac:dyDescent="0.25">
      <c r="A526" s="1">
        <v>76109090</v>
      </c>
      <c r="B526" s="1" t="s">
        <v>670</v>
      </c>
      <c r="C526" s="1" t="s">
        <v>630</v>
      </c>
      <c r="D526" s="1">
        <v>2.73</v>
      </c>
      <c r="E526" s="1">
        <v>2.1800000000000002</v>
      </c>
      <c r="F526" s="1">
        <v>2.73</v>
      </c>
      <c r="G526" s="1">
        <v>2.73</v>
      </c>
      <c r="H526" s="1">
        <v>2.1800000000000002</v>
      </c>
      <c r="I526" s="1">
        <v>2.73</v>
      </c>
      <c r="J526" s="1">
        <v>2.73</v>
      </c>
      <c r="K526" s="1">
        <v>2.37</v>
      </c>
      <c r="L526" s="1">
        <v>2.73</v>
      </c>
      <c r="M526" s="1">
        <v>2.84</v>
      </c>
      <c r="N526" s="1">
        <v>2.73</v>
      </c>
      <c r="O526" s="1">
        <v>2.73</v>
      </c>
      <c r="P526" s="1">
        <v>2.1800000000000002</v>
      </c>
      <c r="Q526" s="1">
        <v>2.1800000000000002</v>
      </c>
      <c r="R526" s="1">
        <v>2.73</v>
      </c>
      <c r="S526" s="1">
        <v>2.73</v>
      </c>
      <c r="T526" s="1">
        <v>2.73</v>
      </c>
      <c r="U526" s="1">
        <v>2.1800000000000002</v>
      </c>
      <c r="V526" s="1">
        <v>2.73</v>
      </c>
      <c r="W526" s="1">
        <v>2.73</v>
      </c>
      <c r="X526" s="1">
        <v>2.73</v>
      </c>
      <c r="Y526" s="1">
        <v>2.1800000000000002</v>
      </c>
      <c r="Z526" s="1">
        <v>2.73</v>
      </c>
      <c r="AA526" s="1">
        <v>2.73</v>
      </c>
      <c r="AB526" s="1">
        <v>2.1800000000000002</v>
      </c>
      <c r="AC526" s="1">
        <v>2.73</v>
      </c>
      <c r="AD526" s="1">
        <v>2.73</v>
      </c>
      <c r="AE526" s="1">
        <v>2.34</v>
      </c>
      <c r="AF526" s="1">
        <v>2.73</v>
      </c>
      <c r="AG526" s="1">
        <v>2.73</v>
      </c>
      <c r="AH526" s="1">
        <v>2.73</v>
      </c>
      <c r="AI526" s="1">
        <v>2.1800000000000002</v>
      </c>
      <c r="AJ526" s="1">
        <v>2.73</v>
      </c>
      <c r="AK526" s="1">
        <v>2.73</v>
      </c>
      <c r="AL526" s="1">
        <v>2.73</v>
      </c>
      <c r="AM526" s="1">
        <v>2.57</v>
      </c>
      <c r="AN526" s="1">
        <v>2.73</v>
      </c>
      <c r="AO526" s="1">
        <v>2.2000000000000002</v>
      </c>
      <c r="AQ526" s="83">
        <v>2.1800000000000002</v>
      </c>
      <c r="AR526" s="83">
        <v>2.73</v>
      </c>
    </row>
    <row r="527" spans="1:44" x14ac:dyDescent="0.25">
      <c r="A527" s="1">
        <v>76110000</v>
      </c>
      <c r="B527" s="1" t="s">
        <v>671</v>
      </c>
      <c r="C527" s="1" t="s">
        <v>630</v>
      </c>
      <c r="D527" s="1">
        <v>2.86</v>
      </c>
      <c r="E527" s="1">
        <v>2.41</v>
      </c>
      <c r="F527" s="1">
        <v>2.86</v>
      </c>
      <c r="G527" s="1">
        <v>2.86</v>
      </c>
      <c r="H527" s="1">
        <v>2.41</v>
      </c>
      <c r="I527" s="1">
        <v>2.86</v>
      </c>
      <c r="J527" s="1">
        <v>2.86</v>
      </c>
      <c r="K527" s="1">
        <v>2.6</v>
      </c>
      <c r="L527" s="1">
        <v>2.86</v>
      </c>
      <c r="M527" s="1">
        <v>3.07</v>
      </c>
      <c r="N527" s="1">
        <v>2.86</v>
      </c>
      <c r="O527" s="1">
        <v>2.86</v>
      </c>
      <c r="P527" s="1">
        <v>2.41</v>
      </c>
      <c r="Q527" s="1">
        <v>2.41</v>
      </c>
      <c r="R527" s="1">
        <v>2.86</v>
      </c>
      <c r="S527" s="1">
        <v>2.86</v>
      </c>
      <c r="T527" s="1">
        <v>2.86</v>
      </c>
      <c r="U527" s="1">
        <v>2.41</v>
      </c>
      <c r="V527" s="1">
        <v>2.86</v>
      </c>
      <c r="W527" s="1">
        <v>2.86</v>
      </c>
      <c r="X527" s="1">
        <v>2.86</v>
      </c>
      <c r="Y527" s="1">
        <v>2.41</v>
      </c>
      <c r="Z527" s="1">
        <v>2.86</v>
      </c>
      <c r="AA527" s="1">
        <v>2.86</v>
      </c>
      <c r="AB527" s="1">
        <v>2.41</v>
      </c>
      <c r="AC527" s="1">
        <v>2.86</v>
      </c>
      <c r="AD527" s="1">
        <v>2.86</v>
      </c>
      <c r="AE527" s="1">
        <v>2.57</v>
      </c>
      <c r="AF527" s="1">
        <v>2.86</v>
      </c>
      <c r="AG527" s="1">
        <v>2.86</v>
      </c>
      <c r="AH527" s="1">
        <v>2.86</v>
      </c>
      <c r="AI527" s="1">
        <v>2.41</v>
      </c>
      <c r="AJ527" s="1">
        <v>2.86</v>
      </c>
      <c r="AK527" s="1">
        <v>2.86</v>
      </c>
      <c r="AL527" s="1">
        <v>2.86</v>
      </c>
      <c r="AM527" s="1">
        <v>2.8</v>
      </c>
      <c r="AN527" s="1">
        <v>2.86</v>
      </c>
      <c r="AO527" s="1">
        <v>2.42</v>
      </c>
      <c r="AQ527" s="83">
        <v>2.1800000000000002</v>
      </c>
      <c r="AR527" s="83">
        <v>2.86</v>
      </c>
    </row>
    <row r="528" spans="1:44" x14ac:dyDescent="0.25">
      <c r="A528" s="1">
        <v>76121000</v>
      </c>
      <c r="B528" s="1" t="s">
        <v>672</v>
      </c>
      <c r="C528" s="1" t="s">
        <v>630</v>
      </c>
      <c r="D528" s="1">
        <v>2.86</v>
      </c>
      <c r="E528" s="1">
        <v>2.41</v>
      </c>
      <c r="F528" s="1">
        <v>2.86</v>
      </c>
      <c r="G528" s="1">
        <v>2.86</v>
      </c>
      <c r="H528" s="1">
        <v>2.41</v>
      </c>
      <c r="I528" s="1">
        <v>2.86</v>
      </c>
      <c r="J528" s="1">
        <v>2.86</v>
      </c>
      <c r="K528" s="1">
        <v>2.6</v>
      </c>
      <c r="L528" s="1">
        <v>2.86</v>
      </c>
      <c r="M528" s="1">
        <v>3.07</v>
      </c>
      <c r="N528" s="1">
        <v>2.86</v>
      </c>
      <c r="O528" s="1">
        <v>2.86</v>
      </c>
      <c r="P528" s="1">
        <v>2.41</v>
      </c>
      <c r="Q528" s="1">
        <v>2.41</v>
      </c>
      <c r="R528" s="1">
        <v>2.86</v>
      </c>
      <c r="S528" s="1">
        <v>2.86</v>
      </c>
      <c r="T528" s="1">
        <v>2.86</v>
      </c>
      <c r="U528" s="1">
        <v>2.41</v>
      </c>
      <c r="V528" s="1">
        <v>2.86</v>
      </c>
      <c r="W528" s="1">
        <v>2.86</v>
      </c>
      <c r="X528" s="1">
        <v>2.86</v>
      </c>
      <c r="Y528" s="1">
        <v>2.41</v>
      </c>
      <c r="Z528" s="1">
        <v>2.86</v>
      </c>
      <c r="AA528" s="1">
        <v>2.86</v>
      </c>
      <c r="AB528" s="1">
        <v>2.41</v>
      </c>
      <c r="AC528" s="1">
        <v>2.86</v>
      </c>
      <c r="AD528" s="1">
        <v>2.86</v>
      </c>
      <c r="AE528" s="1">
        <v>2.57</v>
      </c>
      <c r="AF528" s="1">
        <v>2.86</v>
      </c>
      <c r="AG528" s="1">
        <v>2.86</v>
      </c>
      <c r="AH528" s="1">
        <v>2.86</v>
      </c>
      <c r="AI528" s="1">
        <v>2.41</v>
      </c>
      <c r="AJ528" s="1">
        <v>2.86</v>
      </c>
      <c r="AK528" s="1">
        <v>2.86</v>
      </c>
      <c r="AL528" s="1">
        <v>2.86</v>
      </c>
      <c r="AM528" s="1">
        <v>2.8</v>
      </c>
      <c r="AN528" s="1">
        <v>2.86</v>
      </c>
      <c r="AO528" s="1">
        <v>2.42</v>
      </c>
      <c r="AQ528" s="83">
        <v>2.1800000000000002</v>
      </c>
      <c r="AR528" s="83">
        <v>2.86</v>
      </c>
    </row>
    <row r="529" spans="1:44" x14ac:dyDescent="0.25">
      <c r="A529" s="1">
        <v>76129020</v>
      </c>
      <c r="B529" s="1" t="s">
        <v>673</v>
      </c>
      <c r="C529" s="1" t="s">
        <v>630</v>
      </c>
      <c r="D529" s="1">
        <v>2.86</v>
      </c>
      <c r="E529" s="1">
        <v>2.41</v>
      </c>
      <c r="F529" s="1">
        <v>2.86</v>
      </c>
      <c r="G529" s="1">
        <v>2.86</v>
      </c>
      <c r="H529" s="1">
        <v>2.41</v>
      </c>
      <c r="I529" s="1">
        <v>2.86</v>
      </c>
      <c r="J529" s="1">
        <v>2.86</v>
      </c>
      <c r="K529" s="1">
        <v>2.6</v>
      </c>
      <c r="L529" s="1">
        <v>2.86</v>
      </c>
      <c r="M529" s="1">
        <v>3.07</v>
      </c>
      <c r="N529" s="1">
        <v>2.86</v>
      </c>
      <c r="O529" s="1">
        <v>2.86</v>
      </c>
      <c r="P529" s="1">
        <v>2.41</v>
      </c>
      <c r="Q529" s="1">
        <v>2.41</v>
      </c>
      <c r="R529" s="1">
        <v>2.86</v>
      </c>
      <c r="S529" s="1">
        <v>2.86</v>
      </c>
      <c r="T529" s="1">
        <v>2.86</v>
      </c>
      <c r="U529" s="1">
        <v>2.41</v>
      </c>
      <c r="V529" s="1">
        <v>2.86</v>
      </c>
      <c r="W529" s="1">
        <v>2.86</v>
      </c>
      <c r="X529" s="1">
        <v>2.86</v>
      </c>
      <c r="Y529" s="1">
        <v>2.41</v>
      </c>
      <c r="Z529" s="1">
        <v>2.86</v>
      </c>
      <c r="AA529" s="1">
        <v>2.86</v>
      </c>
      <c r="AB529" s="1">
        <v>2.41</v>
      </c>
      <c r="AC529" s="1">
        <v>2.86</v>
      </c>
      <c r="AD529" s="1">
        <v>2.86</v>
      </c>
      <c r="AE529" s="1">
        <v>2.57</v>
      </c>
      <c r="AF529" s="1">
        <v>2.86</v>
      </c>
      <c r="AG529" s="1">
        <v>2.86</v>
      </c>
      <c r="AH529" s="1">
        <v>2.86</v>
      </c>
      <c r="AI529" s="1">
        <v>2.41</v>
      </c>
      <c r="AJ529" s="1">
        <v>2.86</v>
      </c>
      <c r="AK529" s="1">
        <v>2.86</v>
      </c>
      <c r="AL529" s="1">
        <v>2.86</v>
      </c>
      <c r="AM529" s="1">
        <v>2.8</v>
      </c>
      <c r="AN529" s="1">
        <v>2.86</v>
      </c>
      <c r="AO529" s="1">
        <v>2.42</v>
      </c>
      <c r="AQ529" s="83">
        <v>2.1800000000000002</v>
      </c>
      <c r="AR529" s="83">
        <v>2.86</v>
      </c>
    </row>
    <row r="530" spans="1:44" x14ac:dyDescent="0.25">
      <c r="A530" s="1">
        <v>76129030</v>
      </c>
      <c r="B530" s="1" t="s">
        <v>674</v>
      </c>
      <c r="C530" s="1" t="s">
        <v>630</v>
      </c>
      <c r="D530" s="1">
        <v>2.86</v>
      </c>
      <c r="E530" s="1">
        <v>2.41</v>
      </c>
      <c r="F530" s="1">
        <v>2.86</v>
      </c>
      <c r="G530" s="1">
        <v>2.86</v>
      </c>
      <c r="H530" s="1">
        <v>2.41</v>
      </c>
      <c r="I530" s="1">
        <v>2.86</v>
      </c>
      <c r="J530" s="1">
        <v>2.86</v>
      </c>
      <c r="K530" s="1">
        <v>2.6</v>
      </c>
      <c r="L530" s="1">
        <v>2.86</v>
      </c>
      <c r="M530" s="1">
        <v>3.07</v>
      </c>
      <c r="N530" s="1">
        <v>2.86</v>
      </c>
      <c r="O530" s="1">
        <v>2.86</v>
      </c>
      <c r="P530" s="1">
        <v>2.41</v>
      </c>
      <c r="Q530" s="1">
        <v>2.41</v>
      </c>
      <c r="R530" s="1">
        <v>2.86</v>
      </c>
      <c r="S530" s="1">
        <v>2.86</v>
      </c>
      <c r="T530" s="1">
        <v>2.86</v>
      </c>
      <c r="U530" s="1">
        <v>2.41</v>
      </c>
      <c r="V530" s="1">
        <v>2.86</v>
      </c>
      <c r="W530" s="1">
        <v>2.86</v>
      </c>
      <c r="X530" s="1">
        <v>2.86</v>
      </c>
      <c r="Y530" s="1">
        <v>2.41</v>
      </c>
      <c r="Z530" s="1">
        <v>2.86</v>
      </c>
      <c r="AA530" s="1">
        <v>2.86</v>
      </c>
      <c r="AB530" s="1">
        <v>2.41</v>
      </c>
      <c r="AC530" s="1">
        <v>2.86</v>
      </c>
      <c r="AD530" s="1">
        <v>2.86</v>
      </c>
      <c r="AE530" s="1">
        <v>2.57</v>
      </c>
      <c r="AF530" s="1">
        <v>2.86</v>
      </c>
      <c r="AG530" s="1">
        <v>2.86</v>
      </c>
      <c r="AH530" s="1">
        <v>2.86</v>
      </c>
      <c r="AI530" s="1">
        <v>2.41</v>
      </c>
      <c r="AJ530" s="1">
        <v>2.86</v>
      </c>
      <c r="AK530" s="1">
        <v>2.86</v>
      </c>
      <c r="AL530" s="1">
        <v>2.86</v>
      </c>
      <c r="AM530" s="1">
        <v>2.8</v>
      </c>
      <c r="AN530" s="1">
        <v>2.86</v>
      </c>
      <c r="AO530" s="1">
        <v>2.42</v>
      </c>
      <c r="AQ530" s="83">
        <v>2.1800000000000002</v>
      </c>
      <c r="AR530" s="83">
        <v>2.86</v>
      </c>
    </row>
    <row r="531" spans="1:44" x14ac:dyDescent="0.25">
      <c r="A531" s="1">
        <v>76129080</v>
      </c>
      <c r="B531" s="1" t="s">
        <v>675</v>
      </c>
      <c r="C531" s="1" t="s">
        <v>630</v>
      </c>
      <c r="D531" s="1">
        <v>2.86</v>
      </c>
      <c r="E531" s="1">
        <v>2.41</v>
      </c>
      <c r="F531" s="1">
        <v>2.86</v>
      </c>
      <c r="G531" s="1">
        <v>2.86</v>
      </c>
      <c r="H531" s="1">
        <v>2.41</v>
      </c>
      <c r="I531" s="1">
        <v>2.86</v>
      </c>
      <c r="J531" s="1">
        <v>2.86</v>
      </c>
      <c r="K531" s="1">
        <v>2.6</v>
      </c>
      <c r="L531" s="1">
        <v>2.86</v>
      </c>
      <c r="M531" s="1">
        <v>3.07</v>
      </c>
      <c r="N531" s="1">
        <v>2.86</v>
      </c>
      <c r="O531" s="1">
        <v>2.86</v>
      </c>
      <c r="P531" s="1">
        <v>2.41</v>
      </c>
      <c r="Q531" s="1">
        <v>2.41</v>
      </c>
      <c r="R531" s="1">
        <v>2.86</v>
      </c>
      <c r="S531" s="1">
        <v>2.86</v>
      </c>
      <c r="T531" s="1">
        <v>2.86</v>
      </c>
      <c r="U531" s="1">
        <v>2.41</v>
      </c>
      <c r="V531" s="1">
        <v>2.86</v>
      </c>
      <c r="W531" s="1">
        <v>2.86</v>
      </c>
      <c r="X531" s="1">
        <v>2.86</v>
      </c>
      <c r="Y531" s="1">
        <v>2.41</v>
      </c>
      <c r="Z531" s="1">
        <v>2.86</v>
      </c>
      <c r="AA531" s="1">
        <v>2.86</v>
      </c>
      <c r="AB531" s="1">
        <v>2.41</v>
      </c>
      <c r="AC531" s="1">
        <v>2.86</v>
      </c>
      <c r="AD531" s="1">
        <v>2.86</v>
      </c>
      <c r="AE531" s="1">
        <v>2.57</v>
      </c>
      <c r="AF531" s="1">
        <v>2.86</v>
      </c>
      <c r="AG531" s="1">
        <v>2.86</v>
      </c>
      <c r="AH531" s="1">
        <v>2.86</v>
      </c>
      <c r="AI531" s="1">
        <v>2.41</v>
      </c>
      <c r="AJ531" s="1">
        <v>2.86</v>
      </c>
      <c r="AK531" s="1">
        <v>2.86</v>
      </c>
      <c r="AL531" s="1">
        <v>2.86</v>
      </c>
      <c r="AM531" s="1">
        <v>2.8</v>
      </c>
      <c r="AN531" s="1">
        <v>2.86</v>
      </c>
      <c r="AO531" s="1">
        <v>2.42</v>
      </c>
      <c r="AQ531" s="83">
        <v>2.1800000000000002</v>
      </c>
      <c r="AR531" s="83">
        <v>2.86</v>
      </c>
    </row>
    <row r="532" spans="1:44" x14ac:dyDescent="0.25">
      <c r="A532" s="1">
        <v>76130000</v>
      </c>
      <c r="B532" s="1" t="s">
        <v>676</v>
      </c>
      <c r="C532" s="1" t="s">
        <v>630</v>
      </c>
      <c r="D532" s="1">
        <v>2.86</v>
      </c>
      <c r="E532" s="1">
        <v>2.41</v>
      </c>
      <c r="F532" s="1">
        <v>2.86</v>
      </c>
      <c r="G532" s="1">
        <v>2.86</v>
      </c>
      <c r="H532" s="1">
        <v>2.41</v>
      </c>
      <c r="I532" s="1">
        <v>2.86</v>
      </c>
      <c r="J532" s="1">
        <v>2.86</v>
      </c>
      <c r="K532" s="1">
        <v>2.6</v>
      </c>
      <c r="L532" s="1">
        <v>2.86</v>
      </c>
      <c r="M532" s="1">
        <v>3.07</v>
      </c>
      <c r="N532" s="1">
        <v>2.86</v>
      </c>
      <c r="O532" s="1">
        <v>2.86</v>
      </c>
      <c r="P532" s="1">
        <v>2.41</v>
      </c>
      <c r="Q532" s="1">
        <v>2.41</v>
      </c>
      <c r="R532" s="1">
        <v>2.86</v>
      </c>
      <c r="S532" s="1">
        <v>2.86</v>
      </c>
      <c r="T532" s="1">
        <v>2.86</v>
      </c>
      <c r="U532" s="1">
        <v>2.41</v>
      </c>
      <c r="V532" s="1">
        <v>2.86</v>
      </c>
      <c r="W532" s="1">
        <v>2.86</v>
      </c>
      <c r="X532" s="1">
        <v>2.86</v>
      </c>
      <c r="Y532" s="1">
        <v>2.41</v>
      </c>
      <c r="Z532" s="1">
        <v>2.86</v>
      </c>
      <c r="AA532" s="1">
        <v>2.86</v>
      </c>
      <c r="AB532" s="1">
        <v>2.41</v>
      </c>
      <c r="AC532" s="1">
        <v>2.86</v>
      </c>
      <c r="AD532" s="1">
        <v>2.86</v>
      </c>
      <c r="AE532" s="1">
        <v>2.57</v>
      </c>
      <c r="AF532" s="1">
        <v>2.86</v>
      </c>
      <c r="AG532" s="1">
        <v>2.86</v>
      </c>
      <c r="AH532" s="1">
        <v>2.86</v>
      </c>
      <c r="AI532" s="1">
        <v>2.41</v>
      </c>
      <c r="AJ532" s="1">
        <v>2.86</v>
      </c>
      <c r="AK532" s="1">
        <v>2.86</v>
      </c>
      <c r="AL532" s="1">
        <v>2.86</v>
      </c>
      <c r="AM532" s="1">
        <v>2.8</v>
      </c>
      <c r="AN532" s="1">
        <v>2.86</v>
      </c>
      <c r="AO532" s="1">
        <v>2.42</v>
      </c>
      <c r="AQ532" s="83">
        <v>2.1800000000000002</v>
      </c>
      <c r="AR532" s="83">
        <v>2.86</v>
      </c>
    </row>
    <row r="533" spans="1:44" x14ac:dyDescent="0.25">
      <c r="A533" s="1">
        <v>76141000</v>
      </c>
      <c r="B533" s="1" t="s">
        <v>677</v>
      </c>
      <c r="C533" s="1" t="s">
        <v>630</v>
      </c>
      <c r="D533" s="1">
        <v>2.31</v>
      </c>
      <c r="E533" s="1">
        <v>2.1800000000000002</v>
      </c>
      <c r="F533" s="1">
        <v>2.31</v>
      </c>
      <c r="G533" s="1">
        <v>2.31</v>
      </c>
      <c r="H533" s="1">
        <v>2.1800000000000002</v>
      </c>
      <c r="I533" s="1">
        <v>2.31</v>
      </c>
      <c r="J533" s="1">
        <v>2.31</v>
      </c>
      <c r="K533" s="1">
        <v>2.36</v>
      </c>
      <c r="L533" s="1">
        <v>2.31</v>
      </c>
      <c r="M533" s="1">
        <v>2.83</v>
      </c>
      <c r="N533" s="1">
        <v>2.31</v>
      </c>
      <c r="O533" s="1">
        <v>2.31</v>
      </c>
      <c r="P533" s="1">
        <v>2.1800000000000002</v>
      </c>
      <c r="Q533" s="1">
        <v>2.1800000000000002</v>
      </c>
      <c r="R533" s="1">
        <v>2.31</v>
      </c>
      <c r="S533" s="1">
        <v>2.31</v>
      </c>
      <c r="T533" s="1">
        <v>2.31</v>
      </c>
      <c r="U533" s="1">
        <v>2.1800000000000002</v>
      </c>
      <c r="V533" s="1">
        <v>2.31</v>
      </c>
      <c r="W533" s="1">
        <v>2.31</v>
      </c>
      <c r="X533" s="1">
        <v>2.31</v>
      </c>
      <c r="Y533" s="1">
        <v>2.1800000000000002</v>
      </c>
      <c r="Z533" s="1">
        <v>2.31</v>
      </c>
      <c r="AA533" s="1">
        <v>2.31</v>
      </c>
      <c r="AB533" s="1">
        <v>2.1800000000000002</v>
      </c>
      <c r="AC533" s="1">
        <v>2.31</v>
      </c>
      <c r="AD533" s="1">
        <v>2.31</v>
      </c>
      <c r="AE533" s="1">
        <v>2.34</v>
      </c>
      <c r="AF533" s="1">
        <v>2.31</v>
      </c>
      <c r="AG533" s="1">
        <v>2.31</v>
      </c>
      <c r="AH533" s="1">
        <v>2.31</v>
      </c>
      <c r="AI533" s="1">
        <v>2.1800000000000002</v>
      </c>
      <c r="AJ533" s="1">
        <v>2.31</v>
      </c>
      <c r="AK533" s="1">
        <v>2.31</v>
      </c>
      <c r="AL533" s="1">
        <v>2.31</v>
      </c>
      <c r="AM533" s="1">
        <v>2.57</v>
      </c>
      <c r="AN533" s="1">
        <v>2.31</v>
      </c>
      <c r="AO533" s="1">
        <v>2.19</v>
      </c>
      <c r="AQ533" s="83">
        <v>2.1</v>
      </c>
      <c r="AR533" s="83">
        <v>2.31</v>
      </c>
    </row>
    <row r="534" spans="1:44" x14ac:dyDescent="0.25">
      <c r="A534" s="1">
        <v>76149000</v>
      </c>
      <c r="B534" s="1" t="s">
        <v>678</v>
      </c>
      <c r="C534" s="1" t="s">
        <v>630</v>
      </c>
      <c r="D534" s="1">
        <v>2.31</v>
      </c>
      <c r="E534" s="1">
        <v>2.1800000000000002</v>
      </c>
      <c r="F534" s="1">
        <v>2.31</v>
      </c>
      <c r="G534" s="1">
        <v>2.31</v>
      </c>
      <c r="H534" s="1">
        <v>2.1800000000000002</v>
      </c>
      <c r="I534" s="1">
        <v>2.31</v>
      </c>
      <c r="J534" s="1">
        <v>2.31</v>
      </c>
      <c r="K534" s="1">
        <v>2.36</v>
      </c>
      <c r="L534" s="1">
        <v>2.31</v>
      </c>
      <c r="M534" s="1">
        <v>2.83</v>
      </c>
      <c r="N534" s="1">
        <v>2.31</v>
      </c>
      <c r="O534" s="1">
        <v>2.31</v>
      </c>
      <c r="P534" s="1">
        <v>2.1800000000000002</v>
      </c>
      <c r="Q534" s="1">
        <v>2.1800000000000002</v>
      </c>
      <c r="R534" s="1">
        <v>2.31</v>
      </c>
      <c r="S534" s="1">
        <v>2.31</v>
      </c>
      <c r="T534" s="1">
        <v>2.31</v>
      </c>
      <c r="U534" s="1">
        <v>2.1800000000000002</v>
      </c>
      <c r="V534" s="1">
        <v>2.31</v>
      </c>
      <c r="W534" s="1">
        <v>2.31</v>
      </c>
      <c r="X534" s="1">
        <v>2.31</v>
      </c>
      <c r="Y534" s="1">
        <v>2.1800000000000002</v>
      </c>
      <c r="Z534" s="1">
        <v>2.31</v>
      </c>
      <c r="AA534" s="1">
        <v>2.31</v>
      </c>
      <c r="AB534" s="1">
        <v>2.1800000000000002</v>
      </c>
      <c r="AC534" s="1">
        <v>2.31</v>
      </c>
      <c r="AD534" s="1">
        <v>2.31</v>
      </c>
      <c r="AE534" s="1">
        <v>2.34</v>
      </c>
      <c r="AF534" s="1">
        <v>2.31</v>
      </c>
      <c r="AG534" s="1">
        <v>2.31</v>
      </c>
      <c r="AH534" s="1">
        <v>2.31</v>
      </c>
      <c r="AI534" s="1">
        <v>2.1800000000000002</v>
      </c>
      <c r="AJ534" s="1">
        <v>2.31</v>
      </c>
      <c r="AK534" s="1">
        <v>2.31</v>
      </c>
      <c r="AL534" s="1">
        <v>2.31</v>
      </c>
      <c r="AM534" s="1">
        <v>2.57</v>
      </c>
      <c r="AN534" s="1">
        <v>2.31</v>
      </c>
      <c r="AO534" s="1">
        <v>2.19</v>
      </c>
      <c r="AQ534" s="83">
        <v>2.1</v>
      </c>
      <c r="AR534" s="83">
        <v>2.31</v>
      </c>
    </row>
    <row r="535" spans="1:44" x14ac:dyDescent="0.25">
      <c r="A535" s="1">
        <v>76161000</v>
      </c>
      <c r="B535" s="1" t="s">
        <v>679</v>
      </c>
      <c r="C535" s="1" t="s">
        <v>630</v>
      </c>
      <c r="D535" s="1">
        <v>2.86</v>
      </c>
      <c r="E535" s="1">
        <v>2.41</v>
      </c>
      <c r="F535" s="1">
        <v>2.86</v>
      </c>
      <c r="G535" s="1">
        <v>2.86</v>
      </c>
      <c r="H535" s="1">
        <v>2.41</v>
      </c>
      <c r="I535" s="1">
        <v>2.86</v>
      </c>
      <c r="J535" s="1">
        <v>2.86</v>
      </c>
      <c r="K535" s="1">
        <v>2.6</v>
      </c>
      <c r="L535" s="1">
        <v>2.86</v>
      </c>
      <c r="M535" s="1">
        <v>3.07</v>
      </c>
      <c r="N535" s="1">
        <v>2.86</v>
      </c>
      <c r="O535" s="1">
        <v>2.86</v>
      </c>
      <c r="P535" s="1">
        <v>2.41</v>
      </c>
      <c r="Q535" s="1">
        <v>2.41</v>
      </c>
      <c r="R535" s="1">
        <v>2.86</v>
      </c>
      <c r="S535" s="1">
        <v>2.86</v>
      </c>
      <c r="T535" s="1">
        <v>2.86</v>
      </c>
      <c r="U535" s="1">
        <v>2.41</v>
      </c>
      <c r="V535" s="1">
        <v>2.86</v>
      </c>
      <c r="W535" s="1">
        <v>2.86</v>
      </c>
      <c r="X535" s="1">
        <v>2.86</v>
      </c>
      <c r="Y535" s="1">
        <v>2.41</v>
      </c>
      <c r="Z535" s="1">
        <v>2.86</v>
      </c>
      <c r="AA535" s="1">
        <v>2.86</v>
      </c>
      <c r="AB535" s="1">
        <v>2.41</v>
      </c>
      <c r="AC535" s="1">
        <v>2.86</v>
      </c>
      <c r="AD535" s="1">
        <v>2.86</v>
      </c>
      <c r="AE535" s="1">
        <v>2.57</v>
      </c>
      <c r="AF535" s="1">
        <v>2.86</v>
      </c>
      <c r="AG535" s="1">
        <v>2.86</v>
      </c>
      <c r="AH535" s="1">
        <v>2.86</v>
      </c>
      <c r="AI535" s="1">
        <v>2.41</v>
      </c>
      <c r="AJ535" s="1">
        <v>2.86</v>
      </c>
      <c r="AK535" s="1">
        <v>2.86</v>
      </c>
      <c r="AL535" s="1">
        <v>2.86</v>
      </c>
      <c r="AM535" s="1">
        <v>2.8</v>
      </c>
      <c r="AN535" s="1">
        <v>2.86</v>
      </c>
      <c r="AO535" s="1">
        <v>2.42</v>
      </c>
      <c r="AQ535" s="83">
        <v>2.1800000000000002</v>
      </c>
      <c r="AR535" s="83">
        <v>2.86</v>
      </c>
    </row>
    <row r="536" spans="1:44" x14ac:dyDescent="0.25">
      <c r="A536" s="1">
        <v>76169100</v>
      </c>
      <c r="B536" s="1" t="s">
        <v>680</v>
      </c>
      <c r="C536" s="1" t="s">
        <v>630</v>
      </c>
      <c r="D536" s="1">
        <v>2.86</v>
      </c>
      <c r="E536" s="1">
        <v>2.41</v>
      </c>
      <c r="F536" s="1">
        <v>2.86</v>
      </c>
      <c r="G536" s="1">
        <v>2.86</v>
      </c>
      <c r="H536" s="1">
        <v>2.41</v>
      </c>
      <c r="I536" s="1">
        <v>2.86</v>
      </c>
      <c r="J536" s="1">
        <v>2.86</v>
      </c>
      <c r="K536" s="1">
        <v>2.6</v>
      </c>
      <c r="L536" s="1">
        <v>2.86</v>
      </c>
      <c r="M536" s="1">
        <v>3.07</v>
      </c>
      <c r="N536" s="1">
        <v>2.86</v>
      </c>
      <c r="O536" s="1">
        <v>2.86</v>
      </c>
      <c r="P536" s="1">
        <v>2.41</v>
      </c>
      <c r="Q536" s="1">
        <v>2.41</v>
      </c>
      <c r="R536" s="1">
        <v>2.86</v>
      </c>
      <c r="S536" s="1">
        <v>2.86</v>
      </c>
      <c r="T536" s="1">
        <v>2.86</v>
      </c>
      <c r="U536" s="1">
        <v>2.41</v>
      </c>
      <c r="V536" s="1">
        <v>2.86</v>
      </c>
      <c r="W536" s="1">
        <v>2.86</v>
      </c>
      <c r="X536" s="1">
        <v>2.86</v>
      </c>
      <c r="Y536" s="1">
        <v>2.41</v>
      </c>
      <c r="Z536" s="1">
        <v>2.86</v>
      </c>
      <c r="AA536" s="1">
        <v>2.86</v>
      </c>
      <c r="AB536" s="1">
        <v>2.41</v>
      </c>
      <c r="AC536" s="1">
        <v>2.86</v>
      </c>
      <c r="AD536" s="1">
        <v>2.86</v>
      </c>
      <c r="AE536" s="1">
        <v>2.57</v>
      </c>
      <c r="AF536" s="1">
        <v>2.86</v>
      </c>
      <c r="AG536" s="1">
        <v>2.86</v>
      </c>
      <c r="AH536" s="1">
        <v>2.86</v>
      </c>
      <c r="AI536" s="1">
        <v>2.41</v>
      </c>
      <c r="AJ536" s="1">
        <v>2.86</v>
      </c>
      <c r="AK536" s="1">
        <v>2.86</v>
      </c>
      <c r="AL536" s="1">
        <v>2.86</v>
      </c>
      <c r="AM536" s="1">
        <v>2.8</v>
      </c>
      <c r="AN536" s="1">
        <v>2.86</v>
      </c>
      <c r="AO536" s="1">
        <v>2.42</v>
      </c>
      <c r="AQ536" s="83">
        <v>2.1800000000000002</v>
      </c>
      <c r="AR536" s="83">
        <v>2.86</v>
      </c>
    </row>
    <row r="537" spans="1:44" x14ac:dyDescent="0.25">
      <c r="A537" s="1">
        <v>76169910</v>
      </c>
      <c r="B537" s="1" t="s">
        <v>681</v>
      </c>
      <c r="C537" s="1" t="s">
        <v>630</v>
      </c>
      <c r="D537" s="1">
        <v>2.48</v>
      </c>
      <c r="E537" s="1">
        <v>2.06</v>
      </c>
      <c r="F537" s="1">
        <v>2.48</v>
      </c>
      <c r="G537" s="1">
        <v>2.48</v>
      </c>
      <c r="H537" s="1">
        <v>2.06</v>
      </c>
      <c r="I537" s="1">
        <v>2.48</v>
      </c>
      <c r="J537" s="1">
        <v>2.48</v>
      </c>
      <c r="K537" s="1">
        <v>2.2400000000000002</v>
      </c>
      <c r="L537" s="1">
        <v>2.48</v>
      </c>
      <c r="M537" s="1">
        <v>2.71</v>
      </c>
      <c r="N537" s="1">
        <v>2.48</v>
      </c>
      <c r="O537" s="1">
        <v>2.48</v>
      </c>
      <c r="P537" s="1">
        <v>2.06</v>
      </c>
      <c r="Q537" s="1">
        <v>2.06</v>
      </c>
      <c r="R537" s="1">
        <v>2.48</v>
      </c>
      <c r="S537" s="1">
        <v>2.48</v>
      </c>
      <c r="T537" s="1">
        <v>2.48</v>
      </c>
      <c r="U537" s="1">
        <v>2.06</v>
      </c>
      <c r="V537" s="1">
        <v>2.48</v>
      </c>
      <c r="W537" s="1">
        <v>2.48</v>
      </c>
      <c r="X537" s="1">
        <v>2.48</v>
      </c>
      <c r="Y537" s="1">
        <v>2.06</v>
      </c>
      <c r="Z537" s="1">
        <v>2.48</v>
      </c>
      <c r="AA537" s="1">
        <v>2.48</v>
      </c>
      <c r="AB537" s="1">
        <v>2.06</v>
      </c>
      <c r="AC537" s="1">
        <v>2.48</v>
      </c>
      <c r="AD537" s="1">
        <v>2.48</v>
      </c>
      <c r="AE537" s="1">
        <v>2.2200000000000002</v>
      </c>
      <c r="AF537" s="1">
        <v>2.48</v>
      </c>
      <c r="AG537" s="1">
        <v>2.48</v>
      </c>
      <c r="AH537" s="1">
        <v>2.48</v>
      </c>
      <c r="AI537" s="1">
        <v>2.06</v>
      </c>
      <c r="AJ537" s="1">
        <v>2.48</v>
      </c>
      <c r="AK537" s="1">
        <v>2.48</v>
      </c>
      <c r="AL537" s="1">
        <v>2.48</v>
      </c>
      <c r="AM537" s="1">
        <v>2.4500000000000002</v>
      </c>
      <c r="AN537" s="1">
        <v>2.48</v>
      </c>
      <c r="AO537" s="1">
        <v>2.0699999999999998</v>
      </c>
      <c r="AQ537" s="83">
        <v>1.88</v>
      </c>
      <c r="AR537" s="83">
        <v>2.48</v>
      </c>
    </row>
    <row r="538" spans="1:44" x14ac:dyDescent="0.25">
      <c r="A538" s="1">
        <v>76169990</v>
      </c>
      <c r="B538" s="1" t="s">
        <v>682</v>
      </c>
      <c r="C538" s="1" t="s">
        <v>630</v>
      </c>
      <c r="D538" s="1">
        <v>2.86</v>
      </c>
      <c r="E538" s="1">
        <v>2.41</v>
      </c>
      <c r="F538" s="1">
        <v>2.86</v>
      </c>
      <c r="G538" s="1">
        <v>2.86</v>
      </c>
      <c r="H538" s="1">
        <v>2.41</v>
      </c>
      <c r="I538" s="1">
        <v>2.86</v>
      </c>
      <c r="J538" s="1">
        <v>2.86</v>
      </c>
      <c r="K538" s="1">
        <v>2.6</v>
      </c>
      <c r="L538" s="1">
        <v>2.86</v>
      </c>
      <c r="M538" s="1">
        <v>3.07</v>
      </c>
      <c r="N538" s="1">
        <v>2.86</v>
      </c>
      <c r="O538" s="1">
        <v>2.86</v>
      </c>
      <c r="P538" s="1">
        <v>2.41</v>
      </c>
      <c r="Q538" s="1">
        <v>2.41</v>
      </c>
      <c r="R538" s="1">
        <v>2.86</v>
      </c>
      <c r="S538" s="1">
        <v>2.86</v>
      </c>
      <c r="T538" s="1">
        <v>2.86</v>
      </c>
      <c r="U538" s="1">
        <v>2.41</v>
      </c>
      <c r="V538" s="1">
        <v>2.86</v>
      </c>
      <c r="W538" s="1">
        <v>2.86</v>
      </c>
      <c r="X538" s="1">
        <v>2.86</v>
      </c>
      <c r="Y538" s="1">
        <v>2.41</v>
      </c>
      <c r="Z538" s="1">
        <v>2.86</v>
      </c>
      <c r="AA538" s="1">
        <v>2.86</v>
      </c>
      <c r="AB538" s="1">
        <v>2.41</v>
      </c>
      <c r="AC538" s="1">
        <v>2.86</v>
      </c>
      <c r="AD538" s="1">
        <v>2.86</v>
      </c>
      <c r="AE538" s="1">
        <v>2.57</v>
      </c>
      <c r="AF538" s="1">
        <v>2.86</v>
      </c>
      <c r="AG538" s="1">
        <v>2.86</v>
      </c>
      <c r="AH538" s="1">
        <v>2.86</v>
      </c>
      <c r="AI538" s="1">
        <v>2.41</v>
      </c>
      <c r="AJ538" s="1">
        <v>2.86</v>
      </c>
      <c r="AK538" s="1">
        <v>2.86</v>
      </c>
      <c r="AL538" s="1">
        <v>2.86</v>
      </c>
      <c r="AM538" s="1">
        <v>2.8</v>
      </c>
      <c r="AN538" s="1">
        <v>2.86</v>
      </c>
      <c r="AO538" s="1">
        <v>2.42</v>
      </c>
      <c r="AQ538" s="83">
        <v>2.1800000000000002</v>
      </c>
      <c r="AR538" s="83">
        <v>2.86</v>
      </c>
    </row>
  </sheetData>
  <sortState xmlns:xlrd2="http://schemas.microsoft.com/office/spreadsheetml/2017/richdata2" columnSort="1" ref="E1:AO538">
    <sortCondition ref="E1:AO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36D62-12E4-46F5-AD2F-A150C42D1136}">
  <dimension ref="A1:G259"/>
  <sheetViews>
    <sheetView workbookViewId="0">
      <selection activeCell="E1" sqref="E1:G1"/>
    </sheetView>
  </sheetViews>
  <sheetFormatPr baseColWidth="10" defaultColWidth="11.42578125" defaultRowHeight="15" x14ac:dyDescent="0.25"/>
  <cols>
    <col min="2" max="2" width="30.42578125" customWidth="1"/>
    <col min="3" max="3" width="54.42578125" customWidth="1"/>
    <col min="5" max="5" width="3.7109375" customWidth="1"/>
    <col min="6" max="6" width="18.140625" customWidth="1"/>
    <col min="7" max="7" width="25.42578125" customWidth="1"/>
  </cols>
  <sheetData>
    <row r="1" spans="1:7" x14ac:dyDescent="0.25">
      <c r="A1" s="2" t="s">
        <v>683</v>
      </c>
      <c r="B1" s="2" t="s">
        <v>684</v>
      </c>
      <c r="C1" s="2" t="s">
        <v>685</v>
      </c>
      <c r="E1" s="97" t="s">
        <v>686</v>
      </c>
      <c r="F1" s="98"/>
      <c r="G1" s="99"/>
    </row>
    <row r="2" spans="1:7" x14ac:dyDescent="0.25">
      <c r="A2" t="s">
        <v>687</v>
      </c>
      <c r="B2" t="s">
        <v>688</v>
      </c>
      <c r="C2" t="str">
        <f>$A2&amp;" - "&amp;$B2</f>
        <v>AD - Andorra</v>
      </c>
      <c r="E2" s="47" t="s">
        <v>687</v>
      </c>
      <c r="F2" s="47" t="s">
        <v>688</v>
      </c>
      <c r="G2" s="48" t="s">
        <v>688</v>
      </c>
    </row>
    <row r="3" spans="1:7" x14ac:dyDescent="0.25">
      <c r="A3" t="s">
        <v>689</v>
      </c>
      <c r="B3" t="s">
        <v>690</v>
      </c>
      <c r="C3" t="str">
        <f t="shared" ref="C3:C66" si="0">$A3&amp;" - "&amp;$B3</f>
        <v>AE - United Arab Emirates</v>
      </c>
      <c r="E3" s="47" t="s">
        <v>689</v>
      </c>
      <c r="F3" s="47" t="s">
        <v>690</v>
      </c>
      <c r="G3" s="48" t="s">
        <v>691</v>
      </c>
    </row>
    <row r="4" spans="1:7" x14ac:dyDescent="0.25">
      <c r="A4" t="s">
        <v>692</v>
      </c>
      <c r="B4" t="s">
        <v>693</v>
      </c>
      <c r="C4" t="str">
        <f t="shared" si="0"/>
        <v>AF - Afghanistan</v>
      </c>
      <c r="E4" s="47" t="s">
        <v>692</v>
      </c>
      <c r="F4" s="47" t="s">
        <v>693</v>
      </c>
      <c r="G4" s="48" t="s">
        <v>693</v>
      </c>
    </row>
    <row r="5" spans="1:7" x14ac:dyDescent="0.25">
      <c r="A5" t="s">
        <v>694</v>
      </c>
      <c r="B5" t="s">
        <v>695</v>
      </c>
      <c r="C5" t="str">
        <f t="shared" si="0"/>
        <v>AG - Antigua and Barbuda</v>
      </c>
      <c r="E5" s="47" t="s">
        <v>694</v>
      </c>
      <c r="F5" s="47" t="s">
        <v>695</v>
      </c>
      <c r="G5" s="48" t="s">
        <v>696</v>
      </c>
    </row>
    <row r="6" spans="1:7" x14ac:dyDescent="0.25">
      <c r="A6" t="s">
        <v>697</v>
      </c>
      <c r="B6" t="s">
        <v>698</v>
      </c>
      <c r="C6" t="str">
        <f t="shared" si="0"/>
        <v>AI - Anguilla</v>
      </c>
      <c r="E6" s="47" t="s">
        <v>697</v>
      </c>
      <c r="F6" s="47" t="s">
        <v>698</v>
      </c>
      <c r="G6" s="48" t="s">
        <v>698</v>
      </c>
    </row>
    <row r="7" spans="1:7" x14ac:dyDescent="0.25">
      <c r="A7" t="s">
        <v>699</v>
      </c>
      <c r="B7" t="s">
        <v>700</v>
      </c>
      <c r="C7" t="str">
        <f t="shared" si="0"/>
        <v>AL - Albania</v>
      </c>
      <c r="E7" s="47" t="s">
        <v>699</v>
      </c>
      <c r="F7" s="47" t="s">
        <v>700</v>
      </c>
      <c r="G7" s="48" t="s">
        <v>701</v>
      </c>
    </row>
    <row r="8" spans="1:7" x14ac:dyDescent="0.25">
      <c r="A8" t="s">
        <v>702</v>
      </c>
      <c r="B8" t="s">
        <v>703</v>
      </c>
      <c r="C8" t="str">
        <f t="shared" si="0"/>
        <v>AM - Armenia</v>
      </c>
      <c r="E8" s="47" t="s">
        <v>702</v>
      </c>
      <c r="F8" s="47" t="s">
        <v>703</v>
      </c>
      <c r="G8" s="48" t="s">
        <v>704</v>
      </c>
    </row>
    <row r="9" spans="1:7" x14ac:dyDescent="0.25">
      <c r="A9" t="s">
        <v>705</v>
      </c>
      <c r="B9" t="s">
        <v>706</v>
      </c>
      <c r="C9" t="str">
        <f t="shared" si="0"/>
        <v>AO - Angola</v>
      </c>
      <c r="E9" s="47" t="s">
        <v>705</v>
      </c>
      <c r="F9" s="47" t="s">
        <v>706</v>
      </c>
      <c r="G9" s="48" t="s">
        <v>706</v>
      </c>
    </row>
    <row r="10" spans="1:7" x14ac:dyDescent="0.25">
      <c r="A10" t="s">
        <v>707</v>
      </c>
      <c r="B10" t="s">
        <v>708</v>
      </c>
      <c r="C10" t="str">
        <f t="shared" si="0"/>
        <v>AQ - Antarctica</v>
      </c>
      <c r="E10" s="47" t="s">
        <v>707</v>
      </c>
      <c r="F10" s="47" t="s">
        <v>708</v>
      </c>
      <c r="G10" s="48" t="s">
        <v>709</v>
      </c>
    </row>
    <row r="11" spans="1:7" x14ac:dyDescent="0.25">
      <c r="A11" t="s">
        <v>710</v>
      </c>
      <c r="B11" t="s">
        <v>711</v>
      </c>
      <c r="C11" t="str">
        <f t="shared" si="0"/>
        <v>AR - Argentina</v>
      </c>
      <c r="E11" s="47" t="s">
        <v>710</v>
      </c>
      <c r="F11" s="47" t="s">
        <v>711</v>
      </c>
      <c r="G11" s="48" t="s">
        <v>712</v>
      </c>
    </row>
    <row r="12" spans="1:7" x14ac:dyDescent="0.25">
      <c r="A12" t="s">
        <v>713</v>
      </c>
      <c r="B12" t="s">
        <v>714</v>
      </c>
      <c r="C12" t="str">
        <f t="shared" si="0"/>
        <v>AS - American Samoa</v>
      </c>
      <c r="E12" s="47" t="s">
        <v>713</v>
      </c>
      <c r="F12" s="47" t="s">
        <v>714</v>
      </c>
      <c r="G12" s="48" t="s">
        <v>715</v>
      </c>
    </row>
    <row r="13" spans="1:7" x14ac:dyDescent="0.25">
      <c r="A13" t="s">
        <v>716</v>
      </c>
      <c r="B13" t="s">
        <v>717</v>
      </c>
      <c r="C13" t="str">
        <f t="shared" si="0"/>
        <v>AT - Austria</v>
      </c>
      <c r="E13" s="47" t="s">
        <v>718</v>
      </c>
      <c r="F13" s="47" t="s">
        <v>719</v>
      </c>
      <c r="G13" s="48" t="s">
        <v>720</v>
      </c>
    </row>
    <row r="14" spans="1:7" x14ac:dyDescent="0.25">
      <c r="A14" t="s">
        <v>718</v>
      </c>
      <c r="B14" t="s">
        <v>719</v>
      </c>
      <c r="C14" t="str">
        <f t="shared" si="0"/>
        <v>AU - Australia</v>
      </c>
      <c r="E14" s="47" t="s">
        <v>721</v>
      </c>
      <c r="F14" s="47" t="s">
        <v>722</v>
      </c>
      <c r="G14" s="48" t="s">
        <v>722</v>
      </c>
    </row>
    <row r="15" spans="1:7" x14ac:dyDescent="0.25">
      <c r="A15" t="s">
        <v>721</v>
      </c>
      <c r="B15" t="s">
        <v>722</v>
      </c>
      <c r="C15" t="str">
        <f t="shared" si="0"/>
        <v>AW - Aruba</v>
      </c>
      <c r="E15" s="47" t="s">
        <v>723</v>
      </c>
      <c r="F15" s="47" t="s">
        <v>724</v>
      </c>
      <c r="G15" s="48" t="s">
        <v>725</v>
      </c>
    </row>
    <row r="16" spans="1:7" x14ac:dyDescent="0.25">
      <c r="A16" t="s">
        <v>726</v>
      </c>
      <c r="B16" t="s">
        <v>727</v>
      </c>
      <c r="C16" t="str">
        <f t="shared" si="0"/>
        <v>AX - Åland Islands</v>
      </c>
      <c r="E16" s="47" t="s">
        <v>728</v>
      </c>
      <c r="F16" s="47" t="s">
        <v>729</v>
      </c>
      <c r="G16" s="48" t="s">
        <v>730</v>
      </c>
    </row>
    <row r="17" spans="1:7" x14ac:dyDescent="0.25">
      <c r="A17" t="s">
        <v>723</v>
      </c>
      <c r="B17" t="s">
        <v>724</v>
      </c>
      <c r="C17" t="str">
        <f t="shared" si="0"/>
        <v>AZ - Azerbaijan</v>
      </c>
      <c r="E17" s="47" t="s">
        <v>731</v>
      </c>
      <c r="F17" s="47" t="s">
        <v>732</v>
      </c>
      <c r="G17" s="48" t="s">
        <v>732</v>
      </c>
    </row>
    <row r="18" spans="1:7" x14ac:dyDescent="0.25">
      <c r="A18" t="s">
        <v>728</v>
      </c>
      <c r="B18" t="s">
        <v>729</v>
      </c>
      <c r="C18" t="str">
        <f t="shared" si="0"/>
        <v>BA - Bosnia and Herzegovina</v>
      </c>
      <c r="E18" s="47" t="s">
        <v>733</v>
      </c>
      <c r="F18" s="47" t="s">
        <v>734</v>
      </c>
      <c r="G18" s="48" t="s">
        <v>735</v>
      </c>
    </row>
    <row r="19" spans="1:7" x14ac:dyDescent="0.25">
      <c r="A19" t="s">
        <v>731</v>
      </c>
      <c r="B19" t="s">
        <v>732</v>
      </c>
      <c r="C19" t="str">
        <f t="shared" si="0"/>
        <v>BB - Barbados</v>
      </c>
      <c r="E19" s="47" t="s">
        <v>736</v>
      </c>
      <c r="F19" s="47" t="s">
        <v>737</v>
      </c>
      <c r="G19" s="48" t="s">
        <v>737</v>
      </c>
    </row>
    <row r="20" spans="1:7" x14ac:dyDescent="0.25">
      <c r="A20" t="s">
        <v>733</v>
      </c>
      <c r="B20" t="s">
        <v>734</v>
      </c>
      <c r="C20" t="str">
        <f t="shared" si="0"/>
        <v>BD - Bangladesh</v>
      </c>
      <c r="E20" s="47" t="s">
        <v>738</v>
      </c>
      <c r="F20" s="47" t="s">
        <v>739</v>
      </c>
      <c r="G20" s="48" t="s">
        <v>739</v>
      </c>
    </row>
    <row r="21" spans="1:7" x14ac:dyDescent="0.25">
      <c r="A21" t="s">
        <v>740</v>
      </c>
      <c r="B21" t="s">
        <v>741</v>
      </c>
      <c r="C21" t="str">
        <f t="shared" si="0"/>
        <v>BE - Belgium</v>
      </c>
      <c r="E21" s="47" t="s">
        <v>742</v>
      </c>
      <c r="F21" s="47" t="s">
        <v>743</v>
      </c>
      <c r="G21" s="48" t="s">
        <v>743</v>
      </c>
    </row>
    <row r="22" spans="1:7" x14ac:dyDescent="0.25">
      <c r="A22" t="s">
        <v>736</v>
      </c>
      <c r="B22" t="s">
        <v>737</v>
      </c>
      <c r="C22" t="str">
        <f t="shared" si="0"/>
        <v>BF - Burkina Faso</v>
      </c>
      <c r="E22" s="47" t="s">
        <v>744</v>
      </c>
      <c r="F22" s="47" t="s">
        <v>745</v>
      </c>
      <c r="G22" s="48" t="s">
        <v>745</v>
      </c>
    </row>
    <row r="23" spans="1:7" x14ac:dyDescent="0.25">
      <c r="A23" t="s">
        <v>746</v>
      </c>
      <c r="B23" t="s">
        <v>747</v>
      </c>
      <c r="C23" t="str">
        <f t="shared" si="0"/>
        <v>BG - Bulgaria</v>
      </c>
      <c r="E23" s="47" t="s">
        <v>748</v>
      </c>
      <c r="F23" s="47" t="s">
        <v>749</v>
      </c>
      <c r="G23" s="48" t="s">
        <v>750</v>
      </c>
    </row>
    <row r="24" spans="1:7" x14ac:dyDescent="0.25">
      <c r="A24" t="s">
        <v>738</v>
      </c>
      <c r="B24" t="s">
        <v>739</v>
      </c>
      <c r="C24" t="str">
        <f t="shared" si="0"/>
        <v>BH - Bahrain</v>
      </c>
      <c r="E24" s="47" t="s">
        <v>751</v>
      </c>
      <c r="F24" s="47" t="s">
        <v>752</v>
      </c>
      <c r="G24" s="48" t="s">
        <v>752</v>
      </c>
    </row>
    <row r="25" spans="1:7" x14ac:dyDescent="0.25">
      <c r="A25" t="s">
        <v>742</v>
      </c>
      <c r="B25" t="s">
        <v>743</v>
      </c>
      <c r="C25" t="str">
        <f t="shared" si="0"/>
        <v>BI - Burundi</v>
      </c>
      <c r="E25" s="47" t="s">
        <v>753</v>
      </c>
      <c r="F25" s="47" t="s">
        <v>754</v>
      </c>
      <c r="G25" s="48" t="s">
        <v>754</v>
      </c>
    </row>
    <row r="26" spans="1:7" x14ac:dyDescent="0.25">
      <c r="A26" t="s">
        <v>744</v>
      </c>
      <c r="B26" t="s">
        <v>745</v>
      </c>
      <c r="C26" t="str">
        <f t="shared" si="0"/>
        <v>BJ - Benin</v>
      </c>
      <c r="E26" s="47" t="s">
        <v>755</v>
      </c>
      <c r="F26" s="47" t="s">
        <v>756</v>
      </c>
      <c r="G26" s="48" t="s">
        <v>757</v>
      </c>
    </row>
    <row r="27" spans="1:7" x14ac:dyDescent="0.25">
      <c r="A27" t="s">
        <v>748</v>
      </c>
      <c r="B27" t="s">
        <v>749</v>
      </c>
      <c r="C27" t="str">
        <f t="shared" si="0"/>
        <v>BL - Saint Barthélemy</v>
      </c>
      <c r="E27" s="47" t="s">
        <v>758</v>
      </c>
      <c r="F27" s="47" t="s">
        <v>759</v>
      </c>
      <c r="G27" s="48" t="s">
        <v>760</v>
      </c>
    </row>
    <row r="28" spans="1:7" x14ac:dyDescent="0.25">
      <c r="A28" t="s">
        <v>751</v>
      </c>
      <c r="B28" t="s">
        <v>752</v>
      </c>
      <c r="C28" t="str">
        <f t="shared" si="0"/>
        <v>BM - Bermuda</v>
      </c>
      <c r="E28" s="47" t="s">
        <v>761</v>
      </c>
      <c r="F28" s="47" t="s">
        <v>762</v>
      </c>
      <c r="G28" s="48" t="s">
        <v>763</v>
      </c>
    </row>
    <row r="29" spans="1:7" x14ac:dyDescent="0.25">
      <c r="A29" t="s">
        <v>753</v>
      </c>
      <c r="B29" t="s">
        <v>754</v>
      </c>
      <c r="C29" t="str">
        <f t="shared" si="0"/>
        <v>BN - Brunei Darussalam</v>
      </c>
      <c r="E29" s="47" t="s">
        <v>764</v>
      </c>
      <c r="F29" s="47" t="s">
        <v>765</v>
      </c>
      <c r="G29" s="48" t="s">
        <v>765</v>
      </c>
    </row>
    <row r="30" spans="1:7" x14ac:dyDescent="0.25">
      <c r="A30" t="s">
        <v>755</v>
      </c>
      <c r="B30" t="s">
        <v>766</v>
      </c>
      <c r="C30" t="str">
        <f t="shared" si="0"/>
        <v>BO - Bolivia</v>
      </c>
      <c r="E30" s="47" t="s">
        <v>767</v>
      </c>
      <c r="F30" s="47" t="s">
        <v>768</v>
      </c>
      <c r="G30" s="48" t="s">
        <v>768</v>
      </c>
    </row>
    <row r="31" spans="1:7" x14ac:dyDescent="0.25">
      <c r="A31" t="s">
        <v>758</v>
      </c>
      <c r="B31" t="s">
        <v>759</v>
      </c>
      <c r="C31" t="str">
        <f t="shared" si="0"/>
        <v>BQ - Bonaire, Sint Eustatius and Saba</v>
      </c>
      <c r="E31" s="47" t="s">
        <v>769</v>
      </c>
      <c r="F31" s="47" t="s">
        <v>770</v>
      </c>
      <c r="G31" s="48" t="s">
        <v>771</v>
      </c>
    </row>
    <row r="32" spans="1:7" x14ac:dyDescent="0.25">
      <c r="A32" t="s">
        <v>761</v>
      </c>
      <c r="B32" t="s">
        <v>762</v>
      </c>
      <c r="C32" t="str">
        <f t="shared" si="0"/>
        <v>BR - Brazil</v>
      </c>
      <c r="E32" s="47" t="s">
        <v>772</v>
      </c>
      <c r="F32" s="47" t="s">
        <v>773</v>
      </c>
      <c r="G32" s="48" t="s">
        <v>773</v>
      </c>
    </row>
    <row r="33" spans="1:7" x14ac:dyDescent="0.25">
      <c r="A33" t="s">
        <v>764</v>
      </c>
      <c r="B33" t="s">
        <v>765</v>
      </c>
      <c r="C33" t="str">
        <f t="shared" si="0"/>
        <v>BS - Bahamas</v>
      </c>
      <c r="E33" s="47" t="s">
        <v>774</v>
      </c>
      <c r="F33" s="47" t="s">
        <v>775</v>
      </c>
      <c r="G33" s="48" t="s">
        <v>776</v>
      </c>
    </row>
    <row r="34" spans="1:7" x14ac:dyDescent="0.25">
      <c r="A34" t="s">
        <v>767</v>
      </c>
      <c r="B34" t="s">
        <v>768</v>
      </c>
      <c r="C34" t="str">
        <f t="shared" si="0"/>
        <v>BT - Bhutan</v>
      </c>
      <c r="E34" s="47" t="s">
        <v>777</v>
      </c>
      <c r="F34" s="47" t="s">
        <v>778</v>
      </c>
      <c r="G34" s="48" t="s">
        <v>778</v>
      </c>
    </row>
    <row r="35" spans="1:7" x14ac:dyDescent="0.25">
      <c r="A35" t="s">
        <v>772</v>
      </c>
      <c r="B35" t="s">
        <v>773</v>
      </c>
      <c r="C35" t="str">
        <f t="shared" si="0"/>
        <v>BW - Botswana</v>
      </c>
      <c r="E35" s="47" t="s">
        <v>779</v>
      </c>
      <c r="F35" s="47" t="s">
        <v>780</v>
      </c>
      <c r="G35" s="48" t="s">
        <v>781</v>
      </c>
    </row>
    <row r="36" spans="1:7" x14ac:dyDescent="0.25">
      <c r="A36" t="s">
        <v>774</v>
      </c>
      <c r="B36" t="s">
        <v>775</v>
      </c>
      <c r="C36" t="str">
        <f t="shared" si="0"/>
        <v>BY - Belarus</v>
      </c>
      <c r="E36" s="47" t="s">
        <v>782</v>
      </c>
      <c r="F36" s="47" t="s">
        <v>783</v>
      </c>
      <c r="G36" s="48" t="s">
        <v>784</v>
      </c>
    </row>
    <row r="37" spans="1:7" x14ac:dyDescent="0.25">
      <c r="A37" t="s">
        <v>777</v>
      </c>
      <c r="B37" t="s">
        <v>778</v>
      </c>
      <c r="C37" t="str">
        <f t="shared" si="0"/>
        <v>BZ - Belize</v>
      </c>
      <c r="E37" s="47" t="s">
        <v>785</v>
      </c>
      <c r="F37" s="47" t="s">
        <v>786</v>
      </c>
      <c r="G37" s="48" t="s">
        <v>787</v>
      </c>
    </row>
    <row r="38" spans="1:7" x14ac:dyDescent="0.25">
      <c r="A38" t="s">
        <v>779</v>
      </c>
      <c r="B38" t="s">
        <v>780</v>
      </c>
      <c r="C38" t="str">
        <f t="shared" si="0"/>
        <v>CA - Canada</v>
      </c>
      <c r="E38" s="47" t="s">
        <v>788</v>
      </c>
      <c r="F38" s="47" t="s">
        <v>789</v>
      </c>
      <c r="G38" s="48" t="s">
        <v>790</v>
      </c>
    </row>
    <row r="39" spans="1:7" x14ac:dyDescent="0.25">
      <c r="A39" t="s">
        <v>782</v>
      </c>
      <c r="B39" t="s">
        <v>783</v>
      </c>
      <c r="C39" t="str">
        <f t="shared" si="0"/>
        <v>CC - Cocos Islands (or Keeling Islands)</v>
      </c>
      <c r="E39" s="47" t="s">
        <v>791</v>
      </c>
      <c r="F39" s="47" t="s">
        <v>792</v>
      </c>
      <c r="G39" s="48" t="s">
        <v>793</v>
      </c>
    </row>
    <row r="40" spans="1:7" x14ac:dyDescent="0.25">
      <c r="A40" t="s">
        <v>785</v>
      </c>
      <c r="B40" t="s">
        <v>792</v>
      </c>
      <c r="C40" t="str">
        <f t="shared" si="0"/>
        <v>CD - Congo</v>
      </c>
      <c r="E40" s="47" t="s">
        <v>794</v>
      </c>
      <c r="F40" s="47" t="s">
        <v>795</v>
      </c>
      <c r="G40" s="48" t="s">
        <v>795</v>
      </c>
    </row>
    <row r="41" spans="1:7" x14ac:dyDescent="0.25">
      <c r="A41" t="s">
        <v>788</v>
      </c>
      <c r="B41" t="s">
        <v>789</v>
      </c>
      <c r="C41" t="str">
        <f t="shared" si="0"/>
        <v>CF - Central African Republic</v>
      </c>
      <c r="E41" s="47" t="s">
        <v>796</v>
      </c>
      <c r="F41" s="47" t="s">
        <v>797</v>
      </c>
      <c r="G41" s="48" t="s">
        <v>798</v>
      </c>
    </row>
    <row r="42" spans="1:7" x14ac:dyDescent="0.25">
      <c r="A42" t="s">
        <v>791</v>
      </c>
      <c r="B42" t="s">
        <v>792</v>
      </c>
      <c r="C42" t="str">
        <f t="shared" si="0"/>
        <v>CG - Congo</v>
      </c>
      <c r="E42" s="47" t="s">
        <v>799</v>
      </c>
      <c r="F42" s="47" t="s">
        <v>800</v>
      </c>
      <c r="G42" s="48" t="s">
        <v>800</v>
      </c>
    </row>
    <row r="43" spans="1:7" x14ac:dyDescent="0.25">
      <c r="A43" t="s">
        <v>801</v>
      </c>
      <c r="B43" t="s">
        <v>802</v>
      </c>
      <c r="C43" t="str">
        <f t="shared" si="0"/>
        <v>CH - Switzerland</v>
      </c>
      <c r="E43" s="47" t="s">
        <v>803</v>
      </c>
      <c r="F43" s="47" t="s">
        <v>804</v>
      </c>
      <c r="G43" s="48" t="s">
        <v>805</v>
      </c>
    </row>
    <row r="44" spans="1:7" x14ac:dyDescent="0.25">
      <c r="A44" t="s">
        <v>794</v>
      </c>
      <c r="B44" t="s">
        <v>795</v>
      </c>
      <c r="C44" t="str">
        <f t="shared" si="0"/>
        <v>CI - Côte d'Ivoire</v>
      </c>
      <c r="E44" s="47" t="s">
        <v>806</v>
      </c>
      <c r="F44" s="47" t="s">
        <v>39</v>
      </c>
      <c r="G44" s="48" t="s">
        <v>39</v>
      </c>
    </row>
    <row r="45" spans="1:7" x14ac:dyDescent="0.25">
      <c r="A45" t="s">
        <v>796</v>
      </c>
      <c r="B45" t="s">
        <v>797</v>
      </c>
      <c r="C45" t="str">
        <f t="shared" si="0"/>
        <v>CK - Cook Islands</v>
      </c>
      <c r="E45" s="47" t="s">
        <v>807</v>
      </c>
      <c r="F45" s="47" t="s">
        <v>808</v>
      </c>
      <c r="G45" s="48" t="s">
        <v>809</v>
      </c>
    </row>
    <row r="46" spans="1:7" x14ac:dyDescent="0.25">
      <c r="A46" t="s">
        <v>799</v>
      </c>
      <c r="B46" t="s">
        <v>800</v>
      </c>
      <c r="C46" t="str">
        <f t="shared" si="0"/>
        <v>CL - Chile</v>
      </c>
      <c r="E46" s="47" t="s">
        <v>810</v>
      </c>
      <c r="F46" s="47" t="s">
        <v>811</v>
      </c>
      <c r="G46" s="48" t="s">
        <v>811</v>
      </c>
    </row>
    <row r="47" spans="1:7" x14ac:dyDescent="0.25">
      <c r="A47" t="s">
        <v>803</v>
      </c>
      <c r="B47" t="s">
        <v>804</v>
      </c>
      <c r="C47" t="str">
        <f t="shared" si="0"/>
        <v>CM - Cameroon</v>
      </c>
      <c r="E47" s="47" t="s">
        <v>812</v>
      </c>
      <c r="F47" s="47" t="s">
        <v>813</v>
      </c>
      <c r="G47" s="48" t="s">
        <v>814</v>
      </c>
    </row>
    <row r="48" spans="1:7" x14ac:dyDescent="0.25">
      <c r="A48" t="s">
        <v>806</v>
      </c>
      <c r="B48" t="s">
        <v>39</v>
      </c>
      <c r="C48" t="str">
        <f t="shared" si="0"/>
        <v>CN - China</v>
      </c>
      <c r="E48" s="47" t="s">
        <v>815</v>
      </c>
      <c r="F48" s="47" t="s">
        <v>816</v>
      </c>
      <c r="G48" s="48" t="s">
        <v>817</v>
      </c>
    </row>
    <row r="49" spans="1:7" x14ac:dyDescent="0.25">
      <c r="A49" t="s">
        <v>807</v>
      </c>
      <c r="B49" t="s">
        <v>808</v>
      </c>
      <c r="C49" t="str">
        <f t="shared" si="0"/>
        <v>CO - Colombia</v>
      </c>
      <c r="E49" s="47" t="s">
        <v>818</v>
      </c>
      <c r="F49" s="47" t="s">
        <v>819</v>
      </c>
      <c r="G49" s="48" t="s">
        <v>819</v>
      </c>
    </row>
    <row r="50" spans="1:7" x14ac:dyDescent="0.25">
      <c r="A50" t="s">
        <v>810</v>
      </c>
      <c r="B50" t="s">
        <v>811</v>
      </c>
      <c r="C50" t="str">
        <f t="shared" si="0"/>
        <v>CR - Costa Rica</v>
      </c>
      <c r="E50" s="47" t="s">
        <v>820</v>
      </c>
      <c r="F50" s="47" t="s">
        <v>821</v>
      </c>
      <c r="G50" s="48" t="s">
        <v>822</v>
      </c>
    </row>
    <row r="51" spans="1:7" x14ac:dyDescent="0.25">
      <c r="A51" t="s">
        <v>812</v>
      </c>
      <c r="B51" t="s">
        <v>813</v>
      </c>
      <c r="C51" t="str">
        <f t="shared" si="0"/>
        <v>CU - Cuba</v>
      </c>
      <c r="E51" s="47" t="s">
        <v>823</v>
      </c>
      <c r="F51" s="47" t="s">
        <v>824</v>
      </c>
      <c r="G51" s="48" t="s">
        <v>825</v>
      </c>
    </row>
    <row r="52" spans="1:7" x14ac:dyDescent="0.25">
      <c r="A52" t="s">
        <v>815</v>
      </c>
      <c r="B52" t="s">
        <v>816</v>
      </c>
      <c r="C52" t="str">
        <f t="shared" si="0"/>
        <v>CV - Cape Verde</v>
      </c>
      <c r="E52" s="47" t="s">
        <v>826</v>
      </c>
      <c r="F52" s="47" t="s">
        <v>827</v>
      </c>
      <c r="G52" s="48" t="s">
        <v>827</v>
      </c>
    </row>
    <row r="53" spans="1:7" x14ac:dyDescent="0.25">
      <c r="A53" t="s">
        <v>818</v>
      </c>
      <c r="B53" t="s">
        <v>819</v>
      </c>
      <c r="C53" t="str">
        <f t="shared" si="0"/>
        <v>CW - Curaçao</v>
      </c>
      <c r="E53" s="47" t="s">
        <v>828</v>
      </c>
      <c r="F53" s="47" t="s">
        <v>829</v>
      </c>
      <c r="G53" s="48" t="s">
        <v>830</v>
      </c>
    </row>
    <row r="54" spans="1:7" x14ac:dyDescent="0.25">
      <c r="A54" t="s">
        <v>820</v>
      </c>
      <c r="B54" t="s">
        <v>821</v>
      </c>
      <c r="C54" t="str">
        <f t="shared" si="0"/>
        <v>CX - Christmas Island</v>
      </c>
      <c r="E54" s="47" t="s">
        <v>831</v>
      </c>
      <c r="F54" s="47" t="s">
        <v>832</v>
      </c>
      <c r="G54" s="48" t="s">
        <v>833</v>
      </c>
    </row>
    <row r="55" spans="1:7" x14ac:dyDescent="0.25">
      <c r="A55" t="s">
        <v>834</v>
      </c>
      <c r="B55" t="s">
        <v>835</v>
      </c>
      <c r="C55" t="str">
        <f t="shared" si="0"/>
        <v>CY - Cyprus</v>
      </c>
      <c r="E55" s="47" t="s">
        <v>836</v>
      </c>
      <c r="F55" s="47" t="s">
        <v>837</v>
      </c>
      <c r="G55" s="48" t="s">
        <v>837</v>
      </c>
    </row>
    <row r="56" spans="1:7" x14ac:dyDescent="0.25">
      <c r="A56" t="s">
        <v>838</v>
      </c>
      <c r="B56" t="s">
        <v>839</v>
      </c>
      <c r="C56" t="str">
        <f t="shared" si="0"/>
        <v>CZ - Czech Republic</v>
      </c>
      <c r="E56" s="47" t="s">
        <v>840</v>
      </c>
      <c r="F56" s="47" t="s">
        <v>841</v>
      </c>
      <c r="G56" s="48" t="s">
        <v>842</v>
      </c>
    </row>
    <row r="57" spans="1:7" x14ac:dyDescent="0.25">
      <c r="A57" t="s">
        <v>843</v>
      </c>
      <c r="B57" t="s">
        <v>844</v>
      </c>
      <c r="C57" t="str">
        <f t="shared" si="0"/>
        <v>DE - Germany</v>
      </c>
      <c r="E57" s="47" t="s">
        <v>845</v>
      </c>
      <c r="F57" s="47" t="s">
        <v>846</v>
      </c>
      <c r="G57" s="48" t="s">
        <v>847</v>
      </c>
    </row>
    <row r="58" spans="1:7" x14ac:dyDescent="0.25">
      <c r="A58" t="s">
        <v>848</v>
      </c>
      <c r="B58" t="s">
        <v>849</v>
      </c>
      <c r="C58" t="str">
        <f t="shared" si="0"/>
        <v>DE  HGL - Heligoland</v>
      </c>
      <c r="E58" s="47" t="s">
        <v>850</v>
      </c>
      <c r="F58" s="47" t="s">
        <v>851</v>
      </c>
      <c r="G58" s="48" t="s">
        <v>851</v>
      </c>
    </row>
    <row r="59" spans="1:7" x14ac:dyDescent="0.25">
      <c r="A59" t="s">
        <v>852</v>
      </c>
      <c r="B59" t="s">
        <v>853</v>
      </c>
      <c r="C59" t="str">
        <f t="shared" si="0"/>
        <v>DE  US2 - Büsingen</v>
      </c>
      <c r="E59" s="47" t="s">
        <v>854</v>
      </c>
      <c r="F59" s="47" t="s">
        <v>855</v>
      </c>
      <c r="G59" s="48" t="s">
        <v>856</v>
      </c>
    </row>
    <row r="60" spans="1:7" x14ac:dyDescent="0.25">
      <c r="A60" t="s">
        <v>823</v>
      </c>
      <c r="B60" t="s">
        <v>824</v>
      </c>
      <c r="C60" t="str">
        <f t="shared" si="0"/>
        <v>DJ - Djibouti</v>
      </c>
      <c r="E60" s="47" t="s">
        <v>857</v>
      </c>
      <c r="F60" s="47" t="s">
        <v>858</v>
      </c>
      <c r="G60" s="48" t="s">
        <v>859</v>
      </c>
    </row>
    <row r="61" spans="1:7" x14ac:dyDescent="0.25">
      <c r="A61" t="s">
        <v>860</v>
      </c>
      <c r="B61" t="s">
        <v>861</v>
      </c>
      <c r="C61" t="str">
        <f t="shared" si="0"/>
        <v>DK - Denmark</v>
      </c>
      <c r="E61" s="47" t="s">
        <v>862</v>
      </c>
      <c r="F61" s="47" t="s">
        <v>863</v>
      </c>
      <c r="G61" s="48" t="s">
        <v>864</v>
      </c>
    </row>
    <row r="62" spans="1:7" x14ac:dyDescent="0.25">
      <c r="A62" t="s">
        <v>826</v>
      </c>
      <c r="B62" t="s">
        <v>827</v>
      </c>
      <c r="C62" t="str">
        <f t="shared" si="0"/>
        <v>DM - Dominica</v>
      </c>
      <c r="E62" s="47" t="s">
        <v>865</v>
      </c>
      <c r="F62" s="47" t="s">
        <v>866</v>
      </c>
      <c r="G62" s="48" t="s">
        <v>867</v>
      </c>
    </row>
    <row r="63" spans="1:7" x14ac:dyDescent="0.25">
      <c r="A63" t="s">
        <v>828</v>
      </c>
      <c r="B63" t="s">
        <v>829</v>
      </c>
      <c r="C63" t="str">
        <f t="shared" si="0"/>
        <v>DO - Dominican Republic</v>
      </c>
      <c r="E63" s="47" t="s">
        <v>868</v>
      </c>
      <c r="F63" s="47" t="s">
        <v>869</v>
      </c>
      <c r="G63" s="48" t="s">
        <v>870</v>
      </c>
    </row>
    <row r="64" spans="1:7" x14ac:dyDescent="0.25">
      <c r="A64" t="s">
        <v>831</v>
      </c>
      <c r="B64" t="s">
        <v>832</v>
      </c>
      <c r="C64" t="str">
        <f t="shared" si="0"/>
        <v>DZ - Algeria</v>
      </c>
      <c r="E64" s="47" t="s">
        <v>871</v>
      </c>
      <c r="F64" s="47" t="s">
        <v>872</v>
      </c>
      <c r="G64" s="48" t="s">
        <v>873</v>
      </c>
    </row>
    <row r="65" spans="1:7" x14ac:dyDescent="0.25">
      <c r="A65" t="s">
        <v>836</v>
      </c>
      <c r="B65" t="s">
        <v>837</v>
      </c>
      <c r="C65" t="str">
        <f t="shared" si="0"/>
        <v>EC - Ecuador</v>
      </c>
      <c r="E65" s="47" t="s">
        <v>874</v>
      </c>
      <c r="F65" s="47" t="s">
        <v>875</v>
      </c>
      <c r="G65" s="48" t="s">
        <v>876</v>
      </c>
    </row>
    <row r="66" spans="1:7" x14ac:dyDescent="0.25">
      <c r="A66" t="s">
        <v>877</v>
      </c>
      <c r="B66" t="s">
        <v>878</v>
      </c>
      <c r="C66" t="str">
        <f t="shared" si="0"/>
        <v>EE - Estonia</v>
      </c>
      <c r="E66" s="47" t="s">
        <v>879</v>
      </c>
      <c r="F66" s="47" t="s">
        <v>880</v>
      </c>
      <c r="G66" s="48" t="s">
        <v>880</v>
      </c>
    </row>
    <row r="67" spans="1:7" x14ac:dyDescent="0.25">
      <c r="A67" t="s">
        <v>840</v>
      </c>
      <c r="B67" t="s">
        <v>841</v>
      </c>
      <c r="C67" t="str">
        <f t="shared" ref="C67:C130" si="1">$A67&amp;" - "&amp;$B67</f>
        <v>EG - Egypt</v>
      </c>
      <c r="E67" s="47" t="s">
        <v>881</v>
      </c>
      <c r="F67" s="47" t="s">
        <v>882</v>
      </c>
      <c r="G67" s="48" t="s">
        <v>883</v>
      </c>
    </row>
    <row r="68" spans="1:7" x14ac:dyDescent="0.25">
      <c r="A68" t="s">
        <v>845</v>
      </c>
      <c r="B68" t="s">
        <v>846</v>
      </c>
      <c r="C68" t="str">
        <f t="shared" si="1"/>
        <v>EH - Western Sahara</v>
      </c>
      <c r="E68" s="47" t="s">
        <v>884</v>
      </c>
      <c r="F68" s="47" t="s">
        <v>885</v>
      </c>
      <c r="G68" s="48" t="s">
        <v>885</v>
      </c>
    </row>
    <row r="69" spans="1:7" x14ac:dyDescent="0.25">
      <c r="A69" t="s">
        <v>850</v>
      </c>
      <c r="B69" t="s">
        <v>851</v>
      </c>
      <c r="C69" t="str">
        <f t="shared" si="1"/>
        <v>ER - Eritrea</v>
      </c>
      <c r="E69" s="47" t="s">
        <v>886</v>
      </c>
      <c r="F69" s="47" t="s">
        <v>887</v>
      </c>
      <c r="G69" s="48" t="s">
        <v>887</v>
      </c>
    </row>
    <row r="70" spans="1:7" x14ac:dyDescent="0.25">
      <c r="A70" t="s">
        <v>888</v>
      </c>
      <c r="B70" t="s">
        <v>889</v>
      </c>
      <c r="C70" t="str">
        <f t="shared" si="1"/>
        <v>ES - Spain</v>
      </c>
      <c r="E70" s="47" t="s">
        <v>890</v>
      </c>
      <c r="F70" s="47" t="s">
        <v>891</v>
      </c>
      <c r="G70" s="48" t="s">
        <v>891</v>
      </c>
    </row>
    <row r="71" spans="1:7" x14ac:dyDescent="0.25">
      <c r="A71" t="s">
        <v>892</v>
      </c>
      <c r="B71" t="s">
        <v>893</v>
      </c>
      <c r="C71" t="str">
        <f t="shared" si="1"/>
        <v>ES  CEU - Ceuta</v>
      </c>
      <c r="E71" s="47" t="s">
        <v>894</v>
      </c>
      <c r="F71" s="47" t="s">
        <v>895</v>
      </c>
      <c r="G71" s="48" t="s">
        <v>896</v>
      </c>
    </row>
    <row r="72" spans="1:7" x14ac:dyDescent="0.25">
      <c r="A72" t="s">
        <v>897</v>
      </c>
      <c r="B72" t="s">
        <v>898</v>
      </c>
      <c r="C72" t="str">
        <f t="shared" si="1"/>
        <v>ES  MLN - Melilla</v>
      </c>
      <c r="E72" s="47" t="s">
        <v>899</v>
      </c>
      <c r="F72" s="47" t="s">
        <v>900</v>
      </c>
      <c r="G72" s="48" t="s">
        <v>900</v>
      </c>
    </row>
    <row r="73" spans="1:7" x14ac:dyDescent="0.25">
      <c r="A73" t="s">
        <v>854</v>
      </c>
      <c r="B73" t="s">
        <v>855</v>
      </c>
      <c r="C73" t="str">
        <f t="shared" si="1"/>
        <v>ET - Ethiopia</v>
      </c>
      <c r="E73" s="47" t="s">
        <v>901</v>
      </c>
      <c r="F73" s="47" t="s">
        <v>902</v>
      </c>
      <c r="G73" s="48" t="s">
        <v>902</v>
      </c>
    </row>
    <row r="74" spans="1:7" x14ac:dyDescent="0.25">
      <c r="A74" t="s">
        <v>903</v>
      </c>
      <c r="B74" t="s">
        <v>904</v>
      </c>
      <c r="C74" t="str">
        <f t="shared" si="1"/>
        <v>FI - Finland</v>
      </c>
      <c r="E74" s="47" t="s">
        <v>905</v>
      </c>
      <c r="F74" s="47" t="s">
        <v>906</v>
      </c>
      <c r="G74" s="48" t="s">
        <v>907</v>
      </c>
    </row>
    <row r="75" spans="1:7" x14ac:dyDescent="0.25">
      <c r="A75" t="s">
        <v>857</v>
      </c>
      <c r="B75" t="s">
        <v>858</v>
      </c>
      <c r="C75" t="str">
        <f t="shared" si="1"/>
        <v>FJ - Fiji</v>
      </c>
      <c r="E75" s="47" t="s">
        <v>908</v>
      </c>
      <c r="F75" s="47" t="s">
        <v>909</v>
      </c>
      <c r="G75" s="48" t="s">
        <v>910</v>
      </c>
    </row>
    <row r="76" spans="1:7" x14ac:dyDescent="0.25">
      <c r="A76" t="s">
        <v>862</v>
      </c>
      <c r="B76" t="s">
        <v>911</v>
      </c>
      <c r="C76" t="str">
        <f t="shared" si="1"/>
        <v>FK - Falkland Islands (Malvinas)</v>
      </c>
      <c r="E76" s="47" t="s">
        <v>912</v>
      </c>
      <c r="F76" s="47" t="s">
        <v>913</v>
      </c>
      <c r="G76" s="48" t="s">
        <v>913</v>
      </c>
    </row>
    <row r="77" spans="1:7" x14ac:dyDescent="0.25">
      <c r="A77" t="s">
        <v>865</v>
      </c>
      <c r="B77" t="s">
        <v>866</v>
      </c>
      <c r="C77" t="str">
        <f t="shared" si="1"/>
        <v>FM - Micronesia, Federated States of</v>
      </c>
      <c r="E77" s="47" t="s">
        <v>914</v>
      </c>
      <c r="F77" s="47" t="s">
        <v>915</v>
      </c>
      <c r="G77" s="48" t="s">
        <v>915</v>
      </c>
    </row>
    <row r="78" spans="1:7" x14ac:dyDescent="0.25">
      <c r="A78" t="s">
        <v>868</v>
      </c>
      <c r="B78" t="s">
        <v>869</v>
      </c>
      <c r="C78" t="str">
        <f t="shared" si="1"/>
        <v>FO - Faroe Islands</v>
      </c>
      <c r="E78" s="47" t="s">
        <v>916</v>
      </c>
      <c r="F78" s="47" t="s">
        <v>917</v>
      </c>
      <c r="G78" s="48" t="s">
        <v>917</v>
      </c>
    </row>
    <row r="79" spans="1:7" x14ac:dyDescent="0.25">
      <c r="A79" t="s">
        <v>918</v>
      </c>
      <c r="B79" t="s">
        <v>919</v>
      </c>
      <c r="C79" t="str">
        <f t="shared" si="1"/>
        <v>FR - France</v>
      </c>
      <c r="E79" s="47" t="s">
        <v>920</v>
      </c>
      <c r="F79" s="47" t="s">
        <v>921</v>
      </c>
      <c r="G79" s="48" t="s">
        <v>921</v>
      </c>
    </row>
    <row r="80" spans="1:7" x14ac:dyDescent="0.25">
      <c r="A80" t="s">
        <v>871</v>
      </c>
      <c r="B80" t="s">
        <v>872</v>
      </c>
      <c r="C80" t="str">
        <f t="shared" si="1"/>
        <v>GA - Gabon</v>
      </c>
      <c r="E80" s="47" t="s">
        <v>922</v>
      </c>
      <c r="F80" s="47" t="s">
        <v>923</v>
      </c>
      <c r="G80" s="48" t="s">
        <v>924</v>
      </c>
    </row>
    <row r="81" spans="1:7" x14ac:dyDescent="0.25">
      <c r="A81" t="s">
        <v>874</v>
      </c>
      <c r="B81" t="s">
        <v>875</v>
      </c>
      <c r="C81" t="str">
        <f t="shared" si="1"/>
        <v>GB - United Kingdom</v>
      </c>
      <c r="E81" s="47" t="s">
        <v>925</v>
      </c>
      <c r="F81" s="47" t="s">
        <v>926</v>
      </c>
      <c r="G81" s="48" t="s">
        <v>927</v>
      </c>
    </row>
    <row r="82" spans="1:7" x14ac:dyDescent="0.25">
      <c r="A82" t="s">
        <v>879</v>
      </c>
      <c r="B82" t="s">
        <v>880</v>
      </c>
      <c r="C82" t="str">
        <f t="shared" si="1"/>
        <v>GD - Grenada</v>
      </c>
      <c r="E82" s="47" t="s">
        <v>928</v>
      </c>
      <c r="F82" s="47" t="s">
        <v>929</v>
      </c>
      <c r="G82" s="48" t="s">
        <v>929</v>
      </c>
    </row>
    <row r="83" spans="1:7" x14ac:dyDescent="0.25">
      <c r="A83" t="s">
        <v>881</v>
      </c>
      <c r="B83" t="s">
        <v>882</v>
      </c>
      <c r="C83" t="str">
        <f t="shared" si="1"/>
        <v>GE - Georgia</v>
      </c>
      <c r="E83" s="47" t="s">
        <v>930</v>
      </c>
      <c r="F83" s="47" t="s">
        <v>931</v>
      </c>
      <c r="G83" s="48" t="s">
        <v>931</v>
      </c>
    </row>
    <row r="84" spans="1:7" x14ac:dyDescent="0.25">
      <c r="A84" t="s">
        <v>932</v>
      </c>
      <c r="B84" t="s">
        <v>933</v>
      </c>
      <c r="C84" t="str">
        <f t="shared" si="1"/>
        <v>GF - French Guiana</v>
      </c>
      <c r="E84" s="47" t="s">
        <v>934</v>
      </c>
      <c r="F84" s="47" t="s">
        <v>935</v>
      </c>
      <c r="G84" s="48" t="s">
        <v>936</v>
      </c>
    </row>
    <row r="85" spans="1:7" x14ac:dyDescent="0.25">
      <c r="A85" t="s">
        <v>884</v>
      </c>
      <c r="B85" t="s">
        <v>885</v>
      </c>
      <c r="C85" t="str">
        <f t="shared" si="1"/>
        <v>GG - Guernsey</v>
      </c>
      <c r="E85" s="47" t="s">
        <v>937</v>
      </c>
      <c r="F85" s="47" t="s">
        <v>938</v>
      </c>
      <c r="G85" s="48" t="s">
        <v>938</v>
      </c>
    </row>
    <row r="86" spans="1:7" x14ac:dyDescent="0.25">
      <c r="A86" t="s">
        <v>886</v>
      </c>
      <c r="B86" t="s">
        <v>887</v>
      </c>
      <c r="C86" t="str">
        <f t="shared" si="1"/>
        <v>GH - Ghana</v>
      </c>
      <c r="E86" s="47" t="s">
        <v>939</v>
      </c>
      <c r="F86" s="47" t="s">
        <v>940</v>
      </c>
      <c r="G86" s="48" t="s">
        <v>940</v>
      </c>
    </row>
    <row r="87" spans="1:7" x14ac:dyDescent="0.25">
      <c r="A87" t="s">
        <v>890</v>
      </c>
      <c r="B87" t="s">
        <v>891</v>
      </c>
      <c r="C87" t="str">
        <f t="shared" si="1"/>
        <v>GI - Gibraltar</v>
      </c>
      <c r="E87" s="47" t="s">
        <v>941</v>
      </c>
      <c r="F87" s="47" t="s">
        <v>942</v>
      </c>
      <c r="G87" s="48" t="s">
        <v>943</v>
      </c>
    </row>
    <row r="88" spans="1:7" x14ac:dyDescent="0.25">
      <c r="A88" t="s">
        <v>894</v>
      </c>
      <c r="B88" t="s">
        <v>895</v>
      </c>
      <c r="C88" t="str">
        <f t="shared" si="1"/>
        <v>GL - Greenland</v>
      </c>
      <c r="E88" s="47" t="s">
        <v>944</v>
      </c>
      <c r="F88" s="47" t="s">
        <v>945</v>
      </c>
      <c r="G88" s="48" t="s">
        <v>946</v>
      </c>
    </row>
    <row r="89" spans="1:7" x14ac:dyDescent="0.25">
      <c r="A89" t="s">
        <v>899</v>
      </c>
      <c r="B89" t="s">
        <v>900</v>
      </c>
      <c r="C89" t="str">
        <f t="shared" si="1"/>
        <v>GM - Gambia</v>
      </c>
      <c r="E89" s="47" t="s">
        <v>947</v>
      </c>
      <c r="F89" s="47" t="s">
        <v>948</v>
      </c>
      <c r="G89" s="48" t="s">
        <v>949</v>
      </c>
    </row>
    <row r="90" spans="1:7" x14ac:dyDescent="0.25">
      <c r="A90" t="s">
        <v>901</v>
      </c>
      <c r="B90" t="s">
        <v>902</v>
      </c>
      <c r="C90" t="str">
        <f t="shared" si="1"/>
        <v>GN - Guinea</v>
      </c>
      <c r="E90" s="47" t="s">
        <v>950</v>
      </c>
      <c r="F90" s="47" t="s">
        <v>951</v>
      </c>
      <c r="G90" s="48" t="s">
        <v>952</v>
      </c>
    </row>
    <row r="91" spans="1:7" x14ac:dyDescent="0.25">
      <c r="A91" t="s">
        <v>953</v>
      </c>
      <c r="B91" t="s">
        <v>954</v>
      </c>
      <c r="C91" t="str">
        <f t="shared" si="1"/>
        <v>GP - Guadeloupe</v>
      </c>
      <c r="E91" s="47" t="s">
        <v>955</v>
      </c>
      <c r="F91" s="47" t="s">
        <v>956</v>
      </c>
      <c r="G91" s="48" t="s">
        <v>956</v>
      </c>
    </row>
    <row r="92" spans="1:7" x14ac:dyDescent="0.25">
      <c r="A92" t="s">
        <v>905</v>
      </c>
      <c r="B92" t="s">
        <v>906</v>
      </c>
      <c r="C92" t="str">
        <f t="shared" si="1"/>
        <v>GQ - Equatorial Guinea</v>
      </c>
      <c r="E92" s="47" t="s">
        <v>957</v>
      </c>
      <c r="F92" s="47" t="s">
        <v>958</v>
      </c>
      <c r="G92" s="48" t="s">
        <v>959</v>
      </c>
    </row>
    <row r="93" spans="1:7" x14ac:dyDescent="0.25">
      <c r="A93" t="s">
        <v>960</v>
      </c>
      <c r="B93" t="s">
        <v>961</v>
      </c>
      <c r="C93" t="str">
        <f t="shared" si="1"/>
        <v>GR - Greece</v>
      </c>
      <c r="E93" s="47" t="s">
        <v>962</v>
      </c>
      <c r="F93" s="47" t="s">
        <v>963</v>
      </c>
      <c r="G93" s="48" t="s">
        <v>964</v>
      </c>
    </row>
    <row r="94" spans="1:7" x14ac:dyDescent="0.25">
      <c r="A94" t="s">
        <v>908</v>
      </c>
      <c r="B94" t="s">
        <v>965</v>
      </c>
      <c r="C94" t="str">
        <f t="shared" si="1"/>
        <v>GS - South Georgia and the South Sandwich Islands</v>
      </c>
      <c r="E94" s="47" t="s">
        <v>966</v>
      </c>
      <c r="F94" s="47" t="s">
        <v>967</v>
      </c>
      <c r="G94" s="48" t="s">
        <v>967</v>
      </c>
    </row>
    <row r="95" spans="1:7" x14ac:dyDescent="0.25">
      <c r="A95" t="s">
        <v>912</v>
      </c>
      <c r="B95" t="s">
        <v>913</v>
      </c>
      <c r="C95" t="str">
        <f t="shared" si="1"/>
        <v>GT - Guatemala</v>
      </c>
      <c r="E95" s="47" t="s">
        <v>968</v>
      </c>
      <c r="F95" s="47" t="s">
        <v>969</v>
      </c>
      <c r="G95" s="48" t="s">
        <v>970</v>
      </c>
    </row>
    <row r="96" spans="1:7" x14ac:dyDescent="0.25">
      <c r="A96" t="s">
        <v>914</v>
      </c>
      <c r="B96" t="s">
        <v>915</v>
      </c>
      <c r="C96" t="str">
        <f t="shared" si="1"/>
        <v>GU - Guam</v>
      </c>
      <c r="E96" s="47" t="s">
        <v>971</v>
      </c>
      <c r="F96" s="47" t="s">
        <v>972</v>
      </c>
      <c r="G96" s="48" t="s">
        <v>973</v>
      </c>
    </row>
    <row r="97" spans="1:7" x14ac:dyDescent="0.25">
      <c r="A97" t="s">
        <v>916</v>
      </c>
      <c r="B97" t="s">
        <v>917</v>
      </c>
      <c r="C97" t="str">
        <f t="shared" si="1"/>
        <v>GW - Guinea-Bissau</v>
      </c>
      <c r="E97" s="47" t="s">
        <v>974</v>
      </c>
      <c r="F97" s="47" t="s">
        <v>975</v>
      </c>
      <c r="G97" s="48" t="s">
        <v>976</v>
      </c>
    </row>
    <row r="98" spans="1:7" x14ac:dyDescent="0.25">
      <c r="A98" t="s">
        <v>920</v>
      </c>
      <c r="B98" t="s">
        <v>921</v>
      </c>
      <c r="C98" t="str">
        <f t="shared" si="1"/>
        <v>GY - Guyana</v>
      </c>
      <c r="E98" s="47" t="s">
        <v>977</v>
      </c>
      <c r="F98" s="47" t="s">
        <v>978</v>
      </c>
      <c r="G98" s="48" t="s">
        <v>978</v>
      </c>
    </row>
    <row r="99" spans="1:7" x14ac:dyDescent="0.25">
      <c r="A99" t="s">
        <v>922</v>
      </c>
      <c r="B99" t="s">
        <v>923</v>
      </c>
      <c r="C99" t="str">
        <f t="shared" si="1"/>
        <v>HK - Hong Kong</v>
      </c>
      <c r="E99" s="47" t="s">
        <v>979</v>
      </c>
      <c r="F99" s="47" t="s">
        <v>980</v>
      </c>
      <c r="G99" s="48" t="s">
        <v>981</v>
      </c>
    </row>
    <row r="100" spans="1:7" x14ac:dyDescent="0.25">
      <c r="A100" t="s">
        <v>925</v>
      </c>
      <c r="B100" t="s">
        <v>926</v>
      </c>
      <c r="C100" t="str">
        <f t="shared" si="1"/>
        <v>HM - Heard Island and McDonald Islands</v>
      </c>
      <c r="E100" s="47" t="s">
        <v>982</v>
      </c>
      <c r="F100" s="47" t="s">
        <v>983</v>
      </c>
      <c r="G100" s="48" t="s">
        <v>984</v>
      </c>
    </row>
    <row r="101" spans="1:7" x14ac:dyDescent="0.25">
      <c r="A101" t="s">
        <v>928</v>
      </c>
      <c r="B101" t="s">
        <v>929</v>
      </c>
      <c r="C101" t="str">
        <f t="shared" si="1"/>
        <v>HN - Honduras</v>
      </c>
      <c r="E101" s="47" t="s">
        <v>985</v>
      </c>
      <c r="F101" s="47" t="s">
        <v>986</v>
      </c>
      <c r="G101" s="48" t="s">
        <v>987</v>
      </c>
    </row>
    <row r="102" spans="1:7" x14ac:dyDescent="0.25">
      <c r="A102" t="s">
        <v>988</v>
      </c>
      <c r="B102" t="s">
        <v>989</v>
      </c>
      <c r="C102" t="str">
        <f t="shared" si="1"/>
        <v>HR - Croatia</v>
      </c>
      <c r="E102" s="47" t="s">
        <v>990</v>
      </c>
      <c r="F102" s="47" t="s">
        <v>991</v>
      </c>
      <c r="G102" s="48" t="s">
        <v>992</v>
      </c>
    </row>
    <row r="103" spans="1:7" x14ac:dyDescent="0.25">
      <c r="A103" t="s">
        <v>930</v>
      </c>
      <c r="B103" t="s">
        <v>931</v>
      </c>
      <c r="C103" t="str">
        <f t="shared" si="1"/>
        <v>HT - Haiti</v>
      </c>
      <c r="E103" s="47" t="s">
        <v>993</v>
      </c>
      <c r="F103" s="47" t="s">
        <v>994</v>
      </c>
      <c r="G103" s="48" t="s">
        <v>994</v>
      </c>
    </row>
    <row r="104" spans="1:7" x14ac:dyDescent="0.25">
      <c r="A104" t="s">
        <v>995</v>
      </c>
      <c r="B104" t="s">
        <v>996</v>
      </c>
      <c r="C104" t="str">
        <f t="shared" si="1"/>
        <v>HU - Hungary</v>
      </c>
      <c r="E104" s="47" t="s">
        <v>997</v>
      </c>
      <c r="F104" s="47" t="s">
        <v>998</v>
      </c>
      <c r="G104" s="48" t="s">
        <v>999</v>
      </c>
    </row>
    <row r="105" spans="1:7" x14ac:dyDescent="0.25">
      <c r="A105" t="s">
        <v>934</v>
      </c>
      <c r="B105" t="s">
        <v>935</v>
      </c>
      <c r="C105" t="str">
        <f t="shared" si="1"/>
        <v>ID - Indonesia</v>
      </c>
      <c r="E105" s="47" t="s">
        <v>1000</v>
      </c>
      <c r="F105" s="47" t="s">
        <v>1001</v>
      </c>
      <c r="G105" s="48" t="s">
        <v>1002</v>
      </c>
    </row>
    <row r="106" spans="1:7" x14ac:dyDescent="0.25">
      <c r="A106" t="s">
        <v>1003</v>
      </c>
      <c r="B106" t="s">
        <v>1004</v>
      </c>
      <c r="C106" t="str">
        <f t="shared" si="1"/>
        <v>IE - Ireland</v>
      </c>
      <c r="E106" s="47" t="s">
        <v>1005</v>
      </c>
      <c r="F106" s="47" t="s">
        <v>1006</v>
      </c>
      <c r="G106" s="48" t="s">
        <v>1007</v>
      </c>
    </row>
    <row r="107" spans="1:7" x14ac:dyDescent="0.25">
      <c r="A107" t="s">
        <v>937</v>
      </c>
      <c r="B107" t="s">
        <v>938</v>
      </c>
      <c r="C107" t="str">
        <f t="shared" si="1"/>
        <v>IL - Israel</v>
      </c>
      <c r="E107" s="47" t="s">
        <v>1008</v>
      </c>
      <c r="F107" s="47" t="s">
        <v>1009</v>
      </c>
      <c r="G107" s="48" t="s">
        <v>1010</v>
      </c>
    </row>
    <row r="108" spans="1:7" x14ac:dyDescent="0.25">
      <c r="A108" t="s">
        <v>939</v>
      </c>
      <c r="B108" t="s">
        <v>940</v>
      </c>
      <c r="C108" t="str">
        <f t="shared" si="1"/>
        <v>IM - Isle of Man</v>
      </c>
      <c r="E108" s="47" t="s">
        <v>1011</v>
      </c>
      <c r="F108" s="47" t="s">
        <v>1012</v>
      </c>
      <c r="G108" s="48" t="s">
        <v>1013</v>
      </c>
    </row>
    <row r="109" spans="1:7" x14ac:dyDescent="0.25">
      <c r="A109" t="s">
        <v>941</v>
      </c>
      <c r="B109" t="s">
        <v>942</v>
      </c>
      <c r="C109" t="str">
        <f t="shared" si="1"/>
        <v>IN - India</v>
      </c>
      <c r="E109" s="47" t="s">
        <v>1014</v>
      </c>
      <c r="F109" s="47" t="s">
        <v>1015</v>
      </c>
      <c r="G109" s="48" t="s">
        <v>1015</v>
      </c>
    </row>
    <row r="110" spans="1:7" x14ac:dyDescent="0.25">
      <c r="A110" t="s">
        <v>944</v>
      </c>
      <c r="B110" t="s">
        <v>945</v>
      </c>
      <c r="C110" t="str">
        <f t="shared" si="1"/>
        <v>IO - British Indian Ocean Territory</v>
      </c>
      <c r="E110" s="47" t="s">
        <v>1016</v>
      </c>
      <c r="F110" s="47" t="s">
        <v>1017</v>
      </c>
      <c r="G110" s="48" t="s">
        <v>1017</v>
      </c>
    </row>
    <row r="111" spans="1:7" x14ac:dyDescent="0.25">
      <c r="A111" t="s">
        <v>947</v>
      </c>
      <c r="B111" t="s">
        <v>948</v>
      </c>
      <c r="C111" t="str">
        <f t="shared" si="1"/>
        <v>IQ - Iraq</v>
      </c>
      <c r="E111" s="47" t="s">
        <v>1018</v>
      </c>
      <c r="F111" s="47" t="s">
        <v>1019</v>
      </c>
      <c r="G111" s="48" t="s">
        <v>1019</v>
      </c>
    </row>
    <row r="112" spans="1:7" x14ac:dyDescent="0.25">
      <c r="A112" t="s">
        <v>950</v>
      </c>
      <c r="B112" t="s">
        <v>951</v>
      </c>
      <c r="C112" t="str">
        <f t="shared" si="1"/>
        <v>IR - Iran, Islamic Republic of</v>
      </c>
      <c r="E112" s="47" t="s">
        <v>1020</v>
      </c>
      <c r="F112" s="47" t="s">
        <v>1021</v>
      </c>
      <c r="G112" s="48" t="s">
        <v>1022</v>
      </c>
    </row>
    <row r="113" spans="1:7" x14ac:dyDescent="0.25">
      <c r="A113" t="s">
        <v>1023</v>
      </c>
      <c r="B113" t="s">
        <v>1024</v>
      </c>
      <c r="C113" t="str">
        <f t="shared" si="1"/>
        <v>IS - Iceland</v>
      </c>
      <c r="E113" s="47" t="s">
        <v>1025</v>
      </c>
      <c r="F113" s="47" t="s">
        <v>1026</v>
      </c>
      <c r="G113" s="48" t="s">
        <v>1027</v>
      </c>
    </row>
    <row r="114" spans="1:7" x14ac:dyDescent="0.25">
      <c r="A114" t="s">
        <v>1028</v>
      </c>
      <c r="B114" t="s">
        <v>1029</v>
      </c>
      <c r="C114" t="str">
        <f t="shared" si="1"/>
        <v>IT - Italy</v>
      </c>
      <c r="E114" s="47" t="s">
        <v>1030</v>
      </c>
      <c r="F114" s="47" t="s">
        <v>1031</v>
      </c>
      <c r="G114" s="48" t="s">
        <v>1032</v>
      </c>
    </row>
    <row r="115" spans="1:7" x14ac:dyDescent="0.25">
      <c r="A115" t="s">
        <v>1033</v>
      </c>
      <c r="B115" t="s">
        <v>1034</v>
      </c>
      <c r="C115" t="str">
        <f t="shared" si="1"/>
        <v>IT  LVX - Livigno</v>
      </c>
      <c r="E115" s="47" t="s">
        <v>1035</v>
      </c>
      <c r="F115" s="47" t="s">
        <v>1036</v>
      </c>
      <c r="G115" s="48" t="s">
        <v>1036</v>
      </c>
    </row>
    <row r="116" spans="1:7" x14ac:dyDescent="0.25">
      <c r="A116" t="s">
        <v>955</v>
      </c>
      <c r="B116" t="s">
        <v>956</v>
      </c>
      <c r="C116" t="str">
        <f t="shared" si="1"/>
        <v>JE - Jersey</v>
      </c>
      <c r="E116" s="47" t="s">
        <v>1037</v>
      </c>
      <c r="F116" s="47" t="s">
        <v>1038</v>
      </c>
      <c r="G116" s="48" t="s">
        <v>1039</v>
      </c>
    </row>
    <row r="117" spans="1:7" x14ac:dyDescent="0.25">
      <c r="A117" t="s">
        <v>957</v>
      </c>
      <c r="B117" t="s">
        <v>958</v>
      </c>
      <c r="C117" t="str">
        <f t="shared" si="1"/>
        <v>JM - Jamaica</v>
      </c>
      <c r="E117" s="47" t="s">
        <v>1040</v>
      </c>
      <c r="F117" s="47" t="s">
        <v>1041</v>
      </c>
      <c r="G117" s="48" t="s">
        <v>1042</v>
      </c>
    </row>
    <row r="118" spans="1:7" x14ac:dyDescent="0.25">
      <c r="A118" t="s">
        <v>962</v>
      </c>
      <c r="B118" t="s">
        <v>963</v>
      </c>
      <c r="C118" t="str">
        <f t="shared" si="1"/>
        <v>JO - Jordan</v>
      </c>
      <c r="E118" s="47" t="s">
        <v>1043</v>
      </c>
      <c r="F118" s="47" t="s">
        <v>1044</v>
      </c>
      <c r="G118" s="48" t="s">
        <v>1045</v>
      </c>
    </row>
    <row r="119" spans="1:7" x14ac:dyDescent="0.25">
      <c r="A119" t="s">
        <v>966</v>
      </c>
      <c r="B119" t="s">
        <v>967</v>
      </c>
      <c r="C119" t="str">
        <f t="shared" si="1"/>
        <v>JP - Japan</v>
      </c>
      <c r="E119" s="47" t="s">
        <v>1046</v>
      </c>
      <c r="F119" s="47" t="s">
        <v>1047</v>
      </c>
      <c r="G119" s="48" t="s">
        <v>1047</v>
      </c>
    </row>
    <row r="120" spans="1:7" x14ac:dyDescent="0.25">
      <c r="A120" t="s">
        <v>968</v>
      </c>
      <c r="B120" t="s">
        <v>969</v>
      </c>
      <c r="C120" t="str">
        <f t="shared" si="1"/>
        <v>KE - Kenya</v>
      </c>
      <c r="E120" s="47" t="s">
        <v>1048</v>
      </c>
      <c r="F120" s="47" t="s">
        <v>1049</v>
      </c>
      <c r="G120" s="48" t="s">
        <v>1049</v>
      </c>
    </row>
    <row r="121" spans="1:7" x14ac:dyDescent="0.25">
      <c r="A121" t="s">
        <v>971</v>
      </c>
      <c r="B121" t="s">
        <v>1050</v>
      </c>
      <c r="C121" t="str">
        <f t="shared" si="1"/>
        <v>KG - Kyrgyzstan</v>
      </c>
      <c r="E121" s="47" t="s">
        <v>1051</v>
      </c>
      <c r="F121" s="47" t="s">
        <v>1052</v>
      </c>
      <c r="G121" s="48" t="s">
        <v>1053</v>
      </c>
    </row>
    <row r="122" spans="1:7" x14ac:dyDescent="0.25">
      <c r="A122" t="s">
        <v>974</v>
      </c>
      <c r="B122" t="s">
        <v>975</v>
      </c>
      <c r="C122" t="str">
        <f t="shared" si="1"/>
        <v>KH - Cambodia</v>
      </c>
      <c r="E122" s="47" t="s">
        <v>1054</v>
      </c>
      <c r="F122" s="47" t="s">
        <v>1055</v>
      </c>
      <c r="G122" s="48" t="s">
        <v>1055</v>
      </c>
    </row>
    <row r="123" spans="1:7" x14ac:dyDescent="0.25">
      <c r="A123" t="s">
        <v>977</v>
      </c>
      <c r="B123" t="s">
        <v>978</v>
      </c>
      <c r="C123" t="str">
        <f t="shared" si="1"/>
        <v>KI - Kiribati</v>
      </c>
      <c r="E123" s="47" t="s">
        <v>1056</v>
      </c>
      <c r="F123" s="47" t="s">
        <v>1057</v>
      </c>
      <c r="G123" s="48" t="s">
        <v>1058</v>
      </c>
    </row>
    <row r="124" spans="1:7" x14ac:dyDescent="0.25">
      <c r="A124" t="s">
        <v>979</v>
      </c>
      <c r="B124" t="s">
        <v>980</v>
      </c>
      <c r="C124" t="str">
        <f t="shared" si="1"/>
        <v>KM - Comoros</v>
      </c>
      <c r="E124" s="47" t="s">
        <v>1059</v>
      </c>
      <c r="F124" s="47" t="s">
        <v>1060</v>
      </c>
      <c r="G124" s="48" t="s">
        <v>1061</v>
      </c>
    </row>
    <row r="125" spans="1:7" x14ac:dyDescent="0.25">
      <c r="A125" t="s">
        <v>982</v>
      </c>
      <c r="B125" t="s">
        <v>1062</v>
      </c>
      <c r="C125" t="str">
        <f t="shared" si="1"/>
        <v>KN - Saint Kitts and Nevis</v>
      </c>
      <c r="E125" s="47" t="s">
        <v>1063</v>
      </c>
      <c r="F125" s="47" t="s">
        <v>1064</v>
      </c>
      <c r="G125" s="48" t="s">
        <v>1064</v>
      </c>
    </row>
    <row r="126" spans="1:7" x14ac:dyDescent="0.25">
      <c r="A126" t="s">
        <v>985</v>
      </c>
      <c r="B126" t="s">
        <v>1065</v>
      </c>
      <c r="C126" t="str">
        <f t="shared" si="1"/>
        <v>KP - North Korea</v>
      </c>
      <c r="E126" s="47" t="s">
        <v>1066</v>
      </c>
      <c r="F126" s="47" t="s">
        <v>1067</v>
      </c>
      <c r="G126" s="48" t="s">
        <v>1061</v>
      </c>
    </row>
    <row r="127" spans="1:7" x14ac:dyDescent="0.25">
      <c r="A127" t="s">
        <v>990</v>
      </c>
      <c r="B127" t="s">
        <v>1068</v>
      </c>
      <c r="C127" t="str">
        <f t="shared" si="1"/>
        <v>KR - South Korea</v>
      </c>
      <c r="E127" s="47" t="s">
        <v>1069</v>
      </c>
      <c r="F127" s="47" t="s">
        <v>1070</v>
      </c>
      <c r="G127" s="48" t="s">
        <v>1071</v>
      </c>
    </row>
    <row r="128" spans="1:7" x14ac:dyDescent="0.25">
      <c r="A128" t="s">
        <v>993</v>
      </c>
      <c r="B128" t="s">
        <v>994</v>
      </c>
      <c r="C128" t="str">
        <f t="shared" si="1"/>
        <v>KW - Kuwait</v>
      </c>
      <c r="E128" s="47" t="s">
        <v>1072</v>
      </c>
      <c r="F128" s="47" t="s">
        <v>1073</v>
      </c>
      <c r="G128" s="48" t="s">
        <v>1073</v>
      </c>
    </row>
    <row r="129" spans="1:7" x14ac:dyDescent="0.25">
      <c r="A129" t="s">
        <v>997</v>
      </c>
      <c r="B129" t="s">
        <v>998</v>
      </c>
      <c r="C129" t="str">
        <f t="shared" si="1"/>
        <v>KY - Cayman Islands</v>
      </c>
      <c r="E129" s="47" t="s">
        <v>1074</v>
      </c>
      <c r="F129" s="47" t="s">
        <v>1075</v>
      </c>
      <c r="G129" s="48" t="s">
        <v>1076</v>
      </c>
    </row>
    <row r="130" spans="1:7" x14ac:dyDescent="0.25">
      <c r="A130" t="s">
        <v>1000</v>
      </c>
      <c r="B130" t="s">
        <v>1001</v>
      </c>
      <c r="C130" t="str">
        <f t="shared" si="1"/>
        <v>KZ - Kazakhstan</v>
      </c>
      <c r="E130" s="47" t="s">
        <v>1077</v>
      </c>
      <c r="F130" s="47" t="s">
        <v>1078</v>
      </c>
      <c r="G130" s="48" t="s">
        <v>1078</v>
      </c>
    </row>
    <row r="131" spans="1:7" x14ac:dyDescent="0.25">
      <c r="A131" t="s">
        <v>1005</v>
      </c>
      <c r="B131" t="s">
        <v>1079</v>
      </c>
      <c r="C131" t="str">
        <f t="shared" ref="C131:C194" si="2">$A131&amp;" - "&amp;$B131</f>
        <v>LA - Lao People's Democratic Republic</v>
      </c>
      <c r="E131" s="47" t="s">
        <v>1080</v>
      </c>
      <c r="F131" s="47" t="s">
        <v>1081</v>
      </c>
      <c r="G131" s="48" t="s">
        <v>1082</v>
      </c>
    </row>
    <row r="132" spans="1:7" x14ac:dyDescent="0.25">
      <c r="A132" t="s">
        <v>1008</v>
      </c>
      <c r="B132" t="s">
        <v>1009</v>
      </c>
      <c r="C132" t="str">
        <f t="shared" si="2"/>
        <v>LB - Lebanon</v>
      </c>
      <c r="E132" s="47" t="s">
        <v>1083</v>
      </c>
      <c r="F132" s="47" t="s">
        <v>1084</v>
      </c>
      <c r="G132" s="48" t="s">
        <v>1084</v>
      </c>
    </row>
    <row r="133" spans="1:7" x14ac:dyDescent="0.25">
      <c r="A133" t="s">
        <v>1011</v>
      </c>
      <c r="B133" t="s">
        <v>1085</v>
      </c>
      <c r="C133" t="str">
        <f t="shared" si="2"/>
        <v>LC - Saint Lucia</v>
      </c>
      <c r="E133" s="47" t="s">
        <v>1086</v>
      </c>
      <c r="F133" s="47" t="s">
        <v>1087</v>
      </c>
      <c r="G133" s="48" t="s">
        <v>1088</v>
      </c>
    </row>
    <row r="134" spans="1:7" x14ac:dyDescent="0.25">
      <c r="A134" t="s">
        <v>1089</v>
      </c>
      <c r="B134" t="s">
        <v>1090</v>
      </c>
      <c r="C134" t="str">
        <f t="shared" si="2"/>
        <v>LI - Liechtenstein</v>
      </c>
      <c r="E134" s="47" t="s">
        <v>1091</v>
      </c>
      <c r="F134" s="47" t="s">
        <v>1092</v>
      </c>
      <c r="G134" s="48" t="s">
        <v>1092</v>
      </c>
    </row>
    <row r="135" spans="1:7" x14ac:dyDescent="0.25">
      <c r="A135" t="s">
        <v>1014</v>
      </c>
      <c r="B135" t="s">
        <v>1015</v>
      </c>
      <c r="C135" t="str">
        <f t="shared" si="2"/>
        <v>LK - Sri Lanka</v>
      </c>
      <c r="E135" s="47" t="s">
        <v>1093</v>
      </c>
      <c r="F135" s="47" t="s">
        <v>1094</v>
      </c>
      <c r="G135" s="48" t="s">
        <v>1095</v>
      </c>
    </row>
    <row r="136" spans="1:7" x14ac:dyDescent="0.25">
      <c r="A136" t="s">
        <v>1016</v>
      </c>
      <c r="B136" t="s">
        <v>1017</v>
      </c>
      <c r="C136" t="str">
        <f t="shared" si="2"/>
        <v>LR - Liberia</v>
      </c>
      <c r="E136" s="47" t="s">
        <v>1096</v>
      </c>
      <c r="F136" s="47" t="s">
        <v>1097</v>
      </c>
      <c r="G136" s="48" t="s">
        <v>1097</v>
      </c>
    </row>
    <row r="137" spans="1:7" x14ac:dyDescent="0.25">
      <c r="A137" t="s">
        <v>1018</v>
      </c>
      <c r="B137" t="s">
        <v>1019</v>
      </c>
      <c r="C137" t="str">
        <f t="shared" si="2"/>
        <v>LS - Lesotho</v>
      </c>
      <c r="E137" s="47" t="s">
        <v>1098</v>
      </c>
      <c r="F137" s="47" t="s">
        <v>1099</v>
      </c>
      <c r="G137" s="48" t="s">
        <v>1099</v>
      </c>
    </row>
    <row r="138" spans="1:7" x14ac:dyDescent="0.25">
      <c r="A138" t="s">
        <v>1100</v>
      </c>
      <c r="B138" t="s">
        <v>1101</v>
      </c>
      <c r="C138" t="str">
        <f t="shared" si="2"/>
        <v>LT - Lithuania</v>
      </c>
      <c r="E138" s="47" t="s">
        <v>1102</v>
      </c>
      <c r="F138" s="47" t="s">
        <v>1103</v>
      </c>
      <c r="G138" s="48" t="s">
        <v>1103</v>
      </c>
    </row>
    <row r="139" spans="1:7" x14ac:dyDescent="0.25">
      <c r="A139" t="s">
        <v>1104</v>
      </c>
      <c r="B139" t="s">
        <v>1105</v>
      </c>
      <c r="C139" t="str">
        <f t="shared" si="2"/>
        <v>LU - Luxembourg</v>
      </c>
      <c r="E139" s="47" t="s">
        <v>1106</v>
      </c>
      <c r="F139" s="47" t="s">
        <v>1107</v>
      </c>
      <c r="G139" s="48" t="s">
        <v>1107</v>
      </c>
    </row>
    <row r="140" spans="1:7" x14ac:dyDescent="0.25">
      <c r="A140" t="s">
        <v>1108</v>
      </c>
      <c r="B140" t="s">
        <v>1109</v>
      </c>
      <c r="C140" t="str">
        <f t="shared" si="2"/>
        <v>LV - Latvia</v>
      </c>
      <c r="E140" s="47" t="s">
        <v>1110</v>
      </c>
      <c r="F140" s="47" t="s">
        <v>1111</v>
      </c>
      <c r="G140" s="48" t="s">
        <v>1111</v>
      </c>
    </row>
    <row r="141" spans="1:7" x14ac:dyDescent="0.25">
      <c r="A141" t="s">
        <v>1020</v>
      </c>
      <c r="B141" t="s">
        <v>1021</v>
      </c>
      <c r="C141" t="str">
        <f t="shared" si="2"/>
        <v>LY - Libya</v>
      </c>
      <c r="E141" s="47" t="s">
        <v>1112</v>
      </c>
      <c r="F141" s="47" t="s">
        <v>1113</v>
      </c>
      <c r="G141" s="48" t="s">
        <v>1114</v>
      </c>
    </row>
    <row r="142" spans="1:7" x14ac:dyDescent="0.25">
      <c r="A142" t="s">
        <v>1025</v>
      </c>
      <c r="B142" t="s">
        <v>1026</v>
      </c>
      <c r="C142" t="str">
        <f t="shared" si="2"/>
        <v>MA - Morocco</v>
      </c>
      <c r="E142" s="47" t="s">
        <v>1115</v>
      </c>
      <c r="F142" s="47" t="s">
        <v>1116</v>
      </c>
      <c r="G142" s="48" t="s">
        <v>1116</v>
      </c>
    </row>
    <row r="143" spans="1:7" x14ac:dyDescent="0.25">
      <c r="A143" t="s">
        <v>1117</v>
      </c>
      <c r="B143" t="s">
        <v>1118</v>
      </c>
      <c r="C143" t="str">
        <f t="shared" si="2"/>
        <v>MC - Monaco</v>
      </c>
      <c r="E143" s="47" t="s">
        <v>1119</v>
      </c>
      <c r="F143" s="47" t="s">
        <v>1120</v>
      </c>
      <c r="G143" s="48" t="s">
        <v>1120</v>
      </c>
    </row>
    <row r="144" spans="1:7" x14ac:dyDescent="0.25">
      <c r="A144" t="s">
        <v>1030</v>
      </c>
      <c r="B144" t="s">
        <v>1031</v>
      </c>
      <c r="C144" t="str">
        <f t="shared" si="2"/>
        <v>MD - Moldova, Republic of</v>
      </c>
      <c r="E144" s="47" t="s">
        <v>1121</v>
      </c>
      <c r="F144" s="47" t="s">
        <v>1122</v>
      </c>
      <c r="G144" s="48" t="s">
        <v>1122</v>
      </c>
    </row>
    <row r="145" spans="1:7" x14ac:dyDescent="0.25">
      <c r="A145" t="s">
        <v>1035</v>
      </c>
      <c r="B145" t="s">
        <v>1036</v>
      </c>
      <c r="C145" t="str">
        <f t="shared" si="2"/>
        <v>ME - Montenegro</v>
      </c>
      <c r="E145" s="47" t="s">
        <v>1123</v>
      </c>
      <c r="F145" s="47" t="s">
        <v>1124</v>
      </c>
      <c r="G145" s="48" t="s">
        <v>1125</v>
      </c>
    </row>
    <row r="146" spans="1:7" x14ac:dyDescent="0.25">
      <c r="A146" t="s">
        <v>1126</v>
      </c>
      <c r="B146" t="s">
        <v>1127</v>
      </c>
      <c r="C146" t="str">
        <f t="shared" si="2"/>
        <v>MF - Saint Martin (French Part)</v>
      </c>
      <c r="E146" s="47" t="s">
        <v>1128</v>
      </c>
      <c r="F146" s="47" t="s">
        <v>1129</v>
      </c>
      <c r="G146" s="48" t="s">
        <v>1130</v>
      </c>
    </row>
    <row r="147" spans="1:7" x14ac:dyDescent="0.25">
      <c r="A147" t="s">
        <v>1037</v>
      </c>
      <c r="B147" t="s">
        <v>1038</v>
      </c>
      <c r="C147" t="str">
        <f t="shared" si="2"/>
        <v>MG - Madagascar</v>
      </c>
      <c r="E147" s="47" t="s">
        <v>1131</v>
      </c>
      <c r="F147" s="47" t="s">
        <v>1132</v>
      </c>
      <c r="G147" s="48" t="s">
        <v>1133</v>
      </c>
    </row>
    <row r="148" spans="1:7" x14ac:dyDescent="0.25">
      <c r="A148" t="s">
        <v>1040</v>
      </c>
      <c r="B148" t="s">
        <v>1041</v>
      </c>
      <c r="C148" t="str">
        <f t="shared" si="2"/>
        <v>MH - Marshall Islands</v>
      </c>
      <c r="E148" s="47" t="s">
        <v>1134</v>
      </c>
      <c r="F148" s="47" t="s">
        <v>1135</v>
      </c>
      <c r="G148" s="48" t="s">
        <v>1135</v>
      </c>
    </row>
    <row r="149" spans="1:7" x14ac:dyDescent="0.25">
      <c r="A149" t="s">
        <v>1043</v>
      </c>
      <c r="B149" t="s">
        <v>1044</v>
      </c>
      <c r="C149" t="str">
        <f t="shared" si="2"/>
        <v>MK - North Macedonia</v>
      </c>
      <c r="E149" s="47" t="s">
        <v>1136</v>
      </c>
      <c r="F149" s="47" t="s">
        <v>1137</v>
      </c>
      <c r="G149" s="48" t="s">
        <v>1138</v>
      </c>
    </row>
    <row r="150" spans="1:7" x14ac:dyDescent="0.25">
      <c r="A150" t="s">
        <v>1046</v>
      </c>
      <c r="B150" t="s">
        <v>1047</v>
      </c>
      <c r="C150" t="str">
        <f t="shared" si="2"/>
        <v>ML - Mali</v>
      </c>
      <c r="E150" s="47" t="s">
        <v>1139</v>
      </c>
      <c r="F150" s="47" t="s">
        <v>1140</v>
      </c>
      <c r="G150" s="48" t="s">
        <v>1140</v>
      </c>
    </row>
    <row r="151" spans="1:7" x14ac:dyDescent="0.25">
      <c r="A151" t="s">
        <v>1048</v>
      </c>
      <c r="B151" t="s">
        <v>1049</v>
      </c>
      <c r="C151" t="str">
        <f t="shared" si="2"/>
        <v>MM - Myanmar</v>
      </c>
      <c r="E151" s="47" t="s">
        <v>1141</v>
      </c>
      <c r="F151" s="47" t="s">
        <v>1142</v>
      </c>
      <c r="G151" s="48" t="s">
        <v>1142</v>
      </c>
    </row>
    <row r="152" spans="1:7" x14ac:dyDescent="0.25">
      <c r="A152" t="s">
        <v>1051</v>
      </c>
      <c r="B152" t="s">
        <v>1052</v>
      </c>
      <c r="C152" t="str">
        <f t="shared" si="2"/>
        <v>MN - Mongolia</v>
      </c>
      <c r="E152" s="47" t="s">
        <v>1143</v>
      </c>
      <c r="F152" s="47" t="s">
        <v>1144</v>
      </c>
      <c r="G152" s="48" t="s">
        <v>1145</v>
      </c>
    </row>
    <row r="153" spans="1:7" x14ac:dyDescent="0.25">
      <c r="A153" t="s">
        <v>1054</v>
      </c>
      <c r="B153" t="s">
        <v>1055</v>
      </c>
      <c r="C153" t="str">
        <f t="shared" si="2"/>
        <v>MO - Macao</v>
      </c>
      <c r="E153" s="47" t="s">
        <v>1146</v>
      </c>
      <c r="F153" s="47" t="s">
        <v>1147</v>
      </c>
      <c r="G153" s="48" t="s">
        <v>1147</v>
      </c>
    </row>
    <row r="154" spans="1:7" x14ac:dyDescent="0.25">
      <c r="A154" t="s">
        <v>1056</v>
      </c>
      <c r="B154" t="s">
        <v>1057</v>
      </c>
      <c r="C154" t="str">
        <f t="shared" si="2"/>
        <v>MP - Northern Mariana Islands</v>
      </c>
      <c r="E154" s="47" t="s">
        <v>1148</v>
      </c>
      <c r="F154" s="47" t="s">
        <v>1149</v>
      </c>
      <c r="G154" s="48" t="s">
        <v>1149</v>
      </c>
    </row>
    <row r="155" spans="1:7" x14ac:dyDescent="0.25">
      <c r="A155" t="s">
        <v>1150</v>
      </c>
      <c r="B155" t="s">
        <v>1151</v>
      </c>
      <c r="C155" t="str">
        <f t="shared" si="2"/>
        <v>MQ - Martinique</v>
      </c>
      <c r="E155" s="47" t="s">
        <v>1152</v>
      </c>
      <c r="F155" s="47" t="s">
        <v>1153</v>
      </c>
      <c r="G155" s="48" t="s">
        <v>1154</v>
      </c>
    </row>
    <row r="156" spans="1:7" x14ac:dyDescent="0.25">
      <c r="A156" t="s">
        <v>1059</v>
      </c>
      <c r="B156" t="s">
        <v>1060</v>
      </c>
      <c r="C156" t="str">
        <f t="shared" si="2"/>
        <v>MR - Mauritania</v>
      </c>
      <c r="E156" s="47" t="s">
        <v>1155</v>
      </c>
      <c r="F156" s="47" t="s">
        <v>1156</v>
      </c>
      <c r="G156" s="48" t="s">
        <v>1157</v>
      </c>
    </row>
    <row r="157" spans="1:7" x14ac:dyDescent="0.25">
      <c r="A157" t="s">
        <v>1063</v>
      </c>
      <c r="B157" t="s">
        <v>1064</v>
      </c>
      <c r="C157" t="str">
        <f t="shared" si="2"/>
        <v>MS - Montserrat</v>
      </c>
      <c r="E157" s="47" t="s">
        <v>1158</v>
      </c>
      <c r="F157" s="47" t="s">
        <v>1159</v>
      </c>
      <c r="G157" s="48" t="s">
        <v>1160</v>
      </c>
    </row>
    <row r="158" spans="1:7" x14ac:dyDescent="0.25">
      <c r="A158" t="s">
        <v>1161</v>
      </c>
      <c r="B158" t="s">
        <v>1162</v>
      </c>
      <c r="C158" t="str">
        <f t="shared" si="2"/>
        <v>MT - Malta</v>
      </c>
      <c r="E158" s="47" t="s">
        <v>1163</v>
      </c>
      <c r="F158" s="47" t="s">
        <v>1164</v>
      </c>
      <c r="G158" s="48" t="s">
        <v>1165</v>
      </c>
    </row>
    <row r="159" spans="1:7" x14ac:dyDescent="0.25">
      <c r="A159" t="s">
        <v>1066</v>
      </c>
      <c r="B159" t="s">
        <v>1067</v>
      </c>
      <c r="C159" t="str">
        <f t="shared" si="2"/>
        <v>MU - Mauritius</v>
      </c>
      <c r="E159" s="47" t="s">
        <v>1166</v>
      </c>
      <c r="F159" s="47" t="s">
        <v>1167</v>
      </c>
      <c r="G159" s="48" t="s">
        <v>1168</v>
      </c>
    </row>
    <row r="160" spans="1:7" x14ac:dyDescent="0.25">
      <c r="A160" t="s">
        <v>1069</v>
      </c>
      <c r="B160" t="s">
        <v>1070</v>
      </c>
      <c r="C160" t="str">
        <f t="shared" si="2"/>
        <v>MV - Maldives</v>
      </c>
      <c r="E160" s="47" t="s">
        <v>1169</v>
      </c>
      <c r="F160" s="47" t="s">
        <v>1170</v>
      </c>
      <c r="G160" s="48" t="s">
        <v>1171</v>
      </c>
    </row>
    <row r="161" spans="1:7" x14ac:dyDescent="0.25">
      <c r="A161" t="s">
        <v>1072</v>
      </c>
      <c r="B161" t="s">
        <v>1073</v>
      </c>
      <c r="C161" t="str">
        <f t="shared" si="2"/>
        <v>MW - Malawi</v>
      </c>
      <c r="E161" s="47" t="s">
        <v>1172</v>
      </c>
      <c r="F161" s="47" t="s">
        <v>1173</v>
      </c>
      <c r="G161" s="48" t="s">
        <v>1174</v>
      </c>
    </row>
    <row r="162" spans="1:7" x14ac:dyDescent="0.25">
      <c r="A162" t="s">
        <v>1074</v>
      </c>
      <c r="B162" t="s">
        <v>1075</v>
      </c>
      <c r="C162" t="str">
        <f t="shared" si="2"/>
        <v>MX - Mexico</v>
      </c>
      <c r="E162" s="47" t="s">
        <v>1175</v>
      </c>
      <c r="F162" s="47" t="s">
        <v>1176</v>
      </c>
      <c r="G162" s="48" t="s">
        <v>1177</v>
      </c>
    </row>
    <row r="163" spans="1:7" x14ac:dyDescent="0.25">
      <c r="A163" t="s">
        <v>1077</v>
      </c>
      <c r="B163" t="s">
        <v>1078</v>
      </c>
      <c r="C163" t="str">
        <f t="shared" si="2"/>
        <v>MY - Malaysia</v>
      </c>
      <c r="E163" s="47" t="s">
        <v>1178</v>
      </c>
      <c r="F163" s="47" t="s">
        <v>1179</v>
      </c>
      <c r="G163" s="48" t="s">
        <v>1180</v>
      </c>
    </row>
    <row r="164" spans="1:7" x14ac:dyDescent="0.25">
      <c r="A164" t="s">
        <v>1080</v>
      </c>
      <c r="B164" t="s">
        <v>1081</v>
      </c>
      <c r="C164" t="str">
        <f t="shared" si="2"/>
        <v>MZ - Mozambique</v>
      </c>
      <c r="E164" s="47" t="s">
        <v>1181</v>
      </c>
      <c r="F164" s="47" t="s">
        <v>1182</v>
      </c>
      <c r="G164" s="48" t="s">
        <v>1183</v>
      </c>
    </row>
    <row r="165" spans="1:7" x14ac:dyDescent="0.25">
      <c r="A165" t="s">
        <v>1083</v>
      </c>
      <c r="B165" t="s">
        <v>1084</v>
      </c>
      <c r="C165" t="str">
        <f t="shared" si="2"/>
        <v>NA - Namibia</v>
      </c>
      <c r="E165" s="47" t="s">
        <v>1184</v>
      </c>
      <c r="F165" s="47" t="s">
        <v>1185</v>
      </c>
      <c r="G165" s="48" t="s">
        <v>1186</v>
      </c>
    </row>
    <row r="166" spans="1:7" x14ac:dyDescent="0.25">
      <c r="A166" t="s">
        <v>1086</v>
      </c>
      <c r="B166" t="s">
        <v>1087</v>
      </c>
      <c r="C166" t="str">
        <f t="shared" si="2"/>
        <v>NC - New Caledonia</v>
      </c>
      <c r="E166" s="47" t="s">
        <v>1187</v>
      </c>
      <c r="F166" s="47" t="s">
        <v>1188</v>
      </c>
      <c r="G166" s="48" t="s">
        <v>1189</v>
      </c>
    </row>
    <row r="167" spans="1:7" x14ac:dyDescent="0.25">
      <c r="A167" t="s">
        <v>1091</v>
      </c>
      <c r="B167" t="s">
        <v>1092</v>
      </c>
      <c r="C167" t="str">
        <f t="shared" si="2"/>
        <v>NE - Niger</v>
      </c>
      <c r="E167" s="47" t="s">
        <v>1190</v>
      </c>
      <c r="F167" s="47" t="s">
        <v>1191</v>
      </c>
      <c r="G167" s="48" t="s">
        <v>1192</v>
      </c>
    </row>
    <row r="168" spans="1:7" x14ac:dyDescent="0.25">
      <c r="A168" t="s">
        <v>1093</v>
      </c>
      <c r="B168" t="s">
        <v>1094</v>
      </c>
      <c r="C168" t="str">
        <f t="shared" si="2"/>
        <v>NF - Norfolk Island</v>
      </c>
      <c r="E168" s="47" t="s">
        <v>1193</v>
      </c>
      <c r="F168" s="47" t="s">
        <v>1194</v>
      </c>
      <c r="G168" s="48" t="s">
        <v>1195</v>
      </c>
    </row>
    <row r="169" spans="1:7" x14ac:dyDescent="0.25">
      <c r="A169" t="s">
        <v>1096</v>
      </c>
      <c r="B169" t="s">
        <v>1097</v>
      </c>
      <c r="C169" t="str">
        <f t="shared" si="2"/>
        <v>NG - Nigeria</v>
      </c>
      <c r="E169" s="47" t="s">
        <v>1196</v>
      </c>
      <c r="F169" s="47" t="s">
        <v>1197</v>
      </c>
      <c r="G169" s="48" t="s">
        <v>1198</v>
      </c>
    </row>
    <row r="170" spans="1:7" x14ac:dyDescent="0.25">
      <c r="A170" t="s">
        <v>1098</v>
      </c>
      <c r="B170" t="s">
        <v>1099</v>
      </c>
      <c r="C170" t="str">
        <f t="shared" si="2"/>
        <v>NI - Nicaragua</v>
      </c>
      <c r="E170" s="47" t="s">
        <v>1199</v>
      </c>
      <c r="F170" s="47" t="s">
        <v>1200</v>
      </c>
      <c r="G170" s="48" t="s">
        <v>1201</v>
      </c>
    </row>
    <row r="171" spans="1:7" x14ac:dyDescent="0.25">
      <c r="A171" t="s">
        <v>1202</v>
      </c>
      <c r="B171" t="s">
        <v>1203</v>
      </c>
      <c r="C171" t="str">
        <f t="shared" si="2"/>
        <v>NL - Netherlands</v>
      </c>
      <c r="E171" s="47" t="s">
        <v>1204</v>
      </c>
      <c r="F171" s="47" t="s">
        <v>1205</v>
      </c>
      <c r="G171" s="48" t="s">
        <v>1206</v>
      </c>
    </row>
    <row r="172" spans="1:7" x14ac:dyDescent="0.25">
      <c r="A172" t="s">
        <v>1207</v>
      </c>
      <c r="B172" t="s">
        <v>1208</v>
      </c>
      <c r="C172" t="str">
        <f t="shared" si="2"/>
        <v>NO - Norway</v>
      </c>
      <c r="E172" s="47" t="s">
        <v>1209</v>
      </c>
      <c r="F172" s="47" t="s">
        <v>1210</v>
      </c>
      <c r="G172" s="48" t="s">
        <v>1210</v>
      </c>
    </row>
    <row r="173" spans="1:7" x14ac:dyDescent="0.25">
      <c r="A173" t="s">
        <v>1102</v>
      </c>
      <c r="B173" t="s">
        <v>1103</v>
      </c>
      <c r="C173" t="str">
        <f t="shared" si="2"/>
        <v>NP - Nepal</v>
      </c>
      <c r="E173" s="47" t="s">
        <v>1211</v>
      </c>
      <c r="F173" s="47" t="s">
        <v>1212</v>
      </c>
      <c r="G173" s="48" t="s">
        <v>1213</v>
      </c>
    </row>
    <row r="174" spans="1:7" x14ac:dyDescent="0.25">
      <c r="A174" t="s">
        <v>1106</v>
      </c>
      <c r="B174" t="s">
        <v>1107</v>
      </c>
      <c r="C174" t="str">
        <f t="shared" si="2"/>
        <v>NR - Nauru</v>
      </c>
      <c r="E174" s="47" t="s">
        <v>1214</v>
      </c>
      <c r="F174" s="47" t="s">
        <v>1215</v>
      </c>
      <c r="G174" s="48" t="s">
        <v>1216</v>
      </c>
    </row>
    <row r="175" spans="1:7" x14ac:dyDescent="0.25">
      <c r="A175" t="s">
        <v>1110</v>
      </c>
      <c r="B175" t="s">
        <v>1111</v>
      </c>
      <c r="C175" t="str">
        <f t="shared" si="2"/>
        <v>NU - Niue</v>
      </c>
      <c r="E175" s="47" t="s">
        <v>1217</v>
      </c>
      <c r="F175" s="47" t="s">
        <v>1218</v>
      </c>
      <c r="G175" s="48" t="s">
        <v>1219</v>
      </c>
    </row>
    <row r="176" spans="1:7" x14ac:dyDescent="0.25">
      <c r="A176" t="s">
        <v>1112</v>
      </c>
      <c r="B176" t="s">
        <v>1113</v>
      </c>
      <c r="C176" t="str">
        <f t="shared" si="2"/>
        <v>NZ - New Zealand</v>
      </c>
      <c r="E176" s="47" t="s">
        <v>1220</v>
      </c>
      <c r="F176" s="47" t="s">
        <v>1221</v>
      </c>
      <c r="G176" s="48" t="s">
        <v>1221</v>
      </c>
    </row>
    <row r="177" spans="1:7" x14ac:dyDescent="0.25">
      <c r="A177" t="s">
        <v>1115</v>
      </c>
      <c r="B177" t="s">
        <v>1116</v>
      </c>
      <c r="C177" t="str">
        <f t="shared" si="2"/>
        <v>OM - Oman</v>
      </c>
      <c r="E177" s="47" t="s">
        <v>1222</v>
      </c>
      <c r="F177" s="47" t="s">
        <v>1223</v>
      </c>
      <c r="G177" s="48" t="s">
        <v>1223</v>
      </c>
    </row>
    <row r="178" spans="1:7" x14ac:dyDescent="0.25">
      <c r="A178" t="s">
        <v>1119</v>
      </c>
      <c r="B178" t="s">
        <v>1120</v>
      </c>
      <c r="C178" t="str">
        <f t="shared" si="2"/>
        <v>PA - Panama</v>
      </c>
      <c r="E178" s="47" t="s">
        <v>1224</v>
      </c>
      <c r="F178" s="47" t="s">
        <v>1225</v>
      </c>
      <c r="G178" s="48" t="s">
        <v>1225</v>
      </c>
    </row>
    <row r="179" spans="1:7" x14ac:dyDescent="0.25">
      <c r="A179" t="s">
        <v>1121</v>
      </c>
      <c r="B179" t="s">
        <v>1122</v>
      </c>
      <c r="C179" t="str">
        <f t="shared" si="2"/>
        <v>PE - Peru</v>
      </c>
      <c r="E179" s="47" t="s">
        <v>1226</v>
      </c>
      <c r="F179" s="47" t="s">
        <v>1227</v>
      </c>
      <c r="G179" s="48" t="s">
        <v>1227</v>
      </c>
    </row>
    <row r="180" spans="1:7" x14ac:dyDescent="0.25">
      <c r="A180" t="s">
        <v>1123</v>
      </c>
      <c r="B180" t="s">
        <v>1124</v>
      </c>
      <c r="C180" t="str">
        <f t="shared" si="2"/>
        <v>PF - French Polynesia</v>
      </c>
      <c r="E180" s="47" t="s">
        <v>1228</v>
      </c>
      <c r="F180" s="47" t="s">
        <v>1229</v>
      </c>
      <c r="G180" s="48" t="s">
        <v>1230</v>
      </c>
    </row>
    <row r="181" spans="1:7" x14ac:dyDescent="0.25">
      <c r="A181" t="s">
        <v>1128</v>
      </c>
      <c r="B181" t="s">
        <v>1129</v>
      </c>
      <c r="C181" t="str">
        <f t="shared" si="2"/>
        <v>PG - Papua New Guinea</v>
      </c>
      <c r="E181" s="47" t="s">
        <v>1231</v>
      </c>
      <c r="F181" s="47" t="s">
        <v>1232</v>
      </c>
      <c r="G181" s="48" t="s">
        <v>1233</v>
      </c>
    </row>
    <row r="182" spans="1:7" x14ac:dyDescent="0.25">
      <c r="A182" t="s">
        <v>1131</v>
      </c>
      <c r="B182" t="s">
        <v>1132</v>
      </c>
      <c r="C182" t="str">
        <f t="shared" si="2"/>
        <v>PH - Philippines</v>
      </c>
      <c r="E182" s="47" t="s">
        <v>1234</v>
      </c>
      <c r="F182" s="47" t="s">
        <v>1235</v>
      </c>
      <c r="G182" s="48" t="s">
        <v>1236</v>
      </c>
    </row>
    <row r="183" spans="1:7" x14ac:dyDescent="0.25">
      <c r="A183" t="s">
        <v>1134</v>
      </c>
      <c r="B183" t="s">
        <v>1135</v>
      </c>
      <c r="C183" t="str">
        <f t="shared" si="2"/>
        <v>PK - Pakistan</v>
      </c>
      <c r="E183" s="47" t="s">
        <v>1237</v>
      </c>
      <c r="F183" s="47" t="s">
        <v>1238</v>
      </c>
      <c r="G183" s="48" t="s">
        <v>1238</v>
      </c>
    </row>
    <row r="184" spans="1:7" x14ac:dyDescent="0.25">
      <c r="A184" t="s">
        <v>1239</v>
      </c>
      <c r="B184" t="s">
        <v>1240</v>
      </c>
      <c r="C184" t="str">
        <f t="shared" si="2"/>
        <v>PL - Poland</v>
      </c>
      <c r="E184" s="47" t="s">
        <v>1241</v>
      </c>
      <c r="F184" s="47" t="s">
        <v>1242</v>
      </c>
      <c r="G184" s="48" t="s">
        <v>1243</v>
      </c>
    </row>
    <row r="185" spans="1:7" x14ac:dyDescent="0.25">
      <c r="A185" t="s">
        <v>1136</v>
      </c>
      <c r="B185" t="s">
        <v>1244</v>
      </c>
      <c r="C185" t="str">
        <f t="shared" si="2"/>
        <v>PM - Saint Pierre and Miquelon</v>
      </c>
      <c r="E185" s="47" t="s">
        <v>1245</v>
      </c>
      <c r="F185" s="47" t="s">
        <v>1246</v>
      </c>
      <c r="G185" s="48" t="s">
        <v>1247</v>
      </c>
    </row>
    <row r="186" spans="1:7" x14ac:dyDescent="0.25">
      <c r="A186" t="s">
        <v>1139</v>
      </c>
      <c r="B186" t="s">
        <v>1140</v>
      </c>
      <c r="C186" t="str">
        <f t="shared" si="2"/>
        <v>PN - Pitcairn</v>
      </c>
      <c r="E186" s="47" t="s">
        <v>1248</v>
      </c>
      <c r="F186" s="47" t="s">
        <v>1249</v>
      </c>
      <c r="G186" s="48" t="s">
        <v>1250</v>
      </c>
    </row>
    <row r="187" spans="1:7" x14ac:dyDescent="0.25">
      <c r="A187" t="s">
        <v>1141</v>
      </c>
      <c r="B187" t="s">
        <v>1142</v>
      </c>
      <c r="C187" t="str">
        <f t="shared" si="2"/>
        <v>PR - Puerto Rico</v>
      </c>
      <c r="E187" s="47" t="s">
        <v>1251</v>
      </c>
      <c r="F187" s="47" t="s">
        <v>1252</v>
      </c>
      <c r="G187" s="48" t="s">
        <v>1253</v>
      </c>
    </row>
    <row r="188" spans="1:7" x14ac:dyDescent="0.25">
      <c r="A188" t="s">
        <v>1143</v>
      </c>
      <c r="B188" t="s">
        <v>1144</v>
      </c>
      <c r="C188" t="str">
        <f t="shared" si="2"/>
        <v>PS - Occupied Palestinian Territory</v>
      </c>
      <c r="E188" s="47" t="s">
        <v>1254</v>
      </c>
      <c r="F188" s="47" t="s">
        <v>1255</v>
      </c>
      <c r="G188" s="48" t="s">
        <v>1256</v>
      </c>
    </row>
    <row r="189" spans="1:7" x14ac:dyDescent="0.25">
      <c r="A189" t="s">
        <v>1257</v>
      </c>
      <c r="B189" t="s">
        <v>1258</v>
      </c>
      <c r="C189" t="str">
        <f t="shared" si="2"/>
        <v>PT - Portugal</v>
      </c>
      <c r="E189" s="47" t="s">
        <v>1259</v>
      </c>
      <c r="F189" s="47" t="s">
        <v>1260</v>
      </c>
      <c r="G189" s="48" t="s">
        <v>1261</v>
      </c>
    </row>
    <row r="190" spans="1:7" x14ac:dyDescent="0.25">
      <c r="A190" t="s">
        <v>1146</v>
      </c>
      <c r="B190" t="s">
        <v>1147</v>
      </c>
      <c r="C190" t="str">
        <f t="shared" si="2"/>
        <v>PW - Palau</v>
      </c>
      <c r="E190" s="47" t="s">
        <v>1262</v>
      </c>
      <c r="F190" s="47" t="s">
        <v>1263</v>
      </c>
      <c r="G190" s="48" t="s">
        <v>1263</v>
      </c>
    </row>
    <row r="191" spans="1:7" x14ac:dyDescent="0.25">
      <c r="A191" t="s">
        <v>1148</v>
      </c>
      <c r="B191" t="s">
        <v>1149</v>
      </c>
      <c r="C191" t="str">
        <f t="shared" si="2"/>
        <v>PY - Paraguay</v>
      </c>
      <c r="E191" s="47" t="s">
        <v>1264</v>
      </c>
      <c r="F191" s="47" t="s">
        <v>1265</v>
      </c>
      <c r="G191" s="48" t="s">
        <v>1265</v>
      </c>
    </row>
    <row r="192" spans="1:7" x14ac:dyDescent="0.25">
      <c r="A192" t="s">
        <v>1152</v>
      </c>
      <c r="B192" t="s">
        <v>1153</v>
      </c>
      <c r="C192" t="str">
        <f t="shared" si="2"/>
        <v>QA - Qatar</v>
      </c>
      <c r="E192" s="47" t="s">
        <v>1266</v>
      </c>
      <c r="F192" s="47" t="s">
        <v>1267</v>
      </c>
      <c r="G192" s="48" t="s">
        <v>1268</v>
      </c>
    </row>
    <row r="193" spans="1:7" x14ac:dyDescent="0.25">
      <c r="A193" t="s">
        <v>1269</v>
      </c>
      <c r="B193" t="s">
        <v>1270</v>
      </c>
      <c r="C193" t="str">
        <f t="shared" si="2"/>
        <v>RE - Réunion</v>
      </c>
      <c r="E193" s="47" t="s">
        <v>1271</v>
      </c>
      <c r="F193" s="47" t="s">
        <v>1272</v>
      </c>
      <c r="G193" s="48" t="s">
        <v>1272</v>
      </c>
    </row>
    <row r="194" spans="1:7" x14ac:dyDescent="0.25">
      <c r="A194" t="s">
        <v>1273</v>
      </c>
      <c r="B194" t="s">
        <v>1274</v>
      </c>
      <c r="C194" t="str">
        <f t="shared" si="2"/>
        <v>RO - Romania</v>
      </c>
      <c r="E194" s="47" t="s">
        <v>1275</v>
      </c>
      <c r="F194" s="47" t="s">
        <v>1276</v>
      </c>
      <c r="G194" s="48" t="s">
        <v>1276</v>
      </c>
    </row>
    <row r="195" spans="1:7" x14ac:dyDescent="0.25">
      <c r="A195" t="s">
        <v>1187</v>
      </c>
      <c r="B195" t="s">
        <v>1188</v>
      </c>
      <c r="C195" t="str">
        <f t="shared" ref="C195:C254" si="3">$A195&amp;" - "&amp;$B195</f>
        <v>RS - Serbia</v>
      </c>
      <c r="E195" s="47" t="s">
        <v>1277</v>
      </c>
      <c r="F195" s="47" t="s">
        <v>1278</v>
      </c>
      <c r="G195" s="48" t="s">
        <v>1278</v>
      </c>
    </row>
    <row r="196" spans="1:7" x14ac:dyDescent="0.25">
      <c r="A196" t="s">
        <v>1190</v>
      </c>
      <c r="B196" t="s">
        <v>1191</v>
      </c>
      <c r="C196" t="str">
        <f t="shared" si="3"/>
        <v>RU - Russian Federation</v>
      </c>
      <c r="E196" s="47" t="s">
        <v>1279</v>
      </c>
      <c r="F196" s="47" t="s">
        <v>1280</v>
      </c>
      <c r="G196" s="48" t="s">
        <v>1281</v>
      </c>
    </row>
    <row r="197" spans="1:7" x14ac:dyDescent="0.25">
      <c r="A197" t="s">
        <v>1193</v>
      </c>
      <c r="B197" t="s">
        <v>1194</v>
      </c>
      <c r="C197" t="str">
        <f t="shared" si="3"/>
        <v>RW - Rwanda</v>
      </c>
      <c r="E197" s="47" t="s">
        <v>1282</v>
      </c>
      <c r="F197" s="47" t="s">
        <v>1283</v>
      </c>
      <c r="G197" s="48" t="s">
        <v>1283</v>
      </c>
    </row>
    <row r="198" spans="1:7" x14ac:dyDescent="0.25">
      <c r="A198" t="s">
        <v>1196</v>
      </c>
      <c r="B198" t="s">
        <v>1197</v>
      </c>
      <c r="C198" t="str">
        <f t="shared" si="3"/>
        <v>SA - Saudi Arabia</v>
      </c>
      <c r="E198" s="47" t="s">
        <v>1284</v>
      </c>
      <c r="F198" s="47" t="s">
        <v>1285</v>
      </c>
      <c r="G198" s="48" t="s">
        <v>30</v>
      </c>
    </row>
    <row r="199" spans="1:7" x14ac:dyDescent="0.25">
      <c r="A199" t="s">
        <v>1199</v>
      </c>
      <c r="B199" t="s">
        <v>1200</v>
      </c>
      <c r="C199" t="str">
        <f t="shared" si="3"/>
        <v>SB - Solomon Islands</v>
      </c>
      <c r="E199" s="47" t="s">
        <v>1286</v>
      </c>
      <c r="F199" s="47" t="s">
        <v>1287</v>
      </c>
      <c r="G199" s="48" t="s">
        <v>1288</v>
      </c>
    </row>
    <row r="200" spans="1:7" x14ac:dyDescent="0.25">
      <c r="A200" t="s">
        <v>1204</v>
      </c>
      <c r="B200" t="s">
        <v>1205</v>
      </c>
      <c r="C200" t="str">
        <f t="shared" si="3"/>
        <v>SC - Seychelles</v>
      </c>
      <c r="E200" s="47" t="s">
        <v>1289</v>
      </c>
      <c r="F200" s="47" t="s">
        <v>1290</v>
      </c>
      <c r="G200" s="48" t="s">
        <v>1290</v>
      </c>
    </row>
    <row r="201" spans="1:7" x14ac:dyDescent="0.25">
      <c r="A201" t="s">
        <v>1209</v>
      </c>
      <c r="B201" t="s">
        <v>1210</v>
      </c>
      <c r="C201" t="str">
        <f t="shared" si="3"/>
        <v>SD - Sudan</v>
      </c>
      <c r="E201" s="47" t="s">
        <v>1291</v>
      </c>
      <c r="F201" s="47" t="s">
        <v>1292</v>
      </c>
      <c r="G201" s="48" t="s">
        <v>1292</v>
      </c>
    </row>
    <row r="202" spans="1:7" x14ac:dyDescent="0.25">
      <c r="A202" t="s">
        <v>1293</v>
      </c>
      <c r="B202" t="s">
        <v>1294</v>
      </c>
      <c r="C202" t="str">
        <f t="shared" si="3"/>
        <v>SE - Sweden</v>
      </c>
      <c r="E202" s="47" t="s">
        <v>1295</v>
      </c>
      <c r="F202" s="47" t="s">
        <v>1296</v>
      </c>
      <c r="G202" s="48" t="s">
        <v>1297</v>
      </c>
    </row>
    <row r="203" spans="1:7" x14ac:dyDescent="0.25">
      <c r="A203" t="s">
        <v>1211</v>
      </c>
      <c r="B203" t="s">
        <v>1212</v>
      </c>
      <c r="C203" t="str">
        <f t="shared" si="3"/>
        <v>SG - Singapore</v>
      </c>
      <c r="E203" s="47" t="s">
        <v>1298</v>
      </c>
      <c r="F203" s="47" t="s">
        <v>1299</v>
      </c>
      <c r="G203" s="48" t="s">
        <v>1299</v>
      </c>
    </row>
    <row r="204" spans="1:7" x14ac:dyDescent="0.25">
      <c r="A204" t="s">
        <v>1214</v>
      </c>
      <c r="B204" t="s">
        <v>1300</v>
      </c>
      <c r="C204" t="str">
        <f t="shared" si="3"/>
        <v>SH - Saint Helena, Ascension and Tristan Da Cunha</v>
      </c>
      <c r="E204" s="47" t="s">
        <v>1301</v>
      </c>
      <c r="F204" s="47" t="s">
        <v>1302</v>
      </c>
      <c r="G204" s="48" t="s">
        <v>1302</v>
      </c>
    </row>
    <row r="205" spans="1:7" x14ac:dyDescent="0.25">
      <c r="A205" t="s">
        <v>1303</v>
      </c>
      <c r="B205" t="s">
        <v>1304</v>
      </c>
      <c r="C205" t="str">
        <f t="shared" si="3"/>
        <v>SI - Slovenia</v>
      </c>
      <c r="E205" s="47" t="s">
        <v>1305</v>
      </c>
      <c r="F205" s="47" t="s">
        <v>1306</v>
      </c>
      <c r="G205" s="48" t="s">
        <v>1307</v>
      </c>
    </row>
    <row r="206" spans="1:7" x14ac:dyDescent="0.25">
      <c r="A206" t="s">
        <v>1217</v>
      </c>
      <c r="B206" t="s">
        <v>1218</v>
      </c>
      <c r="C206" t="str">
        <f t="shared" si="3"/>
        <v>SJ - Svalbard and Jan Mayen Islands</v>
      </c>
      <c r="E206" s="47" t="s">
        <v>1308</v>
      </c>
      <c r="F206" s="47" t="s">
        <v>1309</v>
      </c>
      <c r="G206" s="48" t="s">
        <v>1310</v>
      </c>
    </row>
    <row r="207" spans="1:7" x14ac:dyDescent="0.25">
      <c r="A207" t="s">
        <v>1311</v>
      </c>
      <c r="B207" t="s">
        <v>1312</v>
      </c>
      <c r="C207" t="str">
        <f t="shared" si="3"/>
        <v>SK - Slovakia</v>
      </c>
      <c r="E207" s="47" t="s">
        <v>1313</v>
      </c>
      <c r="F207" s="47" t="s">
        <v>1314</v>
      </c>
      <c r="G207" s="48" t="s">
        <v>1314</v>
      </c>
    </row>
    <row r="208" spans="1:7" x14ac:dyDescent="0.25">
      <c r="A208" t="s">
        <v>1220</v>
      </c>
      <c r="B208" t="s">
        <v>1221</v>
      </c>
      <c r="C208" t="str">
        <f t="shared" si="3"/>
        <v>SL - Sierra Leone</v>
      </c>
      <c r="E208" s="47" t="s">
        <v>1315</v>
      </c>
      <c r="F208" s="47" t="s">
        <v>1316</v>
      </c>
      <c r="G208" s="48" t="s">
        <v>1317</v>
      </c>
    </row>
    <row r="209" spans="1:7" x14ac:dyDescent="0.25">
      <c r="A209" t="s">
        <v>1222</v>
      </c>
      <c r="B209" t="s">
        <v>1223</v>
      </c>
      <c r="C209" t="str">
        <f t="shared" si="3"/>
        <v>SM - San Marino</v>
      </c>
      <c r="E209" s="47" t="s">
        <v>1318</v>
      </c>
      <c r="F209" s="47" t="s">
        <v>1319</v>
      </c>
      <c r="G209" s="48" t="s">
        <v>1320</v>
      </c>
    </row>
    <row r="210" spans="1:7" x14ac:dyDescent="0.25">
      <c r="A210" t="s">
        <v>1224</v>
      </c>
      <c r="B210" t="s">
        <v>1225</v>
      </c>
      <c r="C210" t="str">
        <f t="shared" si="3"/>
        <v>SN - Senegal</v>
      </c>
      <c r="E210" s="47" t="s">
        <v>1321</v>
      </c>
      <c r="F210" s="47" t="s">
        <v>1322</v>
      </c>
      <c r="G210" s="48" t="s">
        <v>1323</v>
      </c>
    </row>
    <row r="211" spans="1:7" x14ac:dyDescent="0.25">
      <c r="A211" t="s">
        <v>1226</v>
      </c>
      <c r="B211" t="s">
        <v>1227</v>
      </c>
      <c r="C211" t="str">
        <f t="shared" si="3"/>
        <v>SO - Somalia</v>
      </c>
      <c r="E211" s="47" t="s">
        <v>1324</v>
      </c>
      <c r="F211" s="47" t="s">
        <v>1325</v>
      </c>
      <c r="G211" s="48" t="s">
        <v>1325</v>
      </c>
    </row>
    <row r="212" spans="1:7" x14ac:dyDescent="0.25">
      <c r="A212" t="s">
        <v>1228</v>
      </c>
      <c r="B212" t="s">
        <v>1229</v>
      </c>
      <c r="C212" t="str">
        <f t="shared" si="3"/>
        <v>SR - Suriname</v>
      </c>
      <c r="E212" s="47" t="s">
        <v>1326</v>
      </c>
      <c r="F212" s="47" t="s">
        <v>1327</v>
      </c>
      <c r="G212" s="48" t="s">
        <v>1328</v>
      </c>
    </row>
    <row r="213" spans="1:7" x14ac:dyDescent="0.25">
      <c r="A213" t="s">
        <v>1231</v>
      </c>
      <c r="B213" t="s">
        <v>1232</v>
      </c>
      <c r="C213" t="str">
        <f t="shared" si="3"/>
        <v>SS - South Sudan</v>
      </c>
      <c r="E213" s="47" t="s">
        <v>1329</v>
      </c>
      <c r="F213" s="47" t="s">
        <v>1330</v>
      </c>
      <c r="G213" s="48" t="s">
        <v>1331</v>
      </c>
    </row>
    <row r="214" spans="1:7" x14ac:dyDescent="0.25">
      <c r="A214" t="s">
        <v>1234</v>
      </c>
      <c r="B214" t="s">
        <v>1235</v>
      </c>
      <c r="C214" t="str">
        <f t="shared" si="3"/>
        <v>ST - Sao Tome and Principe</v>
      </c>
      <c r="E214" s="47" t="s">
        <v>1332</v>
      </c>
      <c r="F214" s="47" t="s">
        <v>1333</v>
      </c>
      <c r="G214" s="48" t="s">
        <v>1333</v>
      </c>
    </row>
    <row r="215" spans="1:7" x14ac:dyDescent="0.25">
      <c r="A215" t="s">
        <v>1237</v>
      </c>
      <c r="B215" t="s">
        <v>1238</v>
      </c>
      <c r="C215" t="str">
        <f t="shared" si="3"/>
        <v>SV - El Salvador</v>
      </c>
      <c r="E215" s="47" t="s">
        <v>1334</v>
      </c>
      <c r="F215" s="47" t="s">
        <v>1335</v>
      </c>
      <c r="G215" s="48" t="s">
        <v>1335</v>
      </c>
    </row>
    <row r="216" spans="1:7" x14ac:dyDescent="0.25">
      <c r="A216" t="s">
        <v>1241</v>
      </c>
      <c r="B216" t="s">
        <v>1336</v>
      </c>
      <c r="C216" t="str">
        <f t="shared" si="3"/>
        <v>SX - Sint Maarten (Dutch Part)</v>
      </c>
      <c r="E216" s="47" t="s">
        <v>1337</v>
      </c>
      <c r="F216" s="47" t="s">
        <v>1338</v>
      </c>
      <c r="G216" s="48" t="s">
        <v>1339</v>
      </c>
    </row>
    <row r="217" spans="1:7" x14ac:dyDescent="0.25">
      <c r="A217" t="s">
        <v>1245</v>
      </c>
      <c r="B217" t="s">
        <v>1246</v>
      </c>
      <c r="C217" t="str">
        <f t="shared" si="3"/>
        <v>SY - Syrian Arab Republic</v>
      </c>
      <c r="E217" s="47" t="s">
        <v>1340</v>
      </c>
      <c r="F217" s="47" t="s">
        <v>1341</v>
      </c>
      <c r="G217" s="48" t="s">
        <v>1341</v>
      </c>
    </row>
    <row r="218" spans="1:7" x14ac:dyDescent="0.25">
      <c r="A218" t="s">
        <v>1248</v>
      </c>
      <c r="B218" t="s">
        <v>1249</v>
      </c>
      <c r="C218" t="str">
        <f t="shared" si="3"/>
        <v xml:space="preserve">SZ - Kingdom of Eswatini </v>
      </c>
      <c r="E218" s="47" t="s">
        <v>1342</v>
      </c>
      <c r="F218" s="47" t="s">
        <v>893</v>
      </c>
      <c r="G218" s="48" t="s">
        <v>893</v>
      </c>
    </row>
    <row r="219" spans="1:7" x14ac:dyDescent="0.25">
      <c r="A219" t="s">
        <v>1251</v>
      </c>
      <c r="B219" t="s">
        <v>1252</v>
      </c>
      <c r="C219" t="str">
        <f t="shared" si="3"/>
        <v>TC - Turks and Caicos Islands</v>
      </c>
      <c r="E219" s="47" t="s">
        <v>1343</v>
      </c>
      <c r="F219" s="47" t="s">
        <v>1344</v>
      </c>
      <c r="G219" s="48" t="s">
        <v>1344</v>
      </c>
    </row>
    <row r="220" spans="1:7" x14ac:dyDescent="0.25">
      <c r="A220" t="s">
        <v>1254</v>
      </c>
      <c r="B220" t="s">
        <v>1255</v>
      </c>
      <c r="C220" t="str">
        <f t="shared" si="3"/>
        <v>TD - Chad</v>
      </c>
      <c r="E220" s="47" t="s">
        <v>1345</v>
      </c>
      <c r="F220" s="47" t="s">
        <v>898</v>
      </c>
      <c r="G220" s="48" t="s">
        <v>898</v>
      </c>
    </row>
    <row r="221" spans="1:7" x14ac:dyDescent="0.25">
      <c r="A221" t="s">
        <v>1259</v>
      </c>
      <c r="B221" t="s">
        <v>1260</v>
      </c>
      <c r="C221" t="str">
        <f t="shared" si="3"/>
        <v>TF - French Southern Territories</v>
      </c>
      <c r="E221" s="47" t="s">
        <v>1346</v>
      </c>
      <c r="F221" s="47" t="s">
        <v>1347</v>
      </c>
      <c r="G221" s="48" t="s">
        <v>1348</v>
      </c>
    </row>
    <row r="222" spans="1:7" x14ac:dyDescent="0.25">
      <c r="A222" t="s">
        <v>1262</v>
      </c>
      <c r="B222" t="s">
        <v>1263</v>
      </c>
      <c r="C222" t="str">
        <f t="shared" si="3"/>
        <v>TG - Togo</v>
      </c>
      <c r="E222" s="47" t="s">
        <v>1349</v>
      </c>
      <c r="F222" s="47" t="s">
        <v>1350</v>
      </c>
      <c r="G222" s="48" t="s">
        <v>1351</v>
      </c>
    </row>
    <row r="223" spans="1:7" x14ac:dyDescent="0.25">
      <c r="A223" t="s">
        <v>1264</v>
      </c>
      <c r="B223" t="s">
        <v>1265</v>
      </c>
      <c r="C223" t="str">
        <f t="shared" si="3"/>
        <v>TH - Thailand</v>
      </c>
      <c r="E223" s="47" t="s">
        <v>1352</v>
      </c>
      <c r="F223" s="47" t="s">
        <v>1353</v>
      </c>
      <c r="G223" s="48" t="s">
        <v>1354</v>
      </c>
    </row>
    <row r="224" spans="1:7" x14ac:dyDescent="0.25">
      <c r="A224" t="s">
        <v>1266</v>
      </c>
      <c r="B224" t="s">
        <v>1267</v>
      </c>
      <c r="C224" t="str">
        <f t="shared" si="3"/>
        <v>TJ - Tajikistan</v>
      </c>
      <c r="E224" s="47" t="s">
        <v>1355</v>
      </c>
      <c r="F224" s="47" t="s">
        <v>1356</v>
      </c>
      <c r="G224" s="48" t="s">
        <v>1357</v>
      </c>
    </row>
    <row r="225" spans="1:6" x14ac:dyDescent="0.25">
      <c r="A225" t="s">
        <v>1271</v>
      </c>
      <c r="B225" t="s">
        <v>1272</v>
      </c>
      <c r="C225" t="str">
        <f t="shared" si="3"/>
        <v>TK - Tokelau</v>
      </c>
      <c r="E225" s="49"/>
      <c r="F225" s="49"/>
    </row>
    <row r="226" spans="1:6" x14ac:dyDescent="0.25">
      <c r="A226" t="s">
        <v>1275</v>
      </c>
      <c r="B226" t="s">
        <v>1276</v>
      </c>
      <c r="C226" t="str">
        <f t="shared" si="3"/>
        <v>TL - Timor-Leste</v>
      </c>
      <c r="E226" s="49"/>
      <c r="F226" s="49"/>
    </row>
    <row r="227" spans="1:6" x14ac:dyDescent="0.25">
      <c r="A227" t="s">
        <v>1277</v>
      </c>
      <c r="B227" t="s">
        <v>1278</v>
      </c>
      <c r="C227" t="str">
        <f t="shared" si="3"/>
        <v>TM - Turkmenistan</v>
      </c>
      <c r="E227" s="49"/>
      <c r="F227" s="49"/>
    </row>
    <row r="228" spans="1:6" x14ac:dyDescent="0.25">
      <c r="A228" t="s">
        <v>1279</v>
      </c>
      <c r="B228" t="s">
        <v>1280</v>
      </c>
      <c r="C228" t="str">
        <f t="shared" si="3"/>
        <v>TN - Tunisia</v>
      </c>
      <c r="E228" s="49"/>
      <c r="F228" s="49"/>
    </row>
    <row r="229" spans="1:6" x14ac:dyDescent="0.25">
      <c r="A229" t="s">
        <v>1282</v>
      </c>
      <c r="B229" t="s">
        <v>1283</v>
      </c>
      <c r="C229" t="str">
        <f t="shared" si="3"/>
        <v>TO - Tonga</v>
      </c>
      <c r="E229" s="49"/>
      <c r="F229" s="49"/>
    </row>
    <row r="230" spans="1:6" x14ac:dyDescent="0.25">
      <c r="A230" t="s">
        <v>1284</v>
      </c>
      <c r="B230" t="s">
        <v>1285</v>
      </c>
      <c r="C230" t="str">
        <f t="shared" si="3"/>
        <v>TR - Türkiye</v>
      </c>
      <c r="E230" s="49"/>
      <c r="F230" s="49"/>
    </row>
    <row r="231" spans="1:6" x14ac:dyDescent="0.25">
      <c r="A231" t="s">
        <v>1286</v>
      </c>
      <c r="B231" t="s">
        <v>1287</v>
      </c>
      <c r="C231" t="str">
        <f t="shared" si="3"/>
        <v>TT - Trinidad and Tobago</v>
      </c>
      <c r="E231" s="49"/>
      <c r="F231" s="49"/>
    </row>
    <row r="232" spans="1:6" x14ac:dyDescent="0.25">
      <c r="A232" t="s">
        <v>1289</v>
      </c>
      <c r="B232" t="s">
        <v>1290</v>
      </c>
      <c r="C232" t="str">
        <f t="shared" si="3"/>
        <v>TV - Tuvalu</v>
      </c>
      <c r="E232" s="49"/>
      <c r="F232" s="49"/>
    </row>
    <row r="233" spans="1:6" x14ac:dyDescent="0.25">
      <c r="A233" t="s">
        <v>1291</v>
      </c>
      <c r="B233" t="s">
        <v>1292</v>
      </c>
      <c r="C233" t="str">
        <f t="shared" si="3"/>
        <v>TW - Taiwan</v>
      </c>
      <c r="E233" s="49"/>
      <c r="F233" s="49"/>
    </row>
    <row r="234" spans="1:6" x14ac:dyDescent="0.25">
      <c r="A234" t="s">
        <v>1295</v>
      </c>
      <c r="B234" t="s">
        <v>1296</v>
      </c>
      <c r="C234" t="str">
        <f t="shared" si="3"/>
        <v>TZ - Tanzania, United Republic of</v>
      </c>
      <c r="E234" s="49"/>
      <c r="F234" s="49"/>
    </row>
    <row r="235" spans="1:6" x14ac:dyDescent="0.25">
      <c r="A235" t="s">
        <v>1298</v>
      </c>
      <c r="B235" t="s">
        <v>1299</v>
      </c>
      <c r="C235" t="str">
        <f t="shared" si="3"/>
        <v>UA - Ukraine</v>
      </c>
      <c r="E235" s="49"/>
      <c r="F235" s="49"/>
    </row>
    <row r="236" spans="1:6" x14ac:dyDescent="0.25">
      <c r="A236" t="s">
        <v>1301</v>
      </c>
      <c r="B236" t="s">
        <v>1302</v>
      </c>
      <c r="C236" t="str">
        <f t="shared" si="3"/>
        <v>UG - Uganda</v>
      </c>
      <c r="E236" s="49"/>
      <c r="F236" s="49"/>
    </row>
    <row r="237" spans="1:6" x14ac:dyDescent="0.25">
      <c r="A237" t="s">
        <v>1305</v>
      </c>
      <c r="B237" t="s">
        <v>1358</v>
      </c>
      <c r="C237" t="str">
        <f t="shared" si="3"/>
        <v>UM - United States Minor Outlying Islands</v>
      </c>
      <c r="E237" s="49"/>
      <c r="F237" s="49"/>
    </row>
    <row r="238" spans="1:6" x14ac:dyDescent="0.25">
      <c r="A238" t="s">
        <v>1308</v>
      </c>
      <c r="B238" t="s">
        <v>1309</v>
      </c>
      <c r="C238" t="str">
        <f t="shared" si="3"/>
        <v>US - United States</v>
      </c>
      <c r="E238" s="49"/>
      <c r="F238" s="49"/>
    </row>
    <row r="239" spans="1:6" x14ac:dyDescent="0.25">
      <c r="A239" t="s">
        <v>1313</v>
      </c>
      <c r="B239" t="s">
        <v>1314</v>
      </c>
      <c r="C239" t="str">
        <f t="shared" si="3"/>
        <v>UY - Uruguay</v>
      </c>
      <c r="E239" s="49"/>
      <c r="F239" s="49"/>
    </row>
    <row r="240" spans="1:6" x14ac:dyDescent="0.25">
      <c r="A240" t="s">
        <v>1315</v>
      </c>
      <c r="B240" t="s">
        <v>1316</v>
      </c>
      <c r="C240" t="str">
        <f t="shared" si="3"/>
        <v>UZ - Uzbekistan</v>
      </c>
      <c r="E240" s="49"/>
      <c r="F240" s="49"/>
    </row>
    <row r="241" spans="1:6" x14ac:dyDescent="0.25">
      <c r="A241" t="s">
        <v>1318</v>
      </c>
      <c r="B241" t="s">
        <v>1319</v>
      </c>
      <c r="C241" t="str">
        <f t="shared" si="3"/>
        <v>VA - Vatican City</v>
      </c>
      <c r="E241" s="49"/>
      <c r="F241" s="49"/>
    </row>
    <row r="242" spans="1:6" x14ac:dyDescent="0.25">
      <c r="A242" t="s">
        <v>1321</v>
      </c>
      <c r="B242" t="s">
        <v>1359</v>
      </c>
      <c r="C242" t="str">
        <f t="shared" si="3"/>
        <v>VC - Saint Vincent and the Grenadines</v>
      </c>
      <c r="E242" s="49"/>
      <c r="F242" s="49"/>
    </row>
    <row r="243" spans="1:6" x14ac:dyDescent="0.25">
      <c r="A243" t="s">
        <v>1324</v>
      </c>
      <c r="B243" t="s">
        <v>1325</v>
      </c>
      <c r="C243" t="str">
        <f t="shared" si="3"/>
        <v>VE - Venezuela</v>
      </c>
      <c r="E243" s="49"/>
      <c r="F243" s="49"/>
    </row>
    <row r="244" spans="1:6" x14ac:dyDescent="0.25">
      <c r="A244" t="s">
        <v>1326</v>
      </c>
      <c r="B244" t="s">
        <v>1327</v>
      </c>
      <c r="C244" t="str">
        <f t="shared" si="3"/>
        <v>VG - British Virgin Islands</v>
      </c>
      <c r="E244" s="49"/>
      <c r="F244" s="49"/>
    </row>
    <row r="245" spans="1:6" x14ac:dyDescent="0.25">
      <c r="A245" t="s">
        <v>1329</v>
      </c>
      <c r="B245" t="s">
        <v>1330</v>
      </c>
      <c r="C245" t="str">
        <f t="shared" si="3"/>
        <v>VI - US Virgin Islands</v>
      </c>
      <c r="E245" s="49"/>
      <c r="F245" s="49"/>
    </row>
    <row r="246" spans="1:6" x14ac:dyDescent="0.25">
      <c r="A246" t="s">
        <v>1332</v>
      </c>
      <c r="B246" t="s">
        <v>1333</v>
      </c>
      <c r="C246" t="str">
        <f t="shared" si="3"/>
        <v>VN - Vietnam</v>
      </c>
      <c r="E246" s="49"/>
      <c r="F246" s="49"/>
    </row>
    <row r="247" spans="1:6" x14ac:dyDescent="0.25">
      <c r="A247" t="s">
        <v>1334</v>
      </c>
      <c r="B247" t="s">
        <v>1335</v>
      </c>
      <c r="C247" t="str">
        <f t="shared" si="3"/>
        <v>VU - Vanuatu</v>
      </c>
      <c r="E247" s="49"/>
      <c r="F247" s="49"/>
    </row>
    <row r="248" spans="1:6" x14ac:dyDescent="0.25">
      <c r="A248" t="s">
        <v>1337</v>
      </c>
      <c r="B248" t="s">
        <v>1338</v>
      </c>
      <c r="C248" t="str">
        <f t="shared" si="3"/>
        <v>WF - Wallis and Futuna Islands</v>
      </c>
      <c r="E248" s="49"/>
      <c r="F248" s="49"/>
    </row>
    <row r="249" spans="1:6" x14ac:dyDescent="0.25">
      <c r="A249" t="s">
        <v>1340</v>
      </c>
      <c r="B249" t="s">
        <v>1341</v>
      </c>
      <c r="C249" t="str">
        <f t="shared" si="3"/>
        <v>WS - Samoa</v>
      </c>
      <c r="E249" s="49"/>
      <c r="F249" s="49"/>
    </row>
    <row r="250" spans="1:6" x14ac:dyDescent="0.25">
      <c r="A250" t="s">
        <v>1346</v>
      </c>
      <c r="B250" t="s">
        <v>1347</v>
      </c>
      <c r="C250" t="str">
        <f t="shared" si="3"/>
        <v>YE - Yemen</v>
      </c>
      <c r="E250" s="49"/>
      <c r="F250" s="49"/>
    </row>
    <row r="251" spans="1:6" x14ac:dyDescent="0.25">
      <c r="A251" t="s">
        <v>1360</v>
      </c>
      <c r="B251" t="s">
        <v>1361</v>
      </c>
      <c r="C251" t="str">
        <f t="shared" si="3"/>
        <v>YT - Mayotte</v>
      </c>
      <c r="E251" s="49"/>
      <c r="F251" s="49"/>
    </row>
    <row r="252" spans="1:6" x14ac:dyDescent="0.25">
      <c r="A252" t="s">
        <v>1349</v>
      </c>
      <c r="B252" t="s">
        <v>1350</v>
      </c>
      <c r="C252" t="str">
        <f t="shared" si="3"/>
        <v>ZA - South Africa</v>
      </c>
      <c r="E252" s="49"/>
      <c r="F252" s="49"/>
    </row>
    <row r="253" spans="1:6" x14ac:dyDescent="0.25">
      <c r="A253" t="s">
        <v>1352</v>
      </c>
      <c r="B253" t="s">
        <v>1353</v>
      </c>
      <c r="C253" t="str">
        <f t="shared" si="3"/>
        <v>ZM - Zambia</v>
      </c>
      <c r="E253" s="49"/>
      <c r="F253" s="49"/>
    </row>
    <row r="254" spans="1:6" x14ac:dyDescent="0.25">
      <c r="A254" t="s">
        <v>1355</v>
      </c>
      <c r="B254" t="s">
        <v>1356</v>
      </c>
      <c r="C254" t="str">
        <f t="shared" si="3"/>
        <v>ZW - Zimbabwe</v>
      </c>
      <c r="E254" s="49"/>
      <c r="F254" s="49"/>
    </row>
    <row r="255" spans="1:6" x14ac:dyDescent="0.25">
      <c r="E255" s="49"/>
      <c r="F255" s="49"/>
    </row>
    <row r="256" spans="1:6" x14ac:dyDescent="0.25">
      <c r="E256" s="49"/>
      <c r="F256" s="49"/>
    </row>
    <row r="257" spans="5:6" x14ac:dyDescent="0.25">
      <c r="E257" s="49"/>
      <c r="F257" s="49"/>
    </row>
    <row r="258" spans="5:6" x14ac:dyDescent="0.25">
      <c r="E258" s="49"/>
      <c r="F258" s="49"/>
    </row>
    <row r="259" spans="5:6" x14ac:dyDescent="0.25">
      <c r="E259" s="49"/>
      <c r="F259" s="49"/>
    </row>
  </sheetData>
  <sortState xmlns:xlrd2="http://schemas.microsoft.com/office/spreadsheetml/2017/richdata2" ref="A2:B254">
    <sortCondition ref="A2:A254"/>
  </sortState>
  <mergeCells count="1">
    <mergeCell ref="E1:G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75760-C6DC-4E82-A8A8-C11A6A9FA96E}">
  <dimension ref="A1:I200"/>
  <sheetViews>
    <sheetView workbookViewId="0">
      <selection activeCell="D4" sqref="D4"/>
    </sheetView>
  </sheetViews>
  <sheetFormatPr baseColWidth="10" defaultColWidth="11.42578125" defaultRowHeight="15" x14ac:dyDescent="0.25"/>
  <cols>
    <col min="1" max="1" width="19.7109375" customWidth="1"/>
    <col min="2" max="3" width="21.85546875" customWidth="1"/>
    <col min="4" max="4" width="20.42578125" customWidth="1"/>
    <col min="6" max="9" width="20.42578125" customWidth="1"/>
  </cols>
  <sheetData>
    <row r="1" spans="1:9" x14ac:dyDescent="0.25">
      <c r="A1" s="100" t="s">
        <v>1362</v>
      </c>
      <c r="B1" s="100"/>
      <c r="C1" s="100"/>
      <c r="D1" s="100"/>
      <c r="F1" s="100" t="s">
        <v>1363</v>
      </c>
      <c r="G1" s="100"/>
      <c r="H1" s="100"/>
      <c r="I1" s="100"/>
    </row>
    <row r="2" spans="1:9" s="9" customFormat="1" x14ac:dyDescent="0.25">
      <c r="A2" s="8" t="s">
        <v>78</v>
      </c>
      <c r="B2" s="8" t="s">
        <v>79</v>
      </c>
      <c r="C2" s="8" t="s">
        <v>80</v>
      </c>
      <c r="D2" s="8" t="s">
        <v>81</v>
      </c>
      <c r="F2" s="8" t="s">
        <v>78</v>
      </c>
      <c r="G2" s="8" t="s">
        <v>79</v>
      </c>
      <c r="H2" s="8" t="s">
        <v>80</v>
      </c>
      <c r="I2" s="8" t="s">
        <v>81</v>
      </c>
    </row>
    <row r="3" spans="1:9" x14ac:dyDescent="0.25">
      <c r="A3" s="7" t="str">
        <f>"Alle"</f>
        <v>Alle</v>
      </c>
      <c r="B3" s="7" t="str">
        <f t="shared" ref="B3:D3" si="0">"Alle"</f>
        <v>Alle</v>
      </c>
      <c r="C3" s="7" t="str">
        <f t="shared" si="0"/>
        <v>Alle</v>
      </c>
      <c r="D3" s="7" t="str">
        <f t="shared" si="0"/>
        <v>Alle</v>
      </c>
      <c r="F3" s="8"/>
      <c r="G3" s="8"/>
      <c r="H3" s="8"/>
      <c r="I3" s="8"/>
    </row>
    <row r="4" spans="1:9" x14ac:dyDescent="0.25">
      <c r="A4" s="7" t="str" cm="1">
        <f t="array" ref="A4">IFERROR(_xlfn._xlws.SORT(_xlfn.UNIQUE(_xlfn._xlws.FILTER(d_companies, d_companies&lt;&gt;"")), 1, 1), "")</f>
        <v/>
      </c>
      <c r="B4" s="7" t="str" cm="1">
        <f t="array" ref="B4">IFERROR(_xlfn._xlws.SORT(_xlfn.UNIQUE(_xlfn._xlws.FILTER(d_suppliers, d_suppliers&lt;&gt;"")), 1, 1), "")</f>
        <v/>
      </c>
      <c r="C4" s="7" t="str" cm="1">
        <f t="array" ref="C4">IFERROR(_xlfn._xlws.SORT(_xlfn.UNIQUE(_xlfn._xlws.FILTER(d_cn_codes, d_cn_codes&lt;&gt;"")), 1, 1), "")</f>
        <v/>
      </c>
      <c r="D4" s="7" t="str" cm="1">
        <f t="array" ref="D4">IFERROR(_xlfn._xlws.SORT(_xlfn.UNIQUE(_xlfn._xlws.FILTER(d_countries, d_countries&lt;&gt;"")), 1, 1), "")</f>
        <v/>
      </c>
      <c r="F4" s="7" t="str" cm="1">
        <f t="array" ref="F4">IF(A4="", "", IF(OR(EXACT("Alle", erg_companies)), 1, IF(OR(EXACT(A4,erg_companies)), 1, 0)))</f>
        <v/>
      </c>
      <c r="G4" s="7" t="str" cm="1">
        <f t="array" ref="G4">IF(B4="", "", IF(OR(EXACT("Alle", erg_suppliers)), 1, IF(OR(EXACT(B4,erg_suppliers)), 1, 0)))</f>
        <v/>
      </c>
      <c r="H4" s="7" t="str" cm="1">
        <f t="array" ref="H4">IF(C4="", "", IF(OR(EXACT("Alle", erg_cn_codes)), 1, IF(OR(EXACT(C4,erg_cn_codes)), 1, 0)))</f>
        <v/>
      </c>
      <c r="I4" s="7" t="str" cm="1">
        <f t="array" ref="I4">IF(D4="", "", IF(OR(EXACT("Alle", erg_countries)), 1, IF(OR(EXACT(D4,erg_countries)), 1, 0)))</f>
        <v/>
      </c>
    </row>
    <row r="5" spans="1:9" x14ac:dyDescent="0.25">
      <c r="A5" s="7"/>
      <c r="B5" s="7"/>
      <c r="C5" s="7"/>
      <c r="D5" s="7"/>
      <c r="F5" s="7" t="str" cm="1">
        <f t="array" ref="F5">IF(A5="", "", IF(OR(EXACT("Alle", erg_companies)), 1, IF(OR(EXACT(A5,erg_companies)), 1, 0)))</f>
        <v/>
      </c>
      <c r="G5" s="7" t="str" cm="1">
        <f t="array" ref="G5">IF(B5="", "", IF(OR(EXACT("Alle", erg_suppliers)), 1, IF(OR(EXACT(B5,erg_suppliers)), 1, 0)))</f>
        <v/>
      </c>
      <c r="H5" s="7" t="str" cm="1">
        <f t="array" ref="H5">IF(C5="", "", IF(OR(EXACT("Alle", erg_cn_codes)), 1, IF(OR(EXACT(C5,erg_cn_codes)), 1, 0)))</f>
        <v/>
      </c>
      <c r="I5" s="7" t="str" cm="1">
        <f t="array" ref="I5">IF(D5="", "", IF(OR(EXACT("Alle", erg_countries)), 1, IF(OR(EXACT(D5,erg_countries)), 1, 0)))</f>
        <v/>
      </c>
    </row>
    <row r="6" spans="1:9" x14ac:dyDescent="0.25">
      <c r="A6" s="7"/>
      <c r="B6" s="7"/>
      <c r="C6" s="7"/>
      <c r="D6" s="7"/>
      <c r="F6" s="7" t="str" cm="1">
        <f t="array" ref="F6">IF(A6="", "", IF(OR(EXACT("Alle", erg_companies)), 1, IF(OR(EXACT(A6,erg_companies)), 1, 0)))</f>
        <v/>
      </c>
      <c r="G6" s="7" t="str" cm="1">
        <f t="array" ref="G6">IF(B6="", "", IF(OR(EXACT("Alle", erg_suppliers)), 1, IF(OR(EXACT(B6,erg_suppliers)), 1, 0)))</f>
        <v/>
      </c>
      <c r="H6" s="7" t="str" cm="1">
        <f t="array" ref="H6">IF(C6="", "", IF(OR(EXACT("Alle", erg_cn_codes)), 1, IF(OR(EXACT(C6,erg_cn_codes)), 1, 0)))</f>
        <v/>
      </c>
      <c r="I6" s="7" t="str" cm="1">
        <f t="array" ref="I6">IF(D6="", "", IF(OR(EXACT("Alle", erg_countries)), 1, IF(OR(EXACT(D6,erg_countries)), 1, 0)))</f>
        <v/>
      </c>
    </row>
    <row r="7" spans="1:9" x14ac:dyDescent="0.25">
      <c r="A7" s="7"/>
      <c r="B7" s="7"/>
      <c r="C7" s="7"/>
      <c r="D7" s="7"/>
      <c r="F7" s="7" t="str" cm="1">
        <f t="array" ref="F7">IF(A7="", "", IF(OR(EXACT("Alle", erg_companies)), 1, IF(OR(EXACT(A7,erg_companies)), 1, 0)))</f>
        <v/>
      </c>
      <c r="G7" s="7" t="str" cm="1">
        <f t="array" ref="G7">IF(B7="", "", IF(OR(EXACT("Alle", erg_suppliers)), 1, IF(OR(EXACT(B7,erg_suppliers)), 1, 0)))</f>
        <v/>
      </c>
      <c r="H7" s="7" t="str" cm="1">
        <f t="array" ref="H7">IF(C7="", "", IF(OR(EXACT("Alle", erg_cn_codes)), 1, IF(OR(EXACT(C7,erg_cn_codes)), 1, 0)))</f>
        <v/>
      </c>
      <c r="I7" s="7" t="str" cm="1">
        <f t="array" ref="I7">IF(D7="", "", IF(OR(EXACT("Alle", erg_countries)), 1, IF(OR(EXACT(D7,erg_countries)), 1, 0)))</f>
        <v/>
      </c>
    </row>
    <row r="8" spans="1:9" x14ac:dyDescent="0.25">
      <c r="A8" s="7"/>
      <c r="B8" s="7"/>
      <c r="C8" s="7"/>
      <c r="D8" s="7"/>
      <c r="F8" s="7" t="str" cm="1">
        <f t="array" ref="F8">IF(A8="", "", IF(OR(EXACT("Alle", erg_companies)), 1, IF(OR(EXACT(A8,erg_companies)), 1, 0)))</f>
        <v/>
      </c>
      <c r="G8" s="7" t="str" cm="1">
        <f t="array" ref="G8">IF(B8="", "", IF(OR(EXACT("Alle", erg_suppliers)), 1, IF(OR(EXACT(B8,erg_suppliers)), 1, 0)))</f>
        <v/>
      </c>
      <c r="H8" s="7" t="str" cm="1">
        <f t="array" ref="H8">IF(C8="", "", IF(OR(EXACT("Alle", erg_cn_codes)), 1, IF(OR(EXACT(C8,erg_cn_codes)), 1, 0)))</f>
        <v/>
      </c>
      <c r="I8" s="7" t="str" cm="1">
        <f t="array" ref="I8">IF(D8="", "", IF(OR(EXACT("Alle", erg_countries)), 1, IF(OR(EXACT(D8,erg_countries)), 1, 0)))</f>
        <v/>
      </c>
    </row>
    <row r="9" spans="1:9" x14ac:dyDescent="0.25">
      <c r="A9" s="7"/>
      <c r="B9" s="7"/>
      <c r="C9" s="7"/>
      <c r="D9" s="7"/>
      <c r="F9" s="7" t="str" cm="1">
        <f t="array" ref="F9">IF(A9="", "", IF(OR(EXACT("Alle", erg_companies)), 1, IF(OR(EXACT(A9,erg_companies)), 1, 0)))</f>
        <v/>
      </c>
      <c r="G9" s="7" t="str" cm="1">
        <f t="array" ref="G9">IF(B9="", "", IF(OR(EXACT("Alle", erg_suppliers)), 1, IF(OR(EXACT(B9,erg_suppliers)), 1, 0)))</f>
        <v/>
      </c>
      <c r="H9" s="7" t="str" cm="1">
        <f t="array" ref="H9">IF(C9="", "", IF(OR(EXACT("Alle", erg_cn_codes)), 1, IF(OR(EXACT(C9,erg_cn_codes)), 1, 0)))</f>
        <v/>
      </c>
      <c r="I9" s="7" t="str" cm="1">
        <f t="array" ref="I9">IF(D9="", "", IF(OR(EXACT("Alle", erg_countries)), 1, IF(OR(EXACT(D9,erg_countries)), 1, 0)))</f>
        <v/>
      </c>
    </row>
    <row r="10" spans="1:9" x14ac:dyDescent="0.25">
      <c r="A10" s="7"/>
      <c r="B10" s="7"/>
      <c r="C10" s="7"/>
      <c r="D10" s="7"/>
      <c r="F10" s="7" t="str" cm="1">
        <f t="array" ref="F10">IF(A10="", "", IF(OR(EXACT("Alle", erg_companies)), 1, IF(OR(EXACT(A10,erg_companies)), 1, 0)))</f>
        <v/>
      </c>
      <c r="G10" s="7" t="str" cm="1">
        <f t="array" ref="G10">IF(B10="", "", IF(OR(EXACT("Alle", erg_suppliers)), 1, IF(OR(EXACT(B10,erg_suppliers)), 1, 0)))</f>
        <v/>
      </c>
      <c r="H10" s="7" t="str" cm="1">
        <f t="array" ref="H10">IF(C10="", "", IF(OR(EXACT("Alle", erg_cn_codes)), 1, IF(OR(EXACT(C10,erg_cn_codes)), 1, 0)))</f>
        <v/>
      </c>
      <c r="I10" s="7" t="str" cm="1">
        <f t="array" ref="I10">IF(D10="", "", IF(OR(EXACT("Alle", erg_countries)), 1, IF(OR(EXACT(D10,erg_countries)), 1, 0)))</f>
        <v/>
      </c>
    </row>
    <row r="11" spans="1:9" x14ac:dyDescent="0.25">
      <c r="A11" s="7"/>
      <c r="B11" s="7"/>
      <c r="C11" s="7"/>
      <c r="D11" s="7"/>
      <c r="F11" s="7" t="str" cm="1">
        <f t="array" ref="F11">IF(A11="", "", IF(OR(EXACT("Alle", erg_companies)), 1, IF(OR(EXACT(A11,erg_companies)), 1, 0)))</f>
        <v/>
      </c>
      <c r="G11" s="7" t="str" cm="1">
        <f t="array" ref="G11">IF(B11="", "", IF(OR(EXACT("Alle", erg_suppliers)), 1, IF(OR(EXACT(B11,erg_suppliers)), 1, 0)))</f>
        <v/>
      </c>
      <c r="H11" s="7" t="str" cm="1">
        <f t="array" ref="H11">IF(C11="", "", IF(OR(EXACT("Alle", erg_cn_codes)), 1, IF(OR(EXACT(C11,erg_cn_codes)), 1, 0)))</f>
        <v/>
      </c>
      <c r="I11" s="7" t="str" cm="1">
        <f t="array" ref="I11">IF(D11="", "", IF(OR(EXACT("Alle", erg_countries)), 1, IF(OR(EXACT(D11,erg_countries)), 1, 0)))</f>
        <v/>
      </c>
    </row>
    <row r="12" spans="1:9" x14ac:dyDescent="0.25">
      <c r="A12" s="7"/>
      <c r="B12" s="7"/>
      <c r="C12" s="7"/>
      <c r="D12" s="7"/>
      <c r="F12" s="7" t="str" cm="1">
        <f t="array" ref="F12">IF(A12="", "", IF(OR(EXACT("Alle", erg_companies)), 1, IF(OR(EXACT(A12,erg_companies)), 1, 0)))</f>
        <v/>
      </c>
      <c r="G12" s="7" t="str" cm="1">
        <f t="array" ref="G12">IF(B12="", "", IF(OR(EXACT("Alle", erg_suppliers)), 1, IF(OR(EXACT(B12,erg_suppliers)), 1, 0)))</f>
        <v/>
      </c>
      <c r="H12" s="7" t="str" cm="1">
        <f t="array" ref="H12">IF(C12="", "", IF(OR(EXACT("Alle", erg_cn_codes)), 1, IF(OR(EXACT(C12,erg_cn_codes)), 1, 0)))</f>
        <v/>
      </c>
      <c r="I12" s="7" t="str" cm="1">
        <f t="array" ref="I12">IF(D12="", "", IF(OR(EXACT("Alle", erg_countries)), 1, IF(OR(EXACT(D12,erg_countries)), 1, 0)))</f>
        <v/>
      </c>
    </row>
    <row r="13" spans="1:9" x14ac:dyDescent="0.25">
      <c r="A13" s="7"/>
      <c r="B13" s="7"/>
      <c r="C13" s="7"/>
      <c r="D13" s="7"/>
      <c r="F13" s="7" t="str" cm="1">
        <f t="array" ref="F13">IF(A13="", "", IF(OR(EXACT("Alle", erg_companies)), 1, IF(OR(EXACT(A13,erg_companies)), 1, 0)))</f>
        <v/>
      </c>
      <c r="G13" s="7" t="str" cm="1">
        <f t="array" ref="G13">IF(B13="", "", IF(OR(EXACT("Alle", erg_suppliers)), 1, IF(OR(EXACT(B13,erg_suppliers)), 1, 0)))</f>
        <v/>
      </c>
      <c r="H13" s="7" t="str" cm="1">
        <f t="array" ref="H13">IF(C13="", "", IF(OR(EXACT("Alle", erg_cn_codes)), 1, IF(OR(EXACT(C13,erg_cn_codes)), 1, 0)))</f>
        <v/>
      </c>
      <c r="I13" s="7" t="str" cm="1">
        <f t="array" ref="I13">IF(D13="", "", IF(OR(EXACT("Alle", erg_countries)), 1, IF(OR(EXACT(D13,erg_countries)), 1, 0)))</f>
        <v/>
      </c>
    </row>
    <row r="14" spans="1:9" x14ac:dyDescent="0.25">
      <c r="A14" s="7"/>
      <c r="B14" s="7"/>
      <c r="C14" s="7"/>
      <c r="D14" s="7"/>
      <c r="F14" s="7" t="str" cm="1">
        <f t="array" ref="F14">IF(A14="", "", IF(OR(EXACT("Alle", erg_companies)), 1, IF(OR(EXACT(A14,erg_companies)), 1, 0)))</f>
        <v/>
      </c>
      <c r="G14" s="7" t="str" cm="1">
        <f t="array" ref="G14">IF(B14="", "", IF(OR(EXACT("Alle", erg_suppliers)), 1, IF(OR(EXACT(B14,erg_suppliers)), 1, 0)))</f>
        <v/>
      </c>
      <c r="H14" s="7" t="str" cm="1">
        <f t="array" ref="H14">IF(C14="", "", IF(OR(EXACT("Alle", erg_cn_codes)), 1, IF(OR(EXACT(C14,erg_cn_codes)), 1, 0)))</f>
        <v/>
      </c>
      <c r="I14" s="7" t="str" cm="1">
        <f t="array" ref="I14">IF(D14="", "", IF(OR(EXACT("Alle", erg_countries)), 1, IF(OR(EXACT(D14,erg_countries)), 1, 0)))</f>
        <v/>
      </c>
    </row>
    <row r="15" spans="1:9" x14ac:dyDescent="0.25">
      <c r="A15" s="7"/>
      <c r="B15" s="7"/>
      <c r="C15" s="7"/>
      <c r="D15" s="7"/>
      <c r="F15" s="7" t="str" cm="1">
        <f t="array" ref="F15">IF(A15="", "", IF(OR(EXACT("Alle", erg_companies)), 1, IF(OR(EXACT(A15,erg_companies)), 1, 0)))</f>
        <v/>
      </c>
      <c r="G15" s="7" t="str" cm="1">
        <f t="array" ref="G15">IF(B15="", "", IF(OR(EXACT("Alle", erg_suppliers)), 1, IF(OR(EXACT(B15,erg_suppliers)), 1, 0)))</f>
        <v/>
      </c>
      <c r="H15" s="7" t="str" cm="1">
        <f t="array" ref="H15">IF(C15="", "", IF(OR(EXACT("Alle", erg_cn_codes)), 1, IF(OR(EXACT(C15,erg_cn_codes)), 1, 0)))</f>
        <v/>
      </c>
      <c r="I15" s="7" t="str" cm="1">
        <f t="array" ref="I15">IF(D15="", "", IF(OR(EXACT("Alle", erg_countries)), 1, IF(OR(EXACT(D15,erg_countries)), 1, 0)))</f>
        <v/>
      </c>
    </row>
    <row r="16" spans="1:9" x14ac:dyDescent="0.25">
      <c r="A16" s="7"/>
      <c r="B16" s="7"/>
      <c r="C16" s="7"/>
      <c r="D16" s="7"/>
      <c r="F16" s="7" t="str" cm="1">
        <f t="array" ref="F16">IF(A16="", "", IF(OR(EXACT("Alle", erg_companies)), 1, IF(OR(EXACT(A16,erg_companies)), 1, 0)))</f>
        <v/>
      </c>
      <c r="G16" s="7" t="str" cm="1">
        <f t="array" ref="G16">IF(B16="", "", IF(OR(EXACT("Alle", erg_suppliers)), 1, IF(OR(EXACT(B16,erg_suppliers)), 1, 0)))</f>
        <v/>
      </c>
      <c r="H16" s="7" t="str" cm="1">
        <f t="array" ref="H16">IF(C16="", "", IF(OR(EXACT("Alle", erg_cn_codes)), 1, IF(OR(EXACT(C16,erg_cn_codes)), 1, 0)))</f>
        <v/>
      </c>
      <c r="I16" s="7" t="str" cm="1">
        <f t="array" ref="I16">IF(D16="", "", IF(OR(EXACT("Alle", erg_countries)), 1, IF(OR(EXACT(D16,erg_countries)), 1, 0)))</f>
        <v/>
      </c>
    </row>
    <row r="17" spans="1:9" x14ac:dyDescent="0.25">
      <c r="A17" s="7"/>
      <c r="B17" s="7"/>
      <c r="C17" s="7"/>
      <c r="D17" s="7"/>
      <c r="F17" s="7" t="str" cm="1">
        <f t="array" ref="F17">IF(A17="", "", IF(OR(EXACT("Alle", erg_companies)), 1, IF(OR(EXACT(A17,erg_companies)), 1, 0)))</f>
        <v/>
      </c>
      <c r="G17" s="7" t="str" cm="1">
        <f t="array" ref="G17">IF(B17="", "", IF(OR(EXACT("Alle", erg_suppliers)), 1, IF(OR(EXACT(B17,erg_suppliers)), 1, 0)))</f>
        <v/>
      </c>
      <c r="H17" s="7" t="str" cm="1">
        <f t="array" ref="H17">IF(C17="", "", IF(OR(EXACT("Alle", erg_cn_codes)), 1, IF(OR(EXACT(C17,erg_cn_codes)), 1, 0)))</f>
        <v/>
      </c>
      <c r="I17" s="7" t="str" cm="1">
        <f t="array" ref="I17">IF(D17="", "", IF(OR(EXACT("Alle", erg_countries)), 1, IF(OR(EXACT(D17,erg_countries)), 1, 0)))</f>
        <v/>
      </c>
    </row>
    <row r="18" spans="1:9" x14ac:dyDescent="0.25">
      <c r="A18" s="7"/>
      <c r="B18" s="7"/>
      <c r="C18" s="7"/>
      <c r="D18" s="7"/>
      <c r="F18" s="7" t="str" cm="1">
        <f t="array" ref="F18">IF(A18="", "", IF(OR(EXACT("Alle", erg_companies)), 1, IF(OR(EXACT(A18,erg_companies)), 1, 0)))</f>
        <v/>
      </c>
      <c r="G18" s="7" t="str" cm="1">
        <f t="array" ref="G18">IF(B18="", "", IF(OR(EXACT("Alle", erg_suppliers)), 1, IF(OR(EXACT(B18,erg_suppliers)), 1, 0)))</f>
        <v/>
      </c>
      <c r="H18" s="7" t="str" cm="1">
        <f t="array" ref="H18">IF(C18="", "", IF(OR(EXACT("Alle", erg_cn_codes)), 1, IF(OR(EXACT(C18,erg_cn_codes)), 1, 0)))</f>
        <v/>
      </c>
      <c r="I18" s="7" t="str" cm="1">
        <f t="array" ref="I18">IF(D18="", "", IF(OR(EXACT("Alle", erg_countries)), 1, IF(OR(EXACT(D18,erg_countries)), 1, 0)))</f>
        <v/>
      </c>
    </row>
    <row r="19" spans="1:9" x14ac:dyDescent="0.25">
      <c r="A19" s="7"/>
      <c r="B19" s="7"/>
      <c r="C19" s="7"/>
      <c r="D19" s="7"/>
      <c r="F19" s="7" t="str" cm="1">
        <f t="array" ref="F19">IF(A19="", "", IF(OR(EXACT("Alle", erg_companies)), 1, IF(OR(EXACT(A19,erg_companies)), 1, 0)))</f>
        <v/>
      </c>
      <c r="G19" s="7" t="str" cm="1">
        <f t="array" ref="G19">IF(B19="", "", IF(OR(EXACT("Alle", erg_suppliers)), 1, IF(OR(EXACT(B19,erg_suppliers)), 1, 0)))</f>
        <v/>
      </c>
      <c r="H19" s="7" t="str" cm="1">
        <f t="array" ref="H19">IF(C19="", "", IF(OR(EXACT("Alle", erg_cn_codes)), 1, IF(OR(EXACT(C19,erg_cn_codes)), 1, 0)))</f>
        <v/>
      </c>
      <c r="I19" s="7" t="str" cm="1">
        <f t="array" ref="I19">IF(D19="", "", IF(OR(EXACT("Alle", erg_countries)), 1, IF(OR(EXACT(D19,erg_countries)), 1, 0)))</f>
        <v/>
      </c>
    </row>
    <row r="20" spans="1:9" x14ac:dyDescent="0.25">
      <c r="A20" s="7"/>
      <c r="B20" s="7"/>
      <c r="C20" s="7"/>
      <c r="D20" s="7"/>
      <c r="F20" s="7" t="str" cm="1">
        <f t="array" ref="F20">IF(A20="", "", IF(OR(EXACT("Alle", erg_companies)), 1, IF(OR(EXACT(A20,erg_companies)), 1, 0)))</f>
        <v/>
      </c>
      <c r="G20" s="7" t="str" cm="1">
        <f t="array" ref="G20">IF(B20="", "", IF(OR(EXACT("Alle", erg_suppliers)), 1, IF(OR(EXACT(B20,erg_suppliers)), 1, 0)))</f>
        <v/>
      </c>
      <c r="H20" s="7" t="str" cm="1">
        <f t="array" ref="H20">IF(C20="", "", IF(OR(EXACT("Alle", erg_cn_codes)), 1, IF(OR(EXACT(C20,erg_cn_codes)), 1, 0)))</f>
        <v/>
      </c>
      <c r="I20" s="7" t="str" cm="1">
        <f t="array" ref="I20">IF(D20="", "", IF(OR(EXACT("Alle", erg_countries)), 1, IF(OR(EXACT(D20,erg_countries)), 1, 0)))</f>
        <v/>
      </c>
    </row>
    <row r="21" spans="1:9" x14ac:dyDescent="0.25">
      <c r="A21" s="7"/>
      <c r="B21" s="7"/>
      <c r="C21" s="7"/>
      <c r="D21" s="7"/>
      <c r="F21" s="7" t="str" cm="1">
        <f t="array" ref="F21">IF(A21="", "", IF(OR(EXACT("Alle", erg_companies)), 1, IF(OR(EXACT(A21,erg_companies)), 1, 0)))</f>
        <v/>
      </c>
      <c r="G21" s="7" t="str" cm="1">
        <f t="array" ref="G21">IF(B21="", "", IF(OR(EXACT("Alle", erg_suppliers)), 1, IF(OR(EXACT(B21,erg_suppliers)), 1, 0)))</f>
        <v/>
      </c>
      <c r="H21" s="7" t="str" cm="1">
        <f t="array" ref="H21">IF(C21="", "", IF(OR(EXACT("Alle", erg_cn_codes)), 1, IF(OR(EXACT(C21,erg_cn_codes)), 1, 0)))</f>
        <v/>
      </c>
      <c r="I21" s="7" t="str" cm="1">
        <f t="array" ref="I21">IF(D21="", "", IF(OR(EXACT("Alle", erg_countries)), 1, IF(OR(EXACT(D21,erg_countries)), 1, 0)))</f>
        <v/>
      </c>
    </row>
    <row r="22" spans="1:9" x14ac:dyDescent="0.25">
      <c r="A22" s="7"/>
      <c r="B22" s="7"/>
      <c r="C22" s="7"/>
      <c r="D22" s="7"/>
      <c r="F22" s="7" t="str" cm="1">
        <f t="array" ref="F22">IF(A22="", "", IF(OR(EXACT("Alle", erg_companies)), 1, IF(OR(EXACT(A22,erg_companies)), 1, 0)))</f>
        <v/>
      </c>
      <c r="G22" s="7" t="str" cm="1">
        <f t="array" ref="G22">IF(B22="", "", IF(OR(EXACT("Alle", erg_suppliers)), 1, IF(OR(EXACT(B22,erg_suppliers)), 1, 0)))</f>
        <v/>
      </c>
      <c r="H22" s="7" t="str" cm="1">
        <f t="array" ref="H22">IF(C22="", "", IF(OR(EXACT("Alle", erg_cn_codes)), 1, IF(OR(EXACT(C22,erg_cn_codes)), 1, 0)))</f>
        <v/>
      </c>
      <c r="I22" s="7" t="str" cm="1">
        <f t="array" ref="I22">IF(D22="", "", IF(OR(EXACT("Alle", erg_countries)), 1, IF(OR(EXACT(D22,erg_countries)), 1, 0)))</f>
        <v/>
      </c>
    </row>
    <row r="23" spans="1:9" x14ac:dyDescent="0.25">
      <c r="A23" s="7"/>
      <c r="B23" s="7"/>
      <c r="C23" s="7"/>
      <c r="D23" s="7"/>
      <c r="F23" s="7" t="str" cm="1">
        <f t="array" ref="F23">IF(A23="", "", IF(OR(EXACT("Alle", erg_companies)), 1, IF(OR(EXACT(A23,erg_companies)), 1, 0)))</f>
        <v/>
      </c>
      <c r="G23" s="7" t="str" cm="1">
        <f t="array" ref="G23">IF(B23="", "", IF(OR(EXACT("Alle", erg_suppliers)), 1, IF(OR(EXACT(B23,erg_suppliers)), 1, 0)))</f>
        <v/>
      </c>
      <c r="H23" s="7" t="str" cm="1">
        <f t="array" ref="H23">IF(C23="", "", IF(OR(EXACT("Alle", erg_cn_codes)), 1, IF(OR(EXACT(C23,erg_cn_codes)), 1, 0)))</f>
        <v/>
      </c>
      <c r="I23" s="7" t="str" cm="1">
        <f t="array" ref="I23">IF(D23="", "", IF(OR(EXACT("Alle", erg_countries)), 1, IF(OR(EXACT(D23,erg_countries)), 1, 0)))</f>
        <v/>
      </c>
    </row>
    <row r="24" spans="1:9" x14ac:dyDescent="0.25">
      <c r="A24" s="7"/>
      <c r="B24" s="7"/>
      <c r="C24" s="7"/>
      <c r="D24" s="7"/>
      <c r="F24" s="7" t="str" cm="1">
        <f t="array" ref="F24">IF(A24="", "", IF(OR(EXACT("Alle", erg_companies)), 1, IF(OR(EXACT(A24,erg_companies)), 1, 0)))</f>
        <v/>
      </c>
      <c r="G24" s="7" t="str" cm="1">
        <f t="array" ref="G24">IF(B24="", "", IF(OR(EXACT("Alle", erg_suppliers)), 1, IF(OR(EXACT(B24,erg_suppliers)), 1, 0)))</f>
        <v/>
      </c>
      <c r="H24" s="7" t="str" cm="1">
        <f t="array" ref="H24">IF(C24="", "", IF(OR(EXACT("Alle", erg_cn_codes)), 1, IF(OR(EXACT(C24,erg_cn_codes)), 1, 0)))</f>
        <v/>
      </c>
      <c r="I24" s="7" t="str" cm="1">
        <f t="array" ref="I24">IF(D24="", "", IF(OR(EXACT("Alle", erg_countries)), 1, IF(OR(EXACT(D24,erg_countries)), 1, 0)))</f>
        <v/>
      </c>
    </row>
    <row r="25" spans="1:9" x14ac:dyDescent="0.25">
      <c r="A25" s="7"/>
      <c r="B25" s="7"/>
      <c r="C25" s="7"/>
      <c r="D25" s="7"/>
      <c r="F25" s="7" t="str" cm="1">
        <f t="array" ref="F25">IF(A25="", "", IF(OR(EXACT("Alle", erg_companies)), 1, IF(OR(EXACT(A25,erg_companies)), 1, 0)))</f>
        <v/>
      </c>
      <c r="G25" s="7" t="str" cm="1">
        <f t="array" ref="G25">IF(B25="", "", IF(OR(EXACT("Alle", erg_suppliers)), 1, IF(OR(EXACT(B25,erg_suppliers)), 1, 0)))</f>
        <v/>
      </c>
      <c r="H25" s="7" t="str" cm="1">
        <f t="array" ref="H25">IF(C25="", "", IF(OR(EXACT("Alle", erg_cn_codes)), 1, IF(OR(EXACT(C25,erg_cn_codes)), 1, 0)))</f>
        <v/>
      </c>
      <c r="I25" s="7" t="str" cm="1">
        <f t="array" ref="I25">IF(D25="", "", IF(OR(EXACT("Alle", erg_countries)), 1, IF(OR(EXACT(D25,erg_countries)), 1, 0)))</f>
        <v/>
      </c>
    </row>
    <row r="26" spans="1:9" x14ac:dyDescent="0.25">
      <c r="A26" s="7"/>
      <c r="B26" s="7"/>
      <c r="C26" s="7"/>
      <c r="D26" s="7"/>
      <c r="F26" s="7" t="str" cm="1">
        <f t="array" ref="F26">IF(A26="", "", IF(OR(EXACT("Alle", erg_companies)), 1, IF(OR(EXACT(A26,erg_companies)), 1, 0)))</f>
        <v/>
      </c>
      <c r="G26" s="7" t="str" cm="1">
        <f t="array" ref="G26">IF(B26="", "", IF(OR(EXACT("Alle", erg_suppliers)), 1, IF(OR(EXACT(B26,erg_suppliers)), 1, 0)))</f>
        <v/>
      </c>
      <c r="H26" s="7" t="str" cm="1">
        <f t="array" ref="H26">IF(C26="", "", IF(OR(EXACT("Alle", erg_cn_codes)), 1, IF(OR(EXACT(C26,erg_cn_codes)), 1, 0)))</f>
        <v/>
      </c>
      <c r="I26" s="7" t="str" cm="1">
        <f t="array" ref="I26">IF(D26="", "", IF(OR(EXACT("Alle", erg_countries)), 1, IF(OR(EXACT(D26,erg_countries)), 1, 0)))</f>
        <v/>
      </c>
    </row>
    <row r="27" spans="1:9" x14ac:dyDescent="0.25">
      <c r="A27" s="7"/>
      <c r="B27" s="7"/>
      <c r="C27" s="7"/>
      <c r="D27" s="7"/>
      <c r="F27" s="7" t="str" cm="1">
        <f t="array" ref="F27">IF(A27="", "", IF(OR(EXACT("Alle", erg_companies)), 1, IF(OR(EXACT(A27,erg_companies)), 1, 0)))</f>
        <v/>
      </c>
      <c r="G27" s="7" t="str" cm="1">
        <f t="array" ref="G27">IF(B27="", "", IF(OR(EXACT("Alle", erg_suppliers)), 1, IF(OR(EXACT(B27,erg_suppliers)), 1, 0)))</f>
        <v/>
      </c>
      <c r="H27" s="7" t="str" cm="1">
        <f t="array" ref="H27">IF(C27="", "", IF(OR(EXACT("Alle", erg_cn_codes)), 1, IF(OR(EXACT(C27,erg_cn_codes)), 1, 0)))</f>
        <v/>
      </c>
      <c r="I27" s="7" t="str" cm="1">
        <f t="array" ref="I27">IF(D27="", "", IF(OR(EXACT("Alle", erg_countries)), 1, IF(OR(EXACT(D27,erg_countries)), 1, 0)))</f>
        <v/>
      </c>
    </row>
    <row r="28" spans="1:9" x14ac:dyDescent="0.25">
      <c r="A28" s="7"/>
      <c r="B28" s="7"/>
      <c r="C28" s="7"/>
      <c r="D28" s="7"/>
      <c r="F28" s="7" t="str" cm="1">
        <f t="array" ref="F28">IF(A28="", "", IF(OR(EXACT("Alle", erg_companies)), 1, IF(OR(EXACT(A28,erg_companies)), 1, 0)))</f>
        <v/>
      </c>
      <c r="G28" s="7" t="str" cm="1">
        <f t="array" ref="G28">IF(B28="", "", IF(OR(EXACT("Alle", erg_suppliers)), 1, IF(OR(EXACT(B28,erg_suppliers)), 1, 0)))</f>
        <v/>
      </c>
      <c r="H28" s="7" t="str" cm="1">
        <f t="array" ref="H28">IF(C28="", "", IF(OR(EXACT("Alle", erg_cn_codes)), 1, IF(OR(EXACT(C28,erg_cn_codes)), 1, 0)))</f>
        <v/>
      </c>
      <c r="I28" s="7" t="str" cm="1">
        <f t="array" ref="I28">IF(D28="", "", IF(OR(EXACT("Alle", erg_countries)), 1, IF(OR(EXACT(D28,erg_countries)), 1, 0)))</f>
        <v/>
      </c>
    </row>
    <row r="29" spans="1:9" x14ac:dyDescent="0.25">
      <c r="A29" s="7"/>
      <c r="B29" s="7"/>
      <c r="C29" s="7"/>
      <c r="D29" s="7"/>
      <c r="F29" s="7" t="str" cm="1">
        <f t="array" ref="F29">IF(A29="", "", IF(OR(EXACT("Alle", erg_companies)), 1, IF(OR(EXACT(A29,erg_companies)), 1, 0)))</f>
        <v/>
      </c>
      <c r="G29" s="7" t="str" cm="1">
        <f t="array" ref="G29">IF(B29="", "", IF(OR(EXACT("Alle", erg_suppliers)), 1, IF(OR(EXACT(B29,erg_suppliers)), 1, 0)))</f>
        <v/>
      </c>
      <c r="H29" s="7" t="str" cm="1">
        <f t="array" ref="H29">IF(C29="", "", IF(OR(EXACT("Alle", erg_cn_codes)), 1, IF(OR(EXACT(C29,erg_cn_codes)), 1, 0)))</f>
        <v/>
      </c>
      <c r="I29" s="7" t="str" cm="1">
        <f t="array" ref="I29">IF(D29="", "", IF(OR(EXACT("Alle", erg_countries)), 1, IF(OR(EXACT(D29,erg_countries)), 1, 0)))</f>
        <v/>
      </c>
    </row>
    <row r="30" spans="1:9" x14ac:dyDescent="0.25">
      <c r="A30" s="7"/>
      <c r="B30" s="7"/>
      <c r="C30" s="7"/>
      <c r="D30" s="7"/>
      <c r="F30" s="7" t="str" cm="1">
        <f t="array" ref="F30">IF(A30="", "", IF(OR(EXACT("Alle", erg_companies)), 1, IF(OR(EXACT(A30,erg_companies)), 1, 0)))</f>
        <v/>
      </c>
      <c r="G30" s="7" t="str" cm="1">
        <f t="array" ref="G30">IF(B30="", "", IF(OR(EXACT("Alle", erg_suppliers)), 1, IF(OR(EXACT(B30,erg_suppliers)), 1, 0)))</f>
        <v/>
      </c>
      <c r="H30" s="7" t="str" cm="1">
        <f t="array" ref="H30">IF(C30="", "", IF(OR(EXACT("Alle", erg_cn_codes)), 1, IF(OR(EXACT(C30,erg_cn_codes)), 1, 0)))</f>
        <v/>
      </c>
      <c r="I30" s="7" t="str" cm="1">
        <f t="array" ref="I30">IF(D30="", "", IF(OR(EXACT("Alle", erg_countries)), 1, IF(OR(EXACT(D30,erg_countries)), 1, 0)))</f>
        <v/>
      </c>
    </row>
    <row r="31" spans="1:9" x14ac:dyDescent="0.25">
      <c r="A31" s="7"/>
      <c r="B31" s="7"/>
      <c r="C31" s="7"/>
      <c r="D31" s="7"/>
      <c r="F31" s="7" t="str" cm="1">
        <f t="array" ref="F31">IF(A31="", "", IF(OR(EXACT("Alle", erg_companies)), 1, IF(OR(EXACT(A31,erg_companies)), 1, 0)))</f>
        <v/>
      </c>
      <c r="G31" s="7" t="str" cm="1">
        <f t="array" ref="G31">IF(B31="", "", IF(OR(EXACT("Alle", erg_suppliers)), 1, IF(OR(EXACT(B31,erg_suppliers)), 1, 0)))</f>
        <v/>
      </c>
      <c r="H31" s="7" t="str" cm="1">
        <f t="array" ref="H31">IF(C31="", "", IF(OR(EXACT("Alle", erg_cn_codes)), 1, IF(OR(EXACT(C31,erg_cn_codes)), 1, 0)))</f>
        <v/>
      </c>
      <c r="I31" s="7" t="str" cm="1">
        <f t="array" ref="I31">IF(D31="", "", IF(OR(EXACT("Alle", erg_countries)), 1, IF(OR(EXACT(D31,erg_countries)), 1, 0)))</f>
        <v/>
      </c>
    </row>
    <row r="32" spans="1:9" x14ac:dyDescent="0.25">
      <c r="A32" s="7"/>
      <c r="B32" s="7"/>
      <c r="C32" s="7"/>
      <c r="D32" s="7"/>
      <c r="F32" s="7" t="str" cm="1">
        <f t="array" ref="F32">IF(A32="", "", IF(OR(EXACT("Alle", erg_companies)), 1, IF(OR(EXACT(A32,erg_companies)), 1, 0)))</f>
        <v/>
      </c>
      <c r="G32" s="7" t="str" cm="1">
        <f t="array" ref="G32">IF(B32="", "", IF(OR(EXACT("Alle", erg_suppliers)), 1, IF(OR(EXACT(B32,erg_suppliers)), 1, 0)))</f>
        <v/>
      </c>
      <c r="H32" s="7" t="str" cm="1">
        <f t="array" ref="H32">IF(C32="", "", IF(OR(EXACT("Alle", erg_cn_codes)), 1, IF(OR(EXACT(C32,erg_cn_codes)), 1, 0)))</f>
        <v/>
      </c>
      <c r="I32" s="7" t="str" cm="1">
        <f t="array" ref="I32">IF(D32="", "", IF(OR(EXACT("Alle", erg_countries)), 1, IF(OR(EXACT(D32,erg_countries)), 1, 0)))</f>
        <v/>
      </c>
    </row>
    <row r="33" spans="1:9" x14ac:dyDescent="0.25">
      <c r="A33" s="7"/>
      <c r="B33" s="7"/>
      <c r="C33" s="7"/>
      <c r="D33" s="7"/>
      <c r="F33" s="7" t="str" cm="1">
        <f t="array" ref="F33">IF(A33="", "", IF(OR(EXACT("Alle", erg_companies)), 1, IF(OR(EXACT(A33,erg_companies)), 1, 0)))</f>
        <v/>
      </c>
      <c r="G33" s="7" t="str" cm="1">
        <f t="array" ref="G33">IF(B33="", "", IF(OR(EXACT("Alle", erg_suppliers)), 1, IF(OR(EXACT(B33,erg_suppliers)), 1, 0)))</f>
        <v/>
      </c>
      <c r="H33" s="7" t="str" cm="1">
        <f t="array" ref="H33">IF(C33="", "", IF(OR(EXACT("Alle", erg_cn_codes)), 1, IF(OR(EXACT(C33,erg_cn_codes)), 1, 0)))</f>
        <v/>
      </c>
      <c r="I33" s="7" t="str" cm="1">
        <f t="array" ref="I33">IF(D33="", "", IF(OR(EXACT("Alle", erg_countries)), 1, IF(OR(EXACT(D33,erg_countries)), 1, 0)))</f>
        <v/>
      </c>
    </row>
    <row r="34" spans="1:9" x14ac:dyDescent="0.25">
      <c r="A34" s="7"/>
      <c r="B34" s="7"/>
      <c r="C34" s="7"/>
      <c r="D34" s="7"/>
      <c r="F34" s="7" t="str" cm="1">
        <f t="array" ref="F34">IF(A34="", "", IF(OR(EXACT("Alle", erg_companies)), 1, IF(OR(EXACT(A34,erg_companies)), 1, 0)))</f>
        <v/>
      </c>
      <c r="G34" s="7" t="str" cm="1">
        <f t="array" ref="G34">IF(B34="", "", IF(OR(EXACT("Alle", erg_suppliers)), 1, IF(OR(EXACT(B34,erg_suppliers)), 1, 0)))</f>
        <v/>
      </c>
      <c r="H34" s="7" t="str" cm="1">
        <f t="array" ref="H34">IF(C34="", "", IF(OR(EXACT("Alle", erg_cn_codes)), 1, IF(OR(EXACT(C34,erg_cn_codes)), 1, 0)))</f>
        <v/>
      </c>
      <c r="I34" s="7" t="str" cm="1">
        <f t="array" ref="I34">IF(D34="", "", IF(OR(EXACT("Alle", erg_countries)), 1, IF(OR(EXACT(D34,erg_countries)), 1, 0)))</f>
        <v/>
      </c>
    </row>
    <row r="35" spans="1:9" x14ac:dyDescent="0.25">
      <c r="A35" s="7"/>
      <c r="B35" s="7"/>
      <c r="C35" s="7"/>
      <c r="D35" s="7"/>
      <c r="F35" s="7" t="str" cm="1">
        <f t="array" ref="F35">IF(A35="", "", IF(OR(EXACT("Alle", erg_companies)), 1, IF(OR(EXACT(A35,erg_companies)), 1, 0)))</f>
        <v/>
      </c>
      <c r="G35" s="7" t="str" cm="1">
        <f t="array" ref="G35">IF(B35="", "", IF(OR(EXACT("Alle", erg_suppliers)), 1, IF(OR(EXACT(B35,erg_suppliers)), 1, 0)))</f>
        <v/>
      </c>
      <c r="H35" s="7" t="str" cm="1">
        <f t="array" ref="H35">IF(C35="", "", IF(OR(EXACT("Alle", erg_cn_codes)), 1, IF(OR(EXACT(C35,erg_cn_codes)), 1, 0)))</f>
        <v/>
      </c>
      <c r="I35" s="7" t="str" cm="1">
        <f t="array" ref="I35">IF(D35="", "", IF(OR(EXACT("Alle", erg_countries)), 1, IF(OR(EXACT(D35,erg_countries)), 1, 0)))</f>
        <v/>
      </c>
    </row>
    <row r="36" spans="1:9" x14ac:dyDescent="0.25">
      <c r="A36" s="7"/>
      <c r="B36" s="7"/>
      <c r="C36" s="7"/>
      <c r="D36" s="7"/>
      <c r="F36" s="7" t="str" cm="1">
        <f t="array" ref="F36">IF(A36="", "", IF(OR(EXACT("Alle", erg_companies)), 1, IF(OR(EXACT(A36,erg_companies)), 1, 0)))</f>
        <v/>
      </c>
      <c r="G36" s="7" t="str" cm="1">
        <f t="array" ref="G36">IF(B36="", "", IF(OR(EXACT("Alle", erg_suppliers)), 1, IF(OR(EXACT(B36,erg_suppliers)), 1, 0)))</f>
        <v/>
      </c>
      <c r="H36" s="7" t="str" cm="1">
        <f t="array" ref="H36">IF(C36="", "", IF(OR(EXACT("Alle", erg_cn_codes)), 1, IF(OR(EXACT(C36,erg_cn_codes)), 1, 0)))</f>
        <v/>
      </c>
      <c r="I36" s="7" t="str" cm="1">
        <f t="array" ref="I36">IF(D36="", "", IF(OR(EXACT("Alle", erg_countries)), 1, IF(OR(EXACT(D36,erg_countries)), 1, 0)))</f>
        <v/>
      </c>
    </row>
    <row r="37" spans="1:9" x14ac:dyDescent="0.25">
      <c r="A37" s="7"/>
      <c r="B37" s="7"/>
      <c r="C37" s="7"/>
      <c r="D37" s="7"/>
      <c r="F37" s="7" t="str" cm="1">
        <f t="array" ref="F37">IF(A37="", "", IF(OR(EXACT("Alle", erg_companies)), 1, IF(OR(EXACT(A37,erg_companies)), 1, 0)))</f>
        <v/>
      </c>
      <c r="G37" s="7" t="str" cm="1">
        <f t="array" ref="G37">IF(B37="", "", IF(OR(EXACT("Alle", erg_suppliers)), 1, IF(OR(EXACT(B37,erg_suppliers)), 1, 0)))</f>
        <v/>
      </c>
      <c r="H37" s="7" t="str" cm="1">
        <f t="array" ref="H37">IF(C37="", "", IF(OR(EXACT("Alle", erg_cn_codes)), 1, IF(OR(EXACT(C37,erg_cn_codes)), 1, 0)))</f>
        <v/>
      </c>
      <c r="I37" s="7" t="str" cm="1">
        <f t="array" ref="I37">IF(D37="", "", IF(OR(EXACT("Alle", erg_countries)), 1, IF(OR(EXACT(D37,erg_countries)), 1, 0)))</f>
        <v/>
      </c>
    </row>
    <row r="38" spans="1:9" x14ac:dyDescent="0.25">
      <c r="A38" s="7"/>
      <c r="B38" s="7"/>
      <c r="C38" s="7"/>
      <c r="D38" s="7"/>
      <c r="F38" s="7" t="str" cm="1">
        <f t="array" ref="F38">IF(A38="", "", IF(OR(EXACT("Alle", erg_companies)), 1, IF(OR(EXACT(A38,erg_companies)), 1, 0)))</f>
        <v/>
      </c>
      <c r="G38" s="7" t="str" cm="1">
        <f t="array" ref="G38">IF(B38="", "", IF(OR(EXACT("Alle", erg_suppliers)), 1, IF(OR(EXACT(B38,erg_suppliers)), 1, 0)))</f>
        <v/>
      </c>
      <c r="H38" s="7" t="str" cm="1">
        <f t="array" ref="H38">IF(C38="", "", IF(OR(EXACT("Alle", erg_cn_codes)), 1, IF(OR(EXACT(C38,erg_cn_codes)), 1, 0)))</f>
        <v/>
      </c>
      <c r="I38" s="7" t="str" cm="1">
        <f t="array" ref="I38">IF(D38="", "", IF(OR(EXACT("Alle", erg_countries)), 1, IF(OR(EXACT(D38,erg_countries)), 1, 0)))</f>
        <v/>
      </c>
    </row>
    <row r="39" spans="1:9" x14ac:dyDescent="0.25">
      <c r="A39" s="7"/>
      <c r="B39" s="7"/>
      <c r="C39" s="7"/>
      <c r="D39" s="7"/>
      <c r="F39" s="7" t="str" cm="1">
        <f t="array" ref="F39">IF(A39="", "", IF(OR(EXACT("Alle", erg_companies)), 1, IF(OR(EXACT(A39,erg_companies)), 1, 0)))</f>
        <v/>
      </c>
      <c r="G39" s="7" t="str" cm="1">
        <f t="array" ref="G39">IF(B39="", "", IF(OR(EXACT("Alle", erg_suppliers)), 1, IF(OR(EXACT(B39,erg_suppliers)), 1, 0)))</f>
        <v/>
      </c>
      <c r="H39" s="7" t="str" cm="1">
        <f t="array" ref="H39">IF(C39="", "", IF(OR(EXACT("Alle", erg_cn_codes)), 1, IF(OR(EXACT(C39,erg_cn_codes)), 1, 0)))</f>
        <v/>
      </c>
      <c r="I39" s="7" t="str" cm="1">
        <f t="array" ref="I39">IF(D39="", "", IF(OR(EXACT("Alle", erg_countries)), 1, IF(OR(EXACT(D39,erg_countries)), 1, 0)))</f>
        <v/>
      </c>
    </row>
    <row r="40" spans="1:9" x14ac:dyDescent="0.25">
      <c r="A40" s="7"/>
      <c r="B40" s="7"/>
      <c r="C40" s="7"/>
      <c r="D40" s="7"/>
      <c r="F40" s="7" t="str" cm="1">
        <f t="array" ref="F40">IF(A40="", "", IF(OR(EXACT("Alle", erg_companies)), 1, IF(OR(EXACT(A40,erg_companies)), 1, 0)))</f>
        <v/>
      </c>
      <c r="G40" s="7" t="str" cm="1">
        <f t="array" ref="G40">IF(B40="", "", IF(OR(EXACT("Alle", erg_suppliers)), 1, IF(OR(EXACT(B40,erg_suppliers)), 1, 0)))</f>
        <v/>
      </c>
      <c r="H40" s="7" t="str" cm="1">
        <f t="array" ref="H40">IF(C40="", "", IF(OR(EXACT("Alle", erg_cn_codes)), 1, IF(OR(EXACT(C40,erg_cn_codes)), 1, 0)))</f>
        <v/>
      </c>
      <c r="I40" s="7" t="str" cm="1">
        <f t="array" ref="I40">IF(D40="", "", IF(OR(EXACT("Alle", erg_countries)), 1, IF(OR(EXACT(D40,erg_countries)), 1, 0)))</f>
        <v/>
      </c>
    </row>
    <row r="41" spans="1:9" x14ac:dyDescent="0.25">
      <c r="A41" s="7"/>
      <c r="B41" s="7"/>
      <c r="C41" s="7"/>
      <c r="D41" s="7"/>
      <c r="F41" s="7" t="str" cm="1">
        <f t="array" ref="F41">IF(A41="", "", IF(OR(EXACT("Alle", erg_companies)), 1, IF(OR(EXACT(A41,erg_companies)), 1, 0)))</f>
        <v/>
      </c>
      <c r="G41" s="7" t="str" cm="1">
        <f t="array" ref="G41">IF(B41="", "", IF(OR(EXACT("Alle", erg_suppliers)), 1, IF(OR(EXACT(B41,erg_suppliers)), 1, 0)))</f>
        <v/>
      </c>
      <c r="H41" s="7" t="str" cm="1">
        <f t="array" ref="H41">IF(C41="", "", IF(OR(EXACT("Alle", erg_cn_codes)), 1, IF(OR(EXACT(C41,erg_cn_codes)), 1, 0)))</f>
        <v/>
      </c>
      <c r="I41" s="7" t="str" cm="1">
        <f t="array" ref="I41">IF(D41="", "", IF(OR(EXACT("Alle", erg_countries)), 1, IF(OR(EXACT(D41,erg_countries)), 1, 0)))</f>
        <v/>
      </c>
    </row>
    <row r="42" spans="1:9" x14ac:dyDescent="0.25">
      <c r="A42" s="7"/>
      <c r="B42" s="7"/>
      <c r="C42" s="7"/>
      <c r="D42" s="7"/>
      <c r="F42" s="7" t="str" cm="1">
        <f t="array" ref="F42">IF(A42="", "", IF(OR(EXACT("Alle", erg_companies)), 1, IF(OR(EXACT(A42,erg_companies)), 1, 0)))</f>
        <v/>
      </c>
      <c r="G42" s="7" t="str" cm="1">
        <f t="array" ref="G42">IF(B42="", "", IF(OR(EXACT("Alle", erg_suppliers)), 1, IF(OR(EXACT(B42,erg_suppliers)), 1, 0)))</f>
        <v/>
      </c>
      <c r="H42" s="7" t="str" cm="1">
        <f t="array" ref="H42">IF(C42="", "", IF(OR(EXACT("Alle", erg_cn_codes)), 1, IF(OR(EXACT(C42,erg_cn_codes)), 1, 0)))</f>
        <v/>
      </c>
      <c r="I42" s="7" t="str" cm="1">
        <f t="array" ref="I42">IF(D42="", "", IF(OR(EXACT("Alle", erg_countries)), 1, IF(OR(EXACT(D42,erg_countries)), 1, 0)))</f>
        <v/>
      </c>
    </row>
    <row r="43" spans="1:9" x14ac:dyDescent="0.25">
      <c r="A43" s="7"/>
      <c r="B43" s="7"/>
      <c r="C43" s="7"/>
      <c r="D43" s="7"/>
      <c r="F43" s="7" t="str" cm="1">
        <f t="array" ref="F43">IF(A43="", "", IF(OR(EXACT("Alle", erg_companies)), 1, IF(OR(EXACT(A43,erg_companies)), 1, 0)))</f>
        <v/>
      </c>
      <c r="G43" s="7" t="str" cm="1">
        <f t="array" ref="G43">IF(B43="", "", IF(OR(EXACT("Alle", erg_suppliers)), 1, IF(OR(EXACT(B43,erg_suppliers)), 1, 0)))</f>
        <v/>
      </c>
      <c r="H43" s="7" t="str" cm="1">
        <f t="array" ref="H43">IF(C43="", "", IF(OR(EXACT("Alle", erg_cn_codes)), 1, IF(OR(EXACT(C43,erg_cn_codes)), 1, 0)))</f>
        <v/>
      </c>
      <c r="I43" s="7" t="str" cm="1">
        <f t="array" ref="I43">IF(D43="", "", IF(OR(EXACT("Alle", erg_countries)), 1, IF(OR(EXACT(D43,erg_countries)), 1, 0)))</f>
        <v/>
      </c>
    </row>
    <row r="44" spans="1:9" x14ac:dyDescent="0.25">
      <c r="A44" s="7"/>
      <c r="B44" s="7"/>
      <c r="C44" s="7"/>
      <c r="D44" s="7"/>
      <c r="F44" s="7" t="str" cm="1">
        <f t="array" ref="F44">IF(A44="", "", IF(OR(EXACT("Alle", erg_companies)), 1, IF(OR(EXACT(A44,erg_companies)), 1, 0)))</f>
        <v/>
      </c>
      <c r="G44" s="7" t="str" cm="1">
        <f t="array" ref="G44">IF(B44="", "", IF(OR(EXACT("Alle", erg_suppliers)), 1, IF(OR(EXACT(B44,erg_suppliers)), 1, 0)))</f>
        <v/>
      </c>
      <c r="H44" s="7" t="str" cm="1">
        <f t="array" ref="H44">IF(C44="", "", IF(OR(EXACT("Alle", erg_cn_codes)), 1, IF(OR(EXACT(C44,erg_cn_codes)), 1, 0)))</f>
        <v/>
      </c>
      <c r="I44" s="7" t="str" cm="1">
        <f t="array" ref="I44">IF(D44="", "", IF(OR(EXACT("Alle", erg_countries)), 1, IF(OR(EXACT(D44,erg_countries)), 1, 0)))</f>
        <v/>
      </c>
    </row>
    <row r="45" spans="1:9" x14ac:dyDescent="0.25">
      <c r="A45" s="7"/>
      <c r="B45" s="7"/>
      <c r="C45" s="7"/>
      <c r="D45" s="7"/>
      <c r="F45" s="7" t="str" cm="1">
        <f t="array" ref="F45">IF(A45="", "", IF(OR(EXACT("Alle", erg_companies)), 1, IF(OR(EXACT(A45,erg_companies)), 1, 0)))</f>
        <v/>
      </c>
      <c r="G45" s="7" t="str" cm="1">
        <f t="array" ref="G45">IF(B45="", "", IF(OR(EXACT("Alle", erg_suppliers)), 1, IF(OR(EXACT(B45,erg_suppliers)), 1, 0)))</f>
        <v/>
      </c>
      <c r="H45" s="7" t="str" cm="1">
        <f t="array" ref="H45">IF(C45="", "", IF(OR(EXACT("Alle", erg_cn_codes)), 1, IF(OR(EXACT(C45,erg_cn_codes)), 1, 0)))</f>
        <v/>
      </c>
      <c r="I45" s="7" t="str" cm="1">
        <f t="array" ref="I45">IF(D45="", "", IF(OR(EXACT("Alle", erg_countries)), 1, IF(OR(EXACT(D45,erg_countries)), 1, 0)))</f>
        <v/>
      </c>
    </row>
    <row r="46" spans="1:9" x14ac:dyDescent="0.25">
      <c r="A46" s="7"/>
      <c r="B46" s="7"/>
      <c r="C46" s="7"/>
      <c r="D46" s="7"/>
      <c r="F46" s="7" t="str" cm="1">
        <f t="array" ref="F46">IF(A46="", "", IF(OR(EXACT("Alle", erg_companies)), 1, IF(OR(EXACT(A46,erg_companies)), 1, 0)))</f>
        <v/>
      </c>
      <c r="G46" s="7" t="str" cm="1">
        <f t="array" ref="G46">IF(B46="", "", IF(OR(EXACT("Alle", erg_suppliers)), 1, IF(OR(EXACT(B46,erg_suppliers)), 1, 0)))</f>
        <v/>
      </c>
      <c r="H46" s="7" t="str" cm="1">
        <f t="array" ref="H46">IF(C46="", "", IF(OR(EXACT("Alle", erg_cn_codes)), 1, IF(OR(EXACT(C46,erg_cn_codes)), 1, 0)))</f>
        <v/>
      </c>
      <c r="I46" s="7" t="str" cm="1">
        <f t="array" ref="I46">IF(D46="", "", IF(OR(EXACT("Alle", erg_countries)), 1, IF(OR(EXACT(D46,erg_countries)), 1, 0)))</f>
        <v/>
      </c>
    </row>
    <row r="47" spans="1:9" x14ac:dyDescent="0.25">
      <c r="A47" s="7"/>
      <c r="B47" s="7"/>
      <c r="C47" s="7"/>
      <c r="D47" s="7"/>
      <c r="F47" s="7" t="str" cm="1">
        <f t="array" ref="F47">IF(A47="", "", IF(OR(EXACT("Alle", erg_companies)), 1, IF(OR(EXACT(A47,erg_companies)), 1, 0)))</f>
        <v/>
      </c>
      <c r="G47" s="7" t="str" cm="1">
        <f t="array" ref="G47">IF(B47="", "", IF(OR(EXACT("Alle", erg_suppliers)), 1, IF(OR(EXACT(B47,erg_suppliers)), 1, 0)))</f>
        <v/>
      </c>
      <c r="H47" s="7" t="str" cm="1">
        <f t="array" ref="H47">IF(C47="", "", IF(OR(EXACT("Alle", erg_cn_codes)), 1, IF(OR(EXACT(C47,erg_cn_codes)), 1, 0)))</f>
        <v/>
      </c>
      <c r="I47" s="7" t="str" cm="1">
        <f t="array" ref="I47">IF(D47="", "", IF(OR(EXACT("Alle", erg_countries)), 1, IF(OR(EXACT(D47,erg_countries)), 1, 0)))</f>
        <v/>
      </c>
    </row>
    <row r="48" spans="1:9" x14ac:dyDescent="0.25">
      <c r="A48" s="7"/>
      <c r="B48" s="7"/>
      <c r="C48" s="7"/>
      <c r="D48" s="7"/>
      <c r="F48" s="7" t="str" cm="1">
        <f t="array" ref="F48">IF(A48="", "", IF(OR(EXACT("Alle", erg_companies)), 1, IF(OR(EXACT(A48,erg_companies)), 1, 0)))</f>
        <v/>
      </c>
      <c r="G48" s="7" t="str" cm="1">
        <f t="array" ref="G48">IF(B48="", "", IF(OR(EXACT("Alle", erg_suppliers)), 1, IF(OR(EXACT(B48,erg_suppliers)), 1, 0)))</f>
        <v/>
      </c>
      <c r="H48" s="7" t="str" cm="1">
        <f t="array" ref="H48">IF(C48="", "", IF(OR(EXACT("Alle", erg_cn_codes)), 1, IF(OR(EXACT(C48,erg_cn_codes)), 1, 0)))</f>
        <v/>
      </c>
      <c r="I48" s="7" t="str" cm="1">
        <f t="array" ref="I48">IF(D48="", "", IF(OR(EXACT("Alle", erg_countries)), 1, IF(OR(EXACT(D48,erg_countries)), 1, 0)))</f>
        <v/>
      </c>
    </row>
    <row r="49" spans="1:9" x14ac:dyDescent="0.25">
      <c r="A49" s="7"/>
      <c r="B49" s="7"/>
      <c r="C49" s="7"/>
      <c r="D49" s="7"/>
      <c r="F49" s="7" t="str" cm="1">
        <f t="array" ref="F49">IF(A49="", "", IF(OR(EXACT("Alle", erg_companies)), 1, IF(OR(EXACT(A49,erg_companies)), 1, 0)))</f>
        <v/>
      </c>
      <c r="G49" s="7" t="str" cm="1">
        <f t="array" ref="G49">IF(B49="", "", IF(OR(EXACT("Alle", erg_suppliers)), 1, IF(OR(EXACT(B49,erg_suppliers)), 1, 0)))</f>
        <v/>
      </c>
      <c r="H49" s="7" t="str" cm="1">
        <f t="array" ref="H49">IF(C49="", "", IF(OR(EXACT("Alle", erg_cn_codes)), 1, IF(OR(EXACT(C49,erg_cn_codes)), 1, 0)))</f>
        <v/>
      </c>
      <c r="I49" s="7" t="str" cm="1">
        <f t="array" ref="I49">IF(D49="", "", IF(OR(EXACT("Alle", erg_countries)), 1, IF(OR(EXACT(D49,erg_countries)), 1, 0)))</f>
        <v/>
      </c>
    </row>
    <row r="50" spans="1:9" x14ac:dyDescent="0.25">
      <c r="A50" s="7"/>
      <c r="B50" s="7"/>
      <c r="C50" s="7"/>
      <c r="D50" s="7"/>
      <c r="F50" s="7" t="str" cm="1">
        <f t="array" ref="F50">IF(A50="", "", IF(OR(EXACT("Alle", erg_companies)), 1, IF(OR(EXACT(A50,erg_companies)), 1, 0)))</f>
        <v/>
      </c>
      <c r="G50" s="7" t="str" cm="1">
        <f t="array" ref="G50">IF(B50="", "", IF(OR(EXACT("Alle", erg_suppliers)), 1, IF(OR(EXACT(B50,erg_suppliers)), 1, 0)))</f>
        <v/>
      </c>
      <c r="H50" s="7" t="str" cm="1">
        <f t="array" ref="H50">IF(C50="", "", IF(OR(EXACT("Alle", erg_cn_codes)), 1, IF(OR(EXACT(C50,erg_cn_codes)), 1, 0)))</f>
        <v/>
      </c>
      <c r="I50" s="7" t="str" cm="1">
        <f t="array" ref="I50">IF(D50="", "", IF(OR(EXACT("Alle", erg_countries)), 1, IF(OR(EXACT(D50,erg_countries)), 1, 0)))</f>
        <v/>
      </c>
    </row>
    <row r="51" spans="1:9" x14ac:dyDescent="0.25">
      <c r="A51" s="7"/>
      <c r="B51" s="7"/>
      <c r="C51" s="7"/>
      <c r="D51" s="7"/>
      <c r="F51" s="7" t="str" cm="1">
        <f t="array" ref="F51">IF(A51="", "", IF(OR(EXACT("Alle", erg_companies)), 1, IF(OR(EXACT(A51,erg_companies)), 1, 0)))</f>
        <v/>
      </c>
      <c r="G51" s="7" t="str" cm="1">
        <f t="array" ref="G51">IF(B51="", "", IF(OR(EXACT("Alle", erg_suppliers)), 1, IF(OR(EXACT(B51,erg_suppliers)), 1, 0)))</f>
        <v/>
      </c>
      <c r="H51" s="7" t="str" cm="1">
        <f t="array" ref="H51">IF(C51="", "", IF(OR(EXACT("Alle", erg_cn_codes)), 1, IF(OR(EXACT(C51,erg_cn_codes)), 1, 0)))</f>
        <v/>
      </c>
      <c r="I51" s="7" t="str" cm="1">
        <f t="array" ref="I51">IF(D51="", "", IF(OR(EXACT("Alle", erg_countries)), 1, IF(OR(EXACT(D51,erg_countries)), 1, 0)))</f>
        <v/>
      </c>
    </row>
    <row r="52" spans="1:9" x14ac:dyDescent="0.25">
      <c r="A52" s="7"/>
      <c r="B52" s="7"/>
      <c r="C52" s="7"/>
      <c r="D52" s="7"/>
      <c r="F52" s="7" t="str" cm="1">
        <f t="array" ref="F52">IF(A52="", "", IF(OR(EXACT("Alle", erg_companies)), 1, IF(OR(EXACT(A52,erg_companies)), 1, 0)))</f>
        <v/>
      </c>
      <c r="G52" s="7" t="str" cm="1">
        <f t="array" ref="G52">IF(B52="", "", IF(OR(EXACT("Alle", erg_suppliers)), 1, IF(OR(EXACT(B52,erg_suppliers)), 1, 0)))</f>
        <v/>
      </c>
      <c r="H52" s="7" t="str" cm="1">
        <f t="array" ref="H52">IF(C52="", "", IF(OR(EXACT("Alle", erg_cn_codes)), 1, IF(OR(EXACT(C52,erg_cn_codes)), 1, 0)))</f>
        <v/>
      </c>
      <c r="I52" s="7" t="str" cm="1">
        <f t="array" ref="I52">IF(D52="", "", IF(OR(EXACT("Alle", erg_countries)), 1, IF(OR(EXACT(D52,erg_countries)), 1, 0)))</f>
        <v/>
      </c>
    </row>
    <row r="53" spans="1:9" x14ac:dyDescent="0.25">
      <c r="A53" s="7"/>
      <c r="B53" s="7"/>
      <c r="C53" s="7"/>
      <c r="D53" s="7"/>
      <c r="F53" s="7" t="str" cm="1">
        <f t="array" ref="F53">IF(A53="", "", IF(OR(EXACT("Alle", erg_companies)), 1, IF(OR(EXACT(A53,erg_companies)), 1, 0)))</f>
        <v/>
      </c>
      <c r="G53" s="7" t="str" cm="1">
        <f t="array" ref="G53">IF(B53="", "", IF(OR(EXACT("Alle", erg_suppliers)), 1, IF(OR(EXACT(B53,erg_suppliers)), 1, 0)))</f>
        <v/>
      </c>
      <c r="H53" s="7" t="str" cm="1">
        <f t="array" ref="H53">IF(C53="", "", IF(OR(EXACT("Alle", erg_cn_codes)), 1, IF(OR(EXACT(C53,erg_cn_codes)), 1, 0)))</f>
        <v/>
      </c>
      <c r="I53" s="7" t="str" cm="1">
        <f t="array" ref="I53">IF(D53="", "", IF(OR(EXACT("Alle", erg_countries)), 1, IF(OR(EXACT(D53,erg_countries)), 1, 0)))</f>
        <v/>
      </c>
    </row>
    <row r="54" spans="1:9" x14ac:dyDescent="0.25">
      <c r="A54" s="7"/>
      <c r="B54" s="7"/>
      <c r="C54" s="7"/>
      <c r="D54" s="7"/>
      <c r="F54" s="7" t="str" cm="1">
        <f t="array" ref="F54">IF(A54="", "", IF(OR(EXACT("Alle", erg_companies)), 1, IF(OR(EXACT(A54,erg_companies)), 1, 0)))</f>
        <v/>
      </c>
      <c r="G54" s="7" t="str" cm="1">
        <f t="array" ref="G54">IF(B54="", "", IF(OR(EXACT("Alle", erg_suppliers)), 1, IF(OR(EXACT(B54,erg_suppliers)), 1, 0)))</f>
        <v/>
      </c>
      <c r="H54" s="7" t="str" cm="1">
        <f t="array" ref="H54">IF(C54="", "", IF(OR(EXACT("Alle", erg_cn_codes)), 1, IF(OR(EXACT(C54,erg_cn_codes)), 1, 0)))</f>
        <v/>
      </c>
      <c r="I54" s="7" t="str" cm="1">
        <f t="array" ref="I54">IF(D54="", "", IF(OR(EXACT("Alle", erg_countries)), 1, IF(OR(EXACT(D54,erg_countries)), 1, 0)))</f>
        <v/>
      </c>
    </row>
    <row r="55" spans="1:9" x14ac:dyDescent="0.25">
      <c r="A55" s="7"/>
      <c r="B55" s="7"/>
      <c r="C55" s="7"/>
      <c r="D55" s="7"/>
      <c r="F55" s="7" t="str" cm="1">
        <f t="array" ref="F55">IF(A55="", "", IF(OR(EXACT("Alle", erg_companies)), 1, IF(OR(EXACT(A55,erg_companies)), 1, 0)))</f>
        <v/>
      </c>
      <c r="G55" s="7" t="str" cm="1">
        <f t="array" ref="G55">IF(B55="", "", IF(OR(EXACT("Alle", erg_suppliers)), 1, IF(OR(EXACT(B55,erg_suppliers)), 1, 0)))</f>
        <v/>
      </c>
      <c r="H55" s="7" t="str" cm="1">
        <f t="array" ref="H55">IF(C55="", "", IF(OR(EXACT("Alle", erg_cn_codes)), 1, IF(OR(EXACT(C55,erg_cn_codes)), 1, 0)))</f>
        <v/>
      </c>
      <c r="I55" s="7" t="str" cm="1">
        <f t="array" ref="I55">IF(D55="", "", IF(OR(EXACT("Alle", erg_countries)), 1, IF(OR(EXACT(D55,erg_countries)), 1, 0)))</f>
        <v/>
      </c>
    </row>
    <row r="56" spans="1:9" x14ac:dyDescent="0.25">
      <c r="A56" s="7"/>
      <c r="B56" s="7"/>
      <c r="C56" s="7"/>
      <c r="D56" s="7"/>
      <c r="F56" s="7" t="str" cm="1">
        <f t="array" ref="F56">IF(A56="", "", IF(OR(EXACT("Alle", erg_companies)), 1, IF(OR(EXACT(A56,erg_companies)), 1, 0)))</f>
        <v/>
      </c>
      <c r="G56" s="7" t="str" cm="1">
        <f t="array" ref="G56">IF(B56="", "", IF(OR(EXACT("Alle", erg_suppliers)), 1, IF(OR(EXACT(B56,erg_suppliers)), 1, 0)))</f>
        <v/>
      </c>
      <c r="H56" s="7" t="str" cm="1">
        <f t="array" ref="H56">IF(C56="", "", IF(OR(EXACT("Alle", erg_cn_codes)), 1, IF(OR(EXACT(C56,erg_cn_codes)), 1, 0)))</f>
        <v/>
      </c>
      <c r="I56" s="7" t="str" cm="1">
        <f t="array" ref="I56">IF(D56="", "", IF(OR(EXACT("Alle", erg_countries)), 1, IF(OR(EXACT(D56,erg_countries)), 1, 0)))</f>
        <v/>
      </c>
    </row>
    <row r="57" spans="1:9" x14ac:dyDescent="0.25">
      <c r="A57" s="7"/>
      <c r="B57" s="7"/>
      <c r="C57" s="7"/>
      <c r="D57" s="7"/>
      <c r="F57" s="7" t="str" cm="1">
        <f t="array" ref="F57">IF(A57="", "", IF(OR(EXACT("Alle", erg_companies)), 1, IF(OR(EXACT(A57,erg_companies)), 1, 0)))</f>
        <v/>
      </c>
      <c r="G57" s="7" t="str" cm="1">
        <f t="array" ref="G57">IF(B57="", "", IF(OR(EXACT("Alle", erg_suppliers)), 1, IF(OR(EXACT(B57,erg_suppliers)), 1, 0)))</f>
        <v/>
      </c>
      <c r="H57" s="7" t="str" cm="1">
        <f t="array" ref="H57">IF(C57="", "", IF(OR(EXACT("Alle", erg_cn_codes)), 1, IF(OR(EXACT(C57,erg_cn_codes)), 1, 0)))</f>
        <v/>
      </c>
      <c r="I57" s="7" t="str" cm="1">
        <f t="array" ref="I57">IF(D57="", "", IF(OR(EXACT("Alle", erg_countries)), 1, IF(OR(EXACT(D57,erg_countries)), 1, 0)))</f>
        <v/>
      </c>
    </row>
    <row r="58" spans="1:9" x14ac:dyDescent="0.25">
      <c r="A58" s="7"/>
      <c r="B58" s="7"/>
      <c r="C58" s="7"/>
      <c r="D58" s="7"/>
      <c r="F58" s="7" t="str" cm="1">
        <f t="array" ref="F58">IF(A58="", "", IF(OR(EXACT("Alle", erg_companies)), 1, IF(OR(EXACT(A58,erg_companies)), 1, 0)))</f>
        <v/>
      </c>
      <c r="G58" s="7" t="str" cm="1">
        <f t="array" ref="G58">IF(B58="", "", IF(OR(EXACT("Alle", erg_suppliers)), 1, IF(OR(EXACT(B58,erg_suppliers)), 1, 0)))</f>
        <v/>
      </c>
      <c r="H58" s="7" t="str" cm="1">
        <f t="array" ref="H58">IF(C58="", "", IF(OR(EXACT("Alle", erg_cn_codes)), 1, IF(OR(EXACT(C58,erg_cn_codes)), 1, 0)))</f>
        <v/>
      </c>
      <c r="I58" s="7" t="str" cm="1">
        <f t="array" ref="I58">IF(D58="", "", IF(OR(EXACT("Alle", erg_countries)), 1, IF(OR(EXACT(D58,erg_countries)), 1, 0)))</f>
        <v/>
      </c>
    </row>
    <row r="59" spans="1:9" x14ac:dyDescent="0.25">
      <c r="A59" s="7"/>
      <c r="B59" s="7"/>
      <c r="C59" s="7"/>
      <c r="D59" s="7"/>
      <c r="F59" s="7" t="str" cm="1">
        <f t="array" ref="F59">IF(A59="", "", IF(OR(EXACT("Alle", erg_companies)), 1, IF(OR(EXACT(A59,erg_companies)), 1, 0)))</f>
        <v/>
      </c>
      <c r="G59" s="7" t="str" cm="1">
        <f t="array" ref="G59">IF(B59="", "", IF(OR(EXACT("Alle", erg_suppliers)), 1, IF(OR(EXACT(B59,erg_suppliers)), 1, 0)))</f>
        <v/>
      </c>
      <c r="H59" s="7" t="str" cm="1">
        <f t="array" ref="H59">IF(C59="", "", IF(OR(EXACT("Alle", erg_cn_codes)), 1, IF(OR(EXACT(C59,erg_cn_codes)), 1, 0)))</f>
        <v/>
      </c>
      <c r="I59" s="7" t="str" cm="1">
        <f t="array" ref="I59">IF(D59="", "", IF(OR(EXACT("Alle", erg_countries)), 1, IF(OR(EXACT(D59,erg_countries)), 1, 0)))</f>
        <v/>
      </c>
    </row>
    <row r="60" spans="1:9" x14ac:dyDescent="0.25">
      <c r="A60" s="7"/>
      <c r="B60" s="7"/>
      <c r="C60" s="7"/>
      <c r="D60" s="7"/>
      <c r="F60" s="7" t="str" cm="1">
        <f t="array" ref="F60">IF(A60="", "", IF(OR(EXACT("Alle", erg_companies)), 1, IF(OR(EXACT(A60,erg_companies)), 1, 0)))</f>
        <v/>
      </c>
      <c r="G60" s="7" t="str" cm="1">
        <f t="array" ref="G60">IF(B60="", "", IF(OR(EXACT("Alle", erg_suppliers)), 1, IF(OR(EXACT(B60,erg_suppliers)), 1, 0)))</f>
        <v/>
      </c>
      <c r="H60" s="7" t="str" cm="1">
        <f t="array" ref="H60">IF(C60="", "", IF(OR(EXACT("Alle", erg_cn_codes)), 1, IF(OR(EXACT(C60,erg_cn_codes)), 1, 0)))</f>
        <v/>
      </c>
      <c r="I60" s="7" t="str" cm="1">
        <f t="array" ref="I60">IF(D60="", "", IF(OR(EXACT("Alle", erg_countries)), 1, IF(OR(EXACT(D60,erg_countries)), 1, 0)))</f>
        <v/>
      </c>
    </row>
    <row r="61" spans="1:9" x14ac:dyDescent="0.25">
      <c r="A61" s="7"/>
      <c r="B61" s="7"/>
      <c r="C61" s="7"/>
      <c r="D61" s="7"/>
      <c r="F61" s="7" t="str" cm="1">
        <f t="array" ref="F61">IF(A61="", "", IF(OR(EXACT("Alle", erg_companies)), 1, IF(OR(EXACT(A61,erg_companies)), 1, 0)))</f>
        <v/>
      </c>
      <c r="G61" s="7" t="str" cm="1">
        <f t="array" ref="G61">IF(B61="", "", IF(OR(EXACT("Alle", erg_suppliers)), 1, IF(OR(EXACT(B61,erg_suppliers)), 1, 0)))</f>
        <v/>
      </c>
      <c r="H61" s="7" t="str" cm="1">
        <f t="array" ref="H61">IF(C61="", "", IF(OR(EXACT("Alle", erg_cn_codes)), 1, IF(OR(EXACT(C61,erg_cn_codes)), 1, 0)))</f>
        <v/>
      </c>
      <c r="I61" s="7" t="str" cm="1">
        <f t="array" ref="I61">IF(D61="", "", IF(OR(EXACT("Alle", erg_countries)), 1, IF(OR(EXACT(D61,erg_countries)), 1, 0)))</f>
        <v/>
      </c>
    </row>
    <row r="62" spans="1:9" x14ac:dyDescent="0.25">
      <c r="A62" s="7"/>
      <c r="B62" s="7"/>
      <c r="C62" s="7"/>
      <c r="D62" s="7"/>
      <c r="F62" s="7" t="str" cm="1">
        <f t="array" ref="F62">IF(A62="", "", IF(OR(EXACT("Alle", erg_companies)), 1, IF(OR(EXACT(A62,erg_companies)), 1, 0)))</f>
        <v/>
      </c>
      <c r="G62" s="7" t="str" cm="1">
        <f t="array" ref="G62">IF(B62="", "", IF(OR(EXACT("Alle", erg_suppliers)), 1, IF(OR(EXACT(B62,erg_suppliers)), 1, 0)))</f>
        <v/>
      </c>
      <c r="H62" s="7" t="str" cm="1">
        <f t="array" ref="H62">IF(C62="", "", IF(OR(EXACT("Alle", erg_cn_codes)), 1, IF(OR(EXACT(C62,erg_cn_codes)), 1, 0)))</f>
        <v/>
      </c>
      <c r="I62" s="7" t="str" cm="1">
        <f t="array" ref="I62">IF(D62="", "", IF(OR(EXACT("Alle", erg_countries)), 1, IF(OR(EXACT(D62,erg_countries)), 1, 0)))</f>
        <v/>
      </c>
    </row>
    <row r="63" spans="1:9" x14ac:dyDescent="0.25">
      <c r="A63" s="7"/>
      <c r="B63" s="7"/>
      <c r="C63" s="7"/>
      <c r="D63" s="7"/>
      <c r="F63" s="7" t="str" cm="1">
        <f t="array" ref="F63">IF(A63="", "", IF(OR(EXACT("Alle", erg_companies)), 1, IF(OR(EXACT(A63,erg_companies)), 1, 0)))</f>
        <v/>
      </c>
      <c r="G63" s="7" t="str" cm="1">
        <f t="array" ref="G63">IF(B63="", "", IF(OR(EXACT("Alle", erg_suppliers)), 1, IF(OR(EXACT(B63,erg_suppliers)), 1, 0)))</f>
        <v/>
      </c>
      <c r="H63" s="7" t="str" cm="1">
        <f t="array" ref="H63">IF(C63="", "", IF(OR(EXACT("Alle", erg_cn_codes)), 1, IF(OR(EXACT(C63,erg_cn_codes)), 1, 0)))</f>
        <v/>
      </c>
      <c r="I63" s="7" t="str" cm="1">
        <f t="array" ref="I63">IF(D63="", "", IF(OR(EXACT("Alle", erg_countries)), 1, IF(OR(EXACT(D63,erg_countries)), 1, 0)))</f>
        <v/>
      </c>
    </row>
    <row r="64" spans="1:9" x14ac:dyDescent="0.25">
      <c r="A64" s="7"/>
      <c r="B64" s="7"/>
      <c r="C64" s="7"/>
      <c r="D64" s="7"/>
      <c r="F64" s="7" t="str" cm="1">
        <f t="array" ref="F64">IF(A64="", "", IF(OR(EXACT("Alle", erg_companies)), 1, IF(OR(EXACT(A64,erg_companies)), 1, 0)))</f>
        <v/>
      </c>
      <c r="G64" s="7" t="str" cm="1">
        <f t="array" ref="G64">IF(B64="", "", IF(OR(EXACT("Alle", erg_suppliers)), 1, IF(OR(EXACT(B64,erg_suppliers)), 1, 0)))</f>
        <v/>
      </c>
      <c r="H64" s="7" t="str" cm="1">
        <f t="array" ref="H64">IF(C64="", "", IF(OR(EXACT("Alle", erg_cn_codes)), 1, IF(OR(EXACT(C64,erg_cn_codes)), 1, 0)))</f>
        <v/>
      </c>
      <c r="I64" s="7" t="str" cm="1">
        <f t="array" ref="I64">IF(D64="", "", IF(OR(EXACT("Alle", erg_countries)), 1, IF(OR(EXACT(D64,erg_countries)), 1, 0)))</f>
        <v/>
      </c>
    </row>
    <row r="65" spans="1:9" x14ac:dyDescent="0.25">
      <c r="A65" s="7"/>
      <c r="B65" s="7"/>
      <c r="C65" s="7"/>
      <c r="D65" s="7"/>
      <c r="F65" s="7" t="str" cm="1">
        <f t="array" ref="F65">IF(A65="", "", IF(OR(EXACT("Alle", erg_companies)), 1, IF(OR(EXACT(A65,erg_companies)), 1, 0)))</f>
        <v/>
      </c>
      <c r="G65" s="7" t="str" cm="1">
        <f t="array" ref="G65">IF(B65="", "", IF(OR(EXACT("Alle", erg_suppliers)), 1, IF(OR(EXACT(B65,erg_suppliers)), 1, 0)))</f>
        <v/>
      </c>
      <c r="H65" s="7" t="str" cm="1">
        <f t="array" ref="H65">IF(C65="", "", IF(OR(EXACT("Alle", erg_cn_codes)), 1, IF(OR(EXACT(C65,erg_cn_codes)), 1, 0)))</f>
        <v/>
      </c>
      <c r="I65" s="7" t="str" cm="1">
        <f t="array" ref="I65">IF(D65="", "", IF(OR(EXACT("Alle", erg_countries)), 1, IF(OR(EXACT(D65,erg_countries)), 1, 0)))</f>
        <v/>
      </c>
    </row>
    <row r="66" spans="1:9" x14ac:dyDescent="0.25">
      <c r="A66" s="7"/>
      <c r="B66" s="7"/>
      <c r="C66" s="7"/>
      <c r="D66" s="7"/>
      <c r="F66" s="7" t="str" cm="1">
        <f t="array" ref="F66">IF(A66="", "", IF(OR(EXACT("Alle", erg_companies)), 1, IF(OR(EXACT(A66,erg_companies)), 1, 0)))</f>
        <v/>
      </c>
      <c r="G66" s="7" t="str" cm="1">
        <f t="array" ref="G66">IF(B66="", "", IF(OR(EXACT("Alle", erg_suppliers)), 1, IF(OR(EXACT(B66,erg_suppliers)), 1, 0)))</f>
        <v/>
      </c>
      <c r="H66" s="7" t="str" cm="1">
        <f t="array" ref="H66">IF(C66="", "", IF(OR(EXACT("Alle", erg_cn_codes)), 1, IF(OR(EXACT(C66,erg_cn_codes)), 1, 0)))</f>
        <v/>
      </c>
      <c r="I66" s="7" t="str" cm="1">
        <f t="array" ref="I66">IF(D66="", "", IF(OR(EXACT("Alle", erg_countries)), 1, IF(OR(EXACT(D66,erg_countries)), 1, 0)))</f>
        <v/>
      </c>
    </row>
    <row r="67" spans="1:9" x14ac:dyDescent="0.25">
      <c r="A67" s="7"/>
      <c r="B67" s="7"/>
      <c r="C67" s="7"/>
      <c r="D67" s="7"/>
      <c r="F67" s="7" t="str" cm="1">
        <f t="array" ref="F67">IF(A67="", "", IF(OR(EXACT("Alle", erg_companies)), 1, IF(OR(EXACT(A67,erg_companies)), 1, 0)))</f>
        <v/>
      </c>
      <c r="G67" s="7" t="str" cm="1">
        <f t="array" ref="G67">IF(B67="", "", IF(OR(EXACT("Alle", erg_suppliers)), 1, IF(OR(EXACT(B67,erg_suppliers)), 1, 0)))</f>
        <v/>
      </c>
      <c r="H67" s="7" t="str" cm="1">
        <f t="array" ref="H67">IF(C67="", "", IF(OR(EXACT("Alle", erg_cn_codes)), 1, IF(OR(EXACT(C67,erg_cn_codes)), 1, 0)))</f>
        <v/>
      </c>
      <c r="I67" s="7" t="str" cm="1">
        <f t="array" ref="I67">IF(D67="", "", IF(OR(EXACT("Alle", erg_countries)), 1, IF(OR(EXACT(D67,erg_countries)), 1, 0)))</f>
        <v/>
      </c>
    </row>
    <row r="68" spans="1:9" x14ac:dyDescent="0.25">
      <c r="A68" s="7"/>
      <c r="B68" s="7"/>
      <c r="C68" s="7"/>
      <c r="D68" s="7"/>
      <c r="F68" s="7" t="str" cm="1">
        <f t="array" ref="F68">IF(A68="", "", IF(OR(EXACT("Alle", erg_companies)), 1, IF(OR(EXACT(A68,erg_companies)), 1, 0)))</f>
        <v/>
      </c>
      <c r="G68" s="7" t="str" cm="1">
        <f t="array" ref="G68">IF(B68="", "", IF(OR(EXACT("Alle", erg_suppliers)), 1, IF(OR(EXACT(B68,erg_suppliers)), 1, 0)))</f>
        <v/>
      </c>
      <c r="H68" s="7" t="str" cm="1">
        <f t="array" ref="H68">IF(C68="", "", IF(OR(EXACT("Alle", erg_cn_codes)), 1, IF(OR(EXACT(C68,erg_cn_codes)), 1, 0)))</f>
        <v/>
      </c>
      <c r="I68" s="7" t="str" cm="1">
        <f t="array" ref="I68">IF(D68="", "", IF(OR(EXACT("Alle", erg_countries)), 1, IF(OR(EXACT(D68,erg_countries)), 1, 0)))</f>
        <v/>
      </c>
    </row>
    <row r="69" spans="1:9" x14ac:dyDescent="0.25">
      <c r="A69" s="7"/>
      <c r="B69" s="7"/>
      <c r="C69" s="7"/>
      <c r="D69" s="7"/>
      <c r="F69" s="7" t="str" cm="1">
        <f t="array" ref="F69">IF(A69="", "", IF(OR(EXACT("Alle", erg_companies)), 1, IF(OR(EXACT(A69,erg_companies)), 1, 0)))</f>
        <v/>
      </c>
      <c r="G69" s="7" t="str" cm="1">
        <f t="array" ref="G69">IF(B69="", "", IF(OR(EXACT("Alle", erg_suppliers)), 1, IF(OR(EXACT(B69,erg_suppliers)), 1, 0)))</f>
        <v/>
      </c>
      <c r="H69" s="7" t="str" cm="1">
        <f t="array" ref="H69">IF(C69="", "", IF(OR(EXACT("Alle", erg_cn_codes)), 1, IF(OR(EXACT(C69,erg_cn_codes)), 1, 0)))</f>
        <v/>
      </c>
      <c r="I69" s="7" t="str" cm="1">
        <f t="array" ref="I69">IF(D69="", "", IF(OR(EXACT("Alle", erg_countries)), 1, IF(OR(EXACT(D69,erg_countries)), 1, 0)))</f>
        <v/>
      </c>
    </row>
    <row r="70" spans="1:9" x14ac:dyDescent="0.25">
      <c r="A70" s="7"/>
      <c r="B70" s="7"/>
      <c r="C70" s="7"/>
      <c r="D70" s="7"/>
      <c r="F70" s="7" t="str" cm="1">
        <f t="array" ref="F70">IF(A70="", "", IF(OR(EXACT("Alle", erg_companies)), 1, IF(OR(EXACT(A70,erg_companies)), 1, 0)))</f>
        <v/>
      </c>
      <c r="G70" s="7" t="str" cm="1">
        <f t="array" ref="G70">IF(B70="", "", IF(OR(EXACT("Alle", erg_suppliers)), 1, IF(OR(EXACT(B70,erg_suppliers)), 1, 0)))</f>
        <v/>
      </c>
      <c r="H70" s="7" t="str" cm="1">
        <f t="array" ref="H70">IF(C70="", "", IF(OR(EXACT("Alle", erg_cn_codes)), 1, IF(OR(EXACT(C70,erg_cn_codes)), 1, 0)))</f>
        <v/>
      </c>
      <c r="I70" s="7" t="str" cm="1">
        <f t="array" ref="I70">IF(D70="", "", IF(OR(EXACT("Alle", erg_countries)), 1, IF(OR(EXACT(D70,erg_countries)), 1, 0)))</f>
        <v/>
      </c>
    </row>
    <row r="71" spans="1:9" x14ac:dyDescent="0.25">
      <c r="A71" s="7"/>
      <c r="B71" s="7"/>
      <c r="C71" s="7"/>
      <c r="D71" s="7"/>
      <c r="F71" s="7" t="str" cm="1">
        <f t="array" ref="F71">IF(A71="", "", IF(OR(EXACT("Alle", erg_companies)), 1, IF(OR(EXACT(A71,erg_companies)), 1, 0)))</f>
        <v/>
      </c>
      <c r="G71" s="7" t="str" cm="1">
        <f t="array" ref="G71">IF(B71="", "", IF(OR(EXACT("Alle", erg_suppliers)), 1, IF(OR(EXACT(B71,erg_suppliers)), 1, 0)))</f>
        <v/>
      </c>
      <c r="H71" s="7" t="str" cm="1">
        <f t="array" ref="H71">IF(C71="", "", IF(OR(EXACT("Alle", erg_cn_codes)), 1, IF(OR(EXACT(C71,erg_cn_codes)), 1, 0)))</f>
        <v/>
      </c>
      <c r="I71" s="7" t="str" cm="1">
        <f t="array" ref="I71">IF(D71="", "", IF(OR(EXACT("Alle", erg_countries)), 1, IF(OR(EXACT(D71,erg_countries)), 1, 0)))</f>
        <v/>
      </c>
    </row>
    <row r="72" spans="1:9" x14ac:dyDescent="0.25">
      <c r="A72" s="7"/>
      <c r="B72" s="7"/>
      <c r="C72" s="7"/>
      <c r="D72" s="7"/>
      <c r="F72" s="7" t="str" cm="1">
        <f t="array" ref="F72">IF(A72="", "", IF(OR(EXACT("Alle", erg_companies)), 1, IF(OR(EXACT(A72,erg_companies)), 1, 0)))</f>
        <v/>
      </c>
      <c r="G72" s="7" t="str" cm="1">
        <f t="array" ref="G72">IF(B72="", "", IF(OR(EXACT("Alle", erg_suppliers)), 1, IF(OR(EXACT(B72,erg_suppliers)), 1, 0)))</f>
        <v/>
      </c>
      <c r="H72" s="7" t="str" cm="1">
        <f t="array" ref="H72">IF(C72="", "", IF(OR(EXACT("Alle", erg_cn_codes)), 1, IF(OR(EXACT(C72,erg_cn_codes)), 1, 0)))</f>
        <v/>
      </c>
      <c r="I72" s="7" t="str" cm="1">
        <f t="array" ref="I72">IF(D72="", "", IF(OR(EXACT("Alle", erg_countries)), 1, IF(OR(EXACT(D72,erg_countries)), 1, 0)))</f>
        <v/>
      </c>
    </row>
    <row r="73" spans="1:9" x14ac:dyDescent="0.25">
      <c r="A73" s="7"/>
      <c r="B73" s="7"/>
      <c r="C73" s="7"/>
      <c r="D73" s="7"/>
      <c r="F73" s="7" t="str" cm="1">
        <f t="array" ref="F73">IF(A73="", "", IF(OR(EXACT("Alle", erg_companies)), 1, IF(OR(EXACT(A73,erg_companies)), 1, 0)))</f>
        <v/>
      </c>
      <c r="G73" s="7" t="str" cm="1">
        <f t="array" ref="G73">IF(B73="", "", IF(OR(EXACT("Alle", erg_suppliers)), 1, IF(OR(EXACT(B73,erg_suppliers)), 1, 0)))</f>
        <v/>
      </c>
      <c r="H73" s="7" t="str" cm="1">
        <f t="array" ref="H73">IF(C73="", "", IF(OR(EXACT("Alle", erg_cn_codes)), 1, IF(OR(EXACT(C73,erg_cn_codes)), 1, 0)))</f>
        <v/>
      </c>
      <c r="I73" s="7" t="str" cm="1">
        <f t="array" ref="I73">IF(D73="", "", IF(OR(EXACT("Alle", erg_countries)), 1, IF(OR(EXACT(D73,erg_countries)), 1, 0)))</f>
        <v/>
      </c>
    </row>
    <row r="74" spans="1:9" x14ac:dyDescent="0.25">
      <c r="A74" s="7"/>
      <c r="B74" s="7"/>
      <c r="C74" s="7"/>
      <c r="D74" s="7"/>
      <c r="F74" s="7" t="str" cm="1">
        <f t="array" ref="F74">IF(A74="", "", IF(OR(EXACT("Alle", erg_companies)), 1, IF(OR(EXACT(A74,erg_companies)), 1, 0)))</f>
        <v/>
      </c>
      <c r="G74" s="7" t="str" cm="1">
        <f t="array" ref="G74">IF(B74="", "", IF(OR(EXACT("Alle", erg_suppliers)), 1, IF(OR(EXACT(B74,erg_suppliers)), 1, 0)))</f>
        <v/>
      </c>
      <c r="H74" s="7" t="str" cm="1">
        <f t="array" ref="H74">IF(C74="", "", IF(OR(EXACT("Alle", erg_cn_codes)), 1, IF(OR(EXACT(C74,erg_cn_codes)), 1, 0)))</f>
        <v/>
      </c>
      <c r="I74" s="7" t="str" cm="1">
        <f t="array" ref="I74">IF(D74="", "", IF(OR(EXACT("Alle", erg_countries)), 1, IF(OR(EXACT(D74,erg_countries)), 1, 0)))</f>
        <v/>
      </c>
    </row>
    <row r="75" spans="1:9" x14ac:dyDescent="0.25">
      <c r="A75" s="7"/>
      <c r="B75" s="7"/>
      <c r="C75" s="7"/>
      <c r="D75" s="7"/>
      <c r="F75" s="7" t="str" cm="1">
        <f t="array" ref="F75">IF(A75="", "", IF(OR(EXACT("Alle", erg_companies)), 1, IF(OR(EXACT(A75,erg_companies)), 1, 0)))</f>
        <v/>
      </c>
      <c r="G75" s="7" t="str" cm="1">
        <f t="array" ref="G75">IF(B75="", "", IF(OR(EXACT("Alle", erg_suppliers)), 1, IF(OR(EXACT(B75,erg_suppliers)), 1, 0)))</f>
        <v/>
      </c>
      <c r="H75" s="7" t="str" cm="1">
        <f t="array" ref="H75">IF(C75="", "", IF(OR(EXACT("Alle", erg_cn_codes)), 1, IF(OR(EXACT(C75,erg_cn_codes)), 1, 0)))</f>
        <v/>
      </c>
      <c r="I75" s="7" t="str" cm="1">
        <f t="array" ref="I75">IF(D75="", "", IF(OR(EXACT("Alle", erg_countries)), 1, IF(OR(EXACT(D75,erg_countries)), 1, 0)))</f>
        <v/>
      </c>
    </row>
    <row r="76" spans="1:9" x14ac:dyDescent="0.25">
      <c r="A76" s="7"/>
      <c r="B76" s="7"/>
      <c r="C76" s="7"/>
      <c r="D76" s="7"/>
      <c r="F76" s="7" t="str" cm="1">
        <f t="array" ref="F76">IF(A76="", "", IF(OR(EXACT("Alle", erg_companies)), 1, IF(OR(EXACT(A76,erg_companies)), 1, 0)))</f>
        <v/>
      </c>
      <c r="G76" s="7" t="str" cm="1">
        <f t="array" ref="G76">IF(B76="", "", IF(OR(EXACT("Alle", erg_suppliers)), 1, IF(OR(EXACT(B76,erg_suppliers)), 1, 0)))</f>
        <v/>
      </c>
      <c r="H76" s="7" t="str" cm="1">
        <f t="array" ref="H76">IF(C76="", "", IF(OR(EXACT("Alle", erg_cn_codes)), 1, IF(OR(EXACT(C76,erg_cn_codes)), 1, 0)))</f>
        <v/>
      </c>
      <c r="I76" s="7" t="str" cm="1">
        <f t="array" ref="I76">IF(D76="", "", IF(OR(EXACT("Alle", erg_countries)), 1, IF(OR(EXACT(D76,erg_countries)), 1, 0)))</f>
        <v/>
      </c>
    </row>
    <row r="77" spans="1:9" x14ac:dyDescent="0.25">
      <c r="A77" s="7"/>
      <c r="B77" s="7"/>
      <c r="C77" s="7"/>
      <c r="D77" s="7"/>
      <c r="F77" s="7" t="str" cm="1">
        <f t="array" ref="F77">IF(A77="", "", IF(OR(EXACT("Alle", erg_companies)), 1, IF(OR(EXACT(A77,erg_companies)), 1, 0)))</f>
        <v/>
      </c>
      <c r="G77" s="7" t="str" cm="1">
        <f t="array" ref="G77">IF(B77="", "", IF(OR(EXACT("Alle", erg_suppliers)), 1, IF(OR(EXACT(B77,erg_suppliers)), 1, 0)))</f>
        <v/>
      </c>
      <c r="H77" s="7" t="str" cm="1">
        <f t="array" ref="H77">IF(C77="", "", IF(OR(EXACT("Alle", erg_cn_codes)), 1, IF(OR(EXACT(C77,erg_cn_codes)), 1, 0)))</f>
        <v/>
      </c>
      <c r="I77" s="7" t="str" cm="1">
        <f t="array" ref="I77">IF(D77="", "", IF(OR(EXACT("Alle", erg_countries)), 1, IF(OR(EXACT(D77,erg_countries)), 1, 0)))</f>
        <v/>
      </c>
    </row>
    <row r="78" spans="1:9" x14ac:dyDescent="0.25">
      <c r="A78" s="7"/>
      <c r="B78" s="7"/>
      <c r="C78" s="7"/>
      <c r="D78" s="7"/>
      <c r="F78" s="7" t="str" cm="1">
        <f t="array" ref="F78">IF(A78="", "", IF(OR(EXACT("Alle", erg_companies)), 1, IF(OR(EXACT(A78,erg_companies)), 1, 0)))</f>
        <v/>
      </c>
      <c r="G78" s="7" t="str" cm="1">
        <f t="array" ref="G78">IF(B78="", "", IF(OR(EXACT("Alle", erg_suppliers)), 1, IF(OR(EXACT(B78,erg_suppliers)), 1, 0)))</f>
        <v/>
      </c>
      <c r="H78" s="7" t="str" cm="1">
        <f t="array" ref="H78">IF(C78="", "", IF(OR(EXACT("Alle", erg_cn_codes)), 1, IF(OR(EXACT(C78,erg_cn_codes)), 1, 0)))</f>
        <v/>
      </c>
      <c r="I78" s="7" t="str" cm="1">
        <f t="array" ref="I78">IF(D78="", "", IF(OR(EXACT("Alle", erg_countries)), 1, IF(OR(EXACT(D78,erg_countries)), 1, 0)))</f>
        <v/>
      </c>
    </row>
    <row r="79" spans="1:9" x14ac:dyDescent="0.25">
      <c r="A79" s="7"/>
      <c r="B79" s="7"/>
      <c r="C79" s="7"/>
      <c r="D79" s="7"/>
      <c r="F79" s="7" t="str" cm="1">
        <f t="array" ref="F79">IF(A79="", "", IF(OR(EXACT("Alle", erg_companies)), 1, IF(OR(EXACT(A79,erg_companies)), 1, 0)))</f>
        <v/>
      </c>
      <c r="G79" s="7" t="str" cm="1">
        <f t="array" ref="G79">IF(B79="", "", IF(OR(EXACT("Alle", erg_suppliers)), 1, IF(OR(EXACT(B79,erg_suppliers)), 1, 0)))</f>
        <v/>
      </c>
      <c r="H79" s="7" t="str" cm="1">
        <f t="array" ref="H79">IF(C79="", "", IF(OR(EXACT("Alle", erg_cn_codes)), 1, IF(OR(EXACT(C79,erg_cn_codes)), 1, 0)))</f>
        <v/>
      </c>
      <c r="I79" s="7" t="str" cm="1">
        <f t="array" ref="I79">IF(D79="", "", IF(OR(EXACT("Alle", erg_countries)), 1, IF(OR(EXACT(D79,erg_countries)), 1, 0)))</f>
        <v/>
      </c>
    </row>
    <row r="80" spans="1:9" x14ac:dyDescent="0.25">
      <c r="A80" s="7"/>
      <c r="B80" s="7"/>
      <c r="C80" s="7"/>
      <c r="D80" s="7"/>
      <c r="F80" s="7" t="str" cm="1">
        <f t="array" ref="F80">IF(A80="", "", IF(OR(EXACT("Alle", erg_companies)), 1, IF(OR(EXACT(A80,erg_companies)), 1, 0)))</f>
        <v/>
      </c>
      <c r="G80" s="7" t="str" cm="1">
        <f t="array" ref="G80">IF(B80="", "", IF(OR(EXACT("Alle", erg_suppliers)), 1, IF(OR(EXACT(B80,erg_suppliers)), 1, 0)))</f>
        <v/>
      </c>
      <c r="H80" s="7" t="str" cm="1">
        <f t="array" ref="H80">IF(C80="", "", IF(OR(EXACT("Alle", erg_cn_codes)), 1, IF(OR(EXACT(C80,erg_cn_codes)), 1, 0)))</f>
        <v/>
      </c>
      <c r="I80" s="7" t="str" cm="1">
        <f t="array" ref="I80">IF(D80="", "", IF(OR(EXACT("Alle", erg_countries)), 1, IF(OR(EXACT(D80,erg_countries)), 1, 0)))</f>
        <v/>
      </c>
    </row>
    <row r="81" spans="1:9" x14ac:dyDescent="0.25">
      <c r="A81" s="7"/>
      <c r="B81" s="7"/>
      <c r="C81" s="7"/>
      <c r="D81" s="7"/>
      <c r="F81" s="7" t="str" cm="1">
        <f t="array" ref="F81">IF(A81="", "", IF(OR(EXACT("Alle", erg_companies)), 1, IF(OR(EXACT(A81,erg_companies)), 1, 0)))</f>
        <v/>
      </c>
      <c r="G81" s="7" t="str" cm="1">
        <f t="array" ref="G81">IF(B81="", "", IF(OR(EXACT("Alle", erg_suppliers)), 1, IF(OR(EXACT(B81,erg_suppliers)), 1, 0)))</f>
        <v/>
      </c>
      <c r="H81" s="7" t="str" cm="1">
        <f t="array" ref="H81">IF(C81="", "", IF(OR(EXACT("Alle", erg_cn_codes)), 1, IF(OR(EXACT(C81,erg_cn_codes)), 1, 0)))</f>
        <v/>
      </c>
      <c r="I81" s="7" t="str" cm="1">
        <f t="array" ref="I81">IF(D81="", "", IF(OR(EXACT("Alle", erg_countries)), 1, IF(OR(EXACT(D81,erg_countries)), 1, 0)))</f>
        <v/>
      </c>
    </row>
    <row r="82" spans="1:9" x14ac:dyDescent="0.25">
      <c r="A82" s="7"/>
      <c r="B82" s="7"/>
      <c r="C82" s="7"/>
      <c r="D82" s="7"/>
      <c r="F82" s="7" t="str" cm="1">
        <f t="array" ref="F82">IF(A82="", "", IF(OR(EXACT("Alle", erg_companies)), 1, IF(OR(EXACT(A82,erg_companies)), 1, 0)))</f>
        <v/>
      </c>
      <c r="G82" s="7" t="str" cm="1">
        <f t="array" ref="G82">IF(B82="", "", IF(OR(EXACT("Alle", erg_suppliers)), 1, IF(OR(EXACT(B82,erg_suppliers)), 1, 0)))</f>
        <v/>
      </c>
      <c r="H82" s="7" t="str" cm="1">
        <f t="array" ref="H82">IF(C82="", "", IF(OR(EXACT("Alle", erg_cn_codes)), 1, IF(OR(EXACT(C82,erg_cn_codes)), 1, 0)))</f>
        <v/>
      </c>
      <c r="I82" s="7" t="str" cm="1">
        <f t="array" ref="I82">IF(D82="", "", IF(OR(EXACT("Alle", erg_countries)), 1, IF(OR(EXACT(D82,erg_countries)), 1, 0)))</f>
        <v/>
      </c>
    </row>
    <row r="83" spans="1:9" x14ac:dyDescent="0.25">
      <c r="A83" s="7"/>
      <c r="B83" s="7"/>
      <c r="C83" s="7"/>
      <c r="D83" s="7"/>
      <c r="F83" s="7" t="str" cm="1">
        <f t="array" ref="F83">IF(A83="", "", IF(OR(EXACT("Alle", erg_companies)), 1, IF(OR(EXACT(A83,erg_companies)), 1, 0)))</f>
        <v/>
      </c>
      <c r="G83" s="7" t="str" cm="1">
        <f t="array" ref="G83">IF(B83="", "", IF(OR(EXACT("Alle", erg_suppliers)), 1, IF(OR(EXACT(B83,erg_suppliers)), 1, 0)))</f>
        <v/>
      </c>
      <c r="H83" s="7" t="str" cm="1">
        <f t="array" ref="H83">IF(C83="", "", IF(OR(EXACT("Alle", erg_cn_codes)), 1, IF(OR(EXACT(C83,erg_cn_codes)), 1, 0)))</f>
        <v/>
      </c>
      <c r="I83" s="7" t="str" cm="1">
        <f t="array" ref="I83">IF(D83="", "", IF(OR(EXACT("Alle", erg_countries)), 1, IF(OR(EXACT(D83,erg_countries)), 1, 0)))</f>
        <v/>
      </c>
    </row>
    <row r="84" spans="1:9" x14ac:dyDescent="0.25">
      <c r="A84" s="7"/>
      <c r="B84" s="7"/>
      <c r="C84" s="7"/>
      <c r="D84" s="7"/>
      <c r="F84" s="7" t="str" cm="1">
        <f t="array" ref="F84">IF(A84="", "", IF(OR(EXACT("Alle", erg_companies)), 1, IF(OR(EXACT(A84,erg_companies)), 1, 0)))</f>
        <v/>
      </c>
      <c r="G84" s="7" t="str" cm="1">
        <f t="array" ref="G84">IF(B84="", "", IF(OR(EXACT("Alle", erg_suppliers)), 1, IF(OR(EXACT(B84,erg_suppliers)), 1, 0)))</f>
        <v/>
      </c>
      <c r="H84" s="7" t="str" cm="1">
        <f t="array" ref="H84">IF(C84="", "", IF(OR(EXACT("Alle", erg_cn_codes)), 1, IF(OR(EXACT(C84,erg_cn_codes)), 1, 0)))</f>
        <v/>
      </c>
      <c r="I84" s="7" t="str" cm="1">
        <f t="array" ref="I84">IF(D84="", "", IF(OR(EXACT("Alle", erg_countries)), 1, IF(OR(EXACT(D84,erg_countries)), 1, 0)))</f>
        <v/>
      </c>
    </row>
    <row r="85" spans="1:9" x14ac:dyDescent="0.25">
      <c r="A85" s="7"/>
      <c r="B85" s="7"/>
      <c r="C85" s="7"/>
      <c r="D85" s="7"/>
      <c r="F85" s="7" t="str" cm="1">
        <f t="array" ref="F85">IF(A85="", "", IF(OR(EXACT("Alle", erg_companies)), 1, IF(OR(EXACT(A85,erg_companies)), 1, 0)))</f>
        <v/>
      </c>
      <c r="G85" s="7" t="str" cm="1">
        <f t="array" ref="G85">IF(B85="", "", IF(OR(EXACT("Alle", erg_suppliers)), 1, IF(OR(EXACT(B85,erg_suppliers)), 1, 0)))</f>
        <v/>
      </c>
      <c r="H85" s="7" t="str" cm="1">
        <f t="array" ref="H85">IF(C85="", "", IF(OR(EXACT("Alle", erg_cn_codes)), 1, IF(OR(EXACT(C85,erg_cn_codes)), 1, 0)))</f>
        <v/>
      </c>
      <c r="I85" s="7" t="str" cm="1">
        <f t="array" ref="I85">IF(D85="", "", IF(OR(EXACT("Alle", erg_countries)), 1, IF(OR(EXACT(D85,erg_countries)), 1, 0)))</f>
        <v/>
      </c>
    </row>
    <row r="86" spans="1:9" x14ac:dyDescent="0.25">
      <c r="A86" s="7"/>
      <c r="B86" s="7"/>
      <c r="C86" s="7"/>
      <c r="D86" s="7"/>
      <c r="F86" s="7" t="str" cm="1">
        <f t="array" ref="F86">IF(A86="", "", IF(OR(EXACT("Alle", erg_companies)), 1, IF(OR(EXACT(A86,erg_companies)), 1, 0)))</f>
        <v/>
      </c>
      <c r="G86" s="7" t="str" cm="1">
        <f t="array" ref="G86">IF(B86="", "", IF(OR(EXACT("Alle", erg_suppliers)), 1, IF(OR(EXACT(B86,erg_suppliers)), 1, 0)))</f>
        <v/>
      </c>
      <c r="H86" s="7" t="str" cm="1">
        <f t="array" ref="H86">IF(C86="", "", IF(OR(EXACT("Alle", erg_cn_codes)), 1, IF(OR(EXACT(C86,erg_cn_codes)), 1, 0)))</f>
        <v/>
      </c>
      <c r="I86" s="7" t="str" cm="1">
        <f t="array" ref="I86">IF(D86="", "", IF(OR(EXACT("Alle", erg_countries)), 1, IF(OR(EXACT(D86,erg_countries)), 1, 0)))</f>
        <v/>
      </c>
    </row>
    <row r="87" spans="1:9" x14ac:dyDescent="0.25">
      <c r="A87" s="7"/>
      <c r="B87" s="7"/>
      <c r="C87" s="7"/>
      <c r="D87" s="7"/>
      <c r="F87" s="7" t="str" cm="1">
        <f t="array" ref="F87">IF(A87="", "", IF(OR(EXACT("Alle", erg_companies)), 1, IF(OR(EXACT(A87,erg_companies)), 1, 0)))</f>
        <v/>
      </c>
      <c r="G87" s="7" t="str" cm="1">
        <f t="array" ref="G87">IF(B87="", "", IF(OR(EXACT("Alle", erg_suppliers)), 1, IF(OR(EXACT(B87,erg_suppliers)), 1, 0)))</f>
        <v/>
      </c>
      <c r="H87" s="7" t="str" cm="1">
        <f t="array" ref="H87">IF(C87="", "", IF(OR(EXACT("Alle", erg_cn_codes)), 1, IF(OR(EXACT(C87,erg_cn_codes)), 1, 0)))</f>
        <v/>
      </c>
      <c r="I87" s="7" t="str" cm="1">
        <f t="array" ref="I87">IF(D87="", "", IF(OR(EXACT("Alle", erg_countries)), 1, IF(OR(EXACT(D87,erg_countries)), 1, 0)))</f>
        <v/>
      </c>
    </row>
    <row r="88" spans="1:9" x14ac:dyDescent="0.25">
      <c r="A88" s="7"/>
      <c r="B88" s="7"/>
      <c r="C88" s="7"/>
      <c r="D88" s="7"/>
      <c r="F88" s="7" t="str" cm="1">
        <f t="array" ref="F88">IF(A88="", "", IF(OR(EXACT("Alle", erg_companies)), 1, IF(OR(EXACT(A88,erg_companies)), 1, 0)))</f>
        <v/>
      </c>
      <c r="G88" s="7" t="str" cm="1">
        <f t="array" ref="G88">IF(B88="", "", IF(OR(EXACT("Alle", erg_suppliers)), 1, IF(OR(EXACT(B88,erg_suppliers)), 1, 0)))</f>
        <v/>
      </c>
      <c r="H88" s="7" t="str" cm="1">
        <f t="array" ref="H88">IF(C88="", "", IF(OR(EXACT("Alle", erg_cn_codes)), 1, IF(OR(EXACT(C88,erg_cn_codes)), 1, 0)))</f>
        <v/>
      </c>
      <c r="I88" s="7" t="str" cm="1">
        <f t="array" ref="I88">IF(D88="", "", IF(OR(EXACT("Alle", erg_countries)), 1, IF(OR(EXACT(D88,erg_countries)), 1, 0)))</f>
        <v/>
      </c>
    </row>
    <row r="89" spans="1:9" x14ac:dyDescent="0.25">
      <c r="A89" s="7"/>
      <c r="B89" s="7"/>
      <c r="C89" s="7"/>
      <c r="D89" s="7"/>
      <c r="F89" s="7" t="str" cm="1">
        <f t="array" ref="F89">IF(A89="", "", IF(OR(EXACT("Alle", erg_companies)), 1, IF(OR(EXACT(A89,erg_companies)), 1, 0)))</f>
        <v/>
      </c>
      <c r="G89" s="7" t="str" cm="1">
        <f t="array" ref="G89">IF(B89="", "", IF(OR(EXACT("Alle", erg_suppliers)), 1, IF(OR(EXACT(B89,erg_suppliers)), 1, 0)))</f>
        <v/>
      </c>
      <c r="H89" s="7" t="str" cm="1">
        <f t="array" ref="H89">IF(C89="", "", IF(OR(EXACT("Alle", erg_cn_codes)), 1, IF(OR(EXACT(C89,erg_cn_codes)), 1, 0)))</f>
        <v/>
      </c>
      <c r="I89" s="7" t="str" cm="1">
        <f t="array" ref="I89">IF(D89="", "", IF(OR(EXACT("Alle", erg_countries)), 1, IF(OR(EXACT(D89,erg_countries)), 1, 0)))</f>
        <v/>
      </c>
    </row>
    <row r="90" spans="1:9" x14ac:dyDescent="0.25">
      <c r="A90" s="7"/>
      <c r="B90" s="7"/>
      <c r="C90" s="7"/>
      <c r="D90" s="7"/>
      <c r="F90" s="7" t="str" cm="1">
        <f t="array" ref="F90">IF(A90="", "", IF(OR(EXACT("Alle", erg_companies)), 1, IF(OR(EXACT(A90,erg_companies)), 1, 0)))</f>
        <v/>
      </c>
      <c r="G90" s="7" t="str" cm="1">
        <f t="array" ref="G90">IF(B90="", "", IF(OR(EXACT("Alle", erg_suppliers)), 1, IF(OR(EXACT(B90,erg_suppliers)), 1, 0)))</f>
        <v/>
      </c>
      <c r="H90" s="7" t="str" cm="1">
        <f t="array" ref="H90">IF(C90="", "", IF(OR(EXACT("Alle", erg_cn_codes)), 1, IF(OR(EXACT(C90,erg_cn_codes)), 1, 0)))</f>
        <v/>
      </c>
      <c r="I90" s="7" t="str" cm="1">
        <f t="array" ref="I90">IF(D90="", "", IF(OR(EXACT("Alle", erg_countries)), 1, IF(OR(EXACT(D90,erg_countries)), 1, 0)))</f>
        <v/>
      </c>
    </row>
    <row r="91" spans="1:9" x14ac:dyDescent="0.25">
      <c r="A91" s="7"/>
      <c r="B91" s="7"/>
      <c r="C91" s="7"/>
      <c r="D91" s="7"/>
      <c r="F91" s="7" t="str" cm="1">
        <f t="array" ref="F91">IF(A91="", "", IF(OR(EXACT("Alle", erg_companies)), 1, IF(OR(EXACT(A91,erg_companies)), 1, 0)))</f>
        <v/>
      </c>
      <c r="G91" s="7" t="str" cm="1">
        <f t="array" ref="G91">IF(B91="", "", IF(OR(EXACT("Alle", erg_suppliers)), 1, IF(OR(EXACT(B91,erg_suppliers)), 1, 0)))</f>
        <v/>
      </c>
      <c r="H91" s="7" t="str" cm="1">
        <f t="array" ref="H91">IF(C91="", "", IF(OR(EXACT("Alle", erg_cn_codes)), 1, IF(OR(EXACT(C91,erg_cn_codes)), 1, 0)))</f>
        <v/>
      </c>
      <c r="I91" s="7" t="str" cm="1">
        <f t="array" ref="I91">IF(D91="", "", IF(OR(EXACT("Alle", erg_countries)), 1, IF(OR(EXACT(D91,erg_countries)), 1, 0)))</f>
        <v/>
      </c>
    </row>
    <row r="92" spans="1:9" x14ac:dyDescent="0.25">
      <c r="A92" s="7"/>
      <c r="B92" s="7"/>
      <c r="C92" s="7"/>
      <c r="D92" s="7"/>
      <c r="F92" s="7" t="str" cm="1">
        <f t="array" ref="F92">IF(A92="", "", IF(OR(EXACT("Alle", erg_companies)), 1, IF(OR(EXACT(A92,erg_companies)), 1, 0)))</f>
        <v/>
      </c>
      <c r="G92" s="7" t="str" cm="1">
        <f t="array" ref="G92">IF(B92="", "", IF(OR(EXACT("Alle", erg_suppliers)), 1, IF(OR(EXACT(B92,erg_suppliers)), 1, 0)))</f>
        <v/>
      </c>
      <c r="H92" s="7" t="str" cm="1">
        <f t="array" ref="H92">IF(C92="", "", IF(OR(EXACT("Alle", erg_cn_codes)), 1, IF(OR(EXACT(C92,erg_cn_codes)), 1, 0)))</f>
        <v/>
      </c>
      <c r="I92" s="7" t="str" cm="1">
        <f t="array" ref="I92">IF(D92="", "", IF(OR(EXACT("Alle", erg_countries)), 1, IF(OR(EXACT(D92,erg_countries)), 1, 0)))</f>
        <v/>
      </c>
    </row>
    <row r="93" spans="1:9" x14ac:dyDescent="0.25">
      <c r="A93" s="7"/>
      <c r="B93" s="7"/>
      <c r="C93" s="7"/>
      <c r="D93" s="7"/>
      <c r="F93" s="7" t="str" cm="1">
        <f t="array" ref="F93">IF(A93="", "", IF(OR(EXACT("Alle", erg_companies)), 1, IF(OR(EXACT(A93,erg_companies)), 1, 0)))</f>
        <v/>
      </c>
      <c r="G93" s="7" t="str" cm="1">
        <f t="array" ref="G93">IF(B93="", "", IF(OR(EXACT("Alle", erg_suppliers)), 1, IF(OR(EXACT(B93,erg_suppliers)), 1, 0)))</f>
        <v/>
      </c>
      <c r="H93" s="7" t="str" cm="1">
        <f t="array" ref="H93">IF(C93="", "", IF(OR(EXACT("Alle", erg_cn_codes)), 1, IF(OR(EXACT(C93,erg_cn_codes)), 1, 0)))</f>
        <v/>
      </c>
      <c r="I93" s="7" t="str" cm="1">
        <f t="array" ref="I93">IF(D93="", "", IF(OR(EXACT("Alle", erg_countries)), 1, IF(OR(EXACT(D93,erg_countries)), 1, 0)))</f>
        <v/>
      </c>
    </row>
    <row r="94" spans="1:9" x14ac:dyDescent="0.25">
      <c r="A94" s="7"/>
      <c r="B94" s="7"/>
      <c r="C94" s="7"/>
      <c r="D94" s="7"/>
      <c r="F94" s="7" t="str" cm="1">
        <f t="array" ref="F94">IF(A94="", "", IF(OR(EXACT("Alle", erg_companies)), 1, IF(OR(EXACT(A94,erg_companies)), 1, 0)))</f>
        <v/>
      </c>
      <c r="G94" s="7" t="str" cm="1">
        <f t="array" ref="G94">IF(B94="", "", IF(OR(EXACT("Alle", erg_suppliers)), 1, IF(OR(EXACT(B94,erg_suppliers)), 1, 0)))</f>
        <v/>
      </c>
      <c r="H94" s="7" t="str" cm="1">
        <f t="array" ref="H94">IF(C94="", "", IF(OR(EXACT("Alle", erg_cn_codes)), 1, IF(OR(EXACT(C94,erg_cn_codes)), 1, 0)))</f>
        <v/>
      </c>
      <c r="I94" s="7" t="str" cm="1">
        <f t="array" ref="I94">IF(D94="", "", IF(OR(EXACT("Alle", erg_countries)), 1, IF(OR(EXACT(D94,erg_countries)), 1, 0)))</f>
        <v/>
      </c>
    </row>
    <row r="95" spans="1:9" x14ac:dyDescent="0.25">
      <c r="A95" s="7"/>
      <c r="B95" s="7"/>
      <c r="C95" s="7"/>
      <c r="D95" s="7"/>
      <c r="F95" s="7" t="str" cm="1">
        <f t="array" ref="F95">IF(A95="", "", IF(OR(EXACT("Alle", erg_companies)), 1, IF(OR(EXACT(A95,erg_companies)), 1, 0)))</f>
        <v/>
      </c>
      <c r="G95" s="7" t="str" cm="1">
        <f t="array" ref="G95">IF(B95="", "", IF(OR(EXACT("Alle", erg_suppliers)), 1, IF(OR(EXACT(B95,erg_suppliers)), 1, 0)))</f>
        <v/>
      </c>
      <c r="H95" s="7" t="str" cm="1">
        <f t="array" ref="H95">IF(C95="", "", IF(OR(EXACT("Alle", erg_cn_codes)), 1, IF(OR(EXACT(C95,erg_cn_codes)), 1, 0)))</f>
        <v/>
      </c>
      <c r="I95" s="7" t="str" cm="1">
        <f t="array" ref="I95">IF(D95="", "", IF(OR(EXACT("Alle", erg_countries)), 1, IF(OR(EXACT(D95,erg_countries)), 1, 0)))</f>
        <v/>
      </c>
    </row>
    <row r="96" spans="1:9" x14ac:dyDescent="0.25">
      <c r="A96" s="7"/>
      <c r="B96" s="7"/>
      <c r="C96" s="7"/>
      <c r="D96" s="7"/>
      <c r="F96" s="7" t="str" cm="1">
        <f t="array" ref="F96">IF(A96="", "", IF(OR(EXACT("Alle", erg_companies)), 1, IF(OR(EXACT(A96,erg_companies)), 1, 0)))</f>
        <v/>
      </c>
      <c r="G96" s="7" t="str" cm="1">
        <f t="array" ref="G96">IF(B96="", "", IF(OR(EXACT("Alle", erg_suppliers)), 1, IF(OR(EXACT(B96,erg_suppliers)), 1, 0)))</f>
        <v/>
      </c>
      <c r="H96" s="7" t="str" cm="1">
        <f t="array" ref="H96">IF(C96="", "", IF(OR(EXACT("Alle", erg_cn_codes)), 1, IF(OR(EXACT(C96,erg_cn_codes)), 1, 0)))</f>
        <v/>
      </c>
      <c r="I96" s="7" t="str" cm="1">
        <f t="array" ref="I96">IF(D96="", "", IF(OR(EXACT("Alle", erg_countries)), 1, IF(OR(EXACT(D96,erg_countries)), 1, 0)))</f>
        <v/>
      </c>
    </row>
    <row r="97" spans="1:9" x14ac:dyDescent="0.25">
      <c r="A97" s="7"/>
      <c r="B97" s="7"/>
      <c r="C97" s="7"/>
      <c r="D97" s="7"/>
      <c r="F97" s="7" t="str" cm="1">
        <f t="array" ref="F97">IF(A97="", "", IF(OR(EXACT("Alle", erg_companies)), 1, IF(OR(EXACT(A97,erg_companies)), 1, 0)))</f>
        <v/>
      </c>
      <c r="G97" s="7" t="str" cm="1">
        <f t="array" ref="G97">IF(B97="", "", IF(OR(EXACT("Alle", erg_suppliers)), 1, IF(OR(EXACT(B97,erg_suppliers)), 1, 0)))</f>
        <v/>
      </c>
      <c r="H97" s="7" t="str" cm="1">
        <f t="array" ref="H97">IF(C97="", "", IF(OR(EXACT("Alle", erg_cn_codes)), 1, IF(OR(EXACT(C97,erg_cn_codes)), 1, 0)))</f>
        <v/>
      </c>
      <c r="I97" s="7" t="str" cm="1">
        <f t="array" ref="I97">IF(D97="", "", IF(OR(EXACT("Alle", erg_countries)), 1, IF(OR(EXACT(D97,erg_countries)), 1, 0)))</f>
        <v/>
      </c>
    </row>
    <row r="98" spans="1:9" x14ac:dyDescent="0.25">
      <c r="A98" s="7"/>
      <c r="B98" s="7"/>
      <c r="C98" s="7"/>
      <c r="D98" s="7"/>
      <c r="F98" s="7" t="str" cm="1">
        <f t="array" ref="F98">IF(A98="", "", IF(OR(EXACT("Alle", erg_companies)), 1, IF(OR(EXACT(A98,erg_companies)), 1, 0)))</f>
        <v/>
      </c>
      <c r="G98" s="7" t="str" cm="1">
        <f t="array" ref="G98">IF(B98="", "", IF(OR(EXACT("Alle", erg_suppliers)), 1, IF(OR(EXACT(B98,erg_suppliers)), 1, 0)))</f>
        <v/>
      </c>
      <c r="H98" s="7" t="str" cm="1">
        <f t="array" ref="H98">IF(C98="", "", IF(OR(EXACT("Alle", erg_cn_codes)), 1, IF(OR(EXACT(C98,erg_cn_codes)), 1, 0)))</f>
        <v/>
      </c>
      <c r="I98" s="7" t="str" cm="1">
        <f t="array" ref="I98">IF(D98="", "", IF(OR(EXACT("Alle", erg_countries)), 1, IF(OR(EXACT(D98,erg_countries)), 1, 0)))</f>
        <v/>
      </c>
    </row>
    <row r="99" spans="1:9" x14ac:dyDescent="0.25">
      <c r="A99" s="7"/>
      <c r="B99" s="7"/>
      <c r="C99" s="7"/>
      <c r="D99" s="7"/>
      <c r="F99" s="7" t="str" cm="1">
        <f t="array" ref="F99">IF(A99="", "", IF(OR(EXACT("Alle", erg_companies)), 1, IF(OR(EXACT(A99,erg_companies)), 1, 0)))</f>
        <v/>
      </c>
      <c r="G99" s="7" t="str" cm="1">
        <f t="array" ref="G99">IF(B99="", "", IF(OR(EXACT("Alle", erg_suppliers)), 1, IF(OR(EXACT(B99,erg_suppliers)), 1, 0)))</f>
        <v/>
      </c>
      <c r="H99" s="7" t="str" cm="1">
        <f t="array" ref="H99">IF(C99="", "", IF(OR(EXACT("Alle", erg_cn_codes)), 1, IF(OR(EXACT(C99,erg_cn_codes)), 1, 0)))</f>
        <v/>
      </c>
      <c r="I99" s="7" t="str" cm="1">
        <f t="array" ref="I99">IF(D99="", "", IF(OR(EXACT("Alle", erg_countries)), 1, IF(OR(EXACT(D99,erg_countries)), 1, 0)))</f>
        <v/>
      </c>
    </row>
    <row r="100" spans="1:9" x14ac:dyDescent="0.25">
      <c r="A100" s="7"/>
      <c r="B100" s="7"/>
      <c r="C100" s="7"/>
      <c r="D100" s="7"/>
      <c r="F100" s="7" t="str" cm="1">
        <f t="array" ref="F100">IF(A100="", "", IF(OR(EXACT("Alle", erg_companies)), 1, IF(OR(EXACT(A100,erg_companies)), 1, 0)))</f>
        <v/>
      </c>
      <c r="G100" s="7" t="str" cm="1">
        <f t="array" ref="G100">IF(B100="", "", IF(OR(EXACT("Alle", erg_suppliers)), 1, IF(OR(EXACT(B100,erg_suppliers)), 1, 0)))</f>
        <v/>
      </c>
      <c r="H100" s="7" t="str" cm="1">
        <f t="array" ref="H100">IF(C100="", "", IF(OR(EXACT("Alle", erg_cn_codes)), 1, IF(OR(EXACT(C100,erg_cn_codes)), 1, 0)))</f>
        <v/>
      </c>
      <c r="I100" s="7" t="str" cm="1">
        <f t="array" ref="I100">IF(D100="", "", IF(OR(EXACT("Alle", erg_countries)), 1, IF(OR(EXACT(D100,erg_countries)), 1, 0)))</f>
        <v/>
      </c>
    </row>
    <row r="101" spans="1:9" x14ac:dyDescent="0.25">
      <c r="A101" s="7"/>
      <c r="B101" s="7"/>
      <c r="C101" s="7"/>
      <c r="D101" s="7"/>
      <c r="F101" s="7" t="str" cm="1">
        <f t="array" ref="F101">IF(A101="", "", IF(OR(EXACT("Alle", erg_companies)), 1, IF(OR(EXACT(A101,erg_companies)), 1, 0)))</f>
        <v/>
      </c>
      <c r="G101" s="7" t="str" cm="1">
        <f t="array" ref="G101">IF(B101="", "", IF(OR(EXACT("Alle", erg_suppliers)), 1, IF(OR(EXACT(B101,erg_suppliers)), 1, 0)))</f>
        <v/>
      </c>
      <c r="H101" s="7" t="str" cm="1">
        <f t="array" ref="H101">IF(C101="", "", IF(OR(EXACT("Alle", erg_cn_codes)), 1, IF(OR(EXACT(C101,erg_cn_codes)), 1, 0)))</f>
        <v/>
      </c>
      <c r="I101" s="7" t="str" cm="1">
        <f t="array" ref="I101">IF(D101="", "", IF(OR(EXACT("Alle", erg_countries)), 1, IF(OR(EXACT(D101,erg_countries)), 1, 0)))</f>
        <v/>
      </c>
    </row>
    <row r="102" spans="1:9" x14ac:dyDescent="0.25">
      <c r="A102" s="7"/>
      <c r="B102" s="7"/>
      <c r="C102" s="7"/>
      <c r="D102" s="7"/>
      <c r="F102" s="7" t="str" cm="1">
        <f t="array" ref="F102">IF(A102="", "", IF(OR(EXACT("Alle", erg_companies)), 1, IF(OR(EXACT(A102,erg_companies)), 1, 0)))</f>
        <v/>
      </c>
      <c r="G102" s="7" t="str" cm="1">
        <f t="array" ref="G102">IF(B102="", "", IF(OR(EXACT("Alle", erg_suppliers)), 1, IF(OR(EXACT(B102,erg_suppliers)), 1, 0)))</f>
        <v/>
      </c>
      <c r="H102" s="7" t="str" cm="1">
        <f t="array" ref="H102">IF(C102="", "", IF(OR(EXACT("Alle", erg_cn_codes)), 1, IF(OR(EXACT(C102,erg_cn_codes)), 1, 0)))</f>
        <v/>
      </c>
      <c r="I102" s="7" t="str" cm="1">
        <f t="array" ref="I102">IF(D102="", "", IF(OR(EXACT("Alle", erg_countries)), 1, IF(OR(EXACT(D102,erg_countries)), 1, 0)))</f>
        <v/>
      </c>
    </row>
    <row r="103" spans="1:9" x14ac:dyDescent="0.25">
      <c r="A103" s="7"/>
      <c r="B103" s="7"/>
      <c r="C103" s="7"/>
      <c r="D103" s="7"/>
      <c r="F103" s="7" t="str" cm="1">
        <f t="array" ref="F103">IF(A103="", "", IF(OR(EXACT("Alle", erg_companies)), 1, IF(OR(EXACT(A103,erg_companies)), 1, 0)))</f>
        <v/>
      </c>
      <c r="G103" s="7" t="str" cm="1">
        <f t="array" ref="G103">IF(B103="", "", IF(OR(EXACT("Alle", erg_suppliers)), 1, IF(OR(EXACT(B103,erg_suppliers)), 1, 0)))</f>
        <v/>
      </c>
      <c r="H103" s="7" t="str" cm="1">
        <f t="array" ref="H103">IF(C103="", "", IF(OR(EXACT("Alle", erg_cn_codes)), 1, IF(OR(EXACT(C103,erg_cn_codes)), 1, 0)))</f>
        <v/>
      </c>
      <c r="I103" s="7" t="str" cm="1">
        <f t="array" ref="I103">IF(D103="", "", IF(OR(EXACT("Alle", erg_countries)), 1, IF(OR(EXACT(D103,erg_countries)), 1, 0)))</f>
        <v/>
      </c>
    </row>
    <row r="104" spans="1:9" x14ac:dyDescent="0.25">
      <c r="A104" s="7"/>
      <c r="B104" s="7"/>
      <c r="C104" s="7"/>
      <c r="D104" s="7"/>
      <c r="F104" s="7" t="str" cm="1">
        <f t="array" ref="F104">IF(A104="", "", IF(OR(EXACT("Alle", erg_companies)), 1, IF(OR(EXACT(A104,erg_companies)), 1, 0)))</f>
        <v/>
      </c>
      <c r="G104" s="7" t="str" cm="1">
        <f t="array" ref="G104">IF(B104="", "", IF(OR(EXACT("Alle", erg_suppliers)), 1, IF(OR(EXACT(B104,erg_suppliers)), 1, 0)))</f>
        <v/>
      </c>
      <c r="H104" s="7" t="str" cm="1">
        <f t="array" ref="H104">IF(C104="", "", IF(OR(EXACT("Alle", erg_cn_codes)), 1, IF(OR(EXACT(C104,erg_cn_codes)), 1, 0)))</f>
        <v/>
      </c>
      <c r="I104" s="7" t="str" cm="1">
        <f t="array" ref="I104">IF(D104="", "", IF(OR(EXACT("Alle", erg_countries)), 1, IF(OR(EXACT(D104,erg_countries)), 1, 0)))</f>
        <v/>
      </c>
    </row>
    <row r="105" spans="1:9" x14ac:dyDescent="0.25">
      <c r="A105" s="7"/>
      <c r="B105" s="7"/>
      <c r="C105" s="7"/>
      <c r="D105" s="7"/>
      <c r="F105" s="7" t="str" cm="1">
        <f t="array" ref="F105">IF(A105="", "", IF(OR(EXACT("Alle", erg_companies)), 1, IF(OR(EXACT(A105,erg_companies)), 1, 0)))</f>
        <v/>
      </c>
      <c r="G105" s="7" t="str" cm="1">
        <f t="array" ref="G105">IF(B105="", "", IF(OR(EXACT("Alle", erg_suppliers)), 1, IF(OR(EXACT(B105,erg_suppliers)), 1, 0)))</f>
        <v/>
      </c>
      <c r="H105" s="7" t="str" cm="1">
        <f t="array" ref="H105">IF(C105="", "", IF(OR(EXACT("Alle", erg_cn_codes)), 1, IF(OR(EXACT(C105,erg_cn_codes)), 1, 0)))</f>
        <v/>
      </c>
      <c r="I105" s="7" t="str" cm="1">
        <f t="array" ref="I105">IF(D105="", "", IF(OR(EXACT("Alle", erg_countries)), 1, IF(OR(EXACT(D105,erg_countries)), 1, 0)))</f>
        <v/>
      </c>
    </row>
    <row r="106" spans="1:9" x14ac:dyDescent="0.25">
      <c r="A106" s="7"/>
      <c r="B106" s="7"/>
      <c r="C106" s="7"/>
      <c r="D106" s="7"/>
      <c r="F106" s="7" t="str" cm="1">
        <f t="array" ref="F106">IF(A106="", "", IF(OR(EXACT("Alle", erg_companies)), 1, IF(OR(EXACT(A106,erg_companies)), 1, 0)))</f>
        <v/>
      </c>
      <c r="G106" s="7" t="str" cm="1">
        <f t="array" ref="G106">IF(B106="", "", IF(OR(EXACT("Alle", erg_suppliers)), 1, IF(OR(EXACT(B106,erg_suppliers)), 1, 0)))</f>
        <v/>
      </c>
      <c r="H106" s="7" t="str" cm="1">
        <f t="array" ref="H106">IF(C106="", "", IF(OR(EXACT("Alle", erg_cn_codes)), 1, IF(OR(EXACT(C106,erg_cn_codes)), 1, 0)))</f>
        <v/>
      </c>
      <c r="I106" s="7" t="str" cm="1">
        <f t="array" ref="I106">IF(D106="", "", IF(OR(EXACT("Alle", erg_countries)), 1, IF(OR(EXACT(D106,erg_countries)), 1, 0)))</f>
        <v/>
      </c>
    </row>
    <row r="107" spans="1:9" x14ac:dyDescent="0.25">
      <c r="A107" s="7"/>
      <c r="B107" s="7"/>
      <c r="C107" s="7"/>
      <c r="D107" s="7"/>
      <c r="F107" s="7" t="str" cm="1">
        <f t="array" ref="F107">IF(A107="", "", IF(OR(EXACT("Alle", erg_companies)), 1, IF(OR(EXACT(A107,erg_companies)), 1, 0)))</f>
        <v/>
      </c>
      <c r="G107" s="7" t="str" cm="1">
        <f t="array" ref="G107">IF(B107="", "", IF(OR(EXACT("Alle", erg_suppliers)), 1, IF(OR(EXACT(B107,erg_suppliers)), 1, 0)))</f>
        <v/>
      </c>
      <c r="H107" s="7" t="str" cm="1">
        <f t="array" ref="H107">IF(C107="", "", IF(OR(EXACT("Alle", erg_cn_codes)), 1, IF(OR(EXACT(C107,erg_cn_codes)), 1, 0)))</f>
        <v/>
      </c>
      <c r="I107" s="7" t="str" cm="1">
        <f t="array" ref="I107">IF(D107="", "", IF(OR(EXACT("Alle", erg_countries)), 1, IF(OR(EXACT(D107,erg_countries)), 1, 0)))</f>
        <v/>
      </c>
    </row>
    <row r="108" spans="1:9" x14ac:dyDescent="0.25">
      <c r="A108" s="7"/>
      <c r="B108" s="7"/>
      <c r="C108" s="7"/>
      <c r="D108" s="7"/>
      <c r="F108" s="7" t="str" cm="1">
        <f t="array" ref="F108">IF(A108="", "", IF(OR(EXACT("Alle", erg_companies)), 1, IF(OR(EXACT(A108,erg_companies)), 1, 0)))</f>
        <v/>
      </c>
      <c r="G108" s="7" t="str" cm="1">
        <f t="array" ref="G108">IF(B108="", "", IF(OR(EXACT("Alle", erg_suppliers)), 1, IF(OR(EXACT(B108,erg_suppliers)), 1, 0)))</f>
        <v/>
      </c>
      <c r="H108" s="7" t="str" cm="1">
        <f t="array" ref="H108">IF(C108="", "", IF(OR(EXACT("Alle", erg_cn_codes)), 1, IF(OR(EXACT(C108,erg_cn_codes)), 1, 0)))</f>
        <v/>
      </c>
      <c r="I108" s="7" t="str" cm="1">
        <f t="array" ref="I108">IF(D108="", "", IF(OR(EXACT("Alle", erg_countries)), 1, IF(OR(EXACT(D108,erg_countries)), 1, 0)))</f>
        <v/>
      </c>
    </row>
    <row r="109" spans="1:9" x14ac:dyDescent="0.25">
      <c r="A109" s="7"/>
      <c r="B109" s="7"/>
      <c r="C109" s="7"/>
      <c r="D109" s="7"/>
      <c r="F109" s="7" t="str" cm="1">
        <f t="array" ref="F109">IF(A109="", "", IF(OR(EXACT("Alle", erg_companies)), 1, IF(OR(EXACT(A109,erg_companies)), 1, 0)))</f>
        <v/>
      </c>
      <c r="G109" s="7" t="str" cm="1">
        <f t="array" ref="G109">IF(B109="", "", IF(OR(EXACT("Alle", erg_suppliers)), 1, IF(OR(EXACT(B109,erg_suppliers)), 1, 0)))</f>
        <v/>
      </c>
      <c r="H109" s="7" t="str" cm="1">
        <f t="array" ref="H109">IF(C109="", "", IF(OR(EXACT("Alle", erg_cn_codes)), 1, IF(OR(EXACT(C109,erg_cn_codes)), 1, 0)))</f>
        <v/>
      </c>
      <c r="I109" s="7" t="str" cm="1">
        <f t="array" ref="I109">IF(D109="", "", IF(OR(EXACT("Alle", erg_countries)), 1, IF(OR(EXACT(D109,erg_countries)), 1, 0)))</f>
        <v/>
      </c>
    </row>
    <row r="110" spans="1:9" x14ac:dyDescent="0.25">
      <c r="A110" s="7"/>
      <c r="B110" s="7"/>
      <c r="C110" s="7"/>
      <c r="D110" s="7"/>
      <c r="F110" s="7" t="str" cm="1">
        <f t="array" ref="F110">IF(A110="", "", IF(OR(EXACT("Alle", erg_companies)), 1, IF(OR(EXACT(A110,erg_companies)), 1, 0)))</f>
        <v/>
      </c>
      <c r="G110" s="7" t="str" cm="1">
        <f t="array" ref="G110">IF(B110="", "", IF(OR(EXACT("Alle", erg_suppliers)), 1, IF(OR(EXACT(B110,erg_suppliers)), 1, 0)))</f>
        <v/>
      </c>
      <c r="H110" s="7" t="str" cm="1">
        <f t="array" ref="H110">IF(C110="", "", IF(OR(EXACT("Alle", erg_cn_codes)), 1, IF(OR(EXACT(C110,erg_cn_codes)), 1, 0)))</f>
        <v/>
      </c>
      <c r="I110" s="7" t="str" cm="1">
        <f t="array" ref="I110">IF(D110="", "", IF(OR(EXACT("Alle", erg_countries)), 1, IF(OR(EXACT(D110,erg_countries)), 1, 0)))</f>
        <v/>
      </c>
    </row>
    <row r="111" spans="1:9" x14ac:dyDescent="0.25">
      <c r="A111" s="7"/>
      <c r="B111" s="7"/>
      <c r="C111" s="7"/>
      <c r="D111" s="7"/>
      <c r="F111" s="7" t="str" cm="1">
        <f t="array" ref="F111">IF(A111="", "", IF(OR(EXACT("Alle", erg_companies)), 1, IF(OR(EXACT(A111,erg_companies)), 1, 0)))</f>
        <v/>
      </c>
      <c r="G111" s="7" t="str" cm="1">
        <f t="array" ref="G111">IF(B111="", "", IF(OR(EXACT("Alle", erg_suppliers)), 1, IF(OR(EXACT(B111,erg_suppliers)), 1, 0)))</f>
        <v/>
      </c>
      <c r="H111" s="7" t="str" cm="1">
        <f t="array" ref="H111">IF(C111="", "", IF(OR(EXACT("Alle", erg_cn_codes)), 1, IF(OR(EXACT(C111,erg_cn_codes)), 1, 0)))</f>
        <v/>
      </c>
      <c r="I111" s="7" t="str" cm="1">
        <f t="array" ref="I111">IF(D111="", "", IF(OR(EXACT("Alle", erg_countries)), 1, IF(OR(EXACT(D111,erg_countries)), 1, 0)))</f>
        <v/>
      </c>
    </row>
    <row r="112" spans="1:9" x14ac:dyDescent="0.25">
      <c r="A112" s="7"/>
      <c r="B112" s="7"/>
      <c r="C112" s="7"/>
      <c r="D112" s="7"/>
      <c r="F112" s="7" t="str" cm="1">
        <f t="array" ref="F112">IF(A112="", "", IF(OR(EXACT("Alle", erg_companies)), 1, IF(OR(EXACT(A112,erg_companies)), 1, 0)))</f>
        <v/>
      </c>
      <c r="G112" s="7" t="str" cm="1">
        <f t="array" ref="G112">IF(B112="", "", IF(OR(EXACT("Alle", erg_suppliers)), 1, IF(OR(EXACT(B112,erg_suppliers)), 1, 0)))</f>
        <v/>
      </c>
      <c r="H112" s="7" t="str" cm="1">
        <f t="array" ref="H112">IF(C112="", "", IF(OR(EXACT("Alle", erg_cn_codes)), 1, IF(OR(EXACT(C112,erg_cn_codes)), 1, 0)))</f>
        <v/>
      </c>
      <c r="I112" s="7" t="str" cm="1">
        <f t="array" ref="I112">IF(D112="", "", IF(OR(EXACT("Alle", erg_countries)), 1, IF(OR(EXACT(D112,erg_countries)), 1, 0)))</f>
        <v/>
      </c>
    </row>
    <row r="113" spans="1:9" x14ac:dyDescent="0.25">
      <c r="A113" s="7"/>
      <c r="B113" s="7"/>
      <c r="C113" s="7"/>
      <c r="D113" s="7"/>
      <c r="F113" s="7" t="str" cm="1">
        <f t="array" ref="F113">IF(A113="", "", IF(OR(EXACT("Alle", erg_companies)), 1, IF(OR(EXACT(A113,erg_companies)), 1, 0)))</f>
        <v/>
      </c>
      <c r="G113" s="7" t="str" cm="1">
        <f t="array" ref="G113">IF(B113="", "", IF(OR(EXACT("Alle", erg_suppliers)), 1, IF(OR(EXACT(B113,erg_suppliers)), 1, 0)))</f>
        <v/>
      </c>
      <c r="H113" s="7" t="str" cm="1">
        <f t="array" ref="H113">IF(C113="", "", IF(OR(EXACT("Alle", erg_cn_codes)), 1, IF(OR(EXACT(C113,erg_cn_codes)), 1, 0)))</f>
        <v/>
      </c>
      <c r="I113" s="7" t="str" cm="1">
        <f t="array" ref="I113">IF(D113="", "", IF(OR(EXACT("Alle", erg_countries)), 1, IF(OR(EXACT(D113,erg_countries)), 1, 0)))</f>
        <v/>
      </c>
    </row>
    <row r="114" spans="1:9" x14ac:dyDescent="0.25">
      <c r="A114" s="7"/>
      <c r="B114" s="7"/>
      <c r="C114" s="7"/>
      <c r="D114" s="7"/>
      <c r="F114" s="7" t="str" cm="1">
        <f t="array" ref="F114">IF(A114="", "", IF(OR(EXACT("Alle", erg_companies)), 1, IF(OR(EXACT(A114,erg_companies)), 1, 0)))</f>
        <v/>
      </c>
      <c r="G114" s="7" t="str" cm="1">
        <f t="array" ref="G114">IF(B114="", "", IF(OR(EXACT("Alle", erg_suppliers)), 1, IF(OR(EXACT(B114,erg_suppliers)), 1, 0)))</f>
        <v/>
      </c>
      <c r="H114" s="7" t="str" cm="1">
        <f t="array" ref="H114">IF(C114="", "", IF(OR(EXACT("Alle", erg_cn_codes)), 1, IF(OR(EXACT(C114,erg_cn_codes)), 1, 0)))</f>
        <v/>
      </c>
      <c r="I114" s="7" t="str" cm="1">
        <f t="array" ref="I114">IF(D114="", "", IF(OR(EXACT("Alle", erg_countries)), 1, IF(OR(EXACT(D114,erg_countries)), 1, 0)))</f>
        <v/>
      </c>
    </row>
    <row r="115" spans="1:9" x14ac:dyDescent="0.25">
      <c r="A115" s="7"/>
      <c r="B115" s="7"/>
      <c r="C115" s="7"/>
      <c r="D115" s="7"/>
      <c r="F115" s="7" t="str" cm="1">
        <f t="array" ref="F115">IF(A115="", "", IF(OR(EXACT("Alle", erg_companies)), 1, IF(OR(EXACT(A115,erg_companies)), 1, 0)))</f>
        <v/>
      </c>
      <c r="G115" s="7" t="str" cm="1">
        <f t="array" ref="G115">IF(B115="", "", IF(OR(EXACT("Alle", erg_suppliers)), 1, IF(OR(EXACT(B115,erg_suppliers)), 1, 0)))</f>
        <v/>
      </c>
      <c r="H115" s="7" t="str" cm="1">
        <f t="array" ref="H115">IF(C115="", "", IF(OR(EXACT("Alle", erg_cn_codes)), 1, IF(OR(EXACT(C115,erg_cn_codes)), 1, 0)))</f>
        <v/>
      </c>
      <c r="I115" s="7" t="str" cm="1">
        <f t="array" ref="I115">IF(D115="", "", IF(OR(EXACT("Alle", erg_countries)), 1, IF(OR(EXACT(D115,erg_countries)), 1, 0)))</f>
        <v/>
      </c>
    </row>
    <row r="116" spans="1:9" x14ac:dyDescent="0.25">
      <c r="A116" s="7"/>
      <c r="B116" s="7"/>
      <c r="C116" s="7"/>
      <c r="D116" s="7"/>
      <c r="F116" s="7" t="str" cm="1">
        <f t="array" ref="F116">IF(A116="", "", IF(OR(EXACT("Alle", erg_companies)), 1, IF(OR(EXACT(A116,erg_companies)), 1, 0)))</f>
        <v/>
      </c>
      <c r="G116" s="7" t="str" cm="1">
        <f t="array" ref="G116">IF(B116="", "", IF(OR(EXACT("Alle", erg_suppliers)), 1, IF(OR(EXACT(B116,erg_suppliers)), 1, 0)))</f>
        <v/>
      </c>
      <c r="H116" s="7" t="str" cm="1">
        <f t="array" ref="H116">IF(C116="", "", IF(OR(EXACT("Alle", erg_cn_codes)), 1, IF(OR(EXACT(C116,erg_cn_codes)), 1, 0)))</f>
        <v/>
      </c>
      <c r="I116" s="7" t="str" cm="1">
        <f t="array" ref="I116">IF(D116="", "", IF(OR(EXACT("Alle", erg_countries)), 1, IF(OR(EXACT(D116,erg_countries)), 1, 0)))</f>
        <v/>
      </c>
    </row>
    <row r="117" spans="1:9" x14ac:dyDescent="0.25">
      <c r="A117" s="7"/>
      <c r="B117" s="7"/>
      <c r="C117" s="7"/>
      <c r="D117" s="7"/>
      <c r="F117" s="7" t="str" cm="1">
        <f t="array" ref="F117">IF(A117="", "", IF(OR(EXACT("Alle", erg_companies)), 1, IF(OR(EXACT(A117,erg_companies)), 1, 0)))</f>
        <v/>
      </c>
      <c r="G117" s="7" t="str" cm="1">
        <f t="array" ref="G117">IF(B117="", "", IF(OR(EXACT("Alle", erg_suppliers)), 1, IF(OR(EXACT(B117,erg_suppliers)), 1, 0)))</f>
        <v/>
      </c>
      <c r="H117" s="7" t="str" cm="1">
        <f t="array" ref="H117">IF(C117="", "", IF(OR(EXACT("Alle", erg_cn_codes)), 1, IF(OR(EXACT(C117,erg_cn_codes)), 1, 0)))</f>
        <v/>
      </c>
      <c r="I117" s="7" t="str" cm="1">
        <f t="array" ref="I117">IF(D117="", "", IF(OR(EXACT("Alle", erg_countries)), 1, IF(OR(EXACT(D117,erg_countries)), 1, 0)))</f>
        <v/>
      </c>
    </row>
    <row r="118" spans="1:9" x14ac:dyDescent="0.25">
      <c r="A118" s="7"/>
      <c r="B118" s="7"/>
      <c r="C118" s="7"/>
      <c r="D118" s="7"/>
      <c r="F118" s="7" t="str" cm="1">
        <f t="array" ref="F118">IF(A118="", "", IF(OR(EXACT("Alle", erg_companies)), 1, IF(OR(EXACT(A118,erg_companies)), 1, 0)))</f>
        <v/>
      </c>
      <c r="G118" s="7" t="str" cm="1">
        <f t="array" ref="G118">IF(B118="", "", IF(OR(EXACT("Alle", erg_suppliers)), 1, IF(OR(EXACT(B118,erg_suppliers)), 1, 0)))</f>
        <v/>
      </c>
      <c r="H118" s="7" t="str" cm="1">
        <f t="array" ref="H118">IF(C118="", "", IF(OR(EXACT("Alle", erg_cn_codes)), 1, IF(OR(EXACT(C118,erg_cn_codes)), 1, 0)))</f>
        <v/>
      </c>
      <c r="I118" s="7" t="str" cm="1">
        <f t="array" ref="I118">IF(D118="", "", IF(OR(EXACT("Alle", erg_countries)), 1, IF(OR(EXACT(D118,erg_countries)), 1, 0)))</f>
        <v/>
      </c>
    </row>
    <row r="119" spans="1:9" x14ac:dyDescent="0.25">
      <c r="A119" s="7"/>
      <c r="B119" s="7"/>
      <c r="C119" s="7"/>
      <c r="D119" s="7"/>
      <c r="F119" s="7" t="str" cm="1">
        <f t="array" ref="F119">IF(A119="", "", IF(OR(EXACT("Alle", erg_companies)), 1, IF(OR(EXACT(A119,erg_companies)), 1, 0)))</f>
        <v/>
      </c>
      <c r="G119" s="7" t="str" cm="1">
        <f t="array" ref="G119">IF(B119="", "", IF(OR(EXACT("Alle", erg_suppliers)), 1, IF(OR(EXACT(B119,erg_suppliers)), 1, 0)))</f>
        <v/>
      </c>
      <c r="H119" s="7" t="str" cm="1">
        <f t="array" ref="H119">IF(C119="", "", IF(OR(EXACT("Alle", erg_cn_codes)), 1, IF(OR(EXACT(C119,erg_cn_codes)), 1, 0)))</f>
        <v/>
      </c>
      <c r="I119" s="7" t="str" cm="1">
        <f t="array" ref="I119">IF(D119="", "", IF(OR(EXACT("Alle", erg_countries)), 1, IF(OR(EXACT(D119,erg_countries)), 1, 0)))</f>
        <v/>
      </c>
    </row>
    <row r="120" spans="1:9" x14ac:dyDescent="0.25">
      <c r="A120" s="7"/>
      <c r="B120" s="7"/>
      <c r="C120" s="7"/>
      <c r="D120" s="7"/>
      <c r="F120" s="7" t="str" cm="1">
        <f t="array" ref="F120">IF(A120="", "", IF(OR(EXACT("Alle", erg_companies)), 1, IF(OR(EXACT(A120,erg_companies)), 1, 0)))</f>
        <v/>
      </c>
      <c r="G120" s="7" t="str" cm="1">
        <f t="array" ref="G120">IF(B120="", "", IF(OR(EXACT("Alle", erg_suppliers)), 1, IF(OR(EXACT(B120,erg_suppliers)), 1, 0)))</f>
        <v/>
      </c>
      <c r="H120" s="7" t="str" cm="1">
        <f t="array" ref="H120">IF(C120="", "", IF(OR(EXACT("Alle", erg_cn_codes)), 1, IF(OR(EXACT(C120,erg_cn_codes)), 1, 0)))</f>
        <v/>
      </c>
      <c r="I120" s="7" t="str" cm="1">
        <f t="array" ref="I120">IF(D120="", "", IF(OR(EXACT("Alle", erg_countries)), 1, IF(OR(EXACT(D120,erg_countries)), 1, 0)))</f>
        <v/>
      </c>
    </row>
    <row r="121" spans="1:9" x14ac:dyDescent="0.25">
      <c r="A121" s="7"/>
      <c r="B121" s="7"/>
      <c r="C121" s="7"/>
      <c r="D121" s="7"/>
      <c r="F121" s="7" t="str" cm="1">
        <f t="array" ref="F121">IF(A121="", "", IF(OR(EXACT("Alle", erg_companies)), 1, IF(OR(EXACT(A121,erg_companies)), 1, 0)))</f>
        <v/>
      </c>
      <c r="G121" s="7" t="str" cm="1">
        <f t="array" ref="G121">IF(B121="", "", IF(OR(EXACT("Alle", erg_suppliers)), 1, IF(OR(EXACT(B121,erg_suppliers)), 1, 0)))</f>
        <v/>
      </c>
      <c r="H121" s="7" t="str" cm="1">
        <f t="array" ref="H121">IF(C121="", "", IF(OR(EXACT("Alle", erg_cn_codes)), 1, IF(OR(EXACT(C121,erg_cn_codes)), 1, 0)))</f>
        <v/>
      </c>
      <c r="I121" s="7" t="str" cm="1">
        <f t="array" ref="I121">IF(D121="", "", IF(OR(EXACT("Alle", erg_countries)), 1, IF(OR(EXACT(D121,erg_countries)), 1, 0)))</f>
        <v/>
      </c>
    </row>
    <row r="122" spans="1:9" x14ac:dyDescent="0.25">
      <c r="A122" s="7"/>
      <c r="B122" s="7"/>
      <c r="C122" s="7"/>
      <c r="D122" s="7"/>
      <c r="F122" s="7" t="str" cm="1">
        <f t="array" ref="F122">IF(A122="", "", IF(OR(EXACT("Alle", erg_companies)), 1, IF(OR(EXACT(A122,erg_companies)), 1, 0)))</f>
        <v/>
      </c>
      <c r="G122" s="7" t="str" cm="1">
        <f t="array" ref="G122">IF(B122="", "", IF(OR(EXACT("Alle", erg_suppliers)), 1, IF(OR(EXACT(B122,erg_suppliers)), 1, 0)))</f>
        <v/>
      </c>
      <c r="H122" s="7" t="str" cm="1">
        <f t="array" ref="H122">IF(C122="", "", IF(OR(EXACT("Alle", erg_cn_codes)), 1, IF(OR(EXACT(C122,erg_cn_codes)), 1, 0)))</f>
        <v/>
      </c>
      <c r="I122" s="7" t="str" cm="1">
        <f t="array" ref="I122">IF(D122="", "", IF(OR(EXACT("Alle", erg_countries)), 1, IF(OR(EXACT(D122,erg_countries)), 1, 0)))</f>
        <v/>
      </c>
    </row>
    <row r="123" spans="1:9" x14ac:dyDescent="0.25">
      <c r="A123" s="7"/>
      <c r="B123" s="7"/>
      <c r="C123" s="7"/>
      <c r="D123" s="7"/>
      <c r="F123" s="7" t="str" cm="1">
        <f t="array" ref="F123">IF(A123="", "", IF(OR(EXACT("Alle", erg_companies)), 1, IF(OR(EXACT(A123,erg_companies)), 1, 0)))</f>
        <v/>
      </c>
      <c r="G123" s="7" t="str" cm="1">
        <f t="array" ref="G123">IF(B123="", "", IF(OR(EXACT("Alle", erg_suppliers)), 1, IF(OR(EXACT(B123,erg_suppliers)), 1, 0)))</f>
        <v/>
      </c>
      <c r="H123" s="7" t="str" cm="1">
        <f t="array" ref="H123">IF(C123="", "", IF(OR(EXACT("Alle", erg_cn_codes)), 1, IF(OR(EXACT(C123,erg_cn_codes)), 1, 0)))</f>
        <v/>
      </c>
      <c r="I123" s="7" t="str" cm="1">
        <f t="array" ref="I123">IF(D123="", "", IF(OR(EXACT("Alle", erg_countries)), 1, IF(OR(EXACT(D123,erg_countries)), 1, 0)))</f>
        <v/>
      </c>
    </row>
    <row r="124" spans="1:9" x14ac:dyDescent="0.25">
      <c r="A124" s="7"/>
      <c r="B124" s="7"/>
      <c r="C124" s="7"/>
      <c r="D124" s="7"/>
      <c r="F124" s="7" t="str" cm="1">
        <f t="array" ref="F124">IF(A124="", "", IF(OR(EXACT("Alle", erg_companies)), 1, IF(OR(EXACT(A124,erg_companies)), 1, 0)))</f>
        <v/>
      </c>
      <c r="G124" s="7" t="str" cm="1">
        <f t="array" ref="G124">IF(B124="", "", IF(OR(EXACT("Alle", erg_suppliers)), 1, IF(OR(EXACT(B124,erg_suppliers)), 1, 0)))</f>
        <v/>
      </c>
      <c r="H124" s="7" t="str" cm="1">
        <f t="array" ref="H124">IF(C124="", "", IF(OR(EXACT("Alle", erg_cn_codes)), 1, IF(OR(EXACT(C124,erg_cn_codes)), 1, 0)))</f>
        <v/>
      </c>
      <c r="I124" s="7" t="str" cm="1">
        <f t="array" ref="I124">IF(D124="", "", IF(OR(EXACT("Alle", erg_countries)), 1, IF(OR(EXACT(D124,erg_countries)), 1, 0)))</f>
        <v/>
      </c>
    </row>
    <row r="125" spans="1:9" x14ac:dyDescent="0.25">
      <c r="A125" s="7"/>
      <c r="B125" s="7"/>
      <c r="C125" s="7"/>
      <c r="D125" s="7"/>
      <c r="F125" s="7" t="str" cm="1">
        <f t="array" ref="F125">IF(A125="", "", IF(OR(EXACT("Alle", erg_companies)), 1, IF(OR(EXACT(A125,erg_companies)), 1, 0)))</f>
        <v/>
      </c>
      <c r="G125" s="7" t="str" cm="1">
        <f t="array" ref="G125">IF(B125="", "", IF(OR(EXACT("Alle", erg_suppliers)), 1, IF(OR(EXACT(B125,erg_suppliers)), 1, 0)))</f>
        <v/>
      </c>
      <c r="H125" s="7" t="str" cm="1">
        <f t="array" ref="H125">IF(C125="", "", IF(OR(EXACT("Alle", erg_cn_codes)), 1, IF(OR(EXACT(C125,erg_cn_codes)), 1, 0)))</f>
        <v/>
      </c>
      <c r="I125" s="7" t="str" cm="1">
        <f t="array" ref="I125">IF(D125="", "", IF(OR(EXACT("Alle", erg_countries)), 1, IF(OR(EXACT(D125,erg_countries)), 1, 0)))</f>
        <v/>
      </c>
    </row>
    <row r="126" spans="1:9" x14ac:dyDescent="0.25">
      <c r="A126" s="7"/>
      <c r="B126" s="7"/>
      <c r="C126" s="7"/>
      <c r="D126" s="7"/>
      <c r="F126" s="7" t="str" cm="1">
        <f t="array" ref="F126">IF(A126="", "", IF(OR(EXACT("Alle", erg_companies)), 1, IF(OR(EXACT(A126,erg_companies)), 1, 0)))</f>
        <v/>
      </c>
      <c r="G126" s="7" t="str" cm="1">
        <f t="array" ref="G126">IF(B126="", "", IF(OR(EXACT("Alle", erg_suppliers)), 1, IF(OR(EXACT(B126,erg_suppliers)), 1, 0)))</f>
        <v/>
      </c>
      <c r="H126" s="7" t="str" cm="1">
        <f t="array" ref="H126">IF(C126="", "", IF(OR(EXACT("Alle", erg_cn_codes)), 1, IF(OR(EXACT(C126,erg_cn_codes)), 1, 0)))</f>
        <v/>
      </c>
      <c r="I126" s="7" t="str" cm="1">
        <f t="array" ref="I126">IF(D126="", "", IF(OR(EXACT("Alle", erg_countries)), 1, IF(OR(EXACT(D126,erg_countries)), 1, 0)))</f>
        <v/>
      </c>
    </row>
    <row r="127" spans="1:9" x14ac:dyDescent="0.25">
      <c r="A127" s="7"/>
      <c r="B127" s="7"/>
      <c r="C127" s="7"/>
      <c r="D127" s="7"/>
      <c r="F127" s="7" t="str" cm="1">
        <f t="array" ref="F127">IF(A127="", "", IF(OR(EXACT("Alle", erg_companies)), 1, IF(OR(EXACT(A127,erg_companies)), 1, 0)))</f>
        <v/>
      </c>
      <c r="G127" s="7" t="str" cm="1">
        <f t="array" ref="G127">IF(B127="", "", IF(OR(EXACT("Alle", erg_suppliers)), 1, IF(OR(EXACT(B127,erg_suppliers)), 1, 0)))</f>
        <v/>
      </c>
      <c r="H127" s="7" t="str" cm="1">
        <f t="array" ref="H127">IF(C127="", "", IF(OR(EXACT("Alle", erg_cn_codes)), 1, IF(OR(EXACT(C127,erg_cn_codes)), 1, 0)))</f>
        <v/>
      </c>
      <c r="I127" s="7" t="str" cm="1">
        <f t="array" ref="I127">IF(D127="", "", IF(OR(EXACT("Alle", erg_countries)), 1, IF(OR(EXACT(D127,erg_countries)), 1, 0)))</f>
        <v/>
      </c>
    </row>
    <row r="128" spans="1:9" x14ac:dyDescent="0.25">
      <c r="A128" s="7"/>
      <c r="B128" s="7"/>
      <c r="C128" s="7"/>
      <c r="D128" s="7"/>
      <c r="F128" s="7" t="str" cm="1">
        <f t="array" ref="F128">IF(A128="", "", IF(OR(EXACT("Alle", erg_companies)), 1, IF(OR(EXACT(A128,erg_companies)), 1, 0)))</f>
        <v/>
      </c>
      <c r="G128" s="7" t="str" cm="1">
        <f t="array" ref="G128">IF(B128="", "", IF(OR(EXACT("Alle", erg_suppliers)), 1, IF(OR(EXACT(B128,erg_suppliers)), 1, 0)))</f>
        <v/>
      </c>
      <c r="H128" s="7" t="str" cm="1">
        <f t="array" ref="H128">IF(C128="", "", IF(OR(EXACT("Alle", erg_cn_codes)), 1, IF(OR(EXACT(C128,erg_cn_codes)), 1, 0)))</f>
        <v/>
      </c>
      <c r="I128" s="7" t="str" cm="1">
        <f t="array" ref="I128">IF(D128="", "", IF(OR(EXACT("Alle", erg_countries)), 1, IF(OR(EXACT(D128,erg_countries)), 1, 0)))</f>
        <v/>
      </c>
    </row>
    <row r="129" spans="1:9" x14ac:dyDescent="0.25">
      <c r="A129" s="7"/>
      <c r="B129" s="7"/>
      <c r="C129" s="7"/>
      <c r="D129" s="7"/>
      <c r="F129" s="7" t="str" cm="1">
        <f t="array" ref="F129">IF(A129="", "", IF(OR(EXACT("Alle", erg_companies)), 1, IF(OR(EXACT(A129,erg_companies)), 1, 0)))</f>
        <v/>
      </c>
      <c r="G129" s="7" t="str" cm="1">
        <f t="array" ref="G129">IF(B129="", "", IF(OR(EXACT("Alle", erg_suppliers)), 1, IF(OR(EXACT(B129,erg_suppliers)), 1, 0)))</f>
        <v/>
      </c>
      <c r="H129" s="7" t="str" cm="1">
        <f t="array" ref="H129">IF(C129="", "", IF(OR(EXACT("Alle", erg_cn_codes)), 1, IF(OR(EXACT(C129,erg_cn_codes)), 1, 0)))</f>
        <v/>
      </c>
      <c r="I129" s="7" t="str" cm="1">
        <f t="array" ref="I129">IF(D129="", "", IF(OR(EXACT("Alle", erg_countries)), 1, IF(OR(EXACT(D129,erg_countries)), 1, 0)))</f>
        <v/>
      </c>
    </row>
    <row r="130" spans="1:9" x14ac:dyDescent="0.25">
      <c r="A130" s="7"/>
      <c r="B130" s="7"/>
      <c r="C130" s="7"/>
      <c r="D130" s="7"/>
      <c r="F130" s="7" t="str" cm="1">
        <f t="array" ref="F130">IF(A130="", "", IF(OR(EXACT("Alle", erg_companies)), 1, IF(OR(EXACT(A130,erg_companies)), 1, 0)))</f>
        <v/>
      </c>
      <c r="G130" s="7" t="str" cm="1">
        <f t="array" ref="G130">IF(B130="", "", IF(OR(EXACT("Alle", erg_suppliers)), 1, IF(OR(EXACT(B130,erg_suppliers)), 1, 0)))</f>
        <v/>
      </c>
      <c r="H130" s="7" t="str" cm="1">
        <f t="array" ref="H130">IF(C130="", "", IF(OR(EXACT("Alle", erg_cn_codes)), 1, IF(OR(EXACT(C130,erg_cn_codes)), 1, 0)))</f>
        <v/>
      </c>
      <c r="I130" s="7" t="str" cm="1">
        <f t="array" ref="I130">IF(D130="", "", IF(OR(EXACT("Alle", erg_countries)), 1, IF(OR(EXACT(D130,erg_countries)), 1, 0)))</f>
        <v/>
      </c>
    </row>
    <row r="131" spans="1:9" x14ac:dyDescent="0.25">
      <c r="A131" s="7"/>
      <c r="B131" s="7"/>
      <c r="C131" s="7"/>
      <c r="D131" s="7"/>
      <c r="F131" s="7" t="str" cm="1">
        <f t="array" ref="F131">IF(A131="", "", IF(OR(EXACT("Alle", erg_companies)), 1, IF(OR(EXACT(A131,erg_companies)), 1, 0)))</f>
        <v/>
      </c>
      <c r="G131" s="7" t="str" cm="1">
        <f t="array" ref="G131">IF(B131="", "", IF(OR(EXACT("Alle", erg_suppliers)), 1, IF(OR(EXACT(B131,erg_suppliers)), 1, 0)))</f>
        <v/>
      </c>
      <c r="H131" s="7" t="str" cm="1">
        <f t="array" ref="H131">IF(C131="", "", IF(OR(EXACT("Alle", erg_cn_codes)), 1, IF(OR(EXACT(C131,erg_cn_codes)), 1, 0)))</f>
        <v/>
      </c>
      <c r="I131" s="7" t="str" cm="1">
        <f t="array" ref="I131">IF(D131="", "", IF(OR(EXACT("Alle", erg_countries)), 1, IF(OR(EXACT(D131,erg_countries)), 1, 0)))</f>
        <v/>
      </c>
    </row>
    <row r="132" spans="1:9" x14ac:dyDescent="0.25">
      <c r="A132" s="7"/>
      <c r="B132" s="7"/>
      <c r="C132" s="7"/>
      <c r="D132" s="7"/>
      <c r="F132" s="7" t="str" cm="1">
        <f t="array" ref="F132">IF(A132="", "", IF(OR(EXACT("Alle", erg_companies)), 1, IF(OR(EXACT(A132,erg_companies)), 1, 0)))</f>
        <v/>
      </c>
      <c r="G132" s="7" t="str" cm="1">
        <f t="array" ref="G132">IF(B132="", "", IF(OR(EXACT("Alle", erg_suppliers)), 1, IF(OR(EXACT(B132,erg_suppliers)), 1, 0)))</f>
        <v/>
      </c>
      <c r="H132" s="7" t="str" cm="1">
        <f t="array" ref="H132">IF(C132="", "", IF(OR(EXACT("Alle", erg_cn_codes)), 1, IF(OR(EXACT(C132,erg_cn_codes)), 1, 0)))</f>
        <v/>
      </c>
      <c r="I132" s="7" t="str" cm="1">
        <f t="array" ref="I132">IF(D132="", "", IF(OR(EXACT("Alle", erg_countries)), 1, IF(OR(EXACT(D132,erg_countries)), 1, 0)))</f>
        <v/>
      </c>
    </row>
    <row r="133" spans="1:9" x14ac:dyDescent="0.25">
      <c r="A133" s="7"/>
      <c r="B133" s="7"/>
      <c r="C133" s="7"/>
      <c r="D133" s="7"/>
      <c r="F133" s="7" t="str" cm="1">
        <f t="array" ref="F133">IF(A133="", "", IF(OR(EXACT("Alle", erg_companies)), 1, IF(OR(EXACT(A133,erg_companies)), 1, 0)))</f>
        <v/>
      </c>
      <c r="G133" s="7" t="str" cm="1">
        <f t="array" ref="G133">IF(B133="", "", IF(OR(EXACT("Alle", erg_suppliers)), 1, IF(OR(EXACT(B133,erg_suppliers)), 1, 0)))</f>
        <v/>
      </c>
      <c r="H133" s="7" t="str" cm="1">
        <f t="array" ref="H133">IF(C133="", "", IF(OR(EXACT("Alle", erg_cn_codes)), 1, IF(OR(EXACT(C133,erg_cn_codes)), 1, 0)))</f>
        <v/>
      </c>
      <c r="I133" s="7" t="str" cm="1">
        <f t="array" ref="I133">IF(D133="", "", IF(OR(EXACT("Alle", erg_countries)), 1, IF(OR(EXACT(D133,erg_countries)), 1, 0)))</f>
        <v/>
      </c>
    </row>
    <row r="134" spans="1:9" x14ac:dyDescent="0.25">
      <c r="A134" s="7"/>
      <c r="B134" s="7"/>
      <c r="C134" s="7"/>
      <c r="D134" s="7"/>
      <c r="F134" s="7" t="str" cm="1">
        <f t="array" ref="F134">IF(A134="", "", IF(OR(EXACT("Alle", erg_companies)), 1, IF(OR(EXACT(A134,erg_companies)), 1, 0)))</f>
        <v/>
      </c>
      <c r="G134" s="7" t="str" cm="1">
        <f t="array" ref="G134">IF(B134="", "", IF(OR(EXACT("Alle", erg_suppliers)), 1, IF(OR(EXACT(B134,erg_suppliers)), 1, 0)))</f>
        <v/>
      </c>
      <c r="H134" s="7" t="str" cm="1">
        <f t="array" ref="H134">IF(C134="", "", IF(OR(EXACT("Alle", erg_cn_codes)), 1, IF(OR(EXACT(C134,erg_cn_codes)), 1, 0)))</f>
        <v/>
      </c>
      <c r="I134" s="7" t="str" cm="1">
        <f t="array" ref="I134">IF(D134="", "", IF(OR(EXACT("Alle", erg_countries)), 1, IF(OR(EXACT(D134,erg_countries)), 1, 0)))</f>
        <v/>
      </c>
    </row>
    <row r="135" spans="1:9" x14ac:dyDescent="0.25">
      <c r="A135" s="7"/>
      <c r="B135" s="7"/>
      <c r="C135" s="7"/>
      <c r="D135" s="7"/>
      <c r="F135" s="7" t="str" cm="1">
        <f t="array" ref="F135">IF(A135="", "", IF(OR(EXACT("Alle", erg_companies)), 1, IF(OR(EXACT(A135,erg_companies)), 1, 0)))</f>
        <v/>
      </c>
      <c r="G135" s="7" t="str" cm="1">
        <f t="array" ref="G135">IF(B135="", "", IF(OR(EXACT("Alle", erg_suppliers)), 1, IF(OR(EXACT(B135,erg_suppliers)), 1, 0)))</f>
        <v/>
      </c>
      <c r="H135" s="7" t="str" cm="1">
        <f t="array" ref="H135">IF(C135="", "", IF(OR(EXACT("Alle", erg_cn_codes)), 1, IF(OR(EXACT(C135,erg_cn_codes)), 1, 0)))</f>
        <v/>
      </c>
      <c r="I135" s="7" t="str" cm="1">
        <f t="array" ref="I135">IF(D135="", "", IF(OR(EXACT("Alle", erg_countries)), 1, IF(OR(EXACT(D135,erg_countries)), 1, 0)))</f>
        <v/>
      </c>
    </row>
    <row r="136" spans="1:9" x14ac:dyDescent="0.25">
      <c r="A136" s="7"/>
      <c r="B136" s="7"/>
      <c r="C136" s="7"/>
      <c r="D136" s="7"/>
      <c r="F136" s="7" t="str" cm="1">
        <f t="array" ref="F136">IF(A136="", "", IF(OR(EXACT("Alle", erg_companies)), 1, IF(OR(EXACT(A136,erg_companies)), 1, 0)))</f>
        <v/>
      </c>
      <c r="G136" s="7" t="str" cm="1">
        <f t="array" ref="G136">IF(B136="", "", IF(OR(EXACT("Alle", erg_suppliers)), 1, IF(OR(EXACT(B136,erg_suppliers)), 1, 0)))</f>
        <v/>
      </c>
      <c r="H136" s="7" t="str" cm="1">
        <f t="array" ref="H136">IF(C136="", "", IF(OR(EXACT("Alle", erg_cn_codes)), 1, IF(OR(EXACT(C136,erg_cn_codes)), 1, 0)))</f>
        <v/>
      </c>
      <c r="I136" s="7" t="str" cm="1">
        <f t="array" ref="I136">IF(D136="", "", IF(OR(EXACT("Alle", erg_countries)), 1, IF(OR(EXACT(D136,erg_countries)), 1, 0)))</f>
        <v/>
      </c>
    </row>
    <row r="137" spans="1:9" x14ac:dyDescent="0.25">
      <c r="A137" s="7"/>
      <c r="B137" s="7"/>
      <c r="C137" s="7"/>
      <c r="D137" s="7"/>
      <c r="F137" s="7" t="str" cm="1">
        <f t="array" ref="F137">IF(A137="", "", IF(OR(EXACT("Alle", erg_companies)), 1, IF(OR(EXACT(A137,erg_companies)), 1, 0)))</f>
        <v/>
      </c>
      <c r="G137" s="7" t="str" cm="1">
        <f t="array" ref="G137">IF(B137="", "", IF(OR(EXACT("Alle", erg_suppliers)), 1, IF(OR(EXACT(B137,erg_suppliers)), 1, 0)))</f>
        <v/>
      </c>
      <c r="H137" s="7" t="str" cm="1">
        <f t="array" ref="H137">IF(C137="", "", IF(OR(EXACT("Alle", erg_cn_codes)), 1, IF(OR(EXACT(C137,erg_cn_codes)), 1, 0)))</f>
        <v/>
      </c>
      <c r="I137" s="7" t="str" cm="1">
        <f t="array" ref="I137">IF(D137="", "", IF(OR(EXACT("Alle", erg_countries)), 1, IF(OR(EXACT(D137,erg_countries)), 1, 0)))</f>
        <v/>
      </c>
    </row>
    <row r="138" spans="1:9" x14ac:dyDescent="0.25">
      <c r="A138" s="7"/>
      <c r="B138" s="7"/>
      <c r="C138" s="7"/>
      <c r="D138" s="7"/>
      <c r="F138" s="7" t="str" cm="1">
        <f t="array" ref="F138">IF(A138="", "", IF(OR(EXACT("Alle", erg_companies)), 1, IF(OR(EXACT(A138,erg_companies)), 1, 0)))</f>
        <v/>
      </c>
      <c r="G138" s="7" t="str" cm="1">
        <f t="array" ref="G138">IF(B138="", "", IF(OR(EXACT("Alle", erg_suppliers)), 1, IF(OR(EXACT(B138,erg_suppliers)), 1, 0)))</f>
        <v/>
      </c>
      <c r="H138" s="7" t="str" cm="1">
        <f t="array" ref="H138">IF(C138="", "", IF(OR(EXACT("Alle", erg_cn_codes)), 1, IF(OR(EXACT(C138,erg_cn_codes)), 1, 0)))</f>
        <v/>
      </c>
      <c r="I138" s="7" t="str" cm="1">
        <f t="array" ref="I138">IF(D138="", "", IF(OR(EXACT("Alle", erg_countries)), 1, IF(OR(EXACT(D138,erg_countries)), 1, 0)))</f>
        <v/>
      </c>
    </row>
    <row r="139" spans="1:9" x14ac:dyDescent="0.25">
      <c r="A139" s="7"/>
      <c r="B139" s="7"/>
      <c r="C139" s="7"/>
      <c r="D139" s="7"/>
      <c r="F139" s="7" t="str" cm="1">
        <f t="array" ref="F139">IF(A139="", "", IF(OR(EXACT("Alle", erg_companies)), 1, IF(OR(EXACT(A139,erg_companies)), 1, 0)))</f>
        <v/>
      </c>
      <c r="G139" s="7" t="str" cm="1">
        <f t="array" ref="G139">IF(B139="", "", IF(OR(EXACT("Alle", erg_suppliers)), 1, IF(OR(EXACT(B139,erg_suppliers)), 1, 0)))</f>
        <v/>
      </c>
      <c r="H139" s="7" t="str" cm="1">
        <f t="array" ref="H139">IF(C139="", "", IF(OR(EXACT("Alle", erg_cn_codes)), 1, IF(OR(EXACT(C139,erg_cn_codes)), 1, 0)))</f>
        <v/>
      </c>
      <c r="I139" s="7" t="str" cm="1">
        <f t="array" ref="I139">IF(D139="", "", IF(OR(EXACT("Alle", erg_countries)), 1, IF(OR(EXACT(D139,erg_countries)), 1, 0)))</f>
        <v/>
      </c>
    </row>
    <row r="140" spans="1:9" x14ac:dyDescent="0.25">
      <c r="A140" s="7"/>
      <c r="B140" s="7"/>
      <c r="C140" s="7"/>
      <c r="D140" s="7"/>
      <c r="F140" s="7" t="str" cm="1">
        <f t="array" ref="F140">IF(A140="", "", IF(OR(EXACT("Alle", erg_companies)), 1, IF(OR(EXACT(A140,erg_companies)), 1, 0)))</f>
        <v/>
      </c>
      <c r="G140" s="7" t="str" cm="1">
        <f t="array" ref="G140">IF(B140="", "", IF(OR(EXACT("Alle", erg_suppliers)), 1, IF(OR(EXACT(B140,erg_suppliers)), 1, 0)))</f>
        <v/>
      </c>
      <c r="H140" s="7" t="str" cm="1">
        <f t="array" ref="H140">IF(C140="", "", IF(OR(EXACT("Alle", erg_cn_codes)), 1, IF(OR(EXACT(C140,erg_cn_codes)), 1, 0)))</f>
        <v/>
      </c>
      <c r="I140" s="7" t="str" cm="1">
        <f t="array" ref="I140">IF(D140="", "", IF(OR(EXACT("Alle", erg_countries)), 1, IF(OR(EXACT(D140,erg_countries)), 1, 0)))</f>
        <v/>
      </c>
    </row>
    <row r="141" spans="1:9" x14ac:dyDescent="0.25">
      <c r="A141" s="7"/>
      <c r="B141" s="7"/>
      <c r="C141" s="7"/>
      <c r="D141" s="7"/>
      <c r="F141" s="7" t="str" cm="1">
        <f t="array" ref="F141">IF(A141="", "", IF(OR(EXACT("Alle", erg_companies)), 1, IF(OR(EXACT(A141,erg_companies)), 1, 0)))</f>
        <v/>
      </c>
      <c r="G141" s="7" t="str" cm="1">
        <f t="array" ref="G141">IF(B141="", "", IF(OR(EXACT("Alle", erg_suppliers)), 1, IF(OR(EXACT(B141,erg_suppliers)), 1, 0)))</f>
        <v/>
      </c>
      <c r="H141" s="7" t="str" cm="1">
        <f t="array" ref="H141">IF(C141="", "", IF(OR(EXACT("Alle", erg_cn_codes)), 1, IF(OR(EXACT(C141,erg_cn_codes)), 1, 0)))</f>
        <v/>
      </c>
      <c r="I141" s="7" t="str" cm="1">
        <f t="array" ref="I141">IF(D141="", "", IF(OR(EXACT("Alle", erg_countries)), 1, IF(OR(EXACT(D141,erg_countries)), 1, 0)))</f>
        <v/>
      </c>
    </row>
    <row r="142" spans="1:9" x14ac:dyDescent="0.25">
      <c r="A142" s="7"/>
      <c r="B142" s="7"/>
      <c r="C142" s="7"/>
      <c r="D142" s="7"/>
      <c r="F142" s="7" t="str" cm="1">
        <f t="array" ref="F142">IF(A142="", "", IF(OR(EXACT("Alle", erg_companies)), 1, IF(OR(EXACT(A142,erg_companies)), 1, 0)))</f>
        <v/>
      </c>
      <c r="G142" s="7" t="str" cm="1">
        <f t="array" ref="G142">IF(B142="", "", IF(OR(EXACT("Alle", erg_suppliers)), 1, IF(OR(EXACT(B142,erg_suppliers)), 1, 0)))</f>
        <v/>
      </c>
      <c r="H142" s="7" t="str" cm="1">
        <f t="array" ref="H142">IF(C142="", "", IF(OR(EXACT("Alle", erg_cn_codes)), 1, IF(OR(EXACT(C142,erg_cn_codes)), 1, 0)))</f>
        <v/>
      </c>
      <c r="I142" s="7" t="str" cm="1">
        <f t="array" ref="I142">IF(D142="", "", IF(OR(EXACT("Alle", erg_countries)), 1, IF(OR(EXACT(D142,erg_countries)), 1, 0)))</f>
        <v/>
      </c>
    </row>
    <row r="143" spans="1:9" x14ac:dyDescent="0.25">
      <c r="A143" s="7"/>
      <c r="B143" s="7"/>
      <c r="C143" s="7"/>
      <c r="D143" s="7"/>
      <c r="F143" s="7" t="str" cm="1">
        <f t="array" ref="F143">IF(A143="", "", IF(OR(EXACT("Alle", erg_companies)), 1, IF(OR(EXACT(A143,erg_companies)), 1, 0)))</f>
        <v/>
      </c>
      <c r="G143" s="7" t="str" cm="1">
        <f t="array" ref="G143">IF(B143="", "", IF(OR(EXACT("Alle", erg_suppliers)), 1, IF(OR(EXACT(B143,erg_suppliers)), 1, 0)))</f>
        <v/>
      </c>
      <c r="H143" s="7" t="str" cm="1">
        <f t="array" ref="H143">IF(C143="", "", IF(OR(EXACT("Alle", erg_cn_codes)), 1, IF(OR(EXACT(C143,erg_cn_codes)), 1, 0)))</f>
        <v/>
      </c>
      <c r="I143" s="7" t="str" cm="1">
        <f t="array" ref="I143">IF(D143="", "", IF(OR(EXACT("Alle", erg_countries)), 1, IF(OR(EXACT(D143,erg_countries)), 1, 0)))</f>
        <v/>
      </c>
    </row>
    <row r="144" spans="1:9" x14ac:dyDescent="0.25">
      <c r="A144" s="7"/>
      <c r="B144" s="7"/>
      <c r="C144" s="7"/>
      <c r="D144" s="7"/>
      <c r="F144" s="7" t="str" cm="1">
        <f t="array" ref="F144">IF(A144="", "", IF(OR(EXACT("Alle", erg_companies)), 1, IF(OR(EXACT(A144,erg_companies)), 1, 0)))</f>
        <v/>
      </c>
      <c r="G144" s="7" t="str" cm="1">
        <f t="array" ref="G144">IF(B144="", "", IF(OR(EXACT("Alle", erg_suppliers)), 1, IF(OR(EXACT(B144,erg_suppliers)), 1, 0)))</f>
        <v/>
      </c>
      <c r="H144" s="7" t="str" cm="1">
        <f t="array" ref="H144">IF(C144="", "", IF(OR(EXACT("Alle", erg_cn_codes)), 1, IF(OR(EXACT(C144,erg_cn_codes)), 1, 0)))</f>
        <v/>
      </c>
      <c r="I144" s="7" t="str" cm="1">
        <f t="array" ref="I144">IF(D144="", "", IF(OR(EXACT("Alle", erg_countries)), 1, IF(OR(EXACT(D144,erg_countries)), 1, 0)))</f>
        <v/>
      </c>
    </row>
    <row r="145" spans="1:9" x14ac:dyDescent="0.25">
      <c r="A145" s="7"/>
      <c r="B145" s="7"/>
      <c r="C145" s="7"/>
      <c r="D145" s="7"/>
      <c r="F145" s="7" t="str" cm="1">
        <f t="array" ref="F145">IF(A145="", "", IF(OR(EXACT("Alle", erg_companies)), 1, IF(OR(EXACT(A145,erg_companies)), 1, 0)))</f>
        <v/>
      </c>
      <c r="G145" s="7" t="str" cm="1">
        <f t="array" ref="G145">IF(B145="", "", IF(OR(EXACT("Alle", erg_suppliers)), 1, IF(OR(EXACT(B145,erg_suppliers)), 1, 0)))</f>
        <v/>
      </c>
      <c r="H145" s="7" t="str" cm="1">
        <f t="array" ref="H145">IF(C145="", "", IF(OR(EXACT("Alle", erg_cn_codes)), 1, IF(OR(EXACT(C145,erg_cn_codes)), 1, 0)))</f>
        <v/>
      </c>
      <c r="I145" s="7" t="str" cm="1">
        <f t="array" ref="I145">IF(D145="", "", IF(OR(EXACT("Alle", erg_countries)), 1, IF(OR(EXACT(D145,erg_countries)), 1, 0)))</f>
        <v/>
      </c>
    </row>
    <row r="146" spans="1:9" x14ac:dyDescent="0.25">
      <c r="A146" s="7"/>
      <c r="B146" s="7"/>
      <c r="C146" s="7"/>
      <c r="D146" s="7"/>
      <c r="F146" s="7" t="str" cm="1">
        <f t="array" ref="F146">IF(A146="", "", IF(OR(EXACT("Alle", erg_companies)), 1, IF(OR(EXACT(A146,erg_companies)), 1, 0)))</f>
        <v/>
      </c>
      <c r="G146" s="7" t="str" cm="1">
        <f t="array" ref="G146">IF(B146="", "", IF(OR(EXACT("Alle", erg_suppliers)), 1, IF(OR(EXACT(B146,erg_suppliers)), 1, 0)))</f>
        <v/>
      </c>
      <c r="H146" s="7" t="str" cm="1">
        <f t="array" ref="H146">IF(C146="", "", IF(OR(EXACT("Alle", erg_cn_codes)), 1, IF(OR(EXACT(C146,erg_cn_codes)), 1, 0)))</f>
        <v/>
      </c>
      <c r="I146" s="7" t="str" cm="1">
        <f t="array" ref="I146">IF(D146="", "", IF(OR(EXACT("Alle", erg_countries)), 1, IF(OR(EXACT(D146,erg_countries)), 1, 0)))</f>
        <v/>
      </c>
    </row>
    <row r="147" spans="1:9" x14ac:dyDescent="0.25">
      <c r="A147" s="7"/>
      <c r="B147" s="7"/>
      <c r="C147" s="7"/>
      <c r="D147" s="7"/>
      <c r="F147" s="7" t="str" cm="1">
        <f t="array" ref="F147">IF(A147="", "", IF(OR(EXACT("Alle", erg_companies)), 1, IF(OR(EXACT(A147,erg_companies)), 1, 0)))</f>
        <v/>
      </c>
      <c r="G147" s="7" t="str" cm="1">
        <f t="array" ref="G147">IF(B147="", "", IF(OR(EXACT("Alle", erg_suppliers)), 1, IF(OR(EXACT(B147,erg_suppliers)), 1, 0)))</f>
        <v/>
      </c>
      <c r="H147" s="7" t="str" cm="1">
        <f t="array" ref="H147">IF(C147="", "", IF(OR(EXACT("Alle", erg_cn_codes)), 1, IF(OR(EXACT(C147,erg_cn_codes)), 1, 0)))</f>
        <v/>
      </c>
      <c r="I147" s="7" t="str" cm="1">
        <f t="array" ref="I147">IF(D147="", "", IF(OR(EXACT("Alle", erg_countries)), 1, IF(OR(EXACT(D147,erg_countries)), 1, 0)))</f>
        <v/>
      </c>
    </row>
    <row r="148" spans="1:9" x14ac:dyDescent="0.25">
      <c r="A148" s="7"/>
      <c r="B148" s="7"/>
      <c r="C148" s="7"/>
      <c r="D148" s="7"/>
      <c r="F148" s="7" t="str" cm="1">
        <f t="array" ref="F148">IF(A148="", "", IF(OR(EXACT("Alle", erg_companies)), 1, IF(OR(EXACT(A148,erg_companies)), 1, 0)))</f>
        <v/>
      </c>
      <c r="G148" s="7" t="str" cm="1">
        <f t="array" ref="G148">IF(B148="", "", IF(OR(EXACT("Alle", erg_suppliers)), 1, IF(OR(EXACT(B148,erg_suppliers)), 1, 0)))</f>
        <v/>
      </c>
      <c r="H148" s="7" t="str" cm="1">
        <f t="array" ref="H148">IF(C148="", "", IF(OR(EXACT("Alle", erg_cn_codes)), 1, IF(OR(EXACT(C148,erg_cn_codes)), 1, 0)))</f>
        <v/>
      </c>
      <c r="I148" s="7" t="str" cm="1">
        <f t="array" ref="I148">IF(D148="", "", IF(OR(EXACT("Alle", erg_countries)), 1, IF(OR(EXACT(D148,erg_countries)), 1, 0)))</f>
        <v/>
      </c>
    </row>
    <row r="149" spans="1:9" x14ac:dyDescent="0.25">
      <c r="A149" s="7"/>
      <c r="B149" s="7"/>
      <c r="C149" s="7"/>
      <c r="D149" s="7"/>
      <c r="F149" s="7" t="str" cm="1">
        <f t="array" ref="F149">IF(A149="", "", IF(OR(EXACT("Alle", erg_companies)), 1, IF(OR(EXACT(A149,erg_companies)), 1, 0)))</f>
        <v/>
      </c>
      <c r="G149" s="7" t="str" cm="1">
        <f t="array" ref="G149">IF(B149="", "", IF(OR(EXACT("Alle", erg_suppliers)), 1, IF(OR(EXACT(B149,erg_suppliers)), 1, 0)))</f>
        <v/>
      </c>
      <c r="H149" s="7" t="str" cm="1">
        <f t="array" ref="H149">IF(C149="", "", IF(OR(EXACT("Alle", erg_cn_codes)), 1, IF(OR(EXACT(C149,erg_cn_codes)), 1, 0)))</f>
        <v/>
      </c>
      <c r="I149" s="7" t="str" cm="1">
        <f t="array" ref="I149">IF(D149="", "", IF(OR(EXACT("Alle", erg_countries)), 1, IF(OR(EXACT(D149,erg_countries)), 1, 0)))</f>
        <v/>
      </c>
    </row>
    <row r="150" spans="1:9" x14ac:dyDescent="0.25">
      <c r="A150" s="7"/>
      <c r="B150" s="7"/>
      <c r="C150" s="7"/>
      <c r="D150" s="7"/>
      <c r="F150" s="7" t="str" cm="1">
        <f t="array" ref="F150">IF(A150="", "", IF(OR(EXACT("Alle", erg_companies)), 1, IF(OR(EXACT(A150,erg_companies)), 1, 0)))</f>
        <v/>
      </c>
      <c r="G150" s="7" t="str" cm="1">
        <f t="array" ref="G150">IF(B150="", "", IF(OR(EXACT("Alle", erg_suppliers)), 1, IF(OR(EXACT(B150,erg_suppliers)), 1, 0)))</f>
        <v/>
      </c>
      <c r="H150" s="7" t="str" cm="1">
        <f t="array" ref="H150">IF(C150="", "", IF(OR(EXACT("Alle", erg_cn_codes)), 1, IF(OR(EXACT(C150,erg_cn_codes)), 1, 0)))</f>
        <v/>
      </c>
      <c r="I150" s="7" t="str" cm="1">
        <f t="array" ref="I150">IF(D150="", "", IF(OR(EXACT("Alle", erg_countries)), 1, IF(OR(EXACT(D150,erg_countries)), 1, 0)))</f>
        <v/>
      </c>
    </row>
    <row r="151" spans="1:9" x14ac:dyDescent="0.25">
      <c r="A151" s="7"/>
      <c r="B151" s="7"/>
      <c r="C151" s="7"/>
      <c r="D151" s="7"/>
      <c r="F151" s="7" t="str" cm="1">
        <f t="array" ref="F151">IF(A151="", "", IF(OR(EXACT("Alle", erg_companies)), 1, IF(OR(EXACT(A151,erg_companies)), 1, 0)))</f>
        <v/>
      </c>
      <c r="G151" s="7" t="str" cm="1">
        <f t="array" ref="G151">IF(B151="", "", IF(OR(EXACT("Alle", erg_suppliers)), 1, IF(OR(EXACT(B151,erg_suppliers)), 1, 0)))</f>
        <v/>
      </c>
      <c r="H151" s="7" t="str" cm="1">
        <f t="array" ref="H151">IF(C151="", "", IF(OR(EXACT("Alle", erg_cn_codes)), 1, IF(OR(EXACT(C151,erg_cn_codes)), 1, 0)))</f>
        <v/>
      </c>
      <c r="I151" s="7" t="str" cm="1">
        <f t="array" ref="I151">IF(D151="", "", IF(OR(EXACT("Alle", erg_countries)), 1, IF(OR(EXACT(D151,erg_countries)), 1, 0)))</f>
        <v/>
      </c>
    </row>
    <row r="152" spans="1:9" x14ac:dyDescent="0.25">
      <c r="A152" s="7"/>
      <c r="B152" s="7"/>
      <c r="C152" s="7"/>
      <c r="D152" s="7"/>
      <c r="F152" s="7" t="str" cm="1">
        <f t="array" ref="F152">IF(A152="", "", IF(OR(EXACT("Alle", erg_companies)), 1, IF(OR(EXACT(A152,erg_companies)), 1, 0)))</f>
        <v/>
      </c>
      <c r="G152" s="7" t="str" cm="1">
        <f t="array" ref="G152">IF(B152="", "", IF(OR(EXACT("Alle", erg_suppliers)), 1, IF(OR(EXACT(B152,erg_suppliers)), 1, 0)))</f>
        <v/>
      </c>
      <c r="H152" s="7" t="str" cm="1">
        <f t="array" ref="H152">IF(C152="", "", IF(OR(EXACT("Alle", erg_cn_codes)), 1, IF(OR(EXACT(C152,erg_cn_codes)), 1, 0)))</f>
        <v/>
      </c>
      <c r="I152" s="7" t="str" cm="1">
        <f t="array" ref="I152">IF(D152="", "", IF(OR(EXACT("Alle", erg_countries)), 1, IF(OR(EXACT(D152,erg_countries)), 1, 0)))</f>
        <v/>
      </c>
    </row>
    <row r="153" spans="1:9" x14ac:dyDescent="0.25">
      <c r="A153" s="7"/>
      <c r="B153" s="7"/>
      <c r="C153" s="7"/>
      <c r="D153" s="7"/>
      <c r="F153" s="7" t="str" cm="1">
        <f t="array" ref="F153">IF(A153="", "", IF(OR(EXACT("Alle", erg_companies)), 1, IF(OR(EXACT(A153,erg_companies)), 1, 0)))</f>
        <v/>
      </c>
      <c r="G153" s="7" t="str" cm="1">
        <f t="array" ref="G153">IF(B153="", "", IF(OR(EXACT("Alle", erg_suppliers)), 1, IF(OR(EXACT(B153,erg_suppliers)), 1, 0)))</f>
        <v/>
      </c>
      <c r="H153" s="7" t="str" cm="1">
        <f t="array" ref="H153">IF(C153="", "", IF(OR(EXACT("Alle", erg_cn_codes)), 1, IF(OR(EXACT(C153,erg_cn_codes)), 1, 0)))</f>
        <v/>
      </c>
      <c r="I153" s="7" t="str" cm="1">
        <f t="array" ref="I153">IF(D153="", "", IF(OR(EXACT("Alle", erg_countries)), 1, IF(OR(EXACT(D153,erg_countries)), 1, 0)))</f>
        <v/>
      </c>
    </row>
    <row r="154" spans="1:9" x14ac:dyDescent="0.25">
      <c r="A154" s="7"/>
      <c r="B154" s="7"/>
      <c r="C154" s="7"/>
      <c r="D154" s="7"/>
      <c r="F154" s="7" t="str" cm="1">
        <f t="array" ref="F154">IF(A154="", "", IF(OR(EXACT("Alle", erg_companies)), 1, IF(OR(EXACT(A154,erg_companies)), 1, 0)))</f>
        <v/>
      </c>
      <c r="G154" s="7" t="str" cm="1">
        <f t="array" ref="G154">IF(B154="", "", IF(OR(EXACT("Alle", erg_suppliers)), 1, IF(OR(EXACT(B154,erg_suppliers)), 1, 0)))</f>
        <v/>
      </c>
      <c r="H154" s="7" t="str" cm="1">
        <f t="array" ref="H154">IF(C154="", "", IF(OR(EXACT("Alle", erg_cn_codes)), 1, IF(OR(EXACT(C154,erg_cn_codes)), 1, 0)))</f>
        <v/>
      </c>
      <c r="I154" s="7" t="str" cm="1">
        <f t="array" ref="I154">IF(D154="", "", IF(OR(EXACT("Alle", erg_countries)), 1, IF(OR(EXACT(D154,erg_countries)), 1, 0)))</f>
        <v/>
      </c>
    </row>
    <row r="155" spans="1:9" x14ac:dyDescent="0.25">
      <c r="A155" s="7"/>
      <c r="B155" s="7"/>
      <c r="C155" s="7"/>
      <c r="D155" s="7"/>
      <c r="F155" s="7" t="str" cm="1">
        <f t="array" ref="F155">IF(A155="", "", IF(OR(EXACT("Alle", erg_companies)), 1, IF(OR(EXACT(A155,erg_companies)), 1, 0)))</f>
        <v/>
      </c>
      <c r="G155" s="7" t="str" cm="1">
        <f t="array" ref="G155">IF(B155="", "", IF(OR(EXACT("Alle", erg_suppliers)), 1, IF(OR(EXACT(B155,erg_suppliers)), 1, 0)))</f>
        <v/>
      </c>
      <c r="H155" s="7" t="str" cm="1">
        <f t="array" ref="H155">IF(C155="", "", IF(OR(EXACT("Alle", erg_cn_codes)), 1, IF(OR(EXACT(C155,erg_cn_codes)), 1, 0)))</f>
        <v/>
      </c>
      <c r="I155" s="7" t="str" cm="1">
        <f t="array" ref="I155">IF(D155="", "", IF(OR(EXACT("Alle", erg_countries)), 1, IF(OR(EXACT(D155,erg_countries)), 1, 0)))</f>
        <v/>
      </c>
    </row>
    <row r="156" spans="1:9" x14ac:dyDescent="0.25">
      <c r="A156" s="7"/>
      <c r="B156" s="7"/>
      <c r="C156" s="7"/>
      <c r="D156" s="7"/>
      <c r="F156" s="7" t="str" cm="1">
        <f t="array" ref="F156">IF(A156="", "", IF(OR(EXACT("Alle", erg_companies)), 1, IF(OR(EXACT(A156,erg_companies)), 1, 0)))</f>
        <v/>
      </c>
      <c r="G156" s="7" t="str" cm="1">
        <f t="array" ref="G156">IF(B156="", "", IF(OR(EXACT("Alle", erg_suppliers)), 1, IF(OR(EXACT(B156,erg_suppliers)), 1, 0)))</f>
        <v/>
      </c>
      <c r="H156" s="7" t="str" cm="1">
        <f t="array" ref="H156">IF(C156="", "", IF(OR(EXACT("Alle", erg_cn_codes)), 1, IF(OR(EXACT(C156,erg_cn_codes)), 1, 0)))</f>
        <v/>
      </c>
      <c r="I156" s="7" t="str" cm="1">
        <f t="array" ref="I156">IF(D156="", "", IF(OR(EXACT("Alle", erg_countries)), 1, IF(OR(EXACT(D156,erg_countries)), 1, 0)))</f>
        <v/>
      </c>
    </row>
    <row r="157" spans="1:9" x14ac:dyDescent="0.25">
      <c r="A157" s="7"/>
      <c r="B157" s="7"/>
      <c r="C157" s="7"/>
      <c r="D157" s="7"/>
      <c r="F157" s="7" t="str" cm="1">
        <f t="array" ref="F157">IF(A157="", "", IF(OR(EXACT("Alle", erg_companies)), 1, IF(OR(EXACT(A157,erg_companies)), 1, 0)))</f>
        <v/>
      </c>
      <c r="G157" s="7" t="str" cm="1">
        <f t="array" ref="G157">IF(B157="", "", IF(OR(EXACT("Alle", erg_suppliers)), 1, IF(OR(EXACT(B157,erg_suppliers)), 1, 0)))</f>
        <v/>
      </c>
      <c r="H157" s="7" t="str" cm="1">
        <f t="array" ref="H157">IF(C157="", "", IF(OR(EXACT("Alle", erg_cn_codes)), 1, IF(OR(EXACT(C157,erg_cn_codes)), 1, 0)))</f>
        <v/>
      </c>
      <c r="I157" s="7" t="str" cm="1">
        <f t="array" ref="I157">IF(D157="", "", IF(OR(EXACT("Alle", erg_countries)), 1, IF(OR(EXACT(D157,erg_countries)), 1, 0)))</f>
        <v/>
      </c>
    </row>
    <row r="158" spans="1:9" x14ac:dyDescent="0.25">
      <c r="A158" s="7"/>
      <c r="B158" s="7"/>
      <c r="C158" s="7"/>
      <c r="D158" s="7"/>
      <c r="F158" s="7" t="str" cm="1">
        <f t="array" ref="F158">IF(A158="", "", IF(OR(EXACT("Alle", erg_companies)), 1, IF(OR(EXACT(A158,erg_companies)), 1, 0)))</f>
        <v/>
      </c>
      <c r="G158" s="7" t="str" cm="1">
        <f t="array" ref="G158">IF(B158="", "", IF(OR(EXACT("Alle", erg_suppliers)), 1, IF(OR(EXACT(B158,erg_suppliers)), 1, 0)))</f>
        <v/>
      </c>
      <c r="H158" s="7" t="str" cm="1">
        <f t="array" ref="H158">IF(C158="", "", IF(OR(EXACT("Alle", erg_cn_codes)), 1, IF(OR(EXACT(C158,erg_cn_codes)), 1, 0)))</f>
        <v/>
      </c>
      <c r="I158" s="7" t="str" cm="1">
        <f t="array" ref="I158">IF(D158="", "", IF(OR(EXACT("Alle", erg_countries)), 1, IF(OR(EXACT(D158,erg_countries)), 1, 0)))</f>
        <v/>
      </c>
    </row>
    <row r="159" spans="1:9" x14ac:dyDescent="0.25">
      <c r="A159" s="7"/>
      <c r="B159" s="7"/>
      <c r="C159" s="7"/>
      <c r="D159" s="7"/>
      <c r="F159" s="7" t="str" cm="1">
        <f t="array" ref="F159">IF(A159="", "", IF(OR(EXACT("Alle", erg_companies)), 1, IF(OR(EXACT(A159,erg_companies)), 1, 0)))</f>
        <v/>
      </c>
      <c r="G159" s="7" t="str" cm="1">
        <f t="array" ref="G159">IF(B159="", "", IF(OR(EXACT("Alle", erg_suppliers)), 1, IF(OR(EXACT(B159,erg_suppliers)), 1, 0)))</f>
        <v/>
      </c>
      <c r="H159" s="7" t="str" cm="1">
        <f t="array" ref="H159">IF(C159="", "", IF(OR(EXACT("Alle", erg_cn_codes)), 1, IF(OR(EXACT(C159,erg_cn_codes)), 1, 0)))</f>
        <v/>
      </c>
      <c r="I159" s="7" t="str" cm="1">
        <f t="array" ref="I159">IF(D159="", "", IF(OR(EXACT("Alle", erg_countries)), 1, IF(OR(EXACT(D159,erg_countries)), 1, 0)))</f>
        <v/>
      </c>
    </row>
    <row r="160" spans="1:9" x14ac:dyDescent="0.25">
      <c r="A160" s="7"/>
      <c r="B160" s="7"/>
      <c r="C160" s="7"/>
      <c r="D160" s="7"/>
      <c r="F160" s="7" t="str" cm="1">
        <f t="array" ref="F160">IF(A160="", "", IF(OR(EXACT("Alle", erg_companies)), 1, IF(OR(EXACT(A160,erg_companies)), 1, 0)))</f>
        <v/>
      </c>
      <c r="G160" s="7" t="str" cm="1">
        <f t="array" ref="G160">IF(B160="", "", IF(OR(EXACT("Alle", erg_suppliers)), 1, IF(OR(EXACT(B160,erg_suppliers)), 1, 0)))</f>
        <v/>
      </c>
      <c r="H160" s="7" t="str" cm="1">
        <f t="array" ref="H160">IF(C160="", "", IF(OR(EXACT("Alle", erg_cn_codes)), 1, IF(OR(EXACT(C160,erg_cn_codes)), 1, 0)))</f>
        <v/>
      </c>
      <c r="I160" s="7" t="str" cm="1">
        <f t="array" ref="I160">IF(D160="", "", IF(OR(EXACT("Alle", erg_countries)), 1, IF(OR(EXACT(D160,erg_countries)), 1, 0)))</f>
        <v/>
      </c>
    </row>
    <row r="161" spans="1:9" x14ac:dyDescent="0.25">
      <c r="A161" s="7"/>
      <c r="B161" s="7"/>
      <c r="C161" s="7"/>
      <c r="D161" s="7"/>
      <c r="F161" s="7" t="str" cm="1">
        <f t="array" ref="F161">IF(A161="", "", IF(OR(EXACT("Alle", erg_companies)), 1, IF(OR(EXACT(A161,erg_companies)), 1, 0)))</f>
        <v/>
      </c>
      <c r="G161" s="7" t="str" cm="1">
        <f t="array" ref="G161">IF(B161="", "", IF(OR(EXACT("Alle", erg_suppliers)), 1, IF(OR(EXACT(B161,erg_suppliers)), 1, 0)))</f>
        <v/>
      </c>
      <c r="H161" s="7" t="str" cm="1">
        <f t="array" ref="H161">IF(C161="", "", IF(OR(EXACT("Alle", erg_cn_codes)), 1, IF(OR(EXACT(C161,erg_cn_codes)), 1, 0)))</f>
        <v/>
      </c>
      <c r="I161" s="7" t="str" cm="1">
        <f t="array" ref="I161">IF(D161="", "", IF(OR(EXACT("Alle", erg_countries)), 1, IF(OR(EXACT(D161,erg_countries)), 1, 0)))</f>
        <v/>
      </c>
    </row>
    <row r="162" spans="1:9" x14ac:dyDescent="0.25">
      <c r="A162" s="7"/>
      <c r="B162" s="7"/>
      <c r="C162" s="7"/>
      <c r="D162" s="7"/>
      <c r="F162" s="7" t="str" cm="1">
        <f t="array" ref="F162">IF(A162="", "", IF(OR(EXACT("Alle", erg_companies)), 1, IF(OR(EXACT(A162,erg_companies)), 1, 0)))</f>
        <v/>
      </c>
      <c r="G162" s="7" t="str" cm="1">
        <f t="array" ref="G162">IF(B162="", "", IF(OR(EXACT("Alle", erg_suppliers)), 1, IF(OR(EXACT(B162,erg_suppliers)), 1, 0)))</f>
        <v/>
      </c>
      <c r="H162" s="7" t="str" cm="1">
        <f t="array" ref="H162">IF(C162="", "", IF(OR(EXACT("Alle", erg_cn_codes)), 1, IF(OR(EXACT(C162,erg_cn_codes)), 1, 0)))</f>
        <v/>
      </c>
      <c r="I162" s="7" t="str" cm="1">
        <f t="array" ref="I162">IF(D162="", "", IF(OR(EXACT("Alle", erg_countries)), 1, IF(OR(EXACT(D162,erg_countries)), 1, 0)))</f>
        <v/>
      </c>
    </row>
    <row r="163" spans="1:9" x14ac:dyDescent="0.25">
      <c r="A163" s="7"/>
      <c r="B163" s="7"/>
      <c r="C163" s="7"/>
      <c r="D163" s="7"/>
      <c r="F163" s="7" t="str" cm="1">
        <f t="array" ref="F163">IF(A163="", "", IF(OR(EXACT("Alle", erg_companies)), 1, IF(OR(EXACT(A163,erg_companies)), 1, 0)))</f>
        <v/>
      </c>
      <c r="G163" s="7" t="str" cm="1">
        <f t="array" ref="G163">IF(B163="", "", IF(OR(EXACT("Alle", erg_suppliers)), 1, IF(OR(EXACT(B163,erg_suppliers)), 1, 0)))</f>
        <v/>
      </c>
      <c r="H163" s="7" t="str" cm="1">
        <f t="array" ref="H163">IF(C163="", "", IF(OR(EXACT("Alle", erg_cn_codes)), 1, IF(OR(EXACT(C163,erg_cn_codes)), 1, 0)))</f>
        <v/>
      </c>
      <c r="I163" s="7" t="str" cm="1">
        <f t="array" ref="I163">IF(D163="", "", IF(OR(EXACT("Alle", erg_countries)), 1, IF(OR(EXACT(D163,erg_countries)), 1, 0)))</f>
        <v/>
      </c>
    </row>
    <row r="164" spans="1:9" x14ac:dyDescent="0.25">
      <c r="A164" s="7"/>
      <c r="B164" s="7"/>
      <c r="C164" s="7"/>
      <c r="D164" s="7"/>
      <c r="F164" s="7" t="str" cm="1">
        <f t="array" ref="F164">IF(A164="", "", IF(OR(EXACT("Alle", erg_companies)), 1, IF(OR(EXACT(A164,erg_companies)), 1, 0)))</f>
        <v/>
      </c>
      <c r="G164" s="7" t="str" cm="1">
        <f t="array" ref="G164">IF(B164="", "", IF(OR(EXACT("Alle", erg_suppliers)), 1, IF(OR(EXACT(B164,erg_suppliers)), 1, 0)))</f>
        <v/>
      </c>
      <c r="H164" s="7" t="str" cm="1">
        <f t="array" ref="H164">IF(C164="", "", IF(OR(EXACT("Alle", erg_cn_codes)), 1, IF(OR(EXACT(C164,erg_cn_codes)), 1, 0)))</f>
        <v/>
      </c>
      <c r="I164" s="7" t="str" cm="1">
        <f t="array" ref="I164">IF(D164="", "", IF(OR(EXACT("Alle", erg_countries)), 1, IF(OR(EXACT(D164,erg_countries)), 1, 0)))</f>
        <v/>
      </c>
    </row>
    <row r="165" spans="1:9" x14ac:dyDescent="0.25">
      <c r="A165" s="7"/>
      <c r="B165" s="7"/>
      <c r="C165" s="7"/>
      <c r="D165" s="7"/>
      <c r="F165" s="7" t="str" cm="1">
        <f t="array" ref="F165">IF(A165="", "", IF(OR(EXACT("Alle", erg_companies)), 1, IF(OR(EXACT(A165,erg_companies)), 1, 0)))</f>
        <v/>
      </c>
      <c r="G165" s="7" t="str" cm="1">
        <f t="array" ref="G165">IF(B165="", "", IF(OR(EXACT("Alle", erg_suppliers)), 1, IF(OR(EXACT(B165,erg_suppliers)), 1, 0)))</f>
        <v/>
      </c>
      <c r="H165" s="7" t="str" cm="1">
        <f t="array" ref="H165">IF(C165="", "", IF(OR(EXACT("Alle", erg_cn_codes)), 1, IF(OR(EXACT(C165,erg_cn_codes)), 1, 0)))</f>
        <v/>
      </c>
      <c r="I165" s="7" t="str" cm="1">
        <f t="array" ref="I165">IF(D165="", "", IF(OR(EXACT("Alle", erg_countries)), 1, IF(OR(EXACT(D165,erg_countries)), 1, 0)))</f>
        <v/>
      </c>
    </row>
    <row r="166" spans="1:9" x14ac:dyDescent="0.25">
      <c r="A166" s="7"/>
      <c r="B166" s="7"/>
      <c r="C166" s="7"/>
      <c r="D166" s="7"/>
      <c r="F166" s="7" t="str" cm="1">
        <f t="array" ref="F166">IF(A166="", "", IF(OR(EXACT("Alle", erg_companies)), 1, IF(OR(EXACT(A166,erg_companies)), 1, 0)))</f>
        <v/>
      </c>
      <c r="G166" s="7" t="str" cm="1">
        <f t="array" ref="G166">IF(B166="", "", IF(OR(EXACT("Alle", erg_suppliers)), 1, IF(OR(EXACT(B166,erg_suppliers)), 1, 0)))</f>
        <v/>
      </c>
      <c r="H166" s="7" t="str" cm="1">
        <f t="array" ref="H166">IF(C166="", "", IF(OR(EXACT("Alle", erg_cn_codes)), 1, IF(OR(EXACT(C166,erg_cn_codes)), 1, 0)))</f>
        <v/>
      </c>
      <c r="I166" s="7" t="str" cm="1">
        <f t="array" ref="I166">IF(D166="", "", IF(OR(EXACT("Alle", erg_countries)), 1, IF(OR(EXACT(D166,erg_countries)), 1, 0)))</f>
        <v/>
      </c>
    </row>
    <row r="167" spans="1:9" x14ac:dyDescent="0.25">
      <c r="A167" s="7"/>
      <c r="B167" s="7"/>
      <c r="C167" s="7"/>
      <c r="D167" s="7"/>
      <c r="F167" s="7" t="str" cm="1">
        <f t="array" ref="F167">IF(A167="", "", IF(OR(EXACT("Alle", erg_companies)), 1, IF(OR(EXACT(A167,erg_companies)), 1, 0)))</f>
        <v/>
      </c>
      <c r="G167" s="7" t="str" cm="1">
        <f t="array" ref="G167">IF(B167="", "", IF(OR(EXACT("Alle", erg_suppliers)), 1, IF(OR(EXACT(B167,erg_suppliers)), 1, 0)))</f>
        <v/>
      </c>
      <c r="H167" s="7" t="str" cm="1">
        <f t="array" ref="H167">IF(C167="", "", IF(OR(EXACT("Alle", erg_cn_codes)), 1, IF(OR(EXACT(C167,erg_cn_codes)), 1, 0)))</f>
        <v/>
      </c>
      <c r="I167" s="7" t="str" cm="1">
        <f t="array" ref="I167">IF(D167="", "", IF(OR(EXACT("Alle", erg_countries)), 1, IF(OR(EXACT(D167,erg_countries)), 1, 0)))</f>
        <v/>
      </c>
    </row>
    <row r="168" spans="1:9" x14ac:dyDescent="0.25">
      <c r="A168" s="7"/>
      <c r="B168" s="7"/>
      <c r="C168" s="7"/>
      <c r="D168" s="7"/>
      <c r="F168" s="7" t="str" cm="1">
        <f t="array" ref="F168">IF(A168="", "", IF(OR(EXACT("Alle", erg_companies)), 1, IF(OR(EXACT(A168,erg_companies)), 1, 0)))</f>
        <v/>
      </c>
      <c r="G168" s="7" t="str" cm="1">
        <f t="array" ref="G168">IF(B168="", "", IF(OR(EXACT("Alle", erg_suppliers)), 1, IF(OR(EXACT(B168,erg_suppliers)), 1, 0)))</f>
        <v/>
      </c>
      <c r="H168" s="7" t="str" cm="1">
        <f t="array" ref="H168">IF(C168="", "", IF(OR(EXACT("Alle", erg_cn_codes)), 1, IF(OR(EXACT(C168,erg_cn_codes)), 1, 0)))</f>
        <v/>
      </c>
      <c r="I168" s="7" t="str" cm="1">
        <f t="array" ref="I168">IF(D168="", "", IF(OR(EXACT("Alle", erg_countries)), 1, IF(OR(EXACT(D168,erg_countries)), 1, 0)))</f>
        <v/>
      </c>
    </row>
    <row r="169" spans="1:9" x14ac:dyDescent="0.25">
      <c r="A169" s="7"/>
      <c r="B169" s="7"/>
      <c r="C169" s="7"/>
      <c r="D169" s="7"/>
      <c r="F169" s="7" t="str" cm="1">
        <f t="array" ref="F169">IF(A169="", "", IF(OR(EXACT("Alle", erg_companies)), 1, IF(OR(EXACT(A169,erg_companies)), 1, 0)))</f>
        <v/>
      </c>
      <c r="G169" s="7" t="str" cm="1">
        <f t="array" ref="G169">IF(B169="", "", IF(OR(EXACT("Alle", erg_suppliers)), 1, IF(OR(EXACT(B169,erg_suppliers)), 1, 0)))</f>
        <v/>
      </c>
      <c r="H169" s="7" t="str" cm="1">
        <f t="array" ref="H169">IF(C169="", "", IF(OR(EXACT("Alle", erg_cn_codes)), 1, IF(OR(EXACT(C169,erg_cn_codes)), 1, 0)))</f>
        <v/>
      </c>
      <c r="I169" s="7" t="str" cm="1">
        <f t="array" ref="I169">IF(D169="", "", IF(OR(EXACT("Alle", erg_countries)), 1, IF(OR(EXACT(D169,erg_countries)), 1, 0)))</f>
        <v/>
      </c>
    </row>
    <row r="170" spans="1:9" x14ac:dyDescent="0.25">
      <c r="A170" s="7"/>
      <c r="B170" s="7"/>
      <c r="C170" s="7"/>
      <c r="D170" s="7"/>
      <c r="F170" s="7" t="str" cm="1">
        <f t="array" ref="F170">IF(A170="", "", IF(OR(EXACT("Alle", erg_companies)), 1, IF(OR(EXACT(A170,erg_companies)), 1, 0)))</f>
        <v/>
      </c>
      <c r="G170" s="7" t="str" cm="1">
        <f t="array" ref="G170">IF(B170="", "", IF(OR(EXACT("Alle", erg_suppliers)), 1, IF(OR(EXACT(B170,erg_suppliers)), 1, 0)))</f>
        <v/>
      </c>
      <c r="H170" s="7" t="str" cm="1">
        <f t="array" ref="H170">IF(C170="", "", IF(OR(EXACT("Alle", erg_cn_codes)), 1, IF(OR(EXACT(C170,erg_cn_codes)), 1, 0)))</f>
        <v/>
      </c>
      <c r="I170" s="7" t="str" cm="1">
        <f t="array" ref="I170">IF(D170="", "", IF(OR(EXACT("Alle", erg_countries)), 1, IF(OR(EXACT(D170,erg_countries)), 1, 0)))</f>
        <v/>
      </c>
    </row>
    <row r="171" spans="1:9" x14ac:dyDescent="0.25">
      <c r="A171" s="7"/>
      <c r="B171" s="7"/>
      <c r="C171" s="7"/>
      <c r="D171" s="7"/>
      <c r="F171" s="7" t="str" cm="1">
        <f t="array" ref="F171">IF(A171="", "", IF(OR(EXACT("Alle", erg_companies)), 1, IF(OR(EXACT(A171,erg_companies)), 1, 0)))</f>
        <v/>
      </c>
      <c r="G171" s="7" t="str" cm="1">
        <f t="array" ref="G171">IF(B171="", "", IF(OR(EXACT("Alle", erg_suppliers)), 1, IF(OR(EXACT(B171,erg_suppliers)), 1, 0)))</f>
        <v/>
      </c>
      <c r="H171" s="7" t="str" cm="1">
        <f t="array" ref="H171">IF(C171="", "", IF(OR(EXACT("Alle", erg_cn_codes)), 1, IF(OR(EXACT(C171,erg_cn_codes)), 1, 0)))</f>
        <v/>
      </c>
      <c r="I171" s="7" t="str" cm="1">
        <f t="array" ref="I171">IF(D171="", "", IF(OR(EXACT("Alle", erg_countries)), 1, IF(OR(EXACT(D171,erg_countries)), 1, 0)))</f>
        <v/>
      </c>
    </row>
    <row r="172" spans="1:9" x14ac:dyDescent="0.25">
      <c r="A172" s="7"/>
      <c r="B172" s="7"/>
      <c r="C172" s="7"/>
      <c r="D172" s="7"/>
      <c r="F172" s="7" t="str" cm="1">
        <f t="array" ref="F172">IF(A172="", "", IF(OR(EXACT("Alle", erg_companies)), 1, IF(OR(EXACT(A172,erg_companies)), 1, 0)))</f>
        <v/>
      </c>
      <c r="G172" s="7" t="str" cm="1">
        <f t="array" ref="G172">IF(B172="", "", IF(OR(EXACT("Alle", erg_suppliers)), 1, IF(OR(EXACT(B172,erg_suppliers)), 1, 0)))</f>
        <v/>
      </c>
      <c r="H172" s="7" t="str" cm="1">
        <f t="array" ref="H172">IF(C172="", "", IF(OR(EXACT("Alle", erg_cn_codes)), 1, IF(OR(EXACT(C172,erg_cn_codes)), 1, 0)))</f>
        <v/>
      </c>
      <c r="I172" s="7" t="str" cm="1">
        <f t="array" ref="I172">IF(D172="", "", IF(OR(EXACT("Alle", erg_countries)), 1, IF(OR(EXACT(D172,erg_countries)), 1, 0)))</f>
        <v/>
      </c>
    </row>
    <row r="173" spans="1:9" x14ac:dyDescent="0.25">
      <c r="A173" s="7"/>
      <c r="B173" s="7"/>
      <c r="C173" s="7"/>
      <c r="D173" s="7"/>
      <c r="F173" s="7" t="str" cm="1">
        <f t="array" ref="F173">IF(A173="", "", IF(OR(EXACT("Alle", erg_companies)), 1, IF(OR(EXACT(A173,erg_companies)), 1, 0)))</f>
        <v/>
      </c>
      <c r="G173" s="7" t="str" cm="1">
        <f t="array" ref="G173">IF(B173="", "", IF(OR(EXACT("Alle", erg_suppliers)), 1, IF(OR(EXACT(B173,erg_suppliers)), 1, 0)))</f>
        <v/>
      </c>
      <c r="H173" s="7" t="str" cm="1">
        <f t="array" ref="H173">IF(C173="", "", IF(OR(EXACT("Alle", erg_cn_codes)), 1, IF(OR(EXACT(C173,erg_cn_codes)), 1, 0)))</f>
        <v/>
      </c>
      <c r="I173" s="7" t="str" cm="1">
        <f t="array" ref="I173">IF(D173="", "", IF(OR(EXACT("Alle", erg_countries)), 1, IF(OR(EXACT(D173,erg_countries)), 1, 0)))</f>
        <v/>
      </c>
    </row>
    <row r="174" spans="1:9" x14ac:dyDescent="0.25">
      <c r="A174" s="7"/>
      <c r="B174" s="7"/>
      <c r="C174" s="7"/>
      <c r="D174" s="7"/>
      <c r="F174" s="7" t="str" cm="1">
        <f t="array" ref="F174">IF(A174="", "", IF(OR(EXACT("Alle", erg_companies)), 1, IF(OR(EXACT(A174,erg_companies)), 1, 0)))</f>
        <v/>
      </c>
      <c r="G174" s="7" t="str" cm="1">
        <f t="array" ref="G174">IF(B174="", "", IF(OR(EXACT("Alle", erg_suppliers)), 1, IF(OR(EXACT(B174,erg_suppliers)), 1, 0)))</f>
        <v/>
      </c>
      <c r="H174" s="7" t="str" cm="1">
        <f t="array" ref="H174">IF(C174="", "", IF(OR(EXACT("Alle", erg_cn_codes)), 1, IF(OR(EXACT(C174,erg_cn_codes)), 1, 0)))</f>
        <v/>
      </c>
      <c r="I174" s="7" t="str" cm="1">
        <f t="array" ref="I174">IF(D174="", "", IF(OR(EXACT("Alle", erg_countries)), 1, IF(OR(EXACT(D174,erg_countries)), 1, 0)))</f>
        <v/>
      </c>
    </row>
    <row r="175" spans="1:9" x14ac:dyDescent="0.25">
      <c r="A175" s="7"/>
      <c r="B175" s="7"/>
      <c r="C175" s="7"/>
      <c r="D175" s="7"/>
      <c r="F175" s="7" t="str" cm="1">
        <f t="array" ref="F175">IF(A175="", "", IF(OR(EXACT("Alle", erg_companies)), 1, IF(OR(EXACT(A175,erg_companies)), 1, 0)))</f>
        <v/>
      </c>
      <c r="G175" s="7" t="str" cm="1">
        <f t="array" ref="G175">IF(B175="", "", IF(OR(EXACT("Alle", erg_suppliers)), 1, IF(OR(EXACT(B175,erg_suppliers)), 1, 0)))</f>
        <v/>
      </c>
      <c r="H175" s="7" t="str" cm="1">
        <f t="array" ref="H175">IF(C175="", "", IF(OR(EXACT("Alle", erg_cn_codes)), 1, IF(OR(EXACT(C175,erg_cn_codes)), 1, 0)))</f>
        <v/>
      </c>
      <c r="I175" s="7" t="str" cm="1">
        <f t="array" ref="I175">IF(D175="", "", IF(OR(EXACT("Alle", erg_countries)), 1, IF(OR(EXACT(D175,erg_countries)), 1, 0)))</f>
        <v/>
      </c>
    </row>
    <row r="176" spans="1:9" x14ac:dyDescent="0.25">
      <c r="A176" s="7"/>
      <c r="B176" s="7"/>
      <c r="C176" s="7"/>
      <c r="D176" s="7"/>
      <c r="F176" s="7" t="str" cm="1">
        <f t="array" ref="F176">IF(A176="", "", IF(OR(EXACT("Alle", erg_companies)), 1, IF(OR(EXACT(A176,erg_companies)), 1, 0)))</f>
        <v/>
      </c>
      <c r="G176" s="7" t="str" cm="1">
        <f t="array" ref="G176">IF(B176="", "", IF(OR(EXACT("Alle", erg_suppliers)), 1, IF(OR(EXACT(B176,erg_suppliers)), 1, 0)))</f>
        <v/>
      </c>
      <c r="H176" s="7" t="str" cm="1">
        <f t="array" ref="H176">IF(C176="", "", IF(OR(EXACT("Alle", erg_cn_codes)), 1, IF(OR(EXACT(C176,erg_cn_codes)), 1, 0)))</f>
        <v/>
      </c>
      <c r="I176" s="7" t="str" cm="1">
        <f t="array" ref="I176">IF(D176="", "", IF(OR(EXACT("Alle", erg_countries)), 1, IF(OR(EXACT(D176,erg_countries)), 1, 0)))</f>
        <v/>
      </c>
    </row>
    <row r="177" spans="1:9" x14ac:dyDescent="0.25">
      <c r="A177" s="7"/>
      <c r="B177" s="7"/>
      <c r="C177" s="7"/>
      <c r="D177" s="7"/>
      <c r="F177" s="7" t="str" cm="1">
        <f t="array" ref="F177">IF(A177="", "", IF(OR(EXACT("Alle", erg_companies)), 1, IF(OR(EXACT(A177,erg_companies)), 1, 0)))</f>
        <v/>
      </c>
      <c r="G177" s="7" t="str" cm="1">
        <f t="array" ref="G177">IF(B177="", "", IF(OR(EXACT("Alle", erg_suppliers)), 1, IF(OR(EXACT(B177,erg_suppliers)), 1, 0)))</f>
        <v/>
      </c>
      <c r="H177" s="7" t="str" cm="1">
        <f t="array" ref="H177">IF(C177="", "", IF(OR(EXACT("Alle", erg_cn_codes)), 1, IF(OR(EXACT(C177,erg_cn_codes)), 1, 0)))</f>
        <v/>
      </c>
      <c r="I177" s="7" t="str" cm="1">
        <f t="array" ref="I177">IF(D177="", "", IF(OR(EXACT("Alle", erg_countries)), 1, IF(OR(EXACT(D177,erg_countries)), 1, 0)))</f>
        <v/>
      </c>
    </row>
    <row r="178" spans="1:9" x14ac:dyDescent="0.25">
      <c r="A178" s="7"/>
      <c r="B178" s="7"/>
      <c r="C178" s="7"/>
      <c r="D178" s="7"/>
      <c r="F178" s="7" t="str" cm="1">
        <f t="array" ref="F178">IF(A178="", "", IF(OR(EXACT("Alle", erg_companies)), 1, IF(OR(EXACT(A178,erg_companies)), 1, 0)))</f>
        <v/>
      </c>
      <c r="G178" s="7" t="str" cm="1">
        <f t="array" ref="G178">IF(B178="", "", IF(OR(EXACT("Alle", erg_suppliers)), 1, IF(OR(EXACT(B178,erg_suppliers)), 1, 0)))</f>
        <v/>
      </c>
      <c r="H178" s="7" t="str" cm="1">
        <f t="array" ref="H178">IF(C178="", "", IF(OR(EXACT("Alle", erg_cn_codes)), 1, IF(OR(EXACT(C178,erg_cn_codes)), 1, 0)))</f>
        <v/>
      </c>
      <c r="I178" s="7" t="str" cm="1">
        <f t="array" ref="I178">IF(D178="", "", IF(OR(EXACT("Alle", erg_countries)), 1, IF(OR(EXACT(D178,erg_countries)), 1, 0)))</f>
        <v/>
      </c>
    </row>
    <row r="179" spans="1:9" x14ac:dyDescent="0.25">
      <c r="A179" s="7"/>
      <c r="B179" s="7"/>
      <c r="C179" s="7"/>
      <c r="D179" s="7"/>
      <c r="F179" s="7" t="str" cm="1">
        <f t="array" ref="F179">IF(A179="", "", IF(OR(EXACT("Alle", erg_companies)), 1, IF(OR(EXACT(A179,erg_companies)), 1, 0)))</f>
        <v/>
      </c>
      <c r="G179" s="7" t="str" cm="1">
        <f t="array" ref="G179">IF(B179="", "", IF(OR(EXACT("Alle", erg_suppliers)), 1, IF(OR(EXACT(B179,erg_suppliers)), 1, 0)))</f>
        <v/>
      </c>
      <c r="H179" s="7" t="str" cm="1">
        <f t="array" ref="H179">IF(C179="", "", IF(OR(EXACT("Alle", erg_cn_codes)), 1, IF(OR(EXACT(C179,erg_cn_codes)), 1, 0)))</f>
        <v/>
      </c>
      <c r="I179" s="7" t="str" cm="1">
        <f t="array" ref="I179">IF(D179="", "", IF(OR(EXACT("Alle", erg_countries)), 1, IF(OR(EXACT(D179,erg_countries)), 1, 0)))</f>
        <v/>
      </c>
    </row>
    <row r="180" spans="1:9" x14ac:dyDescent="0.25">
      <c r="A180" s="7"/>
      <c r="B180" s="7"/>
      <c r="C180" s="7"/>
      <c r="D180" s="7"/>
      <c r="F180" s="7" t="str" cm="1">
        <f t="array" ref="F180">IF(A180="", "", IF(OR(EXACT("Alle", erg_companies)), 1, IF(OR(EXACT(A180,erg_companies)), 1, 0)))</f>
        <v/>
      </c>
      <c r="G180" s="7" t="str" cm="1">
        <f t="array" ref="G180">IF(B180="", "", IF(OR(EXACT("Alle", erg_suppliers)), 1, IF(OR(EXACT(B180,erg_suppliers)), 1, 0)))</f>
        <v/>
      </c>
      <c r="H180" s="7" t="str" cm="1">
        <f t="array" ref="H180">IF(C180="", "", IF(OR(EXACT("Alle", erg_cn_codes)), 1, IF(OR(EXACT(C180,erg_cn_codes)), 1, 0)))</f>
        <v/>
      </c>
      <c r="I180" s="7" t="str" cm="1">
        <f t="array" ref="I180">IF(D180="", "", IF(OR(EXACT("Alle", erg_countries)), 1, IF(OR(EXACT(D180,erg_countries)), 1, 0)))</f>
        <v/>
      </c>
    </row>
    <row r="181" spans="1:9" x14ac:dyDescent="0.25">
      <c r="A181" s="7"/>
      <c r="B181" s="7"/>
      <c r="C181" s="7"/>
      <c r="D181" s="7"/>
      <c r="F181" s="7" t="str" cm="1">
        <f t="array" ref="F181">IF(A181="", "", IF(OR(EXACT("Alle", erg_companies)), 1, IF(OR(EXACT(A181,erg_companies)), 1, 0)))</f>
        <v/>
      </c>
      <c r="G181" s="7" t="str" cm="1">
        <f t="array" ref="G181">IF(B181="", "", IF(OR(EXACT("Alle", erg_suppliers)), 1, IF(OR(EXACT(B181,erg_suppliers)), 1, 0)))</f>
        <v/>
      </c>
      <c r="H181" s="7" t="str" cm="1">
        <f t="array" ref="H181">IF(C181="", "", IF(OR(EXACT("Alle", erg_cn_codes)), 1, IF(OR(EXACT(C181,erg_cn_codes)), 1, 0)))</f>
        <v/>
      </c>
      <c r="I181" s="7" t="str" cm="1">
        <f t="array" ref="I181">IF(D181="", "", IF(OR(EXACT("Alle", erg_countries)), 1, IF(OR(EXACT(D181,erg_countries)), 1, 0)))</f>
        <v/>
      </c>
    </row>
    <row r="182" spans="1:9" x14ac:dyDescent="0.25">
      <c r="A182" s="7"/>
      <c r="B182" s="7"/>
      <c r="C182" s="7"/>
      <c r="D182" s="7"/>
      <c r="F182" s="7" t="str" cm="1">
        <f t="array" ref="F182">IF(A182="", "", IF(OR(EXACT("Alle", erg_companies)), 1, IF(OR(EXACT(A182,erg_companies)), 1, 0)))</f>
        <v/>
      </c>
      <c r="G182" s="7" t="str" cm="1">
        <f t="array" ref="G182">IF(B182="", "", IF(OR(EXACT("Alle", erg_suppliers)), 1, IF(OR(EXACT(B182,erg_suppliers)), 1, 0)))</f>
        <v/>
      </c>
      <c r="H182" s="7" t="str" cm="1">
        <f t="array" ref="H182">IF(C182="", "", IF(OR(EXACT("Alle", erg_cn_codes)), 1, IF(OR(EXACT(C182,erg_cn_codes)), 1, 0)))</f>
        <v/>
      </c>
      <c r="I182" s="7" t="str" cm="1">
        <f t="array" ref="I182">IF(D182="", "", IF(OR(EXACT("Alle", erg_countries)), 1, IF(OR(EXACT(D182,erg_countries)), 1, 0)))</f>
        <v/>
      </c>
    </row>
    <row r="183" spans="1:9" x14ac:dyDescent="0.25">
      <c r="A183" s="7"/>
      <c r="B183" s="7"/>
      <c r="C183" s="7"/>
      <c r="D183" s="7"/>
      <c r="F183" s="7" t="str" cm="1">
        <f t="array" ref="F183">IF(A183="", "", IF(OR(EXACT("Alle", erg_companies)), 1, IF(OR(EXACT(A183,erg_companies)), 1, 0)))</f>
        <v/>
      </c>
      <c r="G183" s="7" t="str" cm="1">
        <f t="array" ref="G183">IF(B183="", "", IF(OR(EXACT("Alle", erg_suppliers)), 1, IF(OR(EXACT(B183,erg_suppliers)), 1, 0)))</f>
        <v/>
      </c>
      <c r="H183" s="7" t="str" cm="1">
        <f t="array" ref="H183">IF(C183="", "", IF(OR(EXACT("Alle", erg_cn_codes)), 1, IF(OR(EXACT(C183,erg_cn_codes)), 1, 0)))</f>
        <v/>
      </c>
      <c r="I183" s="7" t="str" cm="1">
        <f t="array" ref="I183">IF(D183="", "", IF(OR(EXACT("Alle", erg_countries)), 1, IF(OR(EXACT(D183,erg_countries)), 1, 0)))</f>
        <v/>
      </c>
    </row>
    <row r="184" spans="1:9" x14ac:dyDescent="0.25">
      <c r="A184" s="7"/>
      <c r="B184" s="7"/>
      <c r="C184" s="7"/>
      <c r="D184" s="7"/>
      <c r="F184" s="7" t="str" cm="1">
        <f t="array" ref="F184">IF(A184="", "", IF(OR(EXACT("Alle", erg_companies)), 1, IF(OR(EXACT(A184,erg_companies)), 1, 0)))</f>
        <v/>
      </c>
      <c r="G184" s="7" t="str" cm="1">
        <f t="array" ref="G184">IF(B184="", "", IF(OR(EXACT("Alle", erg_suppliers)), 1, IF(OR(EXACT(B184,erg_suppliers)), 1, 0)))</f>
        <v/>
      </c>
      <c r="H184" s="7" t="str" cm="1">
        <f t="array" ref="H184">IF(C184="", "", IF(OR(EXACT("Alle", erg_cn_codes)), 1, IF(OR(EXACT(C184,erg_cn_codes)), 1, 0)))</f>
        <v/>
      </c>
      <c r="I184" s="7" t="str" cm="1">
        <f t="array" ref="I184">IF(D184="", "", IF(OR(EXACT("Alle", erg_countries)), 1, IF(OR(EXACT(D184,erg_countries)), 1, 0)))</f>
        <v/>
      </c>
    </row>
    <row r="185" spans="1:9" x14ac:dyDescent="0.25">
      <c r="A185" s="7"/>
      <c r="B185" s="7"/>
      <c r="C185" s="7"/>
      <c r="D185" s="7"/>
      <c r="F185" s="7" t="str" cm="1">
        <f t="array" ref="F185">IF(A185="", "", IF(OR(EXACT("Alle", erg_companies)), 1, IF(OR(EXACT(A185,erg_companies)), 1, 0)))</f>
        <v/>
      </c>
      <c r="G185" s="7" t="str" cm="1">
        <f t="array" ref="G185">IF(B185="", "", IF(OR(EXACT("Alle", erg_suppliers)), 1, IF(OR(EXACT(B185,erg_suppliers)), 1, 0)))</f>
        <v/>
      </c>
      <c r="H185" s="7" t="str" cm="1">
        <f t="array" ref="H185">IF(C185="", "", IF(OR(EXACT("Alle", erg_cn_codes)), 1, IF(OR(EXACT(C185,erg_cn_codes)), 1, 0)))</f>
        <v/>
      </c>
      <c r="I185" s="7" t="str" cm="1">
        <f t="array" ref="I185">IF(D185="", "", IF(OR(EXACT("Alle", erg_countries)), 1, IF(OR(EXACT(D185,erg_countries)), 1, 0)))</f>
        <v/>
      </c>
    </row>
    <row r="186" spans="1:9" x14ac:dyDescent="0.25">
      <c r="A186" s="7"/>
      <c r="B186" s="7"/>
      <c r="C186" s="7"/>
      <c r="D186" s="7"/>
      <c r="F186" s="7" t="str" cm="1">
        <f t="array" ref="F186">IF(A186="", "", IF(OR(EXACT("Alle", erg_companies)), 1, IF(OR(EXACT(A186,erg_companies)), 1, 0)))</f>
        <v/>
      </c>
      <c r="G186" s="7" t="str" cm="1">
        <f t="array" ref="G186">IF(B186="", "", IF(OR(EXACT("Alle", erg_suppliers)), 1, IF(OR(EXACT(B186,erg_suppliers)), 1, 0)))</f>
        <v/>
      </c>
      <c r="H186" s="7" t="str" cm="1">
        <f t="array" ref="H186">IF(C186="", "", IF(OR(EXACT("Alle", erg_cn_codes)), 1, IF(OR(EXACT(C186,erg_cn_codes)), 1, 0)))</f>
        <v/>
      </c>
      <c r="I186" s="7" t="str" cm="1">
        <f t="array" ref="I186">IF(D186="", "", IF(OR(EXACT("Alle", erg_countries)), 1, IF(OR(EXACT(D186,erg_countries)), 1, 0)))</f>
        <v/>
      </c>
    </row>
    <row r="187" spans="1:9" x14ac:dyDescent="0.25">
      <c r="A187" s="7"/>
      <c r="B187" s="7"/>
      <c r="C187" s="7"/>
      <c r="D187" s="7"/>
      <c r="F187" s="7" t="str" cm="1">
        <f t="array" ref="F187">IF(A187="", "", IF(OR(EXACT("Alle", erg_companies)), 1, IF(OR(EXACT(A187,erg_companies)), 1, 0)))</f>
        <v/>
      </c>
      <c r="G187" s="7" t="str" cm="1">
        <f t="array" ref="G187">IF(B187="", "", IF(OR(EXACT("Alle", erg_suppliers)), 1, IF(OR(EXACT(B187,erg_suppliers)), 1, 0)))</f>
        <v/>
      </c>
      <c r="H187" s="7" t="str" cm="1">
        <f t="array" ref="H187">IF(C187="", "", IF(OR(EXACT("Alle", erg_cn_codes)), 1, IF(OR(EXACT(C187,erg_cn_codes)), 1, 0)))</f>
        <v/>
      </c>
      <c r="I187" s="7" t="str" cm="1">
        <f t="array" ref="I187">IF(D187="", "", IF(OR(EXACT("Alle", erg_countries)), 1, IF(OR(EXACT(D187,erg_countries)), 1, 0)))</f>
        <v/>
      </c>
    </row>
    <row r="188" spans="1:9" x14ac:dyDescent="0.25">
      <c r="A188" s="7"/>
      <c r="B188" s="7"/>
      <c r="C188" s="7"/>
      <c r="D188" s="7"/>
      <c r="F188" s="7" t="str" cm="1">
        <f t="array" ref="F188">IF(A188="", "", IF(OR(EXACT("Alle", erg_companies)), 1, IF(OR(EXACT(A188,erg_companies)), 1, 0)))</f>
        <v/>
      </c>
      <c r="G188" s="7" t="str" cm="1">
        <f t="array" ref="G188">IF(B188="", "", IF(OR(EXACT("Alle", erg_suppliers)), 1, IF(OR(EXACT(B188,erg_suppliers)), 1, 0)))</f>
        <v/>
      </c>
      <c r="H188" s="7" t="str" cm="1">
        <f t="array" ref="H188">IF(C188="", "", IF(OR(EXACT("Alle", erg_cn_codes)), 1, IF(OR(EXACT(C188,erg_cn_codes)), 1, 0)))</f>
        <v/>
      </c>
      <c r="I188" s="7" t="str" cm="1">
        <f t="array" ref="I188">IF(D188="", "", IF(OR(EXACT("Alle", erg_countries)), 1, IF(OR(EXACT(D188,erg_countries)), 1, 0)))</f>
        <v/>
      </c>
    </row>
    <row r="189" spans="1:9" x14ac:dyDescent="0.25">
      <c r="A189" s="7"/>
      <c r="B189" s="7"/>
      <c r="C189" s="7"/>
      <c r="D189" s="7"/>
      <c r="F189" s="7" t="str" cm="1">
        <f t="array" ref="F189">IF(A189="", "", IF(OR(EXACT("Alle", erg_companies)), 1, IF(OR(EXACT(A189,erg_companies)), 1, 0)))</f>
        <v/>
      </c>
      <c r="G189" s="7" t="str" cm="1">
        <f t="array" ref="G189">IF(B189="", "", IF(OR(EXACT("Alle", erg_suppliers)), 1, IF(OR(EXACT(B189,erg_suppliers)), 1, 0)))</f>
        <v/>
      </c>
      <c r="H189" s="7" t="str" cm="1">
        <f t="array" ref="H189">IF(C189="", "", IF(OR(EXACT("Alle", erg_cn_codes)), 1, IF(OR(EXACT(C189,erg_cn_codes)), 1, 0)))</f>
        <v/>
      </c>
      <c r="I189" s="7" t="str" cm="1">
        <f t="array" ref="I189">IF(D189="", "", IF(OR(EXACT("Alle", erg_countries)), 1, IF(OR(EXACT(D189,erg_countries)), 1, 0)))</f>
        <v/>
      </c>
    </row>
    <row r="190" spans="1:9" x14ac:dyDescent="0.25">
      <c r="A190" s="7"/>
      <c r="B190" s="7"/>
      <c r="C190" s="7"/>
      <c r="D190" s="7"/>
      <c r="F190" s="7" t="str" cm="1">
        <f t="array" ref="F190">IF(A190="", "", IF(OR(EXACT("Alle", erg_companies)), 1, IF(OR(EXACT(A190,erg_companies)), 1, 0)))</f>
        <v/>
      </c>
      <c r="G190" s="7" t="str" cm="1">
        <f t="array" ref="G190">IF(B190="", "", IF(OR(EXACT("Alle", erg_suppliers)), 1, IF(OR(EXACT(B190,erg_suppliers)), 1, 0)))</f>
        <v/>
      </c>
      <c r="H190" s="7" t="str" cm="1">
        <f t="array" ref="H190">IF(C190="", "", IF(OR(EXACT("Alle", erg_cn_codes)), 1, IF(OR(EXACT(C190,erg_cn_codes)), 1, 0)))</f>
        <v/>
      </c>
      <c r="I190" s="7" t="str" cm="1">
        <f t="array" ref="I190">IF(D190="", "", IF(OR(EXACT("Alle", erg_countries)), 1, IF(OR(EXACT(D190,erg_countries)), 1, 0)))</f>
        <v/>
      </c>
    </row>
    <row r="191" spans="1:9" x14ac:dyDescent="0.25">
      <c r="A191" s="7"/>
      <c r="B191" s="7"/>
      <c r="C191" s="7"/>
      <c r="D191" s="7"/>
      <c r="F191" s="7" t="str" cm="1">
        <f t="array" ref="F191">IF(A191="", "", IF(OR(EXACT("Alle", erg_companies)), 1, IF(OR(EXACT(A191,erg_companies)), 1, 0)))</f>
        <v/>
      </c>
      <c r="G191" s="7" t="str" cm="1">
        <f t="array" ref="G191">IF(B191="", "", IF(OR(EXACT("Alle", erg_suppliers)), 1, IF(OR(EXACT(B191,erg_suppliers)), 1, 0)))</f>
        <v/>
      </c>
      <c r="H191" s="7" t="str" cm="1">
        <f t="array" ref="H191">IF(C191="", "", IF(OR(EXACT("Alle", erg_cn_codes)), 1, IF(OR(EXACT(C191,erg_cn_codes)), 1, 0)))</f>
        <v/>
      </c>
      <c r="I191" s="7" t="str" cm="1">
        <f t="array" ref="I191">IF(D191="", "", IF(OR(EXACT("Alle", erg_countries)), 1, IF(OR(EXACT(D191,erg_countries)), 1, 0)))</f>
        <v/>
      </c>
    </row>
    <row r="192" spans="1:9" x14ac:dyDescent="0.25">
      <c r="A192" s="7"/>
      <c r="B192" s="7"/>
      <c r="C192" s="7"/>
      <c r="D192" s="7"/>
      <c r="F192" s="7" t="str" cm="1">
        <f t="array" ref="F192">IF(A192="", "", IF(OR(EXACT("Alle", erg_companies)), 1, IF(OR(EXACT(A192,erg_companies)), 1, 0)))</f>
        <v/>
      </c>
      <c r="G192" s="7" t="str" cm="1">
        <f t="array" ref="G192">IF(B192="", "", IF(OR(EXACT("Alle", erg_suppliers)), 1, IF(OR(EXACT(B192,erg_suppliers)), 1, 0)))</f>
        <v/>
      </c>
      <c r="H192" s="7" t="str" cm="1">
        <f t="array" ref="H192">IF(C192="", "", IF(OR(EXACT("Alle", erg_cn_codes)), 1, IF(OR(EXACT(C192,erg_cn_codes)), 1, 0)))</f>
        <v/>
      </c>
      <c r="I192" s="7" t="str" cm="1">
        <f t="array" ref="I192">IF(D192="", "", IF(OR(EXACT("Alle", erg_countries)), 1, IF(OR(EXACT(D192,erg_countries)), 1, 0)))</f>
        <v/>
      </c>
    </row>
    <row r="193" spans="1:9" x14ac:dyDescent="0.25">
      <c r="A193" s="7"/>
      <c r="B193" s="7"/>
      <c r="C193" s="7"/>
      <c r="D193" s="7"/>
      <c r="F193" s="7" t="str" cm="1">
        <f t="array" ref="F193">IF(A193="", "", IF(OR(EXACT("Alle", erg_companies)), 1, IF(OR(EXACT(A193,erg_companies)), 1, 0)))</f>
        <v/>
      </c>
      <c r="G193" s="7" t="str" cm="1">
        <f t="array" ref="G193">IF(B193="", "", IF(OR(EXACT("Alle", erg_suppliers)), 1, IF(OR(EXACT(B193,erg_suppliers)), 1, 0)))</f>
        <v/>
      </c>
      <c r="H193" s="7" t="str" cm="1">
        <f t="array" ref="H193">IF(C193="", "", IF(OR(EXACT("Alle", erg_cn_codes)), 1, IF(OR(EXACT(C193,erg_cn_codes)), 1, 0)))</f>
        <v/>
      </c>
      <c r="I193" s="7" t="str" cm="1">
        <f t="array" ref="I193">IF(D193="", "", IF(OR(EXACT("Alle", erg_countries)), 1, IF(OR(EXACT(D193,erg_countries)), 1, 0)))</f>
        <v/>
      </c>
    </row>
    <row r="194" spans="1:9" x14ac:dyDescent="0.25">
      <c r="A194" s="7"/>
      <c r="B194" s="7"/>
      <c r="C194" s="7"/>
      <c r="D194" s="7"/>
      <c r="F194" s="7" t="str" cm="1">
        <f t="array" ref="F194">IF(A194="", "", IF(OR(EXACT("Alle", erg_companies)), 1, IF(OR(EXACT(A194,erg_companies)), 1, 0)))</f>
        <v/>
      </c>
      <c r="G194" s="7" t="str" cm="1">
        <f t="array" ref="G194">IF(B194="", "", IF(OR(EXACT("Alle", erg_suppliers)), 1, IF(OR(EXACT(B194,erg_suppliers)), 1, 0)))</f>
        <v/>
      </c>
      <c r="H194" s="7" t="str" cm="1">
        <f t="array" ref="H194">IF(C194="", "", IF(OR(EXACT("Alle", erg_cn_codes)), 1, IF(OR(EXACT(C194,erg_cn_codes)), 1, 0)))</f>
        <v/>
      </c>
      <c r="I194" s="7" t="str" cm="1">
        <f t="array" ref="I194">IF(D194="", "", IF(OR(EXACT("Alle", erg_countries)), 1, IF(OR(EXACT(D194,erg_countries)), 1, 0)))</f>
        <v/>
      </c>
    </row>
    <row r="195" spans="1:9" x14ac:dyDescent="0.25">
      <c r="A195" s="7"/>
      <c r="B195" s="7"/>
      <c r="C195" s="7"/>
      <c r="D195" s="7"/>
      <c r="F195" s="7" t="str" cm="1">
        <f t="array" ref="F195">IF(A195="", "", IF(OR(EXACT("Alle", erg_companies)), 1, IF(OR(EXACT(A195,erg_companies)), 1, 0)))</f>
        <v/>
      </c>
      <c r="G195" s="7" t="str" cm="1">
        <f t="array" ref="G195">IF(B195="", "", IF(OR(EXACT("Alle", erg_suppliers)), 1, IF(OR(EXACT(B195,erg_suppliers)), 1, 0)))</f>
        <v/>
      </c>
      <c r="H195" s="7" t="str" cm="1">
        <f t="array" ref="H195">IF(C195="", "", IF(OR(EXACT("Alle", erg_cn_codes)), 1, IF(OR(EXACT(C195,erg_cn_codes)), 1, 0)))</f>
        <v/>
      </c>
      <c r="I195" s="7" t="str" cm="1">
        <f t="array" ref="I195">IF(D195="", "", IF(OR(EXACT("Alle", erg_countries)), 1, IF(OR(EXACT(D195,erg_countries)), 1, 0)))</f>
        <v/>
      </c>
    </row>
    <row r="196" spans="1:9" x14ac:dyDescent="0.25">
      <c r="A196" s="7"/>
      <c r="B196" s="7"/>
      <c r="C196" s="7"/>
      <c r="D196" s="7"/>
      <c r="F196" s="7" t="str" cm="1">
        <f t="array" ref="F196">IF(A196="", "", IF(OR(EXACT("Alle", erg_companies)), 1, IF(OR(EXACT(A196,erg_companies)), 1, 0)))</f>
        <v/>
      </c>
      <c r="G196" s="7" t="str" cm="1">
        <f t="array" ref="G196">IF(B196="", "", IF(OR(EXACT("Alle", erg_suppliers)), 1, IF(OR(EXACT(B196,erg_suppliers)), 1, 0)))</f>
        <v/>
      </c>
      <c r="H196" s="7" t="str" cm="1">
        <f t="array" ref="H196">IF(C196="", "", IF(OR(EXACT("Alle", erg_cn_codes)), 1, IF(OR(EXACT(C196,erg_cn_codes)), 1, 0)))</f>
        <v/>
      </c>
      <c r="I196" s="7" t="str" cm="1">
        <f t="array" ref="I196">IF(D196="", "", IF(OR(EXACT("Alle", erg_countries)), 1, IF(OR(EXACT(D196,erg_countries)), 1, 0)))</f>
        <v/>
      </c>
    </row>
    <row r="197" spans="1:9" x14ac:dyDescent="0.25">
      <c r="A197" s="7"/>
      <c r="B197" s="7"/>
      <c r="C197" s="7"/>
      <c r="D197" s="7"/>
      <c r="F197" s="7" t="str" cm="1">
        <f t="array" ref="F197">IF(A197="", "", IF(OR(EXACT("Alle", erg_companies)), 1, IF(OR(EXACT(A197,erg_companies)), 1, 0)))</f>
        <v/>
      </c>
      <c r="G197" s="7" t="str" cm="1">
        <f t="array" ref="G197">IF(B197="", "", IF(OR(EXACT("Alle", erg_suppliers)), 1, IF(OR(EXACT(B197,erg_suppliers)), 1, 0)))</f>
        <v/>
      </c>
      <c r="H197" s="7" t="str" cm="1">
        <f t="array" ref="H197">IF(C197="", "", IF(OR(EXACT("Alle", erg_cn_codes)), 1, IF(OR(EXACT(C197,erg_cn_codes)), 1, 0)))</f>
        <v/>
      </c>
      <c r="I197" s="7" t="str" cm="1">
        <f t="array" ref="I197">IF(D197="", "", IF(OR(EXACT("Alle", erg_countries)), 1, IF(OR(EXACT(D197,erg_countries)), 1, 0)))</f>
        <v/>
      </c>
    </row>
    <row r="198" spans="1:9" x14ac:dyDescent="0.25">
      <c r="A198" s="7"/>
      <c r="B198" s="7"/>
      <c r="C198" s="7"/>
      <c r="D198" s="7"/>
      <c r="F198" s="7" t="str" cm="1">
        <f t="array" ref="F198">IF(A198="", "", IF(OR(EXACT("Alle", erg_companies)), 1, IF(OR(EXACT(A198,erg_companies)), 1, 0)))</f>
        <v/>
      </c>
      <c r="G198" s="7" t="str" cm="1">
        <f t="array" ref="G198">IF(B198="", "", IF(OR(EXACT("Alle", erg_suppliers)), 1, IF(OR(EXACT(B198,erg_suppliers)), 1, 0)))</f>
        <v/>
      </c>
      <c r="H198" s="7" t="str" cm="1">
        <f t="array" ref="H198">IF(C198="", "", IF(OR(EXACT("Alle", erg_cn_codes)), 1, IF(OR(EXACT(C198,erg_cn_codes)), 1, 0)))</f>
        <v/>
      </c>
      <c r="I198" s="7" t="str" cm="1">
        <f t="array" ref="I198">IF(D198="", "", IF(OR(EXACT("Alle", erg_countries)), 1, IF(OR(EXACT(D198,erg_countries)), 1, 0)))</f>
        <v/>
      </c>
    </row>
    <row r="199" spans="1:9" x14ac:dyDescent="0.25">
      <c r="A199" s="7"/>
      <c r="B199" s="7"/>
      <c r="C199" s="7"/>
      <c r="D199" s="7"/>
      <c r="F199" s="7" t="str" cm="1">
        <f t="array" ref="F199">IF(A199="", "", IF(OR(EXACT("Alle", erg_companies)), 1, IF(OR(EXACT(A199,erg_companies)), 1, 0)))</f>
        <v/>
      </c>
      <c r="G199" s="7" t="str" cm="1">
        <f t="array" ref="G199">IF(B199="", "", IF(OR(EXACT("Alle", erg_suppliers)), 1, IF(OR(EXACT(B199,erg_suppliers)), 1, 0)))</f>
        <v/>
      </c>
      <c r="H199" s="7" t="str" cm="1">
        <f t="array" ref="H199">IF(C199="", "", IF(OR(EXACT("Alle", erg_cn_codes)), 1, IF(OR(EXACT(C199,erg_cn_codes)), 1, 0)))</f>
        <v/>
      </c>
      <c r="I199" s="7" t="str" cm="1">
        <f t="array" ref="I199">IF(D199="", "", IF(OR(EXACT("Alle", erg_countries)), 1, IF(OR(EXACT(D199,erg_countries)), 1, 0)))</f>
        <v/>
      </c>
    </row>
    <row r="200" spans="1:9" x14ac:dyDescent="0.25">
      <c r="A200" s="7"/>
      <c r="B200" s="7"/>
      <c r="C200" s="7"/>
      <c r="D200" s="7"/>
      <c r="F200" s="7" t="str" cm="1">
        <f t="array" ref="F200">IF(A200="", "", IF(OR(EXACT("Alle", erg_companies)), 1, IF(OR(EXACT(A200,erg_companies)), 1, 0)))</f>
        <v/>
      </c>
      <c r="G200" s="7" t="str" cm="1">
        <f t="array" ref="G200">IF(B200="", "", IF(OR(EXACT("Alle", erg_suppliers)), 1, IF(OR(EXACT(B200,erg_suppliers)), 1, 0)))</f>
        <v/>
      </c>
      <c r="H200" s="7" t="str" cm="1">
        <f t="array" ref="H200">IF(C200="", "", IF(OR(EXACT("Alle", erg_cn_codes)), 1, IF(OR(EXACT(C200,erg_cn_codes)), 1, 0)))</f>
        <v/>
      </c>
      <c r="I200" s="7" t="str" cm="1">
        <f t="array" ref="I200">IF(D200="", "", IF(OR(EXACT("Alle", erg_countries)), 1, IF(OR(EXACT(D200,erg_countries)), 1, 0)))</f>
        <v/>
      </c>
    </row>
  </sheetData>
  <mergeCells count="2">
    <mergeCell ref="A1:D1"/>
    <mergeCell ref="F1:I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7</vt:i4>
      </vt:variant>
      <vt:variant>
        <vt:lpstr>Benannte Bereiche</vt:lpstr>
      </vt:variant>
      <vt:variant>
        <vt:i4>33</vt:i4>
      </vt:variant>
    </vt:vector>
  </HeadingPairs>
  <TitlesOfParts>
    <vt:vector size="40" baseType="lpstr">
      <vt:lpstr>Copy-Paste Hersteller</vt:lpstr>
      <vt:lpstr>Importangaben</vt:lpstr>
      <vt:lpstr>Ergebnisse</vt:lpstr>
      <vt:lpstr>Calculation</vt:lpstr>
      <vt:lpstr>Default Values</vt:lpstr>
      <vt:lpstr>Country List</vt:lpstr>
      <vt:lpstr>Settings</vt:lpstr>
      <vt:lpstr>calc_cn_codes</vt:lpstr>
      <vt:lpstr>calc_companies</vt:lpstr>
      <vt:lpstr>calc_countries</vt:lpstr>
      <vt:lpstr>calc_suppliers</vt:lpstr>
      <vt:lpstr>copy_paste_country</vt:lpstr>
      <vt:lpstr>copy_paste_supplier</vt:lpstr>
      <vt:lpstr>d_cn_codes</vt:lpstr>
      <vt:lpstr>d_companies</vt:lpstr>
      <vt:lpstr>d_countries</vt:lpstr>
      <vt:lpstr>d_emissions_per_position</vt:lpstr>
      <vt:lpstr>d_position_relevant_for_plot</vt:lpstr>
      <vt:lpstr>defvals_benchmark</vt:lpstr>
      <vt:lpstr>defvals_cbam_transitional_period</vt:lpstr>
      <vt:lpstr>defvals_cn_codes</vt:lpstr>
      <vt:lpstr>defvals_phase_in</vt:lpstr>
      <vt:lpstr>defvals_rest_of_world</vt:lpstr>
      <vt:lpstr>defvals_specific_countries</vt:lpstr>
      <vt:lpstr>defvals_years</vt:lpstr>
      <vt:lpstr>drop_cn_codes</vt:lpstr>
      <vt:lpstr>drop_companies</vt:lpstr>
      <vt:lpstr>drop_countries</vt:lpstr>
      <vt:lpstr>drop_suppliers</vt:lpstr>
      <vt:lpstr>erg_cn_codes</vt:lpstr>
      <vt:lpstr>erg_companies</vt:lpstr>
      <vt:lpstr>erg_countries</vt:lpstr>
      <vt:lpstr>erg_suppliers</vt:lpstr>
      <vt:lpstr>list_agcs</vt:lpstr>
      <vt:lpstr>list_cbam_relevance</vt:lpstr>
      <vt:lpstr>list_cn_codes</vt:lpstr>
      <vt:lpstr>list_descriptions</vt:lpstr>
      <vt:lpstr>list_specific_countries</vt:lpstr>
      <vt:lpstr>list_unlocodes</vt:lpstr>
      <vt:lpstr>list_unlocodes_countries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Geht dich nichts an</dc:creator>
  <cp:keywords/>
  <dc:description/>
  <cp:lastModifiedBy>Bürge, Victor</cp:lastModifiedBy>
  <cp:revision/>
  <dcterms:created xsi:type="dcterms:W3CDTF">2015-06-05T18:19:34Z</dcterms:created>
  <dcterms:modified xsi:type="dcterms:W3CDTF">2025-08-11T11:36:13Z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2025-08-11T11:21:37Z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2c6cac8d-ab61-47b3-8209-4df2e46aefbc</vt:lpwstr>
  </property>
  <property fmtid="{D5CDD505-2E9C-101B-9397-08002B2CF9AE}" pid="7" name="MSIP_Label_defa4170-0d19-0005-0004-bc88714345d2_ActionId">
    <vt:lpwstr>708f89d4-b100-4451-b444-5655718addbb</vt:lpwstr>
  </property>
  <property fmtid="{D5CDD505-2E9C-101B-9397-08002B2CF9AE}" pid="8" name="MSIP_Label_defa4170-0d19-0005-0004-bc88714345d2_ContentBits">
    <vt:lpwstr>0</vt:lpwstr>
  </property>
</Properties>
</file>