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rizio\IdeaProjects\bluebell\anther\src\main\resources\documentation\"/>
    </mc:Choice>
  </mc:AlternateContent>
  <xr:revisionPtr revIDLastSave="0" documentId="13_ncr:1_{A661A076-AE8A-4E9B-8331-3918C1ACD2DC}" xr6:coauthVersionLast="47" xr6:coauthVersionMax="47" xr10:uidLastSave="{00000000-0000-0000-0000-000000000000}"/>
  <bookViews>
    <workbookView xWindow="-120" yWindow="-120" windowWidth="29040" windowHeight="15720" activeTab="1" xr2:uid="{E258FCD5-B2C9-43D2-863F-B9659CD81F11}"/>
  </bookViews>
  <sheets>
    <sheet name="Control" sheetId="7" r:id="rId1"/>
    <sheet name="Bloom (Expanded)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0" l="1"/>
  <c r="E25" i="10"/>
  <c r="F25" i="10"/>
  <c r="G25" i="10"/>
  <c r="H25" i="10"/>
  <c r="I25" i="10"/>
  <c r="J25" i="10"/>
  <c r="K25" i="10"/>
  <c r="L25" i="10"/>
  <c r="M25" i="10"/>
  <c r="N25" i="10"/>
  <c r="O25" i="10"/>
  <c r="C25" i="10"/>
  <c r="P15" i="10"/>
  <c r="O16" i="10"/>
  <c r="O15" i="10"/>
  <c r="D12" i="10"/>
  <c r="E12" i="10"/>
  <c r="F12" i="10"/>
  <c r="G12" i="10"/>
  <c r="H12" i="10"/>
  <c r="I12" i="10"/>
  <c r="J12" i="10"/>
  <c r="K12" i="10"/>
  <c r="L12" i="10"/>
  <c r="M12" i="10"/>
  <c r="N12" i="10"/>
  <c r="C12" i="10"/>
  <c r="P2" i="10"/>
  <c r="O3" i="10"/>
  <c r="O2" i="10"/>
  <c r="O24" i="10"/>
  <c r="O22" i="10"/>
  <c r="O20" i="10"/>
  <c r="O18" i="10"/>
  <c r="O11" i="10"/>
  <c r="O9" i="10"/>
  <c r="O7" i="10"/>
  <c r="O5" i="10"/>
  <c r="P23" i="10"/>
  <c r="O23" i="10"/>
  <c r="P21" i="10"/>
  <c r="O21" i="10"/>
  <c r="P19" i="10"/>
  <c r="O19" i="10"/>
  <c r="P17" i="10"/>
  <c r="O17" i="10"/>
  <c r="P10" i="10"/>
  <c r="P8" i="10"/>
  <c r="P6" i="10"/>
  <c r="P4" i="10"/>
  <c r="O10" i="10"/>
  <c r="O8" i="10"/>
  <c r="O6" i="10"/>
  <c r="O4" i="10"/>
  <c r="U25" i="7"/>
  <c r="U21" i="7"/>
  <c r="U17" i="7"/>
  <c r="U13" i="7"/>
  <c r="U9" i="7"/>
  <c r="U5" i="7"/>
  <c r="J17" i="7"/>
  <c r="J25" i="7"/>
  <c r="J21" i="7"/>
  <c r="J13" i="7"/>
  <c r="J9" i="7"/>
  <c r="J5" i="7"/>
  <c r="D24" i="7"/>
  <c r="E24" i="7"/>
  <c r="F24" i="7"/>
  <c r="G24" i="7"/>
  <c r="H24" i="7"/>
  <c r="I24" i="7"/>
  <c r="D20" i="7"/>
  <c r="E20" i="7"/>
  <c r="F20" i="7"/>
  <c r="G20" i="7"/>
  <c r="H20" i="7"/>
  <c r="I20" i="7"/>
  <c r="D16" i="7"/>
  <c r="E16" i="7"/>
  <c r="F16" i="7"/>
  <c r="G16" i="7"/>
  <c r="H16" i="7"/>
  <c r="I16" i="7"/>
  <c r="D12" i="7"/>
  <c r="E12" i="7"/>
  <c r="F12" i="7"/>
  <c r="G12" i="7"/>
  <c r="H12" i="7"/>
  <c r="I12" i="7"/>
  <c r="D8" i="7"/>
  <c r="E8" i="7"/>
  <c r="F8" i="7"/>
  <c r="G8" i="7"/>
  <c r="H8" i="7"/>
  <c r="I8" i="7"/>
  <c r="D4" i="7"/>
  <c r="E4" i="7"/>
  <c r="F4" i="7"/>
  <c r="G4" i="7"/>
  <c r="H4" i="7"/>
  <c r="I4" i="7"/>
  <c r="C24" i="7"/>
  <c r="C20" i="7"/>
  <c r="C16" i="7"/>
  <c r="C12" i="7"/>
  <c r="C8" i="7"/>
  <c r="C4" i="7"/>
  <c r="O4" i="7"/>
  <c r="P4" i="7"/>
  <c r="Q4" i="7"/>
  <c r="R4" i="7"/>
  <c r="S4" i="7"/>
  <c r="T4" i="7"/>
  <c r="O8" i="7"/>
  <c r="P8" i="7"/>
  <c r="Q8" i="7"/>
  <c r="R8" i="7"/>
  <c r="S8" i="7"/>
  <c r="T8" i="7"/>
  <c r="O12" i="7"/>
  <c r="P12" i="7"/>
  <c r="Q12" i="7"/>
  <c r="R12" i="7"/>
  <c r="S12" i="7"/>
  <c r="T12" i="7"/>
  <c r="N12" i="7"/>
  <c r="N8" i="7"/>
  <c r="N4" i="7"/>
  <c r="O16" i="7"/>
  <c r="P16" i="7"/>
  <c r="Q16" i="7"/>
  <c r="R16" i="7"/>
  <c r="S16" i="7"/>
  <c r="T16" i="7"/>
  <c r="N16" i="7"/>
  <c r="O20" i="7"/>
  <c r="P20" i="7"/>
  <c r="Q20" i="7"/>
  <c r="R20" i="7"/>
  <c r="S20" i="7"/>
  <c r="T20" i="7"/>
  <c r="N20" i="7"/>
  <c r="O24" i="7"/>
  <c r="P24" i="7"/>
  <c r="Q24" i="7"/>
  <c r="R24" i="7"/>
  <c r="S24" i="7"/>
  <c r="T24" i="7"/>
  <c r="N24" i="7"/>
  <c r="O12" i="10" l="1"/>
</calcChain>
</file>

<file path=xl/sharedStrings.xml><?xml version="1.0" encoding="utf-8"?>
<sst xmlns="http://schemas.openxmlformats.org/spreadsheetml/2006/main" count="84" uniqueCount="26">
  <si>
    <t>2024 with 30 point normalization</t>
  </si>
  <si>
    <t>Buy</t>
  </si>
  <si>
    <t>Sell</t>
  </si>
  <si>
    <t>Avg per bar</t>
  </si>
  <si>
    <t>Bull Gain</t>
  </si>
  <si>
    <t>Bear Gain</t>
  </si>
  <si>
    <t>9:50 at 10%</t>
  </si>
  <si>
    <t>Points</t>
  </si>
  <si>
    <t>Drawdown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</si>
  <si>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</si>
  <si>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</si>
  <si>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</si>
  <si>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</si>
  <si>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</si>
  <si>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</si>
  <si>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</si>
  <si>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</si>
  <si>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</si>
  <si>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</si>
  <si>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</si>
  <si>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</si>
  <si>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</si>
  <si>
    <t>Total Points</t>
  </si>
  <si>
    <t>Normalized</t>
  </si>
  <si>
    <t>Absolute</t>
  </si>
  <si>
    <t>9:50 at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</si>
</sst>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/>
    <xf numFmtId="44" fontId="0" fillId="0" borderId="0" xfId="1" applyFont="1"/>
    <xf numFmtId="44" fontId="4" fillId="2" borderId="0" xfId="2" applyNumberFormat="1"/>
    <xf numFmtId="0" fontId="3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2" fillId="0" borderId="0" xfId="3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4">
    <cellStyle name="Accent6" xfId="2" builtinId="49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CE5A-0352-4934-9C9F-074F796BD50A}">
  <dimension ref="A1:AC25"/>
  <sheetViews>
    <sheetView workbookViewId="0">
      <selection activeCell="X24" sqref="X24"/>
    </sheetView>
  </sheetViews>
  <sheetFormatPr defaultRowHeight="15" x14ac:dyDescent="0.25"/>
  <cols>
    <col min="1" max="2" width="9.140625" style="2"/>
    <col min="3" max="9" width="12.7109375" style="2" customWidth="1"/>
    <col min="10" max="10" width="10.42578125" style="2" customWidth="1"/>
    <col min="11" max="11" width="9.140625" style="2"/>
    <col min="12" max="13" width="9.140625" style="2" customWidth="1"/>
    <col min="14" max="20" width="12.7109375" style="2" customWidth="1"/>
    <col min="21" max="23" width="9.140625" style="2"/>
    <col min="24" max="24" width="12.7109375" style="2" customWidth="1"/>
    <col min="25" max="29" width="12.7109375" style="1" customWidth="1"/>
    <col min="30" max="16384" width="9.140625" style="2"/>
  </cols>
  <sheetData>
    <row r="1" spans="1:29" x14ac:dyDescent="0.25">
      <c r="A1" s="19">
        <v>2024</v>
      </c>
      <c r="B1" s="19"/>
      <c r="C1" s="18">
        <v>0.39583333333333331</v>
      </c>
      <c r="D1" s="18">
        <v>0.39930555555555558</v>
      </c>
      <c r="E1" s="18">
        <v>0.40277777777777801</v>
      </c>
      <c r="F1" s="18">
        <v>0.40625</v>
      </c>
      <c r="G1" s="18">
        <v>0.40972222222222199</v>
      </c>
      <c r="H1" s="18">
        <v>0.41319444444444497</v>
      </c>
      <c r="I1" s="18">
        <v>0.41666666666666702</v>
      </c>
      <c r="J1" s="10"/>
      <c r="L1" s="20" t="s">
        <v>0</v>
      </c>
      <c r="M1" s="20"/>
      <c r="N1" s="18">
        <v>0.39583333333333331</v>
      </c>
      <c r="O1" s="18">
        <v>0.39930555555555558</v>
      </c>
      <c r="P1" s="18">
        <v>0.40277777777777801</v>
      </c>
      <c r="Q1" s="18">
        <v>0.40625</v>
      </c>
      <c r="R1" s="18">
        <v>0.40972222222222199</v>
      </c>
      <c r="S1" s="18">
        <v>0.41319444444444497</v>
      </c>
      <c r="T1" s="18">
        <v>0.41666666666666702</v>
      </c>
      <c r="U1" s="1"/>
      <c r="W1" s="9">
        <v>9.5500000000000007</v>
      </c>
    </row>
    <row r="2" spans="1:29" x14ac:dyDescent="0.25">
      <c r="A2" s="19"/>
      <c r="B2" s="19"/>
      <c r="C2" s="18"/>
      <c r="D2" s="18"/>
      <c r="E2" s="18"/>
      <c r="F2" s="18"/>
      <c r="G2" s="18"/>
      <c r="H2" s="18"/>
      <c r="I2" s="18"/>
      <c r="J2" s="10"/>
      <c r="L2" s="20"/>
      <c r="M2" s="20"/>
      <c r="N2" s="18"/>
      <c r="O2" s="18"/>
      <c r="P2" s="18"/>
      <c r="Q2" s="18"/>
      <c r="R2" s="18"/>
      <c r="S2" s="18"/>
      <c r="T2" s="18"/>
      <c r="U2" s="1"/>
      <c r="X2" s="3"/>
      <c r="Y2" s="3" t="s">
        <v>1</v>
      </c>
      <c r="Z2" s="3" t="s">
        <v>2</v>
      </c>
      <c r="AA2" s="3" t="s">
        <v>3</v>
      </c>
      <c r="AB2" s="3" t="s">
        <v>4</v>
      </c>
      <c r="AC2" s="3" t="s">
        <v>5</v>
      </c>
    </row>
    <row r="3" spans="1:29" x14ac:dyDescent="0.25">
      <c r="A3" s="17">
        <v>0</v>
      </c>
      <c r="B3" s="17"/>
      <c r="C3" s="2">
        <v>104.08</v>
      </c>
      <c r="D3" s="2">
        <v>182.14</v>
      </c>
      <c r="E3" s="2">
        <v>46.18</v>
      </c>
      <c r="F3" s="2">
        <v>338.26</v>
      </c>
      <c r="G3" s="2">
        <v>316.82</v>
      </c>
      <c r="H3" s="2">
        <v>307.70999999999998</v>
      </c>
      <c r="I3" s="2">
        <v>113.01</v>
      </c>
      <c r="J3" s="1"/>
      <c r="L3" s="17">
        <v>0</v>
      </c>
      <c r="M3" s="17"/>
      <c r="N3" s="2">
        <v>-119.26</v>
      </c>
      <c r="O3" s="2">
        <v>144.63</v>
      </c>
      <c r="P3" s="2">
        <v>-23.5</v>
      </c>
      <c r="Q3" s="2">
        <v>274.83999999999997</v>
      </c>
      <c r="R3" s="2">
        <v>475.2</v>
      </c>
      <c r="S3" s="2">
        <v>637.63</v>
      </c>
      <c r="T3" s="2">
        <v>355.39</v>
      </c>
      <c r="U3" s="1"/>
      <c r="X3" s="3">
        <v>2013</v>
      </c>
      <c r="Y3" s="1">
        <v>6.1</v>
      </c>
      <c r="Z3" s="1">
        <v>6.83</v>
      </c>
      <c r="AA3" s="1">
        <v>28.12</v>
      </c>
      <c r="AB3" s="1">
        <v>15.81</v>
      </c>
      <c r="AC3" s="1">
        <v>15.99</v>
      </c>
    </row>
    <row r="4" spans="1:29" s="4" customFormat="1" x14ac:dyDescent="0.25">
      <c r="A4" s="17"/>
      <c r="B4" s="17"/>
      <c r="C4" s="7">
        <f xml:space="preserve"> PRODUCT(C3,$W1)</f>
        <v>993.96400000000006</v>
      </c>
      <c r="D4" s="7">
        <f t="shared" ref="D4:I4" si="0" xml:space="preserve"> PRODUCT(D3,$W1)</f>
        <v>1739.4369999999999</v>
      </c>
      <c r="E4" s="7">
        <f t="shared" si="0"/>
        <v>441.01900000000001</v>
      </c>
      <c r="F4" s="8">
        <f t="shared" si="0"/>
        <v>3230.3830000000003</v>
      </c>
      <c r="G4" s="7">
        <f t="shared" si="0"/>
        <v>3025.6310000000003</v>
      </c>
      <c r="H4" s="7">
        <f t="shared" si="0"/>
        <v>2938.6305000000002</v>
      </c>
      <c r="I4" s="7">
        <f t="shared" si="0"/>
        <v>1079.2455000000002</v>
      </c>
      <c r="J4" s="11"/>
      <c r="L4" s="17"/>
      <c r="M4" s="17"/>
      <c r="N4" s="7">
        <f xml:space="preserve"> PRODUCT(N3,$W1)</f>
        <v>-1138.9330000000002</v>
      </c>
      <c r="O4" s="7">
        <f t="shared" ref="O4:T4" si="1" xml:space="preserve"> PRODUCT(O3,$W1)</f>
        <v>1381.2165</v>
      </c>
      <c r="P4" s="7">
        <f t="shared" si="1"/>
        <v>-224.42500000000001</v>
      </c>
      <c r="Q4" s="7">
        <f t="shared" si="1"/>
        <v>2624.7219999999998</v>
      </c>
      <c r="R4" s="7">
        <f t="shared" si="1"/>
        <v>4538.16</v>
      </c>
      <c r="S4" s="8">
        <f t="shared" si="1"/>
        <v>6089.3665000000001</v>
      </c>
      <c r="T4" s="7">
        <f t="shared" si="1"/>
        <v>3393.9745000000003</v>
      </c>
      <c r="U4" s="13"/>
      <c r="X4" s="16">
        <v>2014</v>
      </c>
      <c r="Y4" s="15">
        <v>8</v>
      </c>
      <c r="Z4" s="15">
        <v>9.11</v>
      </c>
      <c r="AA4" s="15">
        <v>41.04</v>
      </c>
      <c r="AB4" s="15">
        <v>21.86</v>
      </c>
      <c r="AC4" s="15">
        <v>28.21</v>
      </c>
    </row>
    <row r="5" spans="1:29" x14ac:dyDescent="0.25">
      <c r="A5" s="17"/>
      <c r="B5" s="17"/>
      <c r="C5" s="5">
        <v>0.68</v>
      </c>
      <c r="D5" s="5">
        <v>0.69</v>
      </c>
      <c r="E5" s="5">
        <v>0.67</v>
      </c>
      <c r="F5" s="5">
        <v>0.71</v>
      </c>
      <c r="G5" s="5">
        <v>0.71</v>
      </c>
      <c r="H5" s="5">
        <v>0.7</v>
      </c>
      <c r="I5" s="5">
        <v>0.68</v>
      </c>
      <c r="J5" s="12">
        <f>AVERAGE(C5:I5)</f>
        <v>0.69142857142857139</v>
      </c>
      <c r="L5" s="17"/>
      <c r="M5" s="17"/>
      <c r="N5" s="5">
        <v>0.61</v>
      </c>
      <c r="O5" s="5">
        <v>0.63</v>
      </c>
      <c r="P5" s="5">
        <v>0.61</v>
      </c>
      <c r="Q5" s="5">
        <v>0.65</v>
      </c>
      <c r="R5" s="5">
        <v>0.68</v>
      </c>
      <c r="S5" s="5">
        <v>0.69</v>
      </c>
      <c r="T5" s="5">
        <v>0.66</v>
      </c>
      <c r="U5" s="12">
        <f>AVERAGE(N5:T5)</f>
        <v>0.64714285714285713</v>
      </c>
      <c r="X5" s="3">
        <v>2015</v>
      </c>
      <c r="Y5" s="1">
        <v>14.89</v>
      </c>
      <c r="Z5" s="1">
        <v>12.88</v>
      </c>
      <c r="AA5" s="1">
        <v>64.61</v>
      </c>
      <c r="AB5" s="1">
        <v>29.69</v>
      </c>
      <c r="AC5" s="1">
        <v>33.69</v>
      </c>
    </row>
    <row r="6" spans="1:29" x14ac:dyDescent="0.25">
      <c r="J6" s="1"/>
      <c r="U6" s="1"/>
      <c r="X6" s="16">
        <v>2016</v>
      </c>
      <c r="Y6" s="1">
        <v>12.29</v>
      </c>
      <c r="Z6" s="1">
        <v>9.7899999999999991</v>
      </c>
      <c r="AA6" s="1">
        <v>50.01</v>
      </c>
      <c r="AB6" s="1">
        <v>27.21</v>
      </c>
      <c r="AC6" s="1">
        <v>29.28</v>
      </c>
    </row>
    <row r="7" spans="1:29" x14ac:dyDescent="0.25">
      <c r="A7" s="17">
        <v>0.05</v>
      </c>
      <c r="B7" s="17"/>
      <c r="C7" s="2">
        <v>-54.64</v>
      </c>
      <c r="D7" s="2">
        <v>27.32</v>
      </c>
      <c r="E7" s="2">
        <v>-33.18</v>
      </c>
      <c r="F7" s="2">
        <v>437.12</v>
      </c>
      <c r="G7" s="2">
        <v>495.04</v>
      </c>
      <c r="H7" s="2">
        <v>322.01</v>
      </c>
      <c r="I7" s="2">
        <v>362.79</v>
      </c>
      <c r="J7" s="1"/>
      <c r="L7" s="17">
        <v>0.05</v>
      </c>
      <c r="M7" s="17"/>
      <c r="N7" s="2">
        <v>205.86</v>
      </c>
      <c r="O7" s="2">
        <v>-96.61</v>
      </c>
      <c r="P7" s="2">
        <v>58.42</v>
      </c>
      <c r="Q7" s="2">
        <v>288.62</v>
      </c>
      <c r="R7" s="2">
        <v>826.4</v>
      </c>
      <c r="S7" s="2">
        <v>254.67</v>
      </c>
      <c r="T7" s="2">
        <v>454.21</v>
      </c>
      <c r="U7" s="1"/>
      <c r="X7" s="3">
        <v>2017</v>
      </c>
      <c r="Y7" s="1">
        <v>9.8800000000000008</v>
      </c>
      <c r="Z7" s="1">
        <v>8.1999999999999993</v>
      </c>
      <c r="AA7" s="1">
        <v>43.61</v>
      </c>
      <c r="AB7" s="1">
        <v>22.14</v>
      </c>
      <c r="AC7" s="1">
        <v>27.92</v>
      </c>
    </row>
    <row r="8" spans="1:29" s="4" customFormat="1" x14ac:dyDescent="0.25">
      <c r="A8" s="17"/>
      <c r="B8" s="17"/>
      <c r="C8" s="7">
        <f xml:space="preserve"> PRODUCT(C7,$W1)</f>
        <v>-521.81200000000001</v>
      </c>
      <c r="D8" s="7">
        <f t="shared" ref="D8:I8" si="2" xml:space="preserve"> PRODUCT(D7,$W1)</f>
        <v>260.90600000000001</v>
      </c>
      <c r="E8" s="7">
        <f t="shared" si="2"/>
        <v>-316.86900000000003</v>
      </c>
      <c r="F8" s="7">
        <f t="shared" si="2"/>
        <v>4174.4960000000001</v>
      </c>
      <c r="G8" s="8">
        <f t="shared" si="2"/>
        <v>4727.6320000000005</v>
      </c>
      <c r="H8" s="7">
        <f t="shared" si="2"/>
        <v>3075.1955000000003</v>
      </c>
      <c r="I8" s="7">
        <f t="shared" si="2"/>
        <v>3464.6445000000003</v>
      </c>
      <c r="J8" s="11"/>
      <c r="L8" s="17"/>
      <c r="M8" s="17"/>
      <c r="N8" s="7">
        <f xml:space="preserve"> PRODUCT(N7,$W1)</f>
        <v>1965.9630000000002</v>
      </c>
      <c r="O8" s="7">
        <f t="shared" ref="O8:T8" si="3" xml:space="preserve"> PRODUCT(O7,$W1)</f>
        <v>-922.6255000000001</v>
      </c>
      <c r="P8" s="7">
        <f t="shared" si="3"/>
        <v>557.91100000000006</v>
      </c>
      <c r="Q8" s="7">
        <f t="shared" si="3"/>
        <v>2756.3210000000004</v>
      </c>
      <c r="R8" s="8">
        <f t="shared" si="3"/>
        <v>7892.1200000000008</v>
      </c>
      <c r="S8" s="7">
        <f t="shared" si="3"/>
        <v>2432.0985000000001</v>
      </c>
      <c r="T8" s="7">
        <f t="shared" si="3"/>
        <v>4337.7055</v>
      </c>
      <c r="U8" s="13"/>
      <c r="X8" s="16">
        <v>2018</v>
      </c>
      <c r="Y8" s="15">
        <v>20.81</v>
      </c>
      <c r="Z8" s="15">
        <v>25.47</v>
      </c>
      <c r="AA8" s="15">
        <v>110.53</v>
      </c>
      <c r="AB8" s="15">
        <v>64.61</v>
      </c>
      <c r="AC8" s="15">
        <v>75.709999999999994</v>
      </c>
    </row>
    <row r="9" spans="1:29" x14ac:dyDescent="0.25">
      <c r="A9" s="17"/>
      <c r="B9" s="17"/>
      <c r="C9" s="5">
        <v>0.66</v>
      </c>
      <c r="D9" s="5">
        <v>0.67</v>
      </c>
      <c r="E9" s="5">
        <v>0.66</v>
      </c>
      <c r="F9" s="5">
        <v>0.72</v>
      </c>
      <c r="G9" s="5">
        <v>0.72</v>
      </c>
      <c r="H9" s="5">
        <v>0.7</v>
      </c>
      <c r="I9" s="5">
        <v>0.71</v>
      </c>
      <c r="J9" s="12">
        <f>AVERAGE(C9:I9)</f>
        <v>0.69142857142857139</v>
      </c>
      <c r="L9" s="17"/>
      <c r="M9" s="17"/>
      <c r="N9" s="6">
        <v>0.64</v>
      </c>
      <c r="O9" s="6">
        <v>0.61</v>
      </c>
      <c r="P9" s="6">
        <v>0.62</v>
      </c>
      <c r="Q9" s="6">
        <v>0.65</v>
      </c>
      <c r="R9" s="6">
        <v>0.72</v>
      </c>
      <c r="S9" s="6">
        <v>0.64</v>
      </c>
      <c r="T9" s="6">
        <v>0.67</v>
      </c>
      <c r="U9" s="12">
        <f>AVERAGE(N9:T9)</f>
        <v>0.65000000000000013</v>
      </c>
      <c r="X9" s="3">
        <v>2019</v>
      </c>
      <c r="Y9" s="1">
        <v>18.37</v>
      </c>
      <c r="Z9" s="1">
        <v>17.12</v>
      </c>
      <c r="AA9" s="1">
        <v>81.239999999999995</v>
      </c>
      <c r="AB9" s="1">
        <v>46.12</v>
      </c>
      <c r="AC9" s="1">
        <v>44.93</v>
      </c>
    </row>
    <row r="10" spans="1:29" s="4" customFormat="1" x14ac:dyDescent="0.25">
      <c r="J10" s="13"/>
      <c r="N10"/>
      <c r="O10"/>
      <c r="P10"/>
      <c r="Q10"/>
      <c r="R10"/>
      <c r="S10"/>
      <c r="T10"/>
      <c r="U10" s="13"/>
      <c r="X10" s="16">
        <v>2020</v>
      </c>
      <c r="Y10" s="15">
        <v>49.53</v>
      </c>
      <c r="Z10" s="15">
        <v>55.98</v>
      </c>
      <c r="AA10" s="15">
        <v>202.52</v>
      </c>
      <c r="AB10" s="15">
        <v>103.31</v>
      </c>
      <c r="AC10" s="15">
        <v>130.34</v>
      </c>
    </row>
    <row r="11" spans="1:29" x14ac:dyDescent="0.25">
      <c r="A11" s="17">
        <v>0.1</v>
      </c>
      <c r="B11" s="17"/>
      <c r="C11" s="2">
        <v>28.62</v>
      </c>
      <c r="D11" s="2">
        <v>-367.43</v>
      </c>
      <c r="E11" s="2">
        <v>51.38</v>
      </c>
      <c r="F11" s="2">
        <v>605.23</v>
      </c>
      <c r="G11" s="2">
        <v>502.02</v>
      </c>
      <c r="H11" s="2">
        <v>78.73</v>
      </c>
      <c r="I11" s="2">
        <v>502.63</v>
      </c>
      <c r="J11" s="1"/>
      <c r="L11" s="17">
        <v>0.1</v>
      </c>
      <c r="M11" s="17"/>
      <c r="N11" s="2">
        <v>42.3</v>
      </c>
      <c r="O11" s="2">
        <v>72.010000000000005</v>
      </c>
      <c r="P11" s="2">
        <v>148.22</v>
      </c>
      <c r="Q11" s="2">
        <v>562.5</v>
      </c>
      <c r="R11" s="2">
        <v>949.02</v>
      </c>
      <c r="S11" s="2">
        <v>439.21</v>
      </c>
      <c r="T11" s="2">
        <v>512.39</v>
      </c>
      <c r="U11" s="1"/>
      <c r="X11" s="3">
        <v>2021</v>
      </c>
      <c r="Y11" s="1">
        <v>48.22</v>
      </c>
      <c r="Z11" s="1">
        <v>39.03</v>
      </c>
      <c r="AA11" s="1">
        <v>191.36</v>
      </c>
      <c r="AB11" s="1">
        <v>107.94</v>
      </c>
      <c r="AC11" s="1">
        <v>125.29</v>
      </c>
    </row>
    <row r="12" spans="1:29" s="4" customFormat="1" x14ac:dyDescent="0.25">
      <c r="A12" s="17"/>
      <c r="B12" s="17"/>
      <c r="C12" s="7">
        <f xml:space="preserve"> PRODUCT(C11,$W1)</f>
        <v>273.32100000000003</v>
      </c>
      <c r="D12" s="7">
        <f t="shared" ref="D12:I12" si="4" xml:space="preserve"> PRODUCT(D11,$W1)</f>
        <v>-3508.9565000000002</v>
      </c>
      <c r="E12" s="7">
        <f t="shared" si="4"/>
        <v>490.67900000000009</v>
      </c>
      <c r="F12" s="8">
        <f t="shared" si="4"/>
        <v>5779.9465000000009</v>
      </c>
      <c r="G12" s="7">
        <f t="shared" si="4"/>
        <v>4794.2910000000002</v>
      </c>
      <c r="H12" s="7">
        <f t="shared" si="4"/>
        <v>751.87150000000008</v>
      </c>
      <c r="I12" s="7">
        <f t="shared" si="4"/>
        <v>4800.1165000000001</v>
      </c>
      <c r="J12" s="11"/>
      <c r="L12" s="17"/>
      <c r="M12" s="17"/>
      <c r="N12" s="7">
        <f xml:space="preserve"> PRODUCT(N11,$W1)</f>
        <v>403.96499999999997</v>
      </c>
      <c r="O12" s="7">
        <f t="shared" ref="O12:T12" si="5" xml:space="preserve"> PRODUCT(O11,$W1)</f>
        <v>687.69550000000015</v>
      </c>
      <c r="P12" s="7">
        <f t="shared" si="5"/>
        <v>1415.5010000000002</v>
      </c>
      <c r="Q12" s="7">
        <f t="shared" si="5"/>
        <v>5371.875</v>
      </c>
      <c r="R12" s="8">
        <f t="shared" si="5"/>
        <v>9063.1409999999996</v>
      </c>
      <c r="S12" s="7">
        <f t="shared" si="5"/>
        <v>4194.4555</v>
      </c>
      <c r="T12" s="7">
        <f t="shared" si="5"/>
        <v>4893.3245000000006</v>
      </c>
      <c r="U12" s="13"/>
      <c r="X12" s="16">
        <v>2022</v>
      </c>
      <c r="Y12" s="15">
        <v>70.349999999999994</v>
      </c>
      <c r="Z12" s="15">
        <v>64.13</v>
      </c>
      <c r="AA12" s="15">
        <v>302.38</v>
      </c>
      <c r="AB12" s="15">
        <v>185.74</v>
      </c>
      <c r="AC12" s="15">
        <v>191.39</v>
      </c>
    </row>
    <row r="13" spans="1:29" x14ac:dyDescent="0.25">
      <c r="A13" s="17"/>
      <c r="B13" s="17"/>
      <c r="C13" s="5">
        <v>0.67</v>
      </c>
      <c r="D13" s="5">
        <v>0.62</v>
      </c>
      <c r="E13" s="5">
        <v>0.67</v>
      </c>
      <c r="F13" s="5">
        <v>0.73</v>
      </c>
      <c r="G13" s="5">
        <v>0.72</v>
      </c>
      <c r="H13" s="5">
        <v>0.67</v>
      </c>
      <c r="I13" s="5">
        <v>0.72</v>
      </c>
      <c r="J13" s="12">
        <f>AVERAGE(C13:I13)</f>
        <v>0.68571428571428572</v>
      </c>
      <c r="L13" s="17"/>
      <c r="M13" s="17"/>
      <c r="N13" s="6">
        <v>0.62</v>
      </c>
      <c r="O13" s="6">
        <v>0.62</v>
      </c>
      <c r="P13" s="6">
        <v>0.63</v>
      </c>
      <c r="Q13" s="6">
        <v>0.68</v>
      </c>
      <c r="R13" s="6">
        <v>0.72</v>
      </c>
      <c r="S13" s="6">
        <v>0.66</v>
      </c>
      <c r="T13" s="6">
        <v>0.67</v>
      </c>
      <c r="U13" s="12">
        <f>AVERAGE(N13:T13)</f>
        <v>0.65714285714285725</v>
      </c>
      <c r="X13" s="3">
        <v>2023</v>
      </c>
      <c r="Y13" s="1">
        <v>41.84</v>
      </c>
      <c r="Z13" s="1">
        <v>48.93</v>
      </c>
      <c r="AA13" s="1">
        <v>194.92</v>
      </c>
      <c r="AB13" s="1">
        <v>112.13</v>
      </c>
      <c r="AC13" s="1">
        <v>121.02</v>
      </c>
    </row>
    <row r="14" spans="1:29" x14ac:dyDescent="0.25">
      <c r="J14" s="1"/>
      <c r="N14"/>
      <c r="O14"/>
      <c r="P14"/>
      <c r="Q14"/>
      <c r="R14"/>
      <c r="S14"/>
      <c r="T14"/>
      <c r="U14" s="1"/>
      <c r="X14" s="16">
        <v>2024</v>
      </c>
      <c r="Y14" s="1">
        <v>52.04</v>
      </c>
      <c r="Z14" s="1">
        <v>45.61</v>
      </c>
      <c r="AA14" s="1">
        <v>201.41</v>
      </c>
      <c r="AB14" s="1">
        <v>111.65</v>
      </c>
      <c r="AC14" s="1">
        <v>108.32</v>
      </c>
    </row>
    <row r="15" spans="1:29" x14ac:dyDescent="0.25">
      <c r="A15" s="17">
        <v>0.15</v>
      </c>
      <c r="B15" s="17"/>
      <c r="C15" s="2">
        <v>-1.73</v>
      </c>
      <c r="D15" s="2">
        <v>-444</v>
      </c>
      <c r="E15" s="2">
        <v>144.47999999999999</v>
      </c>
      <c r="F15" s="2">
        <v>632.02</v>
      </c>
      <c r="G15" s="2">
        <v>612.05999999999995</v>
      </c>
      <c r="H15" s="2">
        <v>140.01</v>
      </c>
      <c r="I15" s="2">
        <v>254.89</v>
      </c>
      <c r="J15" s="1"/>
      <c r="L15" s="17">
        <v>0.15</v>
      </c>
      <c r="M15" s="17"/>
      <c r="N15" s="2">
        <v>101.65</v>
      </c>
      <c r="O15" s="2">
        <v>-76.75</v>
      </c>
      <c r="P15" s="2">
        <v>245.9</v>
      </c>
      <c r="Q15" s="2">
        <v>860.02</v>
      </c>
      <c r="R15" s="2">
        <v>626.32000000000005</v>
      </c>
      <c r="S15" s="2">
        <v>501.61</v>
      </c>
      <c r="T15" s="2">
        <v>533.89</v>
      </c>
      <c r="U15" s="1"/>
    </row>
    <row r="16" spans="1:29" s="4" customFormat="1" x14ac:dyDescent="0.25">
      <c r="A16" s="17"/>
      <c r="B16" s="17"/>
      <c r="C16" s="7">
        <f xml:space="preserve"> PRODUCT(C15,$W1)</f>
        <v>-16.5215</v>
      </c>
      <c r="D16" s="7">
        <f t="shared" ref="D16:I16" si="6" xml:space="preserve"> PRODUCT(D15,$W1)</f>
        <v>-4240.2000000000007</v>
      </c>
      <c r="E16" s="7">
        <f t="shared" si="6"/>
        <v>1379.7840000000001</v>
      </c>
      <c r="F16" s="8">
        <f t="shared" si="6"/>
        <v>6035.7910000000002</v>
      </c>
      <c r="G16" s="7">
        <f t="shared" si="6"/>
        <v>5845.1729999999998</v>
      </c>
      <c r="H16" s="7">
        <f t="shared" si="6"/>
        <v>1337.0954999999999</v>
      </c>
      <c r="I16" s="7">
        <f t="shared" si="6"/>
        <v>2434.1995000000002</v>
      </c>
      <c r="J16" s="11"/>
      <c r="L16" s="17"/>
      <c r="M16" s="17"/>
      <c r="N16" s="7">
        <f xml:space="preserve"> PRODUCT(N15,$W1)</f>
        <v>970.75750000000016</v>
      </c>
      <c r="O16" s="7">
        <f t="shared" ref="O16:T16" si="7" xml:space="preserve"> PRODUCT(O15,$W1)</f>
        <v>-732.96250000000009</v>
      </c>
      <c r="P16" s="7">
        <f t="shared" si="7"/>
        <v>2348.3450000000003</v>
      </c>
      <c r="Q16" s="8">
        <f t="shared" si="7"/>
        <v>8213.1910000000007</v>
      </c>
      <c r="R16" s="7">
        <f t="shared" si="7"/>
        <v>5981.3560000000007</v>
      </c>
      <c r="S16" s="7">
        <f t="shared" si="7"/>
        <v>4790.3755000000001</v>
      </c>
      <c r="T16" s="7">
        <f t="shared" si="7"/>
        <v>5098.6495000000004</v>
      </c>
      <c r="U16" s="13"/>
      <c r="X16" s="14"/>
      <c r="Y16" s="13"/>
      <c r="Z16" s="13"/>
      <c r="AA16" s="13"/>
      <c r="AB16" s="13"/>
      <c r="AC16" s="13"/>
    </row>
    <row r="17" spans="1:29" x14ac:dyDescent="0.25">
      <c r="A17" s="17"/>
      <c r="B17" s="17"/>
      <c r="C17" s="5">
        <v>0.66</v>
      </c>
      <c r="D17" s="5">
        <v>0.61</v>
      </c>
      <c r="E17" s="5">
        <v>0.68</v>
      </c>
      <c r="F17" s="5">
        <v>0.73</v>
      </c>
      <c r="G17" s="5">
        <v>0.73</v>
      </c>
      <c r="H17" s="5">
        <v>0.67</v>
      </c>
      <c r="I17" s="5">
        <v>0.69</v>
      </c>
      <c r="J17" s="12">
        <f>AVERAGE(C17:I17)</f>
        <v>0.68142857142857138</v>
      </c>
      <c r="L17" s="17"/>
      <c r="M17" s="17"/>
      <c r="N17" s="6">
        <v>0.63</v>
      </c>
      <c r="O17" s="6">
        <v>0.61</v>
      </c>
      <c r="P17" s="6">
        <v>0.64</v>
      </c>
      <c r="Q17" s="6">
        <v>0.71</v>
      </c>
      <c r="R17" s="6">
        <v>0.69</v>
      </c>
      <c r="S17" s="6">
        <v>0.66</v>
      </c>
      <c r="T17" s="6">
        <v>0.67</v>
      </c>
      <c r="U17" s="12">
        <f>AVERAGE(N17:T17)</f>
        <v>0.65857142857142859</v>
      </c>
    </row>
    <row r="18" spans="1:29" x14ac:dyDescent="0.25">
      <c r="J18" s="1"/>
      <c r="N18"/>
      <c r="O18"/>
      <c r="P18"/>
      <c r="Q18"/>
      <c r="R18"/>
      <c r="S18"/>
      <c r="T18"/>
      <c r="U18" s="1"/>
    </row>
    <row r="19" spans="1:29" x14ac:dyDescent="0.25">
      <c r="A19" s="17">
        <v>0.2</v>
      </c>
      <c r="B19" s="17"/>
      <c r="C19" s="2">
        <v>90.64</v>
      </c>
      <c r="D19" s="2">
        <v>-463.5</v>
      </c>
      <c r="E19" s="2">
        <v>431.99</v>
      </c>
      <c r="F19" s="2">
        <v>845.36</v>
      </c>
      <c r="G19" s="2">
        <v>635.46</v>
      </c>
      <c r="H19" s="2">
        <v>55.64</v>
      </c>
      <c r="I19" s="2">
        <v>76.650000000000006</v>
      </c>
      <c r="J19" s="1"/>
      <c r="L19" s="17">
        <v>0.2</v>
      </c>
      <c r="M19" s="17"/>
      <c r="N19" s="2">
        <v>294.07</v>
      </c>
      <c r="O19" s="2">
        <v>-269.39</v>
      </c>
      <c r="P19" s="2">
        <v>162.30000000000001</v>
      </c>
      <c r="Q19" s="2">
        <v>1064.8399999999999</v>
      </c>
      <c r="R19" s="2">
        <v>555.84</v>
      </c>
      <c r="S19" s="2">
        <v>425.85</v>
      </c>
      <c r="T19" s="2">
        <v>555.19000000000005</v>
      </c>
      <c r="U19" s="1"/>
    </row>
    <row r="20" spans="1:29" s="4" customFormat="1" x14ac:dyDescent="0.25">
      <c r="A20" s="17"/>
      <c r="B20" s="17"/>
      <c r="C20" s="7">
        <f xml:space="preserve"> PRODUCT(C19,$W1)</f>
        <v>865.61200000000008</v>
      </c>
      <c r="D20" s="7">
        <f t="shared" ref="D20:I20" si="8" xml:space="preserve"> PRODUCT(D19,$W1)</f>
        <v>-4426.4250000000002</v>
      </c>
      <c r="E20" s="7">
        <f t="shared" si="8"/>
        <v>4125.5045</v>
      </c>
      <c r="F20" s="8">
        <f t="shared" si="8"/>
        <v>8073.188000000001</v>
      </c>
      <c r="G20" s="7">
        <f t="shared" si="8"/>
        <v>6068.6430000000009</v>
      </c>
      <c r="H20" s="7">
        <f t="shared" si="8"/>
        <v>531.36200000000008</v>
      </c>
      <c r="I20" s="7">
        <f t="shared" si="8"/>
        <v>732.00750000000016</v>
      </c>
      <c r="J20" s="11"/>
      <c r="L20" s="17"/>
      <c r="M20" s="17"/>
      <c r="N20" s="7">
        <f xml:space="preserve"> PRODUCT(N19, $W1)</f>
        <v>2808.3685</v>
      </c>
      <c r="O20" s="7">
        <f t="shared" ref="O20:T20" si="9" xml:space="preserve"> PRODUCT(O19, $W1)</f>
        <v>-2572.6745000000001</v>
      </c>
      <c r="P20" s="7">
        <f t="shared" si="9"/>
        <v>1549.9650000000001</v>
      </c>
      <c r="Q20" s="8">
        <f t="shared" si="9"/>
        <v>10169.222</v>
      </c>
      <c r="R20" s="7">
        <f t="shared" si="9"/>
        <v>5308.2720000000008</v>
      </c>
      <c r="S20" s="7">
        <f t="shared" si="9"/>
        <v>4066.8675000000007</v>
      </c>
      <c r="T20" s="7">
        <f t="shared" si="9"/>
        <v>5302.0645000000013</v>
      </c>
      <c r="U20" s="13"/>
      <c r="X20" s="14"/>
      <c r="Y20" s="13"/>
      <c r="Z20" s="13"/>
      <c r="AA20" s="13"/>
      <c r="AB20" s="13"/>
      <c r="AC20" s="13"/>
    </row>
    <row r="21" spans="1:29" x14ac:dyDescent="0.25">
      <c r="A21" s="17"/>
      <c r="B21" s="17"/>
      <c r="C21" s="5">
        <v>0.67</v>
      </c>
      <c r="D21" s="5">
        <v>0.61</v>
      </c>
      <c r="E21" s="5">
        <v>0.71</v>
      </c>
      <c r="F21" s="5">
        <v>0.75</v>
      </c>
      <c r="G21" s="5">
        <v>0.72</v>
      </c>
      <c r="H21" s="5">
        <v>0.66</v>
      </c>
      <c r="I21" s="5">
        <v>0.67</v>
      </c>
      <c r="J21" s="12">
        <f>AVERAGE(C21:I21)</f>
        <v>0.68428571428571427</v>
      </c>
      <c r="L21" s="17"/>
      <c r="M21" s="17"/>
      <c r="N21" s="6">
        <v>0.65</v>
      </c>
      <c r="O21" s="6">
        <v>0.59</v>
      </c>
      <c r="P21" s="6">
        <v>0.63</v>
      </c>
      <c r="Q21" s="6">
        <v>0.72</v>
      </c>
      <c r="R21" s="6">
        <v>0.68</v>
      </c>
      <c r="S21" s="6">
        <v>0.65</v>
      </c>
      <c r="T21" s="6">
        <v>0.67</v>
      </c>
      <c r="U21" s="12">
        <f>AVERAGE(N21:T21)</f>
        <v>0.65571428571428569</v>
      </c>
    </row>
    <row r="22" spans="1:29" x14ac:dyDescent="0.25">
      <c r="J22" s="1"/>
      <c r="N22"/>
      <c r="O22"/>
      <c r="P22"/>
      <c r="Q22"/>
      <c r="R22"/>
      <c r="S22"/>
      <c r="T22"/>
      <c r="U22" s="1"/>
    </row>
    <row r="23" spans="1:29" x14ac:dyDescent="0.25">
      <c r="A23" s="17">
        <v>0.25</v>
      </c>
      <c r="B23" s="17"/>
      <c r="C23" s="2">
        <v>110.5</v>
      </c>
      <c r="D23" s="2">
        <v>-287.86</v>
      </c>
      <c r="E23" s="2">
        <v>365.91</v>
      </c>
      <c r="F23" s="2">
        <v>944.74</v>
      </c>
      <c r="G23" s="2">
        <v>658.86</v>
      </c>
      <c r="H23" s="2">
        <v>-139.5</v>
      </c>
      <c r="I23" s="2">
        <v>77.95</v>
      </c>
      <c r="J23" s="1"/>
      <c r="L23" s="17">
        <v>0.25</v>
      </c>
      <c r="M23" s="17"/>
      <c r="N23" s="2">
        <v>420.99</v>
      </c>
      <c r="O23" s="2">
        <v>-379.27</v>
      </c>
      <c r="P23" s="2">
        <v>478.19</v>
      </c>
      <c r="Q23" s="2">
        <v>1258.81</v>
      </c>
      <c r="R23" s="2">
        <v>635.49</v>
      </c>
      <c r="S23" s="2">
        <v>243.69</v>
      </c>
      <c r="T23" s="2">
        <v>477.97</v>
      </c>
      <c r="U23" s="1"/>
    </row>
    <row r="24" spans="1:29" s="4" customFormat="1" x14ac:dyDescent="0.25">
      <c r="A24" s="17"/>
      <c r="B24" s="17"/>
      <c r="C24" s="7">
        <f xml:space="preserve"> PRODUCT(C23,$W1)</f>
        <v>1055.2750000000001</v>
      </c>
      <c r="D24" s="7">
        <f t="shared" ref="D24:I24" si="10" xml:space="preserve"> PRODUCT(D23,$W1)</f>
        <v>-2749.0630000000006</v>
      </c>
      <c r="E24" s="7">
        <f t="shared" si="10"/>
        <v>3494.4405000000006</v>
      </c>
      <c r="F24" s="8">
        <f t="shared" si="10"/>
        <v>9022.2670000000016</v>
      </c>
      <c r="G24" s="7">
        <f t="shared" si="10"/>
        <v>6292.1130000000003</v>
      </c>
      <c r="H24" s="7">
        <f t="shared" si="10"/>
        <v>-1332.2250000000001</v>
      </c>
      <c r="I24" s="7">
        <f t="shared" si="10"/>
        <v>744.42250000000013</v>
      </c>
      <c r="J24" s="11"/>
      <c r="L24" s="17"/>
      <c r="M24" s="17"/>
      <c r="N24" s="7">
        <f>PRODUCT(N23, $W1)</f>
        <v>4020.4545000000003</v>
      </c>
      <c r="O24" s="7">
        <f t="shared" ref="O24:T24" si="11">PRODUCT(O23, $W1)</f>
        <v>-3622.0284999999999</v>
      </c>
      <c r="P24" s="7">
        <f t="shared" si="11"/>
        <v>4566.7145</v>
      </c>
      <c r="Q24" s="8">
        <f t="shared" si="11"/>
        <v>12021.6355</v>
      </c>
      <c r="R24" s="7">
        <f t="shared" si="11"/>
        <v>6068.9295000000002</v>
      </c>
      <c r="S24" s="7">
        <f t="shared" si="11"/>
        <v>2327.2395000000001</v>
      </c>
      <c r="T24" s="7">
        <f t="shared" si="11"/>
        <v>4564.6135000000004</v>
      </c>
      <c r="U24" s="13"/>
      <c r="X24" s="14"/>
      <c r="Y24" s="13"/>
      <c r="Z24" s="13"/>
      <c r="AA24" s="13"/>
      <c r="AB24" s="13"/>
      <c r="AC24" s="13"/>
    </row>
    <row r="25" spans="1:29" x14ac:dyDescent="0.25">
      <c r="A25" s="17"/>
      <c r="B25" s="17"/>
      <c r="C25" s="5">
        <v>0.67</v>
      </c>
      <c r="D25" s="5">
        <v>0.63</v>
      </c>
      <c r="E25" s="5">
        <v>0.7</v>
      </c>
      <c r="F25" s="5">
        <v>0.75</v>
      </c>
      <c r="G25" s="5">
        <v>0.72</v>
      </c>
      <c r="H25" s="5">
        <v>0.64</v>
      </c>
      <c r="I25" s="5">
        <v>0.67</v>
      </c>
      <c r="J25" s="12">
        <f>AVERAGE(C25:I25)</f>
        <v>0.68285714285714272</v>
      </c>
      <c r="L25" s="17"/>
      <c r="M25" s="17"/>
      <c r="N25" s="6">
        <v>0.65</v>
      </c>
      <c r="O25" s="6">
        <v>0.57999999999999996</v>
      </c>
      <c r="P25" s="6">
        <v>0.66</v>
      </c>
      <c r="Q25" s="6">
        <v>0.73</v>
      </c>
      <c r="R25" s="6">
        <v>0.68</v>
      </c>
      <c r="S25" s="6">
        <v>0.63</v>
      </c>
      <c r="T25" s="6">
        <v>0.66</v>
      </c>
      <c r="U25" s="12">
        <f>AVERAGE(N25:T25)</f>
        <v>0.65571428571428569</v>
      </c>
    </row>
  </sheetData>
  <mergeCells count="28">
    <mergeCell ref="L11:M13"/>
    <mergeCell ref="L15:M17"/>
    <mergeCell ref="L19:M21"/>
    <mergeCell ref="L23:M25"/>
    <mergeCell ref="R1:R2"/>
    <mergeCell ref="S1:S2"/>
    <mergeCell ref="T1:T2"/>
    <mergeCell ref="L3:M5"/>
    <mergeCell ref="L7:M9"/>
    <mergeCell ref="L1:M2"/>
    <mergeCell ref="N1:N2"/>
    <mergeCell ref="O1:O2"/>
    <mergeCell ref="P1:P2"/>
    <mergeCell ref="Q1:Q2"/>
    <mergeCell ref="A23:B25"/>
    <mergeCell ref="C1:C2"/>
    <mergeCell ref="D1:D2"/>
    <mergeCell ref="E1:E2"/>
    <mergeCell ref="I1:I2"/>
    <mergeCell ref="H1:H2"/>
    <mergeCell ref="G1:G2"/>
    <mergeCell ref="F1:F2"/>
    <mergeCell ref="A1:B2"/>
    <mergeCell ref="A3:B5"/>
    <mergeCell ref="A7:B9"/>
    <mergeCell ref="A11:B13"/>
    <mergeCell ref="A15:B17"/>
    <mergeCell ref="A19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28B5-8498-4E34-8C29-8CA74B726A6A}">
  <dimension ref="A1:P26"/>
  <sheetViews>
    <sheetView tabSelected="1" zoomScale="90" zoomScaleNormal="90" workbookViewId="0">
      <selection activeCell="R11" sqref="R11"/>
    </sheetView>
  </sheetViews>
  <sheetFormatPr defaultColWidth="14.7109375" defaultRowHeight="18" customHeight="1" x14ac:dyDescent="0.25"/>
  <cols>
    <col min="1" max="16384" width="14.7109375" style="1"/>
  </cols>
  <sheetData>
    <row r="1" spans="1:16" ht="18" customHeight="1" x14ac:dyDescent="0.25">
      <c r="A1" s="1" t="s">
        <v>6</v>
      </c>
      <c r="B1" s="1" t="s">
        <v>23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6" ht="18" customHeight="1" x14ac:dyDescent="0.25">
      <c r="A2" s="19">
        <v>2020</v>
      </c>
      <c r="B2" s="1" t="s">
        <v>7</v>
      </c>
      <c r="C2" s="1">
        <v>14.46</v>
      </c>
      <c r="D2" s="1">
        <v>-10.5</v>
      </c>
      <c r="E2" s="1">
        <v>286.70999999999998</v>
      </c>
      <c r="F2" s="1">
        <v>213.14</v>
      </c>
      <c r="G2" s="1">
        <v>-5.44</v>
      </c>
      <c r="H2" s="1">
        <v>186.22</v>
      </c>
      <c r="I2" s="1">
        <v>117.91</v>
      </c>
      <c r="J2" s="1">
        <v>93.57</v>
      </c>
      <c r="K2" s="1">
        <v>56.98</v>
      </c>
      <c r="L2" s="1">
        <v>-302.38</v>
      </c>
      <c r="M2" s="1">
        <v>-515.66999999999996</v>
      </c>
      <c r="N2" s="1">
        <v>-168.02</v>
      </c>
      <c r="O2" s="3">
        <f>SUM(C2:N2)</f>
        <v>-33.02000000000001</v>
      </c>
      <c r="P2" s="21">
        <f>COUNTIF(C2:N2, "&gt;0") / 12</f>
        <v>0.58333333333333337</v>
      </c>
    </row>
    <row r="3" spans="1:16" ht="18" customHeight="1" x14ac:dyDescent="0.25">
      <c r="A3" s="19"/>
      <c r="B3" s="1" t="s">
        <v>8</v>
      </c>
      <c r="C3" s="1">
        <v>-88.85</v>
      </c>
      <c r="D3" s="1">
        <v>-73.41</v>
      </c>
      <c r="E3" s="1">
        <v>-102.83</v>
      </c>
      <c r="F3" s="1">
        <v>-34.630000000000003</v>
      </c>
      <c r="G3" s="1">
        <v>-88.85</v>
      </c>
      <c r="H3" s="1">
        <v>-220.81</v>
      </c>
      <c r="I3" s="1">
        <v>-97.08</v>
      </c>
      <c r="J3" s="1">
        <v>-85.3</v>
      </c>
      <c r="K3" s="1">
        <v>-133.91</v>
      </c>
      <c r="L3" s="1">
        <v>-312.99</v>
      </c>
      <c r="M3" s="1">
        <v>-515.66999999999996</v>
      </c>
      <c r="N3" s="1">
        <v>-214.58</v>
      </c>
      <c r="O3" s="22">
        <f>AVERAGE(C3:N3)</f>
        <v>-164.07583333333332</v>
      </c>
    </row>
    <row r="4" spans="1:16" ht="18" customHeight="1" x14ac:dyDescent="0.25">
      <c r="A4" s="19">
        <v>2021</v>
      </c>
      <c r="B4" s="1" t="s">
        <v>7</v>
      </c>
      <c r="C4" s="1">
        <v>-131.9</v>
      </c>
      <c r="D4" s="1">
        <v>-20.92</v>
      </c>
      <c r="E4" s="1">
        <v>30.09</v>
      </c>
      <c r="F4" s="1">
        <v>291.62</v>
      </c>
      <c r="G4" s="1">
        <v>226.63</v>
      </c>
      <c r="H4" s="1">
        <v>93.65</v>
      </c>
      <c r="I4" s="1">
        <v>117.21</v>
      </c>
      <c r="J4" s="1">
        <v>245.66</v>
      </c>
      <c r="K4" s="1">
        <v>207.06</v>
      </c>
      <c r="L4" s="1">
        <v>288.05</v>
      </c>
      <c r="M4" s="1">
        <v>-35.909999999999997</v>
      </c>
      <c r="N4" s="1">
        <v>321.05</v>
      </c>
      <c r="O4" s="3">
        <f>SUM(C4:N4)</f>
        <v>1632.2899999999997</v>
      </c>
      <c r="P4" s="21">
        <f>COUNTIF(C4:N4, "&gt;0") / 12</f>
        <v>0.75</v>
      </c>
    </row>
    <row r="5" spans="1:16" ht="18" customHeight="1" x14ac:dyDescent="0.25">
      <c r="A5" s="19"/>
      <c r="B5" s="1" t="s">
        <v>8</v>
      </c>
      <c r="C5" s="1">
        <v>-219.37</v>
      </c>
      <c r="D5" s="1">
        <v>-309.41000000000003</v>
      </c>
      <c r="E5" s="1">
        <v>-24.38</v>
      </c>
      <c r="F5" s="1">
        <v>-21.47</v>
      </c>
      <c r="G5" s="1">
        <v>-23.5</v>
      </c>
      <c r="H5" s="1">
        <v>-26.52</v>
      </c>
      <c r="I5" s="1">
        <v>-101.47</v>
      </c>
      <c r="J5" s="1">
        <v>-21.47</v>
      </c>
      <c r="K5" s="1">
        <v>-26.52</v>
      </c>
      <c r="L5" s="1">
        <v>-48.43</v>
      </c>
      <c r="M5" s="1">
        <v>-227.43</v>
      </c>
      <c r="N5" s="1">
        <v>-21.47</v>
      </c>
      <c r="O5" s="22">
        <f>AVERAGE(C5:N5)</f>
        <v>-89.286666666666676</v>
      </c>
    </row>
    <row r="6" spans="1:16" ht="18" customHeight="1" x14ac:dyDescent="0.25">
      <c r="A6" s="19">
        <v>2022</v>
      </c>
      <c r="B6" s="1" t="s">
        <v>7</v>
      </c>
      <c r="C6" s="1">
        <v>2.19</v>
      </c>
      <c r="D6" s="1">
        <v>-30.81</v>
      </c>
      <c r="E6" s="1">
        <v>48.84</v>
      </c>
      <c r="F6" s="1">
        <v>-16.02</v>
      </c>
      <c r="G6" s="1">
        <v>428.97</v>
      </c>
      <c r="H6" s="1">
        <v>215.01</v>
      </c>
      <c r="I6" s="1">
        <v>-68.37</v>
      </c>
      <c r="J6" s="1">
        <v>369.78</v>
      </c>
      <c r="K6" s="1">
        <v>-178.77</v>
      </c>
      <c r="L6" s="1">
        <v>-53.58</v>
      </c>
      <c r="M6" s="1">
        <v>-142.35</v>
      </c>
      <c r="N6" s="1">
        <v>410.76</v>
      </c>
      <c r="O6" s="3">
        <f>SUM(C6:N6)</f>
        <v>985.65</v>
      </c>
      <c r="P6" s="21">
        <f>COUNTIF(C6:N6, "&gt;0") / 12</f>
        <v>0.5</v>
      </c>
    </row>
    <row r="7" spans="1:16" ht="18" customHeight="1" x14ac:dyDescent="0.25">
      <c r="A7" s="19"/>
      <c r="B7" s="1" t="s">
        <v>8</v>
      </c>
      <c r="C7" s="1">
        <v>-196.95</v>
      </c>
      <c r="D7" s="1">
        <v>-94.53</v>
      </c>
      <c r="E7" s="1">
        <v>-150.24</v>
      </c>
      <c r="F7" s="1">
        <v>-97.95</v>
      </c>
      <c r="G7" s="1">
        <v>-41.01</v>
      </c>
      <c r="H7" s="1">
        <v>-257.22000000000003</v>
      </c>
      <c r="I7" s="1">
        <v>-183.24</v>
      </c>
      <c r="J7" s="1">
        <v>-35.28</v>
      </c>
      <c r="K7" s="1">
        <v>-301.68</v>
      </c>
      <c r="L7" s="1">
        <v>-235.62</v>
      </c>
      <c r="M7" s="1">
        <v>-142.35</v>
      </c>
      <c r="N7" s="1">
        <v>-38.700000000000003</v>
      </c>
      <c r="O7" s="22">
        <f>AVERAGE(C7:N7)</f>
        <v>-147.89750000000001</v>
      </c>
    </row>
    <row r="8" spans="1:16" ht="18" customHeight="1" x14ac:dyDescent="0.25">
      <c r="A8" s="19">
        <v>2023</v>
      </c>
      <c r="B8" s="1" t="s">
        <v>7</v>
      </c>
      <c r="C8" s="1">
        <v>-3.44</v>
      </c>
      <c r="D8" s="1">
        <v>-36.44</v>
      </c>
      <c r="E8" s="1">
        <v>261.42</v>
      </c>
      <c r="F8" s="1">
        <v>273.74</v>
      </c>
      <c r="G8" s="1">
        <v>117.33</v>
      </c>
      <c r="H8" s="1">
        <v>-136.30000000000001</v>
      </c>
      <c r="I8" s="1">
        <v>-3.44</v>
      </c>
      <c r="J8" s="1">
        <v>344.35</v>
      </c>
      <c r="K8" s="1">
        <v>-169.3</v>
      </c>
      <c r="L8" s="1">
        <v>311.35000000000002</v>
      </c>
      <c r="M8" s="1">
        <v>-302.16000000000003</v>
      </c>
      <c r="N8" s="1">
        <v>246.2</v>
      </c>
      <c r="O8" s="3">
        <f>SUM(C8:N8)</f>
        <v>903.31000000000017</v>
      </c>
      <c r="P8" s="21">
        <f>COUNTIF(C8:N8, "&gt;0") / 12</f>
        <v>0.5</v>
      </c>
    </row>
    <row r="9" spans="1:16" ht="18" customHeight="1" x14ac:dyDescent="0.25">
      <c r="A9" s="19"/>
      <c r="B9" s="1" t="s">
        <v>8</v>
      </c>
      <c r="C9" s="1">
        <v>-92.45</v>
      </c>
      <c r="D9" s="1">
        <v>-189.73</v>
      </c>
      <c r="E9" s="1">
        <v>-44.71</v>
      </c>
      <c r="F9" s="1">
        <v>-23.01</v>
      </c>
      <c r="G9" s="1">
        <v>-206.59</v>
      </c>
      <c r="H9" s="1">
        <v>-173.66</v>
      </c>
      <c r="I9" s="1">
        <v>-207.52</v>
      </c>
      <c r="J9" s="1">
        <v>-89.87</v>
      </c>
      <c r="K9" s="1">
        <v>-241.38</v>
      </c>
      <c r="L9" s="1">
        <v>-39.94</v>
      </c>
      <c r="M9" s="1">
        <v>-427.22</v>
      </c>
      <c r="N9" s="1">
        <v>-72.94</v>
      </c>
      <c r="O9" s="22">
        <f>AVERAGE(C9:N9)</f>
        <v>-150.75166666666669</v>
      </c>
    </row>
    <row r="10" spans="1:16" ht="18" customHeight="1" x14ac:dyDescent="0.25">
      <c r="A10" s="19">
        <v>2024</v>
      </c>
      <c r="B10" s="1" t="s">
        <v>7</v>
      </c>
      <c r="C10" s="1">
        <v>-0.68</v>
      </c>
      <c r="D10" s="1">
        <v>139.74</v>
      </c>
      <c r="E10" s="1">
        <v>206.95</v>
      </c>
      <c r="F10" s="1">
        <v>292.45</v>
      </c>
      <c r="G10" s="1">
        <v>351.67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3">
        <f>SUM(C10:N10)</f>
        <v>990.13000000000011</v>
      </c>
      <c r="P10" s="21">
        <f>COUNTIF(C10:N10, "&gt;0") / 5</f>
        <v>0.8</v>
      </c>
    </row>
    <row r="11" spans="1:16" ht="18" customHeight="1" x14ac:dyDescent="0.25">
      <c r="A11" s="19"/>
      <c r="B11" s="1" t="s">
        <v>8</v>
      </c>
      <c r="C11" s="1">
        <v>-95.3</v>
      </c>
      <c r="D11" s="1">
        <v>-136.04</v>
      </c>
      <c r="E11" s="1">
        <v>-103.04</v>
      </c>
      <c r="F11" s="1">
        <v>-66.510000000000005</v>
      </c>
      <c r="G11" s="1">
        <v>-49.33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22">
        <f>AVERAGE(C11:N11)</f>
        <v>-90.043999999999997</v>
      </c>
    </row>
    <row r="12" spans="1:16" s="3" customFormat="1" ht="18" customHeight="1" x14ac:dyDescent="0.25">
      <c r="B12" s="3" t="s">
        <v>22</v>
      </c>
      <c r="C12" s="3">
        <f>SUM(C2, C4, C6, C8, C10)</f>
        <v>-119.37</v>
      </c>
      <c r="D12" s="3">
        <f t="shared" ref="D12:O12" si="0">SUM(D2, D4, D6, D8, D10)</f>
        <v>41.070000000000007</v>
      </c>
      <c r="E12" s="3">
        <f t="shared" si="0"/>
        <v>834.01</v>
      </c>
      <c r="F12" s="3">
        <f t="shared" si="0"/>
        <v>1054.93</v>
      </c>
      <c r="G12" s="3">
        <f t="shared" si="0"/>
        <v>1119.1600000000001</v>
      </c>
      <c r="H12" s="3">
        <f t="shared" si="0"/>
        <v>358.58</v>
      </c>
      <c r="I12" s="3">
        <f t="shared" si="0"/>
        <v>163.31</v>
      </c>
      <c r="J12" s="3">
        <f t="shared" si="0"/>
        <v>1053.3600000000001</v>
      </c>
      <c r="K12" s="3">
        <f t="shared" si="0"/>
        <v>-84.03</v>
      </c>
      <c r="L12" s="3">
        <f t="shared" si="0"/>
        <v>243.44000000000005</v>
      </c>
      <c r="M12" s="3">
        <f t="shared" si="0"/>
        <v>-996.08999999999992</v>
      </c>
      <c r="N12" s="3">
        <f t="shared" si="0"/>
        <v>809.99</v>
      </c>
      <c r="O12" s="3">
        <f t="shared" si="0"/>
        <v>4478.3599999999997</v>
      </c>
    </row>
    <row r="14" spans="1:16" ht="18" customHeight="1" x14ac:dyDescent="0.25">
      <c r="A14" s="1" t="s">
        <v>25</v>
      </c>
      <c r="B14" s="1" t="s">
        <v>24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  <c r="M14" s="1" t="s">
        <v>19</v>
      </c>
      <c r="N14" s="1" t="s">
        <v>20</v>
      </c>
    </row>
    <row r="15" spans="1:16" ht="18" customHeight="1" x14ac:dyDescent="0.25">
      <c r="A15" s="19">
        <v>2020</v>
      </c>
      <c r="B15" s="1" t="s">
        <v>7</v>
      </c>
      <c r="C15" s="1">
        <v>-23.18</v>
      </c>
      <c r="D15" s="1">
        <v>-55.95</v>
      </c>
      <c r="E15" s="1">
        <v>208.04</v>
      </c>
      <c r="F15" s="1">
        <v>138.56</v>
      </c>
      <c r="G15" s="1">
        <v>118.59</v>
      </c>
      <c r="H15" s="1">
        <v>201.88</v>
      </c>
      <c r="I15" s="1">
        <v>118.88</v>
      </c>
      <c r="J15" s="1">
        <v>28.79</v>
      </c>
      <c r="K15" s="1">
        <v>178.32</v>
      </c>
      <c r="L15" s="1">
        <v>-95.21</v>
      </c>
      <c r="M15" s="1">
        <v>-386.36</v>
      </c>
      <c r="N15" s="1">
        <v>-143.1</v>
      </c>
      <c r="O15" s="3">
        <f>SUM(C15:N15)</f>
        <v>289.26</v>
      </c>
      <c r="P15" s="21">
        <f>COUNTIF(C15:N15, "&gt;0") / 12</f>
        <v>0.58333333333333337</v>
      </c>
    </row>
    <row r="16" spans="1:16" ht="18" customHeight="1" x14ac:dyDescent="0.25">
      <c r="A16" s="19"/>
      <c r="B16" s="1" t="s">
        <v>8</v>
      </c>
      <c r="C16" s="1">
        <v>-112.34</v>
      </c>
      <c r="D16" s="1">
        <v>-145.11000000000001</v>
      </c>
      <c r="E16" s="1">
        <v>-118.88</v>
      </c>
      <c r="F16" s="1">
        <v>-59.44</v>
      </c>
      <c r="G16" s="1">
        <v>-89.16</v>
      </c>
      <c r="H16" s="1">
        <v>-140.99</v>
      </c>
      <c r="I16" s="1">
        <v>-89.16</v>
      </c>
      <c r="J16" s="1">
        <v>-89.16</v>
      </c>
      <c r="K16" s="1">
        <v>-29.72</v>
      </c>
      <c r="L16" s="1">
        <v>-148.6</v>
      </c>
      <c r="M16" s="1">
        <v>-386.36</v>
      </c>
      <c r="N16" s="1">
        <v>-145.18</v>
      </c>
      <c r="O16" s="22">
        <f>AVERAGE(C16:N16)</f>
        <v>-129.50833333333335</v>
      </c>
    </row>
    <row r="17" spans="1:16" ht="18" customHeight="1" x14ac:dyDescent="0.25">
      <c r="A17" s="19">
        <v>2021</v>
      </c>
      <c r="B17" s="1" t="s">
        <v>7</v>
      </c>
      <c r="C17" s="1">
        <v>-172.98</v>
      </c>
      <c r="D17" s="1">
        <v>59.3</v>
      </c>
      <c r="E17" s="1">
        <v>-202.51</v>
      </c>
      <c r="F17" s="1">
        <v>264.62</v>
      </c>
      <c r="G17" s="1">
        <v>199.63</v>
      </c>
      <c r="H17" s="1">
        <v>112.64</v>
      </c>
      <c r="I17" s="1">
        <v>315.52</v>
      </c>
      <c r="J17" s="1">
        <v>121.02</v>
      </c>
      <c r="K17" s="1">
        <v>86.79</v>
      </c>
      <c r="L17" s="1">
        <v>260.37</v>
      </c>
      <c r="M17" s="1">
        <v>-173.58</v>
      </c>
      <c r="N17" s="1">
        <v>376.09</v>
      </c>
      <c r="O17" s="3">
        <f>SUM(C17:N17)</f>
        <v>1246.9100000000001</v>
      </c>
      <c r="P17" s="21">
        <f>COUNTIF(C17:N17, "&gt;0") / 12</f>
        <v>0.75</v>
      </c>
    </row>
    <row r="18" spans="1:16" ht="18" customHeight="1" x14ac:dyDescent="0.25">
      <c r="A18" s="19"/>
      <c r="B18" s="1" t="s">
        <v>8</v>
      </c>
      <c r="C18" s="1">
        <v>-289.3</v>
      </c>
      <c r="D18" s="1">
        <v>-230</v>
      </c>
      <c r="E18" s="1">
        <v>-260.37</v>
      </c>
      <c r="F18" s="1">
        <v>-28.93</v>
      </c>
      <c r="G18" s="1">
        <v>-28.93</v>
      </c>
      <c r="H18" s="1">
        <v>-28.93</v>
      </c>
      <c r="I18" s="1">
        <v>-57.86</v>
      </c>
      <c r="J18" s="1">
        <v>-28.93</v>
      </c>
      <c r="K18" s="1">
        <v>-57.86</v>
      </c>
      <c r="L18" s="1">
        <v>-57.86</v>
      </c>
      <c r="M18" s="1">
        <v>-347.16</v>
      </c>
      <c r="N18" s="1">
        <v>-28.93</v>
      </c>
      <c r="O18" s="22">
        <f>AVERAGE(C18:N18)</f>
        <v>-120.42166666666667</v>
      </c>
    </row>
    <row r="19" spans="1:16" ht="18" customHeight="1" x14ac:dyDescent="0.25">
      <c r="A19" s="19">
        <v>2022</v>
      </c>
      <c r="B19" s="1" t="s">
        <v>7</v>
      </c>
      <c r="C19" s="1">
        <v>84.16</v>
      </c>
      <c r="D19" s="1">
        <v>-211.32</v>
      </c>
      <c r="E19" s="1">
        <v>210.76</v>
      </c>
      <c r="F19" s="1">
        <v>-42.48</v>
      </c>
      <c r="G19" s="1">
        <v>506.28</v>
      </c>
      <c r="H19" s="1">
        <v>253</v>
      </c>
      <c r="I19" s="1">
        <v>-42.48</v>
      </c>
      <c r="J19" s="1">
        <v>337.4</v>
      </c>
      <c r="K19" s="1">
        <v>-126.92</v>
      </c>
      <c r="L19" s="1">
        <v>-0.28000000000000003</v>
      </c>
      <c r="M19" s="1">
        <v>-126.92</v>
      </c>
      <c r="N19" s="1">
        <v>506.28</v>
      </c>
      <c r="O19" s="3">
        <f>SUM(C19:N19)</f>
        <v>1347.48</v>
      </c>
      <c r="P19" s="21">
        <f>COUNTIF(C19:N19, "&gt;0") / 12</f>
        <v>0.5</v>
      </c>
    </row>
    <row r="20" spans="1:16" ht="18" customHeight="1" x14ac:dyDescent="0.25">
      <c r="A20" s="19"/>
      <c r="B20" s="1" t="s">
        <v>8</v>
      </c>
      <c r="C20" s="1">
        <v>-168.9</v>
      </c>
      <c r="D20" s="1">
        <v>-337.94</v>
      </c>
      <c r="E20" s="1">
        <v>-42.22</v>
      </c>
      <c r="F20" s="1">
        <v>-126.86</v>
      </c>
      <c r="G20" s="1">
        <v>-42.3</v>
      </c>
      <c r="H20" s="1">
        <v>-295.54000000000002</v>
      </c>
      <c r="I20" s="1">
        <v>-211.1</v>
      </c>
      <c r="J20" s="1">
        <v>-42.22</v>
      </c>
      <c r="K20" s="1">
        <v>-253.54</v>
      </c>
      <c r="L20" s="1">
        <v>-211.1</v>
      </c>
      <c r="M20" s="1">
        <v>-126.92</v>
      </c>
      <c r="N20" s="1">
        <v>-42.22</v>
      </c>
      <c r="O20" s="22">
        <f>AVERAGE(C20:N20)</f>
        <v>-158.405</v>
      </c>
    </row>
    <row r="21" spans="1:16" ht="18" customHeight="1" x14ac:dyDescent="0.25">
      <c r="A21" s="19">
        <v>2023</v>
      </c>
      <c r="B21" s="1" t="s">
        <v>7</v>
      </c>
      <c r="C21" s="1">
        <v>125.65</v>
      </c>
      <c r="D21" s="1">
        <v>100.54</v>
      </c>
      <c r="E21" s="1">
        <v>200.98</v>
      </c>
      <c r="F21" s="1">
        <v>175.85</v>
      </c>
      <c r="G21" s="1">
        <v>100.56</v>
      </c>
      <c r="H21" s="1">
        <v>75.45</v>
      </c>
      <c r="I21" s="1">
        <v>-24.97</v>
      </c>
      <c r="J21" s="1">
        <v>200.98</v>
      </c>
      <c r="K21" s="1">
        <v>-250.9</v>
      </c>
      <c r="L21" s="1">
        <v>175.87</v>
      </c>
      <c r="M21" s="1">
        <v>-150.47999999999999</v>
      </c>
      <c r="N21" s="1">
        <v>130.47999999999999</v>
      </c>
      <c r="O21" s="3">
        <f>SUM(C21:N21)</f>
        <v>860.01</v>
      </c>
      <c r="P21" s="21">
        <f>COUNTIF(C21:N21, "&gt;0") / 12</f>
        <v>0.75</v>
      </c>
    </row>
    <row r="22" spans="1:16" ht="18" customHeight="1" x14ac:dyDescent="0.25">
      <c r="A22" s="19"/>
      <c r="B22" s="1" t="s">
        <v>8</v>
      </c>
      <c r="C22" s="1">
        <v>-75.260000000000005</v>
      </c>
      <c r="D22" s="1">
        <v>-100.38</v>
      </c>
      <c r="E22" s="1">
        <v>-75.260000000000005</v>
      </c>
      <c r="F22" s="1">
        <v>-25.1</v>
      </c>
      <c r="G22" s="1">
        <v>-100.31</v>
      </c>
      <c r="H22" s="1">
        <v>-75.28</v>
      </c>
      <c r="I22" s="1">
        <v>-125.4</v>
      </c>
      <c r="J22" s="1">
        <v>-100.39</v>
      </c>
      <c r="K22" s="1">
        <v>-301.19</v>
      </c>
      <c r="L22" s="1">
        <v>-50.19</v>
      </c>
      <c r="M22" s="1">
        <v>-225.84</v>
      </c>
      <c r="N22" s="1">
        <v>-125.5</v>
      </c>
      <c r="O22" s="22">
        <f>AVERAGE(C22:N22)</f>
        <v>-115.00833333333333</v>
      </c>
    </row>
    <row r="23" spans="1:16" ht="18" customHeight="1" x14ac:dyDescent="0.25">
      <c r="A23" s="19">
        <v>2024</v>
      </c>
      <c r="B23" s="1" t="s">
        <v>7</v>
      </c>
      <c r="C23" s="1">
        <v>-93.53</v>
      </c>
      <c r="D23" s="1">
        <v>62.58</v>
      </c>
      <c r="E23" s="1">
        <v>229.59</v>
      </c>
      <c r="F23" s="1">
        <v>406.05</v>
      </c>
      <c r="G23" s="1">
        <v>93.19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3">
        <f>SUM(C23:N23)</f>
        <v>697.88000000000011</v>
      </c>
      <c r="P23" s="21">
        <f>COUNTIF(C23:N23, "&gt;0") / 5</f>
        <v>0.8</v>
      </c>
    </row>
    <row r="24" spans="1:16" ht="18" customHeight="1" x14ac:dyDescent="0.25">
      <c r="A24" s="19"/>
      <c r="B24" s="1" t="s">
        <v>8</v>
      </c>
      <c r="C24" s="1">
        <v>-187.21</v>
      </c>
      <c r="D24" s="1">
        <v>-156.1</v>
      </c>
      <c r="E24" s="1">
        <v>-124.87</v>
      </c>
      <c r="F24" s="1">
        <v>-62.43</v>
      </c>
      <c r="G24" s="1">
        <v>-219.1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22">
        <f>AVERAGE(C24:N24)</f>
        <v>-149.94200000000001</v>
      </c>
    </row>
    <row r="25" spans="1:16" ht="18" customHeight="1" x14ac:dyDescent="0.25">
      <c r="A25" s="3"/>
      <c r="B25" s="3" t="s">
        <v>22</v>
      </c>
      <c r="C25" s="3">
        <f>SUM(C15, C17, C19, C21, C23)</f>
        <v>-79.88</v>
      </c>
      <c r="D25" s="3">
        <f t="shared" ref="D25:O25" si="1">SUM(D15, D17, D19, D21, D23)</f>
        <v>-44.849999999999994</v>
      </c>
      <c r="E25" s="3">
        <f t="shared" si="1"/>
        <v>646.86</v>
      </c>
      <c r="F25" s="3">
        <f t="shared" si="1"/>
        <v>942.59999999999991</v>
      </c>
      <c r="G25" s="3">
        <f t="shared" si="1"/>
        <v>1018.25</v>
      </c>
      <c r="H25" s="3">
        <f t="shared" si="1"/>
        <v>642.97</v>
      </c>
      <c r="I25" s="3">
        <f t="shared" si="1"/>
        <v>366.94999999999993</v>
      </c>
      <c r="J25" s="3">
        <f t="shared" si="1"/>
        <v>688.18999999999994</v>
      </c>
      <c r="K25" s="3">
        <f t="shared" si="1"/>
        <v>-112.71000000000001</v>
      </c>
      <c r="L25" s="3">
        <f t="shared" si="1"/>
        <v>340.75</v>
      </c>
      <c r="M25" s="3">
        <f t="shared" si="1"/>
        <v>-837.34</v>
      </c>
      <c r="N25" s="3">
        <f t="shared" si="1"/>
        <v>869.75</v>
      </c>
      <c r="O25" s="3">
        <f t="shared" si="1"/>
        <v>4441.54</v>
      </c>
      <c r="P25" s="3"/>
    </row>
    <row r="26" spans="1:16" ht="18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mergeCells count="10">
    <mergeCell ref="A2:A3"/>
    <mergeCell ref="A15:A16"/>
    <mergeCell ref="A17:A18"/>
    <mergeCell ref="A19:A20"/>
    <mergeCell ref="A21:A22"/>
    <mergeCell ref="A23:A24"/>
    <mergeCell ref="A4:A5"/>
    <mergeCell ref="A6:A7"/>
    <mergeCell ref="A8:A9"/>
    <mergeCell ref="A10:A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Bloom (Expanded)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Prizio</dc:creator>
  <cp:lastModifiedBy>Stephen Prizio</cp:lastModifiedBy>
  <dcterms:created xsi:type="dcterms:W3CDTF">2024-05-28T15:18:30Z</dcterms:created>
  <dcterms:modified xsi:type="dcterms:W3CDTF">2024-06-17T00:18:10Z</dcterms:modified>
</cp:coreProperties>
</file>