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en\IdeaProjects\bluebell\anther\src\main\resources\documentation\"/>
    </mc:Choice>
  </mc:AlternateContent>
  <xr:revisionPtr revIDLastSave="0" documentId="13_ncr:1_{5763C2CC-521F-4F6E-B5D7-9382C5F0240C}" xr6:coauthVersionLast="47" xr6:coauthVersionMax="47" xr10:uidLastSave="{00000000-0000-0000-0000-000000000000}"/>
  <bookViews>
    <workbookView xWindow="-120" yWindow="-120" windowWidth="38640" windowHeight="21240" activeTab="3" xr2:uid="{E258FCD5-B2C9-43D2-863F-B9659CD81F11}"/>
  </bookViews>
  <sheets>
    <sheet name="Control" sheetId="7" r:id="rId1"/>
    <sheet name="Bloom (Expanded)" sheetId="10" r:id="rId2"/>
    <sheet name="Bloom Review" sheetId="11" r:id="rId3"/>
    <sheet name="Bloom 2.0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1" l="1"/>
  <c r="M44" i="11"/>
  <c r="N44" i="11"/>
  <c r="O44" i="11"/>
  <c r="P44" i="11"/>
  <c r="Q44" i="11"/>
  <c r="L43" i="11"/>
  <c r="M43" i="11"/>
  <c r="N43" i="11"/>
  <c r="O43" i="11"/>
  <c r="P43" i="11"/>
  <c r="Q43" i="11"/>
  <c r="L42" i="11"/>
  <c r="M42" i="11"/>
  <c r="N42" i="11"/>
  <c r="O42" i="11"/>
  <c r="P42" i="11"/>
  <c r="Q42" i="11"/>
  <c r="L41" i="11"/>
  <c r="M41" i="11"/>
  <c r="N41" i="11"/>
  <c r="O41" i="11"/>
  <c r="P41" i="11"/>
  <c r="Q41" i="11"/>
  <c r="L40" i="11"/>
  <c r="M40" i="11"/>
  <c r="N40" i="11"/>
  <c r="O40" i="11"/>
  <c r="P40" i="11"/>
  <c r="Q40" i="11"/>
  <c r="K40" i="11"/>
  <c r="K41" i="11"/>
  <c r="K42" i="11"/>
  <c r="K43" i="11"/>
  <c r="K44" i="11"/>
  <c r="L39" i="11"/>
  <c r="M39" i="11"/>
  <c r="N39" i="11"/>
  <c r="O39" i="11"/>
  <c r="P39" i="11"/>
  <c r="Q39" i="11"/>
  <c r="K39" i="11"/>
  <c r="F43" i="11"/>
  <c r="C44" i="11"/>
  <c r="D44" i="11"/>
  <c r="E44" i="11"/>
  <c r="F44" i="11"/>
  <c r="G44" i="11"/>
  <c r="H44" i="11"/>
  <c r="C43" i="11"/>
  <c r="D43" i="11"/>
  <c r="E43" i="11"/>
  <c r="G43" i="11"/>
  <c r="H43" i="11"/>
  <c r="C42" i="11"/>
  <c r="D42" i="11"/>
  <c r="E42" i="11"/>
  <c r="F42" i="11"/>
  <c r="G42" i="11"/>
  <c r="H42" i="11"/>
  <c r="C41" i="11"/>
  <c r="D41" i="11"/>
  <c r="E41" i="11"/>
  <c r="F41" i="11"/>
  <c r="G41" i="11"/>
  <c r="H41" i="11"/>
  <c r="C40" i="11"/>
  <c r="D40" i="11"/>
  <c r="E40" i="11"/>
  <c r="F40" i="11"/>
  <c r="G40" i="11"/>
  <c r="H40" i="11"/>
  <c r="B40" i="11"/>
  <c r="B41" i="11"/>
  <c r="B42" i="11"/>
  <c r="B43" i="11"/>
  <c r="B44" i="11"/>
  <c r="C39" i="11"/>
  <c r="D39" i="11"/>
  <c r="E39" i="11"/>
  <c r="F39" i="11"/>
  <c r="G39" i="11"/>
  <c r="H39" i="11"/>
  <c r="B39" i="11"/>
  <c r="G45" i="11"/>
  <c r="D25" i="10"/>
  <c r="E25" i="10"/>
  <c r="F25" i="10"/>
  <c r="G25" i="10"/>
  <c r="H25" i="10"/>
  <c r="I25" i="10"/>
  <c r="J25" i="10"/>
  <c r="K25" i="10"/>
  <c r="L25" i="10"/>
  <c r="M25" i="10"/>
  <c r="N25" i="10"/>
  <c r="O25" i="10"/>
  <c r="C25" i="10"/>
  <c r="P15" i="10"/>
  <c r="O16" i="10"/>
  <c r="O15" i="10"/>
  <c r="D12" i="10"/>
  <c r="E12" i="10"/>
  <c r="F12" i="10"/>
  <c r="G12" i="10"/>
  <c r="H12" i="10"/>
  <c r="I12" i="10"/>
  <c r="J12" i="10"/>
  <c r="K12" i="10"/>
  <c r="L12" i="10"/>
  <c r="M12" i="10"/>
  <c r="N12" i="10"/>
  <c r="C12" i="10"/>
  <c r="P2" i="10"/>
  <c r="O3" i="10"/>
  <c r="O2" i="10"/>
  <c r="O24" i="10"/>
  <c r="O22" i="10"/>
  <c r="O20" i="10"/>
  <c r="O18" i="10"/>
  <c r="O11" i="10"/>
  <c r="O9" i="10"/>
  <c r="O7" i="10"/>
  <c r="O5" i="10"/>
  <c r="P23" i="10"/>
  <c r="O23" i="10"/>
  <c r="P21" i="10"/>
  <c r="O21" i="10"/>
  <c r="P19" i="10"/>
  <c r="O19" i="10"/>
  <c r="P17" i="10"/>
  <c r="O17" i="10"/>
  <c r="P10" i="10"/>
  <c r="P8" i="10"/>
  <c r="P6" i="10"/>
  <c r="P4" i="10"/>
  <c r="O10" i="10"/>
  <c r="O8" i="10"/>
  <c r="O6" i="10"/>
  <c r="O4" i="10"/>
  <c r="U25" i="7"/>
  <c r="U21" i="7"/>
  <c r="U17" i="7"/>
  <c r="U13" i="7"/>
  <c r="U9" i="7"/>
  <c r="U5" i="7"/>
  <c r="J17" i="7"/>
  <c r="J25" i="7"/>
  <c r="J21" i="7"/>
  <c r="J13" i="7"/>
  <c r="J9" i="7"/>
  <c r="J5" i="7"/>
  <c r="D24" i="7"/>
  <c r="E24" i="7"/>
  <c r="F24" i="7"/>
  <c r="G24" i="7"/>
  <c r="H24" i="7"/>
  <c r="I24" i="7"/>
  <c r="D20" i="7"/>
  <c r="E20" i="7"/>
  <c r="F20" i="7"/>
  <c r="G20" i="7"/>
  <c r="H20" i="7"/>
  <c r="I20" i="7"/>
  <c r="D16" i="7"/>
  <c r="E16" i="7"/>
  <c r="F16" i="7"/>
  <c r="G16" i="7"/>
  <c r="H16" i="7"/>
  <c r="I16" i="7"/>
  <c r="D12" i="7"/>
  <c r="E12" i="7"/>
  <c r="F12" i="7"/>
  <c r="G12" i="7"/>
  <c r="H12" i="7"/>
  <c r="I12" i="7"/>
  <c r="D8" i="7"/>
  <c r="E8" i="7"/>
  <c r="F8" i="7"/>
  <c r="G8" i="7"/>
  <c r="H8" i="7"/>
  <c r="I8" i="7"/>
  <c r="D4" i="7"/>
  <c r="E4" i="7"/>
  <c r="F4" i="7"/>
  <c r="G4" i="7"/>
  <c r="H4" i="7"/>
  <c r="I4" i="7"/>
  <c r="C24" i="7"/>
  <c r="C20" i="7"/>
  <c r="C16" i="7"/>
  <c r="C12" i="7"/>
  <c r="C8" i="7"/>
  <c r="C4" i="7"/>
  <c r="O4" i="7"/>
  <c r="P4" i="7"/>
  <c r="Q4" i="7"/>
  <c r="R4" i="7"/>
  <c r="S4" i="7"/>
  <c r="T4" i="7"/>
  <c r="O8" i="7"/>
  <c r="P8" i="7"/>
  <c r="Q8" i="7"/>
  <c r="R8" i="7"/>
  <c r="S8" i="7"/>
  <c r="T8" i="7"/>
  <c r="O12" i="7"/>
  <c r="P12" i="7"/>
  <c r="Q12" i="7"/>
  <c r="R12" i="7"/>
  <c r="S12" i="7"/>
  <c r="T12" i="7"/>
  <c r="N12" i="7"/>
  <c r="N8" i="7"/>
  <c r="N4" i="7"/>
  <c r="O16" i="7"/>
  <c r="P16" i="7"/>
  <c r="Q16" i="7"/>
  <c r="R16" i="7"/>
  <c r="S16" i="7"/>
  <c r="T16" i="7"/>
  <c r="N16" i="7"/>
  <c r="O20" i="7"/>
  <c r="P20" i="7"/>
  <c r="Q20" i="7"/>
  <c r="R20" i="7"/>
  <c r="S20" i="7"/>
  <c r="T20" i="7"/>
  <c r="N20" i="7"/>
  <c r="O24" i="7"/>
  <c r="P24" i="7"/>
  <c r="Q24" i="7"/>
  <c r="R24" i="7"/>
  <c r="S24" i="7"/>
  <c r="T24" i="7"/>
  <c r="N24" i="7"/>
  <c r="Q45" i="11" l="1"/>
  <c r="F45" i="11"/>
  <c r="P45" i="11"/>
  <c r="R41" i="11"/>
  <c r="K45" i="11"/>
  <c r="M45" i="11"/>
  <c r="N45" i="11"/>
  <c r="R40" i="11"/>
  <c r="R44" i="11"/>
  <c r="I40" i="11"/>
  <c r="R42" i="11"/>
  <c r="I44" i="11"/>
  <c r="R43" i="11"/>
  <c r="B45" i="11"/>
  <c r="C45" i="11"/>
  <c r="I43" i="11"/>
  <c r="D45" i="11"/>
  <c r="I41" i="11"/>
  <c r="H45" i="11"/>
  <c r="L45" i="11"/>
  <c r="E45" i="11"/>
  <c r="O45" i="11"/>
  <c r="I42" i="11"/>
  <c r="I39" i="11"/>
  <c r="R39" i="11"/>
  <c r="O12" i="10"/>
</calcChain>
</file>

<file path=xl/sharedStrings.xml><?xml version="1.0" encoding="utf-8"?>
<sst xmlns="http://schemas.openxmlformats.org/spreadsheetml/2006/main" count="142" uniqueCount="47">
  <si>
    <t>2024 with 30 point normalization</t>
  </si>
  <si>
    <t>Buy</t>
  </si>
  <si>
    <t>Sell</t>
  </si>
  <si>
    <t>Avg per bar</t>
  </si>
  <si>
    <t>Bull Gain</t>
  </si>
  <si>
    <t>Bear Gain</t>
  </si>
  <si>
    <t>9:50 at 10%</t>
  </si>
  <si>
    <t>Points</t>
  </si>
  <si>
    <t>Drawdown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</si>
  <si>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</si>
  <si>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</si>
  <si>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</si>
  <si>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</si>
  <si>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</si>
  <si>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</si>
  <si>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</si>
  <si>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</si>
  <si>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</si>
  <si>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</si>
  <si>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</si>
  <si>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</si>
  <si>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</t>
  </si>
  <si>
    <t>Total Points</t>
  </si>
  <si>
    <t>Normalized</t>
  </si>
  <si>
    <t>Absolute</t>
  </si>
  <si>
    <t>9:50 at 20%</t>
  </si>
  <si>
    <t>Totals</t>
  </si>
  <si>
    <t>Buy TP</t>
  </si>
  <si>
    <t>Buy SL</t>
  </si>
  <si>
    <t>Sell TP</t>
  </si>
  <si>
    <t>Sell SL</t>
  </si>
  <si>
    <t>Win %</t>
  </si>
  <si>
    <t>Profitability</t>
  </si>
  <si>
    <t>#1</t>
  </si>
  <si>
    <t>#2</t>
  </si>
  <si>
    <t>#3</t>
  </si>
  <si>
    <t>Profit</t>
  </si>
  <si>
    <t>Max Drawdown</t>
  </si>
  <si>
    <t>Abs. Drawdown</t>
  </si>
  <si>
    <t>#4</t>
  </si>
  <si>
    <t>#5</t>
  </si>
  <si>
    <t>#6</t>
  </si>
  <si>
    <t>Lot Size: 0.4</t>
  </si>
  <si>
    <t>Max Size: 0.56</t>
  </si>
  <si>
    <t>Hour: 15</t>
  </si>
  <si>
    <t>Hour: 11</t>
  </si>
  <si>
    <t>Hour: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</si>
</sst>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/>
    <xf numFmtId="44" fontId="0" fillId="0" borderId="0" xfId="1" applyFont="1"/>
    <xf numFmtId="44" fontId="4" fillId="2" borderId="0" xfId="2" applyNumberFormat="1"/>
    <xf numFmtId="0" fontId="3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9" fontId="2" fillId="0" borderId="0" xfId="3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/>
    <xf numFmtId="9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</cellXfs>
  <cellStyles count="4">
    <cellStyle name="Accent6" xfId="2" builtinId="49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CE5A-0352-4934-9C9F-074F796BD50A}">
  <dimension ref="A1:AC25"/>
  <sheetViews>
    <sheetView workbookViewId="0">
      <selection activeCell="X24" sqref="X24"/>
    </sheetView>
  </sheetViews>
  <sheetFormatPr defaultRowHeight="15" x14ac:dyDescent="0.25"/>
  <cols>
    <col min="1" max="2" width="9.140625" style="2"/>
    <col min="3" max="9" width="12.7109375" style="2" customWidth="1"/>
    <col min="10" max="10" width="10.42578125" style="2" customWidth="1"/>
    <col min="11" max="11" width="9.140625" style="2"/>
    <col min="12" max="13" width="9.140625" style="2" customWidth="1"/>
    <col min="14" max="20" width="12.7109375" style="2" customWidth="1"/>
    <col min="21" max="23" width="9.140625" style="2"/>
    <col min="24" max="24" width="12.7109375" style="2" customWidth="1"/>
    <col min="25" max="29" width="12.7109375" style="1" customWidth="1"/>
    <col min="30" max="16384" width="9.140625" style="2"/>
  </cols>
  <sheetData>
    <row r="1" spans="1:29" x14ac:dyDescent="0.25">
      <c r="A1" s="28">
        <v>2024</v>
      </c>
      <c r="B1" s="28"/>
      <c r="C1" s="26">
        <v>0.39583333333333331</v>
      </c>
      <c r="D1" s="26">
        <v>0.39930555555555558</v>
      </c>
      <c r="E1" s="26">
        <v>0.40277777777777801</v>
      </c>
      <c r="F1" s="26">
        <v>0.40625</v>
      </c>
      <c r="G1" s="26">
        <v>0.40972222222222199</v>
      </c>
      <c r="H1" s="26">
        <v>0.41319444444444497</v>
      </c>
      <c r="I1" s="26">
        <v>0.41666666666666702</v>
      </c>
      <c r="J1" s="10"/>
      <c r="L1" s="27" t="s">
        <v>0</v>
      </c>
      <c r="M1" s="27"/>
      <c r="N1" s="26">
        <v>0.39583333333333331</v>
      </c>
      <c r="O1" s="26">
        <v>0.39930555555555558</v>
      </c>
      <c r="P1" s="26">
        <v>0.40277777777777801</v>
      </c>
      <c r="Q1" s="26">
        <v>0.40625</v>
      </c>
      <c r="R1" s="26">
        <v>0.40972222222222199</v>
      </c>
      <c r="S1" s="26">
        <v>0.41319444444444497</v>
      </c>
      <c r="T1" s="26">
        <v>0.41666666666666702</v>
      </c>
      <c r="U1" s="1"/>
      <c r="W1" s="9">
        <v>9.5500000000000007</v>
      </c>
    </row>
    <row r="2" spans="1:29" x14ac:dyDescent="0.25">
      <c r="A2" s="28"/>
      <c r="B2" s="28"/>
      <c r="C2" s="26"/>
      <c r="D2" s="26"/>
      <c r="E2" s="26"/>
      <c r="F2" s="26"/>
      <c r="G2" s="26"/>
      <c r="H2" s="26"/>
      <c r="I2" s="26"/>
      <c r="J2" s="10"/>
      <c r="L2" s="27"/>
      <c r="M2" s="27"/>
      <c r="N2" s="26"/>
      <c r="O2" s="26"/>
      <c r="P2" s="26"/>
      <c r="Q2" s="26"/>
      <c r="R2" s="26"/>
      <c r="S2" s="26"/>
      <c r="T2" s="26"/>
      <c r="U2" s="1"/>
      <c r="X2" s="3"/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</row>
    <row r="3" spans="1:29" x14ac:dyDescent="0.25">
      <c r="A3" s="25">
        <v>0</v>
      </c>
      <c r="B3" s="25"/>
      <c r="C3" s="2">
        <v>104.08</v>
      </c>
      <c r="D3" s="2">
        <v>182.14</v>
      </c>
      <c r="E3" s="2">
        <v>46.18</v>
      </c>
      <c r="F3" s="2">
        <v>338.26</v>
      </c>
      <c r="G3" s="2">
        <v>316.82</v>
      </c>
      <c r="H3" s="2">
        <v>307.70999999999998</v>
      </c>
      <c r="I3" s="2">
        <v>113.01</v>
      </c>
      <c r="J3" s="1"/>
      <c r="L3" s="25">
        <v>0</v>
      </c>
      <c r="M3" s="25"/>
      <c r="N3" s="2">
        <v>-119.26</v>
      </c>
      <c r="O3" s="2">
        <v>144.63</v>
      </c>
      <c r="P3" s="2">
        <v>-23.5</v>
      </c>
      <c r="Q3" s="2">
        <v>274.83999999999997</v>
      </c>
      <c r="R3" s="2">
        <v>475.2</v>
      </c>
      <c r="S3" s="2">
        <v>637.63</v>
      </c>
      <c r="T3" s="2">
        <v>355.39</v>
      </c>
      <c r="U3" s="1"/>
      <c r="X3" s="3">
        <v>2013</v>
      </c>
      <c r="Y3" s="1">
        <v>6.1</v>
      </c>
      <c r="Z3" s="1">
        <v>6.83</v>
      </c>
      <c r="AA3" s="1">
        <v>28.12</v>
      </c>
      <c r="AB3" s="1">
        <v>15.81</v>
      </c>
      <c r="AC3" s="1">
        <v>15.99</v>
      </c>
    </row>
    <row r="4" spans="1:29" s="4" customFormat="1" x14ac:dyDescent="0.25">
      <c r="A4" s="25"/>
      <c r="B4" s="25"/>
      <c r="C4" s="7">
        <f xml:space="preserve"> PRODUCT(C3,$W1)</f>
        <v>993.96400000000006</v>
      </c>
      <c r="D4" s="7">
        <f t="shared" ref="D4:I4" si="0" xml:space="preserve"> PRODUCT(D3,$W1)</f>
        <v>1739.4369999999999</v>
      </c>
      <c r="E4" s="7">
        <f t="shared" si="0"/>
        <v>441.01900000000001</v>
      </c>
      <c r="F4" s="8">
        <f t="shared" si="0"/>
        <v>3230.3830000000003</v>
      </c>
      <c r="G4" s="7">
        <f t="shared" si="0"/>
        <v>3025.6310000000003</v>
      </c>
      <c r="H4" s="7">
        <f t="shared" si="0"/>
        <v>2938.6305000000002</v>
      </c>
      <c r="I4" s="7">
        <f t="shared" si="0"/>
        <v>1079.2455000000002</v>
      </c>
      <c r="J4" s="11"/>
      <c r="L4" s="25"/>
      <c r="M4" s="25"/>
      <c r="N4" s="7">
        <f xml:space="preserve"> PRODUCT(N3,$W1)</f>
        <v>-1138.9330000000002</v>
      </c>
      <c r="O4" s="7">
        <f t="shared" ref="O4:T4" si="1" xml:space="preserve"> PRODUCT(O3,$W1)</f>
        <v>1381.2165</v>
      </c>
      <c r="P4" s="7">
        <f t="shared" si="1"/>
        <v>-224.42500000000001</v>
      </c>
      <c r="Q4" s="7">
        <f t="shared" si="1"/>
        <v>2624.7219999999998</v>
      </c>
      <c r="R4" s="7">
        <f t="shared" si="1"/>
        <v>4538.16</v>
      </c>
      <c r="S4" s="8">
        <f t="shared" si="1"/>
        <v>6089.3665000000001</v>
      </c>
      <c r="T4" s="7">
        <f t="shared" si="1"/>
        <v>3393.9745000000003</v>
      </c>
      <c r="U4" s="13"/>
      <c r="X4" s="16">
        <v>2014</v>
      </c>
      <c r="Y4" s="15">
        <v>8</v>
      </c>
      <c r="Z4" s="15">
        <v>9.11</v>
      </c>
      <c r="AA4" s="15">
        <v>41.04</v>
      </c>
      <c r="AB4" s="15">
        <v>21.86</v>
      </c>
      <c r="AC4" s="15">
        <v>28.21</v>
      </c>
    </row>
    <row r="5" spans="1:29" x14ac:dyDescent="0.25">
      <c r="A5" s="25"/>
      <c r="B5" s="25"/>
      <c r="C5" s="5">
        <v>0.68</v>
      </c>
      <c r="D5" s="5">
        <v>0.69</v>
      </c>
      <c r="E5" s="5">
        <v>0.67</v>
      </c>
      <c r="F5" s="5">
        <v>0.71</v>
      </c>
      <c r="G5" s="5">
        <v>0.71</v>
      </c>
      <c r="H5" s="5">
        <v>0.7</v>
      </c>
      <c r="I5" s="5">
        <v>0.68</v>
      </c>
      <c r="J5" s="12">
        <f>AVERAGE(C5:I5)</f>
        <v>0.69142857142857139</v>
      </c>
      <c r="L5" s="25"/>
      <c r="M5" s="25"/>
      <c r="N5" s="5">
        <v>0.61</v>
      </c>
      <c r="O5" s="5">
        <v>0.63</v>
      </c>
      <c r="P5" s="5">
        <v>0.61</v>
      </c>
      <c r="Q5" s="5">
        <v>0.65</v>
      </c>
      <c r="R5" s="5">
        <v>0.68</v>
      </c>
      <c r="S5" s="5">
        <v>0.69</v>
      </c>
      <c r="T5" s="5">
        <v>0.66</v>
      </c>
      <c r="U5" s="12">
        <f>AVERAGE(N5:T5)</f>
        <v>0.64714285714285713</v>
      </c>
      <c r="X5" s="3">
        <v>2015</v>
      </c>
      <c r="Y5" s="1">
        <v>14.89</v>
      </c>
      <c r="Z5" s="1">
        <v>12.88</v>
      </c>
      <c r="AA5" s="1">
        <v>64.61</v>
      </c>
      <c r="AB5" s="1">
        <v>29.69</v>
      </c>
      <c r="AC5" s="1">
        <v>33.69</v>
      </c>
    </row>
    <row r="6" spans="1:29" x14ac:dyDescent="0.25">
      <c r="J6" s="1"/>
      <c r="U6" s="1"/>
      <c r="X6" s="16">
        <v>2016</v>
      </c>
      <c r="Y6" s="1">
        <v>12.29</v>
      </c>
      <c r="Z6" s="1">
        <v>9.7899999999999991</v>
      </c>
      <c r="AA6" s="1">
        <v>50.01</v>
      </c>
      <c r="AB6" s="1">
        <v>27.21</v>
      </c>
      <c r="AC6" s="1">
        <v>29.28</v>
      </c>
    </row>
    <row r="7" spans="1:29" x14ac:dyDescent="0.25">
      <c r="A7" s="25">
        <v>0.05</v>
      </c>
      <c r="B7" s="25"/>
      <c r="C7" s="2">
        <v>-54.64</v>
      </c>
      <c r="D7" s="2">
        <v>27.32</v>
      </c>
      <c r="E7" s="2">
        <v>-33.18</v>
      </c>
      <c r="F7" s="2">
        <v>437.12</v>
      </c>
      <c r="G7" s="2">
        <v>495.04</v>
      </c>
      <c r="H7" s="2">
        <v>322.01</v>
      </c>
      <c r="I7" s="2">
        <v>362.79</v>
      </c>
      <c r="J7" s="1"/>
      <c r="L7" s="25">
        <v>0.05</v>
      </c>
      <c r="M7" s="25"/>
      <c r="N7" s="2">
        <v>205.86</v>
      </c>
      <c r="O7" s="2">
        <v>-96.61</v>
      </c>
      <c r="P7" s="2">
        <v>58.42</v>
      </c>
      <c r="Q7" s="2">
        <v>288.62</v>
      </c>
      <c r="R7" s="2">
        <v>826.4</v>
      </c>
      <c r="S7" s="2">
        <v>254.67</v>
      </c>
      <c r="T7" s="2">
        <v>454.21</v>
      </c>
      <c r="U7" s="1"/>
      <c r="X7" s="3">
        <v>2017</v>
      </c>
      <c r="Y7" s="1">
        <v>9.8800000000000008</v>
      </c>
      <c r="Z7" s="1">
        <v>8.1999999999999993</v>
      </c>
      <c r="AA7" s="1">
        <v>43.61</v>
      </c>
      <c r="AB7" s="1">
        <v>22.14</v>
      </c>
      <c r="AC7" s="1">
        <v>27.92</v>
      </c>
    </row>
    <row r="8" spans="1:29" s="4" customFormat="1" x14ac:dyDescent="0.25">
      <c r="A8" s="25"/>
      <c r="B8" s="25"/>
      <c r="C8" s="7">
        <f xml:space="preserve"> PRODUCT(C7,$W1)</f>
        <v>-521.81200000000001</v>
      </c>
      <c r="D8" s="7">
        <f t="shared" ref="D8:I8" si="2" xml:space="preserve"> PRODUCT(D7,$W1)</f>
        <v>260.90600000000001</v>
      </c>
      <c r="E8" s="7">
        <f t="shared" si="2"/>
        <v>-316.86900000000003</v>
      </c>
      <c r="F8" s="7">
        <f t="shared" si="2"/>
        <v>4174.4960000000001</v>
      </c>
      <c r="G8" s="8">
        <f t="shared" si="2"/>
        <v>4727.6320000000005</v>
      </c>
      <c r="H8" s="7">
        <f t="shared" si="2"/>
        <v>3075.1955000000003</v>
      </c>
      <c r="I8" s="7">
        <f t="shared" si="2"/>
        <v>3464.6445000000003</v>
      </c>
      <c r="J8" s="11"/>
      <c r="L8" s="25"/>
      <c r="M8" s="25"/>
      <c r="N8" s="7">
        <f xml:space="preserve"> PRODUCT(N7,$W1)</f>
        <v>1965.9630000000002</v>
      </c>
      <c r="O8" s="7">
        <f t="shared" ref="O8:T8" si="3" xml:space="preserve"> PRODUCT(O7,$W1)</f>
        <v>-922.6255000000001</v>
      </c>
      <c r="P8" s="7">
        <f t="shared" si="3"/>
        <v>557.91100000000006</v>
      </c>
      <c r="Q8" s="7">
        <f t="shared" si="3"/>
        <v>2756.3210000000004</v>
      </c>
      <c r="R8" s="8">
        <f t="shared" si="3"/>
        <v>7892.1200000000008</v>
      </c>
      <c r="S8" s="7">
        <f t="shared" si="3"/>
        <v>2432.0985000000001</v>
      </c>
      <c r="T8" s="7">
        <f t="shared" si="3"/>
        <v>4337.7055</v>
      </c>
      <c r="U8" s="13"/>
      <c r="X8" s="16">
        <v>2018</v>
      </c>
      <c r="Y8" s="15">
        <v>20.81</v>
      </c>
      <c r="Z8" s="15">
        <v>25.47</v>
      </c>
      <c r="AA8" s="15">
        <v>110.53</v>
      </c>
      <c r="AB8" s="15">
        <v>64.61</v>
      </c>
      <c r="AC8" s="15">
        <v>75.709999999999994</v>
      </c>
    </row>
    <row r="9" spans="1:29" x14ac:dyDescent="0.25">
      <c r="A9" s="25"/>
      <c r="B9" s="25"/>
      <c r="C9" s="5">
        <v>0.66</v>
      </c>
      <c r="D9" s="5">
        <v>0.67</v>
      </c>
      <c r="E9" s="5">
        <v>0.66</v>
      </c>
      <c r="F9" s="5">
        <v>0.72</v>
      </c>
      <c r="G9" s="5">
        <v>0.72</v>
      </c>
      <c r="H9" s="5">
        <v>0.7</v>
      </c>
      <c r="I9" s="5">
        <v>0.71</v>
      </c>
      <c r="J9" s="12">
        <f>AVERAGE(C9:I9)</f>
        <v>0.69142857142857139</v>
      </c>
      <c r="L9" s="25"/>
      <c r="M9" s="25"/>
      <c r="N9" s="6">
        <v>0.64</v>
      </c>
      <c r="O9" s="6">
        <v>0.61</v>
      </c>
      <c r="P9" s="6">
        <v>0.62</v>
      </c>
      <c r="Q9" s="6">
        <v>0.65</v>
      </c>
      <c r="R9" s="6">
        <v>0.72</v>
      </c>
      <c r="S9" s="6">
        <v>0.64</v>
      </c>
      <c r="T9" s="6">
        <v>0.67</v>
      </c>
      <c r="U9" s="12">
        <f>AVERAGE(N9:T9)</f>
        <v>0.65000000000000013</v>
      </c>
      <c r="X9" s="3">
        <v>2019</v>
      </c>
      <c r="Y9" s="1">
        <v>18.37</v>
      </c>
      <c r="Z9" s="1">
        <v>17.12</v>
      </c>
      <c r="AA9" s="1">
        <v>81.239999999999995</v>
      </c>
      <c r="AB9" s="1">
        <v>46.12</v>
      </c>
      <c r="AC9" s="1">
        <v>44.93</v>
      </c>
    </row>
    <row r="10" spans="1:29" s="4" customFormat="1" x14ac:dyDescent="0.25">
      <c r="J10" s="13"/>
      <c r="N10"/>
      <c r="O10"/>
      <c r="P10"/>
      <c r="Q10"/>
      <c r="R10"/>
      <c r="S10"/>
      <c r="T10"/>
      <c r="U10" s="13"/>
      <c r="X10" s="16">
        <v>2020</v>
      </c>
      <c r="Y10" s="15">
        <v>49.53</v>
      </c>
      <c r="Z10" s="15">
        <v>55.98</v>
      </c>
      <c r="AA10" s="15">
        <v>202.52</v>
      </c>
      <c r="AB10" s="15">
        <v>103.31</v>
      </c>
      <c r="AC10" s="15">
        <v>130.34</v>
      </c>
    </row>
    <row r="11" spans="1:29" x14ac:dyDescent="0.25">
      <c r="A11" s="25">
        <v>0.1</v>
      </c>
      <c r="B11" s="25"/>
      <c r="C11" s="2">
        <v>28.62</v>
      </c>
      <c r="D11" s="2">
        <v>-367.43</v>
      </c>
      <c r="E11" s="2">
        <v>51.38</v>
      </c>
      <c r="F11" s="2">
        <v>605.23</v>
      </c>
      <c r="G11" s="2">
        <v>502.02</v>
      </c>
      <c r="H11" s="2">
        <v>78.73</v>
      </c>
      <c r="I11" s="2">
        <v>502.63</v>
      </c>
      <c r="J11" s="1"/>
      <c r="L11" s="25">
        <v>0.1</v>
      </c>
      <c r="M11" s="25"/>
      <c r="N11" s="2">
        <v>42.3</v>
      </c>
      <c r="O11" s="2">
        <v>72.010000000000005</v>
      </c>
      <c r="P11" s="2">
        <v>148.22</v>
      </c>
      <c r="Q11" s="2">
        <v>562.5</v>
      </c>
      <c r="R11" s="2">
        <v>949.02</v>
      </c>
      <c r="S11" s="2">
        <v>439.21</v>
      </c>
      <c r="T11" s="2">
        <v>512.39</v>
      </c>
      <c r="U11" s="1"/>
      <c r="X11" s="3">
        <v>2021</v>
      </c>
      <c r="Y11" s="1">
        <v>48.22</v>
      </c>
      <c r="Z11" s="1">
        <v>39.03</v>
      </c>
      <c r="AA11" s="1">
        <v>191.36</v>
      </c>
      <c r="AB11" s="1">
        <v>107.94</v>
      </c>
      <c r="AC11" s="1">
        <v>125.29</v>
      </c>
    </row>
    <row r="12" spans="1:29" s="4" customFormat="1" x14ac:dyDescent="0.25">
      <c r="A12" s="25"/>
      <c r="B12" s="25"/>
      <c r="C12" s="7">
        <f xml:space="preserve"> PRODUCT(C11,$W1)</f>
        <v>273.32100000000003</v>
      </c>
      <c r="D12" s="7">
        <f t="shared" ref="D12:I12" si="4" xml:space="preserve"> PRODUCT(D11,$W1)</f>
        <v>-3508.9565000000002</v>
      </c>
      <c r="E12" s="7">
        <f t="shared" si="4"/>
        <v>490.67900000000009</v>
      </c>
      <c r="F12" s="8">
        <f t="shared" si="4"/>
        <v>5779.9465000000009</v>
      </c>
      <c r="G12" s="7">
        <f t="shared" si="4"/>
        <v>4794.2910000000002</v>
      </c>
      <c r="H12" s="7">
        <f t="shared" si="4"/>
        <v>751.87150000000008</v>
      </c>
      <c r="I12" s="7">
        <f t="shared" si="4"/>
        <v>4800.1165000000001</v>
      </c>
      <c r="J12" s="11"/>
      <c r="L12" s="25"/>
      <c r="M12" s="25"/>
      <c r="N12" s="7">
        <f xml:space="preserve"> PRODUCT(N11,$W1)</f>
        <v>403.96499999999997</v>
      </c>
      <c r="O12" s="7">
        <f t="shared" ref="O12:T12" si="5" xml:space="preserve"> PRODUCT(O11,$W1)</f>
        <v>687.69550000000015</v>
      </c>
      <c r="P12" s="7">
        <f t="shared" si="5"/>
        <v>1415.5010000000002</v>
      </c>
      <c r="Q12" s="7">
        <f t="shared" si="5"/>
        <v>5371.875</v>
      </c>
      <c r="R12" s="8">
        <f t="shared" si="5"/>
        <v>9063.1409999999996</v>
      </c>
      <c r="S12" s="7">
        <f t="shared" si="5"/>
        <v>4194.4555</v>
      </c>
      <c r="T12" s="7">
        <f t="shared" si="5"/>
        <v>4893.3245000000006</v>
      </c>
      <c r="U12" s="13"/>
      <c r="X12" s="16">
        <v>2022</v>
      </c>
      <c r="Y12" s="15">
        <v>70.349999999999994</v>
      </c>
      <c r="Z12" s="15">
        <v>64.13</v>
      </c>
      <c r="AA12" s="15">
        <v>302.38</v>
      </c>
      <c r="AB12" s="15">
        <v>185.74</v>
      </c>
      <c r="AC12" s="15">
        <v>191.39</v>
      </c>
    </row>
    <row r="13" spans="1:29" x14ac:dyDescent="0.25">
      <c r="A13" s="25"/>
      <c r="B13" s="25"/>
      <c r="C13" s="5">
        <v>0.67</v>
      </c>
      <c r="D13" s="5">
        <v>0.62</v>
      </c>
      <c r="E13" s="5">
        <v>0.67</v>
      </c>
      <c r="F13" s="5">
        <v>0.73</v>
      </c>
      <c r="G13" s="5">
        <v>0.72</v>
      </c>
      <c r="H13" s="5">
        <v>0.67</v>
      </c>
      <c r="I13" s="5">
        <v>0.72</v>
      </c>
      <c r="J13" s="12">
        <f>AVERAGE(C13:I13)</f>
        <v>0.68571428571428572</v>
      </c>
      <c r="L13" s="25"/>
      <c r="M13" s="25"/>
      <c r="N13" s="6">
        <v>0.62</v>
      </c>
      <c r="O13" s="6">
        <v>0.62</v>
      </c>
      <c r="P13" s="6">
        <v>0.63</v>
      </c>
      <c r="Q13" s="6">
        <v>0.68</v>
      </c>
      <c r="R13" s="6">
        <v>0.72</v>
      </c>
      <c r="S13" s="6">
        <v>0.66</v>
      </c>
      <c r="T13" s="6">
        <v>0.67</v>
      </c>
      <c r="U13" s="12">
        <f>AVERAGE(N13:T13)</f>
        <v>0.65714285714285725</v>
      </c>
      <c r="X13" s="3">
        <v>2023</v>
      </c>
      <c r="Y13" s="1">
        <v>41.84</v>
      </c>
      <c r="Z13" s="1">
        <v>48.93</v>
      </c>
      <c r="AA13" s="1">
        <v>194.92</v>
      </c>
      <c r="AB13" s="1">
        <v>112.13</v>
      </c>
      <c r="AC13" s="1">
        <v>121.02</v>
      </c>
    </row>
    <row r="14" spans="1:29" x14ac:dyDescent="0.25">
      <c r="J14" s="1"/>
      <c r="N14"/>
      <c r="O14"/>
      <c r="P14"/>
      <c r="Q14"/>
      <c r="R14"/>
      <c r="S14"/>
      <c r="T14"/>
      <c r="U14" s="1"/>
      <c r="X14" s="16">
        <v>2024</v>
      </c>
      <c r="Y14" s="1">
        <v>52.04</v>
      </c>
      <c r="Z14" s="1">
        <v>45.61</v>
      </c>
      <c r="AA14" s="1">
        <v>201.41</v>
      </c>
      <c r="AB14" s="1">
        <v>111.65</v>
      </c>
      <c r="AC14" s="1">
        <v>108.32</v>
      </c>
    </row>
    <row r="15" spans="1:29" x14ac:dyDescent="0.25">
      <c r="A15" s="25">
        <v>0.15</v>
      </c>
      <c r="B15" s="25"/>
      <c r="C15" s="2">
        <v>-1.73</v>
      </c>
      <c r="D15" s="2">
        <v>-444</v>
      </c>
      <c r="E15" s="2">
        <v>144.47999999999999</v>
      </c>
      <c r="F15" s="2">
        <v>632.02</v>
      </c>
      <c r="G15" s="2">
        <v>612.05999999999995</v>
      </c>
      <c r="H15" s="2">
        <v>140.01</v>
      </c>
      <c r="I15" s="2">
        <v>254.89</v>
      </c>
      <c r="J15" s="1"/>
      <c r="L15" s="25">
        <v>0.15</v>
      </c>
      <c r="M15" s="25"/>
      <c r="N15" s="2">
        <v>101.65</v>
      </c>
      <c r="O15" s="2">
        <v>-76.75</v>
      </c>
      <c r="P15" s="2">
        <v>245.9</v>
      </c>
      <c r="Q15" s="2">
        <v>860.02</v>
      </c>
      <c r="R15" s="2">
        <v>626.32000000000005</v>
      </c>
      <c r="S15" s="2">
        <v>501.61</v>
      </c>
      <c r="T15" s="2">
        <v>533.89</v>
      </c>
      <c r="U15" s="1"/>
    </row>
    <row r="16" spans="1:29" s="4" customFormat="1" x14ac:dyDescent="0.25">
      <c r="A16" s="25"/>
      <c r="B16" s="25"/>
      <c r="C16" s="7">
        <f xml:space="preserve"> PRODUCT(C15,$W1)</f>
        <v>-16.5215</v>
      </c>
      <c r="D16" s="7">
        <f t="shared" ref="D16:I16" si="6" xml:space="preserve"> PRODUCT(D15,$W1)</f>
        <v>-4240.2000000000007</v>
      </c>
      <c r="E16" s="7">
        <f t="shared" si="6"/>
        <v>1379.7840000000001</v>
      </c>
      <c r="F16" s="8">
        <f t="shared" si="6"/>
        <v>6035.7910000000002</v>
      </c>
      <c r="G16" s="7">
        <f t="shared" si="6"/>
        <v>5845.1729999999998</v>
      </c>
      <c r="H16" s="7">
        <f t="shared" si="6"/>
        <v>1337.0954999999999</v>
      </c>
      <c r="I16" s="7">
        <f t="shared" si="6"/>
        <v>2434.1995000000002</v>
      </c>
      <c r="J16" s="11"/>
      <c r="L16" s="25"/>
      <c r="M16" s="25"/>
      <c r="N16" s="7">
        <f xml:space="preserve"> PRODUCT(N15,$W1)</f>
        <v>970.75750000000016</v>
      </c>
      <c r="O16" s="7">
        <f t="shared" ref="O16:T16" si="7" xml:space="preserve"> PRODUCT(O15,$W1)</f>
        <v>-732.96250000000009</v>
      </c>
      <c r="P16" s="7">
        <f t="shared" si="7"/>
        <v>2348.3450000000003</v>
      </c>
      <c r="Q16" s="8">
        <f t="shared" si="7"/>
        <v>8213.1910000000007</v>
      </c>
      <c r="R16" s="7">
        <f t="shared" si="7"/>
        <v>5981.3560000000007</v>
      </c>
      <c r="S16" s="7">
        <f t="shared" si="7"/>
        <v>4790.3755000000001</v>
      </c>
      <c r="T16" s="7">
        <f t="shared" si="7"/>
        <v>5098.6495000000004</v>
      </c>
      <c r="U16" s="13"/>
      <c r="X16" s="14"/>
      <c r="Y16" s="13"/>
      <c r="Z16" s="13"/>
      <c r="AA16" s="13"/>
      <c r="AB16" s="13"/>
      <c r="AC16" s="13"/>
    </row>
    <row r="17" spans="1:29" x14ac:dyDescent="0.25">
      <c r="A17" s="25"/>
      <c r="B17" s="25"/>
      <c r="C17" s="5">
        <v>0.66</v>
      </c>
      <c r="D17" s="5">
        <v>0.61</v>
      </c>
      <c r="E17" s="5">
        <v>0.68</v>
      </c>
      <c r="F17" s="5">
        <v>0.73</v>
      </c>
      <c r="G17" s="5">
        <v>0.73</v>
      </c>
      <c r="H17" s="5">
        <v>0.67</v>
      </c>
      <c r="I17" s="5">
        <v>0.69</v>
      </c>
      <c r="J17" s="12">
        <f>AVERAGE(C17:I17)</f>
        <v>0.68142857142857138</v>
      </c>
      <c r="L17" s="25"/>
      <c r="M17" s="25"/>
      <c r="N17" s="6">
        <v>0.63</v>
      </c>
      <c r="O17" s="6">
        <v>0.61</v>
      </c>
      <c r="P17" s="6">
        <v>0.64</v>
      </c>
      <c r="Q17" s="6">
        <v>0.71</v>
      </c>
      <c r="R17" s="6">
        <v>0.69</v>
      </c>
      <c r="S17" s="6">
        <v>0.66</v>
      </c>
      <c r="T17" s="6">
        <v>0.67</v>
      </c>
      <c r="U17" s="12">
        <f>AVERAGE(N17:T17)</f>
        <v>0.65857142857142859</v>
      </c>
    </row>
    <row r="18" spans="1:29" x14ac:dyDescent="0.25">
      <c r="J18" s="1"/>
      <c r="N18"/>
      <c r="O18"/>
      <c r="P18"/>
      <c r="Q18"/>
      <c r="R18"/>
      <c r="S18"/>
      <c r="T18"/>
      <c r="U18" s="1"/>
    </row>
    <row r="19" spans="1:29" x14ac:dyDescent="0.25">
      <c r="A19" s="25">
        <v>0.2</v>
      </c>
      <c r="B19" s="25"/>
      <c r="C19" s="2">
        <v>90.64</v>
      </c>
      <c r="D19" s="2">
        <v>-463.5</v>
      </c>
      <c r="E19" s="2">
        <v>431.99</v>
      </c>
      <c r="F19" s="2">
        <v>845.36</v>
      </c>
      <c r="G19" s="2">
        <v>635.46</v>
      </c>
      <c r="H19" s="2">
        <v>55.64</v>
      </c>
      <c r="I19" s="2">
        <v>76.650000000000006</v>
      </c>
      <c r="J19" s="1"/>
      <c r="L19" s="25">
        <v>0.2</v>
      </c>
      <c r="M19" s="25"/>
      <c r="N19" s="2">
        <v>294.07</v>
      </c>
      <c r="O19" s="2">
        <v>-269.39</v>
      </c>
      <c r="P19" s="2">
        <v>162.30000000000001</v>
      </c>
      <c r="Q19" s="2">
        <v>1064.8399999999999</v>
      </c>
      <c r="R19" s="2">
        <v>555.84</v>
      </c>
      <c r="S19" s="2">
        <v>425.85</v>
      </c>
      <c r="T19" s="2">
        <v>555.19000000000005</v>
      </c>
      <c r="U19" s="1"/>
    </row>
    <row r="20" spans="1:29" s="4" customFormat="1" x14ac:dyDescent="0.25">
      <c r="A20" s="25"/>
      <c r="B20" s="25"/>
      <c r="C20" s="7">
        <f xml:space="preserve"> PRODUCT(C19,$W1)</f>
        <v>865.61200000000008</v>
      </c>
      <c r="D20" s="7">
        <f t="shared" ref="D20:I20" si="8" xml:space="preserve"> PRODUCT(D19,$W1)</f>
        <v>-4426.4250000000002</v>
      </c>
      <c r="E20" s="7">
        <f t="shared" si="8"/>
        <v>4125.5045</v>
      </c>
      <c r="F20" s="8">
        <f t="shared" si="8"/>
        <v>8073.188000000001</v>
      </c>
      <c r="G20" s="7">
        <f t="shared" si="8"/>
        <v>6068.6430000000009</v>
      </c>
      <c r="H20" s="7">
        <f t="shared" si="8"/>
        <v>531.36200000000008</v>
      </c>
      <c r="I20" s="7">
        <f t="shared" si="8"/>
        <v>732.00750000000016</v>
      </c>
      <c r="J20" s="11"/>
      <c r="L20" s="25"/>
      <c r="M20" s="25"/>
      <c r="N20" s="7">
        <f xml:space="preserve"> PRODUCT(N19, $W1)</f>
        <v>2808.3685</v>
      </c>
      <c r="O20" s="7">
        <f t="shared" ref="O20:T20" si="9" xml:space="preserve"> PRODUCT(O19, $W1)</f>
        <v>-2572.6745000000001</v>
      </c>
      <c r="P20" s="7">
        <f t="shared" si="9"/>
        <v>1549.9650000000001</v>
      </c>
      <c r="Q20" s="8">
        <f t="shared" si="9"/>
        <v>10169.222</v>
      </c>
      <c r="R20" s="7">
        <f t="shared" si="9"/>
        <v>5308.2720000000008</v>
      </c>
      <c r="S20" s="7">
        <f t="shared" si="9"/>
        <v>4066.8675000000007</v>
      </c>
      <c r="T20" s="7">
        <f t="shared" si="9"/>
        <v>5302.0645000000013</v>
      </c>
      <c r="U20" s="13"/>
      <c r="X20" s="14"/>
      <c r="Y20" s="13"/>
      <c r="Z20" s="13"/>
      <c r="AA20" s="13"/>
      <c r="AB20" s="13"/>
      <c r="AC20" s="13"/>
    </row>
    <row r="21" spans="1:29" x14ac:dyDescent="0.25">
      <c r="A21" s="25"/>
      <c r="B21" s="25"/>
      <c r="C21" s="5">
        <v>0.67</v>
      </c>
      <c r="D21" s="5">
        <v>0.61</v>
      </c>
      <c r="E21" s="5">
        <v>0.71</v>
      </c>
      <c r="F21" s="5">
        <v>0.75</v>
      </c>
      <c r="G21" s="5">
        <v>0.72</v>
      </c>
      <c r="H21" s="5">
        <v>0.66</v>
      </c>
      <c r="I21" s="5">
        <v>0.67</v>
      </c>
      <c r="J21" s="12">
        <f>AVERAGE(C21:I21)</f>
        <v>0.68428571428571427</v>
      </c>
      <c r="L21" s="25"/>
      <c r="M21" s="25"/>
      <c r="N21" s="6">
        <v>0.65</v>
      </c>
      <c r="O21" s="6">
        <v>0.59</v>
      </c>
      <c r="P21" s="6">
        <v>0.63</v>
      </c>
      <c r="Q21" s="6">
        <v>0.72</v>
      </c>
      <c r="R21" s="6">
        <v>0.68</v>
      </c>
      <c r="S21" s="6">
        <v>0.65</v>
      </c>
      <c r="T21" s="6">
        <v>0.67</v>
      </c>
      <c r="U21" s="12">
        <f>AVERAGE(N21:T21)</f>
        <v>0.65571428571428569</v>
      </c>
    </row>
    <row r="22" spans="1:29" x14ac:dyDescent="0.25">
      <c r="J22" s="1"/>
      <c r="N22"/>
      <c r="O22"/>
      <c r="P22"/>
      <c r="Q22"/>
      <c r="R22"/>
      <c r="S22"/>
      <c r="T22"/>
      <c r="U22" s="1"/>
    </row>
    <row r="23" spans="1:29" x14ac:dyDescent="0.25">
      <c r="A23" s="25">
        <v>0.25</v>
      </c>
      <c r="B23" s="25"/>
      <c r="C23" s="2">
        <v>110.5</v>
      </c>
      <c r="D23" s="2">
        <v>-287.86</v>
      </c>
      <c r="E23" s="2">
        <v>365.91</v>
      </c>
      <c r="F23" s="2">
        <v>944.74</v>
      </c>
      <c r="G23" s="2">
        <v>658.86</v>
      </c>
      <c r="H23" s="2">
        <v>-139.5</v>
      </c>
      <c r="I23" s="2">
        <v>77.95</v>
      </c>
      <c r="J23" s="1"/>
      <c r="L23" s="25">
        <v>0.25</v>
      </c>
      <c r="M23" s="25"/>
      <c r="N23" s="2">
        <v>420.99</v>
      </c>
      <c r="O23" s="2">
        <v>-379.27</v>
      </c>
      <c r="P23" s="2">
        <v>478.19</v>
      </c>
      <c r="Q23" s="2">
        <v>1258.81</v>
      </c>
      <c r="R23" s="2">
        <v>635.49</v>
      </c>
      <c r="S23" s="2">
        <v>243.69</v>
      </c>
      <c r="T23" s="2">
        <v>477.97</v>
      </c>
      <c r="U23" s="1"/>
    </row>
    <row r="24" spans="1:29" s="4" customFormat="1" x14ac:dyDescent="0.25">
      <c r="A24" s="25"/>
      <c r="B24" s="25"/>
      <c r="C24" s="7">
        <f xml:space="preserve"> PRODUCT(C23,$W1)</f>
        <v>1055.2750000000001</v>
      </c>
      <c r="D24" s="7">
        <f t="shared" ref="D24:I24" si="10" xml:space="preserve"> PRODUCT(D23,$W1)</f>
        <v>-2749.0630000000006</v>
      </c>
      <c r="E24" s="7">
        <f t="shared" si="10"/>
        <v>3494.4405000000006</v>
      </c>
      <c r="F24" s="8">
        <f t="shared" si="10"/>
        <v>9022.2670000000016</v>
      </c>
      <c r="G24" s="7">
        <f t="shared" si="10"/>
        <v>6292.1130000000003</v>
      </c>
      <c r="H24" s="7">
        <f t="shared" si="10"/>
        <v>-1332.2250000000001</v>
      </c>
      <c r="I24" s="7">
        <f t="shared" si="10"/>
        <v>744.42250000000013</v>
      </c>
      <c r="J24" s="11"/>
      <c r="L24" s="25"/>
      <c r="M24" s="25"/>
      <c r="N24" s="7">
        <f>PRODUCT(N23, $W1)</f>
        <v>4020.4545000000003</v>
      </c>
      <c r="O24" s="7">
        <f t="shared" ref="O24:T24" si="11">PRODUCT(O23, $W1)</f>
        <v>-3622.0284999999999</v>
      </c>
      <c r="P24" s="7">
        <f t="shared" si="11"/>
        <v>4566.7145</v>
      </c>
      <c r="Q24" s="8">
        <f t="shared" si="11"/>
        <v>12021.6355</v>
      </c>
      <c r="R24" s="7">
        <f t="shared" si="11"/>
        <v>6068.9295000000002</v>
      </c>
      <c r="S24" s="7">
        <f t="shared" si="11"/>
        <v>2327.2395000000001</v>
      </c>
      <c r="T24" s="7">
        <f t="shared" si="11"/>
        <v>4564.6135000000004</v>
      </c>
      <c r="U24" s="13"/>
      <c r="X24" s="14"/>
      <c r="Y24" s="13"/>
      <c r="Z24" s="13"/>
      <c r="AA24" s="13"/>
      <c r="AB24" s="13"/>
      <c r="AC24" s="13"/>
    </row>
    <row r="25" spans="1:29" x14ac:dyDescent="0.25">
      <c r="A25" s="25"/>
      <c r="B25" s="25"/>
      <c r="C25" s="5">
        <v>0.67</v>
      </c>
      <c r="D25" s="5">
        <v>0.63</v>
      </c>
      <c r="E25" s="5">
        <v>0.7</v>
      </c>
      <c r="F25" s="5">
        <v>0.75</v>
      </c>
      <c r="G25" s="5">
        <v>0.72</v>
      </c>
      <c r="H25" s="5">
        <v>0.64</v>
      </c>
      <c r="I25" s="5">
        <v>0.67</v>
      </c>
      <c r="J25" s="12">
        <f>AVERAGE(C25:I25)</f>
        <v>0.68285714285714272</v>
      </c>
      <c r="L25" s="25"/>
      <c r="M25" s="25"/>
      <c r="N25" s="6">
        <v>0.65</v>
      </c>
      <c r="O25" s="6">
        <v>0.57999999999999996</v>
      </c>
      <c r="P25" s="6">
        <v>0.66</v>
      </c>
      <c r="Q25" s="6">
        <v>0.73</v>
      </c>
      <c r="R25" s="6">
        <v>0.68</v>
      </c>
      <c r="S25" s="6">
        <v>0.63</v>
      </c>
      <c r="T25" s="6">
        <v>0.66</v>
      </c>
      <c r="U25" s="12">
        <f>AVERAGE(N25:T25)</f>
        <v>0.65571428571428569</v>
      </c>
    </row>
  </sheetData>
  <mergeCells count="28">
    <mergeCell ref="A23:B25"/>
    <mergeCell ref="C1:C2"/>
    <mergeCell ref="D1:D2"/>
    <mergeCell ref="E1:E2"/>
    <mergeCell ref="I1:I2"/>
    <mergeCell ref="H1:H2"/>
    <mergeCell ref="G1:G2"/>
    <mergeCell ref="F1:F2"/>
    <mergeCell ref="A1:B2"/>
    <mergeCell ref="A3:B5"/>
    <mergeCell ref="A7:B9"/>
    <mergeCell ref="A11:B13"/>
    <mergeCell ref="A15:B17"/>
    <mergeCell ref="A19:B21"/>
    <mergeCell ref="S1:S2"/>
    <mergeCell ref="T1:T2"/>
    <mergeCell ref="L3:M5"/>
    <mergeCell ref="L7:M9"/>
    <mergeCell ref="L1:M2"/>
    <mergeCell ref="N1:N2"/>
    <mergeCell ref="O1:O2"/>
    <mergeCell ref="P1:P2"/>
    <mergeCell ref="Q1:Q2"/>
    <mergeCell ref="L11:M13"/>
    <mergeCell ref="L15:M17"/>
    <mergeCell ref="L19:M21"/>
    <mergeCell ref="L23:M25"/>
    <mergeCell ref="R1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28B5-8498-4E34-8C29-8CA74B726A6A}">
  <dimension ref="A1:P26"/>
  <sheetViews>
    <sheetView zoomScale="90" zoomScaleNormal="90" workbookViewId="0">
      <selection activeCell="I32" sqref="I32"/>
    </sheetView>
  </sheetViews>
  <sheetFormatPr defaultColWidth="14.7109375" defaultRowHeight="18" customHeight="1" x14ac:dyDescent="0.25"/>
  <cols>
    <col min="1" max="16384" width="14.7109375" style="1"/>
  </cols>
  <sheetData>
    <row r="1" spans="1:16" ht="18" customHeight="1" x14ac:dyDescent="0.25">
      <c r="A1" s="1" t="s">
        <v>6</v>
      </c>
      <c r="B1" s="1" t="s">
        <v>23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6" ht="18" customHeight="1" x14ac:dyDescent="0.25">
      <c r="A2" s="28">
        <v>2020</v>
      </c>
      <c r="B2" s="1" t="s">
        <v>7</v>
      </c>
      <c r="C2" s="1">
        <v>14.46</v>
      </c>
      <c r="D2" s="1">
        <v>-10.5</v>
      </c>
      <c r="E2" s="1">
        <v>286.70999999999998</v>
      </c>
      <c r="F2" s="1">
        <v>213.14</v>
      </c>
      <c r="G2" s="1">
        <v>-5.44</v>
      </c>
      <c r="H2" s="1">
        <v>186.22</v>
      </c>
      <c r="I2" s="1">
        <v>117.91</v>
      </c>
      <c r="J2" s="1">
        <v>93.57</v>
      </c>
      <c r="K2" s="1">
        <v>56.98</v>
      </c>
      <c r="L2" s="1">
        <v>-302.38</v>
      </c>
      <c r="M2" s="1">
        <v>-515.66999999999996</v>
      </c>
      <c r="N2" s="1">
        <v>-168.02</v>
      </c>
      <c r="O2" s="3">
        <f>SUM(C2:N2)</f>
        <v>-33.02000000000001</v>
      </c>
      <c r="P2" s="17">
        <f>COUNTIF(C2:N2, "&gt;0") / 12</f>
        <v>0.58333333333333337</v>
      </c>
    </row>
    <row r="3" spans="1:16" ht="18" customHeight="1" x14ac:dyDescent="0.25">
      <c r="A3" s="28"/>
      <c r="B3" s="1" t="s">
        <v>8</v>
      </c>
      <c r="C3" s="1">
        <v>-88.85</v>
      </c>
      <c r="D3" s="1">
        <v>-73.41</v>
      </c>
      <c r="E3" s="1">
        <v>-102.83</v>
      </c>
      <c r="F3" s="1">
        <v>-34.630000000000003</v>
      </c>
      <c r="G3" s="1">
        <v>-88.85</v>
      </c>
      <c r="H3" s="1">
        <v>-220.81</v>
      </c>
      <c r="I3" s="1">
        <v>-97.08</v>
      </c>
      <c r="J3" s="1">
        <v>-85.3</v>
      </c>
      <c r="K3" s="1">
        <v>-133.91</v>
      </c>
      <c r="L3" s="1">
        <v>-312.99</v>
      </c>
      <c r="M3" s="1">
        <v>-515.66999999999996</v>
      </c>
      <c r="N3" s="1">
        <v>-214.58</v>
      </c>
      <c r="O3" s="18">
        <f>AVERAGE(C3:N3)</f>
        <v>-164.07583333333332</v>
      </c>
    </row>
    <row r="4" spans="1:16" ht="18" customHeight="1" x14ac:dyDescent="0.25">
      <c r="A4" s="28">
        <v>2021</v>
      </c>
      <c r="B4" s="1" t="s">
        <v>7</v>
      </c>
      <c r="C4" s="1">
        <v>-131.9</v>
      </c>
      <c r="D4" s="1">
        <v>-20.92</v>
      </c>
      <c r="E4" s="1">
        <v>30.09</v>
      </c>
      <c r="F4" s="1">
        <v>291.62</v>
      </c>
      <c r="G4" s="1">
        <v>226.63</v>
      </c>
      <c r="H4" s="1">
        <v>93.65</v>
      </c>
      <c r="I4" s="1">
        <v>117.21</v>
      </c>
      <c r="J4" s="1">
        <v>245.66</v>
      </c>
      <c r="K4" s="1">
        <v>207.06</v>
      </c>
      <c r="L4" s="1">
        <v>288.05</v>
      </c>
      <c r="M4" s="1">
        <v>-35.909999999999997</v>
      </c>
      <c r="N4" s="1">
        <v>321.05</v>
      </c>
      <c r="O4" s="3">
        <f>SUM(C4:N4)</f>
        <v>1632.2899999999997</v>
      </c>
      <c r="P4" s="17">
        <f>COUNTIF(C4:N4, "&gt;0") / 12</f>
        <v>0.75</v>
      </c>
    </row>
    <row r="5" spans="1:16" ht="18" customHeight="1" x14ac:dyDescent="0.25">
      <c r="A5" s="28"/>
      <c r="B5" s="1" t="s">
        <v>8</v>
      </c>
      <c r="C5" s="1">
        <v>-219.37</v>
      </c>
      <c r="D5" s="1">
        <v>-309.41000000000003</v>
      </c>
      <c r="E5" s="1">
        <v>-24.38</v>
      </c>
      <c r="F5" s="1">
        <v>-21.47</v>
      </c>
      <c r="G5" s="1">
        <v>-23.5</v>
      </c>
      <c r="H5" s="1">
        <v>-26.52</v>
      </c>
      <c r="I5" s="1">
        <v>-101.47</v>
      </c>
      <c r="J5" s="1">
        <v>-21.47</v>
      </c>
      <c r="K5" s="1">
        <v>-26.52</v>
      </c>
      <c r="L5" s="1">
        <v>-48.43</v>
      </c>
      <c r="M5" s="1">
        <v>-227.43</v>
      </c>
      <c r="N5" s="1">
        <v>-21.47</v>
      </c>
      <c r="O5" s="18">
        <f>AVERAGE(C5:N5)</f>
        <v>-89.286666666666676</v>
      </c>
    </row>
    <row r="6" spans="1:16" ht="18" customHeight="1" x14ac:dyDescent="0.25">
      <c r="A6" s="28">
        <v>2022</v>
      </c>
      <c r="B6" s="1" t="s">
        <v>7</v>
      </c>
      <c r="C6" s="1">
        <v>2.19</v>
      </c>
      <c r="D6" s="1">
        <v>-30.81</v>
      </c>
      <c r="E6" s="1">
        <v>48.84</v>
      </c>
      <c r="F6" s="1">
        <v>-16.02</v>
      </c>
      <c r="G6" s="1">
        <v>428.97</v>
      </c>
      <c r="H6" s="1">
        <v>215.01</v>
      </c>
      <c r="I6" s="1">
        <v>-68.37</v>
      </c>
      <c r="J6" s="1">
        <v>369.78</v>
      </c>
      <c r="K6" s="1">
        <v>-178.77</v>
      </c>
      <c r="L6" s="1">
        <v>-53.58</v>
      </c>
      <c r="M6" s="1">
        <v>-142.35</v>
      </c>
      <c r="N6" s="1">
        <v>410.76</v>
      </c>
      <c r="O6" s="3">
        <f>SUM(C6:N6)</f>
        <v>985.65</v>
      </c>
      <c r="P6" s="17">
        <f>COUNTIF(C6:N6, "&gt;0") / 12</f>
        <v>0.5</v>
      </c>
    </row>
    <row r="7" spans="1:16" ht="18" customHeight="1" x14ac:dyDescent="0.25">
      <c r="A7" s="28"/>
      <c r="B7" s="1" t="s">
        <v>8</v>
      </c>
      <c r="C7" s="1">
        <v>-196.95</v>
      </c>
      <c r="D7" s="1">
        <v>-94.53</v>
      </c>
      <c r="E7" s="1">
        <v>-150.24</v>
      </c>
      <c r="F7" s="1">
        <v>-97.95</v>
      </c>
      <c r="G7" s="1">
        <v>-41.01</v>
      </c>
      <c r="H7" s="1">
        <v>-257.22000000000003</v>
      </c>
      <c r="I7" s="1">
        <v>-183.24</v>
      </c>
      <c r="J7" s="1">
        <v>-35.28</v>
      </c>
      <c r="K7" s="1">
        <v>-301.68</v>
      </c>
      <c r="L7" s="1">
        <v>-235.62</v>
      </c>
      <c r="M7" s="1">
        <v>-142.35</v>
      </c>
      <c r="N7" s="1">
        <v>-38.700000000000003</v>
      </c>
      <c r="O7" s="18">
        <f>AVERAGE(C7:N7)</f>
        <v>-147.89750000000001</v>
      </c>
    </row>
    <row r="8" spans="1:16" ht="18" customHeight="1" x14ac:dyDescent="0.25">
      <c r="A8" s="28">
        <v>2023</v>
      </c>
      <c r="B8" s="1" t="s">
        <v>7</v>
      </c>
      <c r="C8" s="1">
        <v>-3.44</v>
      </c>
      <c r="D8" s="1">
        <v>-36.44</v>
      </c>
      <c r="E8" s="1">
        <v>261.42</v>
      </c>
      <c r="F8" s="1">
        <v>273.74</v>
      </c>
      <c r="G8" s="1">
        <v>117.33</v>
      </c>
      <c r="H8" s="1">
        <v>-136.30000000000001</v>
      </c>
      <c r="I8" s="1">
        <v>-3.44</v>
      </c>
      <c r="J8" s="1">
        <v>344.35</v>
      </c>
      <c r="K8" s="1">
        <v>-169.3</v>
      </c>
      <c r="L8" s="1">
        <v>311.35000000000002</v>
      </c>
      <c r="M8" s="1">
        <v>-302.16000000000003</v>
      </c>
      <c r="N8" s="1">
        <v>246.2</v>
      </c>
      <c r="O8" s="3">
        <f>SUM(C8:N8)</f>
        <v>903.31000000000017</v>
      </c>
      <c r="P8" s="17">
        <f>COUNTIF(C8:N8, "&gt;0") / 12</f>
        <v>0.5</v>
      </c>
    </row>
    <row r="9" spans="1:16" ht="18" customHeight="1" x14ac:dyDescent="0.25">
      <c r="A9" s="28"/>
      <c r="B9" s="1" t="s">
        <v>8</v>
      </c>
      <c r="C9" s="1">
        <v>-92.45</v>
      </c>
      <c r="D9" s="1">
        <v>-189.73</v>
      </c>
      <c r="E9" s="1">
        <v>-44.71</v>
      </c>
      <c r="F9" s="1">
        <v>-23.01</v>
      </c>
      <c r="G9" s="1">
        <v>-206.59</v>
      </c>
      <c r="H9" s="1">
        <v>-173.66</v>
      </c>
      <c r="I9" s="1">
        <v>-207.52</v>
      </c>
      <c r="J9" s="1">
        <v>-89.87</v>
      </c>
      <c r="K9" s="1">
        <v>-241.38</v>
      </c>
      <c r="L9" s="1">
        <v>-39.94</v>
      </c>
      <c r="M9" s="1">
        <v>-427.22</v>
      </c>
      <c r="N9" s="1">
        <v>-72.94</v>
      </c>
      <c r="O9" s="18">
        <f>AVERAGE(C9:N9)</f>
        <v>-150.75166666666669</v>
      </c>
    </row>
    <row r="10" spans="1:16" ht="18" customHeight="1" x14ac:dyDescent="0.25">
      <c r="A10" s="28">
        <v>2024</v>
      </c>
      <c r="B10" s="1" t="s">
        <v>7</v>
      </c>
      <c r="C10" s="1">
        <v>-0.68</v>
      </c>
      <c r="D10" s="1">
        <v>139.74</v>
      </c>
      <c r="E10" s="1">
        <v>206.95</v>
      </c>
      <c r="F10" s="1">
        <v>292.45</v>
      </c>
      <c r="G10" s="1">
        <v>351.67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3">
        <f>SUM(C10:N10)</f>
        <v>990.13000000000011</v>
      </c>
      <c r="P10" s="17">
        <f>COUNTIF(C10:N10, "&gt;0") / 5</f>
        <v>0.8</v>
      </c>
    </row>
    <row r="11" spans="1:16" ht="18" customHeight="1" x14ac:dyDescent="0.25">
      <c r="A11" s="28"/>
      <c r="B11" s="1" t="s">
        <v>8</v>
      </c>
      <c r="C11" s="1">
        <v>-95.3</v>
      </c>
      <c r="D11" s="1">
        <v>-136.04</v>
      </c>
      <c r="E11" s="1">
        <v>-103.04</v>
      </c>
      <c r="F11" s="1">
        <v>-66.510000000000005</v>
      </c>
      <c r="G11" s="1">
        <v>-49.33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8">
        <f>AVERAGE(C11:N11)</f>
        <v>-90.043999999999997</v>
      </c>
    </row>
    <row r="12" spans="1:16" s="3" customFormat="1" ht="18" customHeight="1" x14ac:dyDescent="0.25">
      <c r="B12" s="3" t="s">
        <v>22</v>
      </c>
      <c r="C12" s="3">
        <f>SUM(C2, C4, C6, C8, C10)</f>
        <v>-119.37</v>
      </c>
      <c r="D12" s="3">
        <f t="shared" ref="D12:O12" si="0">SUM(D2, D4, D6, D8, D10)</f>
        <v>41.070000000000007</v>
      </c>
      <c r="E12" s="3">
        <f t="shared" si="0"/>
        <v>834.01</v>
      </c>
      <c r="F12" s="3">
        <f t="shared" si="0"/>
        <v>1054.93</v>
      </c>
      <c r="G12" s="3">
        <f t="shared" si="0"/>
        <v>1119.1600000000001</v>
      </c>
      <c r="H12" s="3">
        <f t="shared" si="0"/>
        <v>358.58</v>
      </c>
      <c r="I12" s="3">
        <f t="shared" si="0"/>
        <v>163.31</v>
      </c>
      <c r="J12" s="3">
        <f t="shared" si="0"/>
        <v>1053.3600000000001</v>
      </c>
      <c r="K12" s="3">
        <f t="shared" si="0"/>
        <v>-84.03</v>
      </c>
      <c r="L12" s="3">
        <f t="shared" si="0"/>
        <v>243.44000000000005</v>
      </c>
      <c r="M12" s="3">
        <f t="shared" si="0"/>
        <v>-996.08999999999992</v>
      </c>
      <c r="N12" s="3">
        <f t="shared" si="0"/>
        <v>809.99</v>
      </c>
      <c r="O12" s="3">
        <f t="shared" si="0"/>
        <v>4478.3599999999997</v>
      </c>
    </row>
    <row r="14" spans="1:16" ht="18" customHeight="1" x14ac:dyDescent="0.25">
      <c r="A14" s="1" t="s">
        <v>25</v>
      </c>
      <c r="B14" s="1" t="s">
        <v>24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  <c r="I14" s="1" t="s">
        <v>15</v>
      </c>
      <c r="J14" s="1" t="s">
        <v>16</v>
      </c>
      <c r="K14" s="1" t="s">
        <v>17</v>
      </c>
      <c r="L14" s="1" t="s">
        <v>18</v>
      </c>
      <c r="M14" s="1" t="s">
        <v>19</v>
      </c>
      <c r="N14" s="1" t="s">
        <v>20</v>
      </c>
    </row>
    <row r="15" spans="1:16" ht="18" customHeight="1" x14ac:dyDescent="0.25">
      <c r="A15" s="28">
        <v>2020</v>
      </c>
      <c r="B15" s="1" t="s">
        <v>7</v>
      </c>
      <c r="C15" s="1">
        <v>-23.18</v>
      </c>
      <c r="D15" s="1">
        <v>-55.95</v>
      </c>
      <c r="E15" s="1">
        <v>208.04</v>
      </c>
      <c r="F15" s="1">
        <v>138.56</v>
      </c>
      <c r="G15" s="1">
        <v>118.59</v>
      </c>
      <c r="H15" s="1">
        <v>201.88</v>
      </c>
      <c r="I15" s="1">
        <v>118.88</v>
      </c>
      <c r="J15" s="1">
        <v>28.79</v>
      </c>
      <c r="K15" s="1">
        <v>178.32</v>
      </c>
      <c r="L15" s="1">
        <v>-95.21</v>
      </c>
      <c r="M15" s="1">
        <v>-386.36</v>
      </c>
      <c r="N15" s="1">
        <v>-143.1</v>
      </c>
      <c r="O15" s="3">
        <f>SUM(C15:N15)</f>
        <v>289.26</v>
      </c>
      <c r="P15" s="17">
        <f>COUNTIF(C15:N15, "&gt;0") / 12</f>
        <v>0.58333333333333337</v>
      </c>
    </row>
    <row r="16" spans="1:16" ht="18" customHeight="1" x14ac:dyDescent="0.25">
      <c r="A16" s="28"/>
      <c r="B16" s="1" t="s">
        <v>8</v>
      </c>
      <c r="C16" s="1">
        <v>-112.34</v>
      </c>
      <c r="D16" s="1">
        <v>-145.11000000000001</v>
      </c>
      <c r="E16" s="1">
        <v>-118.88</v>
      </c>
      <c r="F16" s="1">
        <v>-59.44</v>
      </c>
      <c r="G16" s="1">
        <v>-89.16</v>
      </c>
      <c r="H16" s="1">
        <v>-140.99</v>
      </c>
      <c r="I16" s="1">
        <v>-89.16</v>
      </c>
      <c r="J16" s="1">
        <v>-89.16</v>
      </c>
      <c r="K16" s="1">
        <v>-29.72</v>
      </c>
      <c r="L16" s="1">
        <v>-148.6</v>
      </c>
      <c r="M16" s="1">
        <v>-386.36</v>
      </c>
      <c r="N16" s="1">
        <v>-145.18</v>
      </c>
      <c r="O16" s="18">
        <f>AVERAGE(C16:N16)</f>
        <v>-129.50833333333335</v>
      </c>
    </row>
    <row r="17" spans="1:16" ht="18" customHeight="1" x14ac:dyDescent="0.25">
      <c r="A17" s="28">
        <v>2021</v>
      </c>
      <c r="B17" s="1" t="s">
        <v>7</v>
      </c>
      <c r="C17" s="1">
        <v>-172.98</v>
      </c>
      <c r="D17" s="1">
        <v>59.3</v>
      </c>
      <c r="E17" s="1">
        <v>-202.51</v>
      </c>
      <c r="F17" s="1">
        <v>264.62</v>
      </c>
      <c r="G17" s="1">
        <v>199.63</v>
      </c>
      <c r="H17" s="1">
        <v>112.64</v>
      </c>
      <c r="I17" s="1">
        <v>315.52</v>
      </c>
      <c r="J17" s="1">
        <v>121.02</v>
      </c>
      <c r="K17" s="1">
        <v>86.79</v>
      </c>
      <c r="L17" s="1">
        <v>260.37</v>
      </c>
      <c r="M17" s="1">
        <v>-173.58</v>
      </c>
      <c r="N17" s="1">
        <v>376.09</v>
      </c>
      <c r="O17" s="3">
        <f>SUM(C17:N17)</f>
        <v>1246.9100000000001</v>
      </c>
      <c r="P17" s="17">
        <f>COUNTIF(C17:N17, "&gt;0") / 12</f>
        <v>0.75</v>
      </c>
    </row>
    <row r="18" spans="1:16" ht="18" customHeight="1" x14ac:dyDescent="0.25">
      <c r="A18" s="28"/>
      <c r="B18" s="1" t="s">
        <v>8</v>
      </c>
      <c r="C18" s="1">
        <v>-289.3</v>
      </c>
      <c r="D18" s="1">
        <v>-230</v>
      </c>
      <c r="E18" s="1">
        <v>-260.37</v>
      </c>
      <c r="F18" s="1">
        <v>-28.93</v>
      </c>
      <c r="G18" s="1">
        <v>-28.93</v>
      </c>
      <c r="H18" s="1">
        <v>-28.93</v>
      </c>
      <c r="I18" s="1">
        <v>-57.86</v>
      </c>
      <c r="J18" s="1">
        <v>-28.93</v>
      </c>
      <c r="K18" s="1">
        <v>-57.86</v>
      </c>
      <c r="L18" s="1">
        <v>-57.86</v>
      </c>
      <c r="M18" s="1">
        <v>-347.16</v>
      </c>
      <c r="N18" s="1">
        <v>-28.93</v>
      </c>
      <c r="O18" s="18">
        <f>AVERAGE(C18:N18)</f>
        <v>-120.42166666666667</v>
      </c>
    </row>
    <row r="19" spans="1:16" ht="18" customHeight="1" x14ac:dyDescent="0.25">
      <c r="A19" s="28">
        <v>2022</v>
      </c>
      <c r="B19" s="1" t="s">
        <v>7</v>
      </c>
      <c r="C19" s="1">
        <v>84.16</v>
      </c>
      <c r="D19" s="1">
        <v>-211.32</v>
      </c>
      <c r="E19" s="1">
        <v>210.76</v>
      </c>
      <c r="F19" s="1">
        <v>-42.48</v>
      </c>
      <c r="G19" s="1">
        <v>506.28</v>
      </c>
      <c r="H19" s="1">
        <v>253</v>
      </c>
      <c r="I19" s="1">
        <v>-42.48</v>
      </c>
      <c r="J19" s="1">
        <v>337.4</v>
      </c>
      <c r="K19" s="1">
        <v>-126.92</v>
      </c>
      <c r="L19" s="1">
        <v>-0.28000000000000003</v>
      </c>
      <c r="M19" s="1">
        <v>-126.92</v>
      </c>
      <c r="N19" s="1">
        <v>506.28</v>
      </c>
      <c r="O19" s="3">
        <f>SUM(C19:N19)</f>
        <v>1347.48</v>
      </c>
      <c r="P19" s="17">
        <f>COUNTIF(C19:N19, "&gt;0") / 12</f>
        <v>0.5</v>
      </c>
    </row>
    <row r="20" spans="1:16" ht="18" customHeight="1" x14ac:dyDescent="0.25">
      <c r="A20" s="28"/>
      <c r="B20" s="1" t="s">
        <v>8</v>
      </c>
      <c r="C20" s="1">
        <v>-168.9</v>
      </c>
      <c r="D20" s="1">
        <v>-337.94</v>
      </c>
      <c r="E20" s="1">
        <v>-42.22</v>
      </c>
      <c r="F20" s="1">
        <v>-126.86</v>
      </c>
      <c r="G20" s="1">
        <v>-42.3</v>
      </c>
      <c r="H20" s="1">
        <v>-295.54000000000002</v>
      </c>
      <c r="I20" s="1">
        <v>-211.1</v>
      </c>
      <c r="J20" s="1">
        <v>-42.22</v>
      </c>
      <c r="K20" s="1">
        <v>-253.54</v>
      </c>
      <c r="L20" s="1">
        <v>-211.1</v>
      </c>
      <c r="M20" s="1">
        <v>-126.92</v>
      </c>
      <c r="N20" s="1">
        <v>-42.22</v>
      </c>
      <c r="O20" s="18">
        <f>AVERAGE(C20:N20)</f>
        <v>-158.405</v>
      </c>
    </row>
    <row r="21" spans="1:16" ht="18" customHeight="1" x14ac:dyDescent="0.25">
      <c r="A21" s="28">
        <v>2023</v>
      </c>
      <c r="B21" s="1" t="s">
        <v>7</v>
      </c>
      <c r="C21" s="1">
        <v>125.65</v>
      </c>
      <c r="D21" s="1">
        <v>100.54</v>
      </c>
      <c r="E21" s="1">
        <v>200.98</v>
      </c>
      <c r="F21" s="1">
        <v>175.85</v>
      </c>
      <c r="G21" s="1">
        <v>100.56</v>
      </c>
      <c r="H21" s="1">
        <v>75.45</v>
      </c>
      <c r="I21" s="1">
        <v>-24.97</v>
      </c>
      <c r="J21" s="1">
        <v>200.98</v>
      </c>
      <c r="K21" s="1">
        <v>-250.9</v>
      </c>
      <c r="L21" s="1">
        <v>175.87</v>
      </c>
      <c r="M21" s="1">
        <v>-150.47999999999999</v>
      </c>
      <c r="N21" s="1">
        <v>130.47999999999999</v>
      </c>
      <c r="O21" s="3">
        <f>SUM(C21:N21)</f>
        <v>860.01</v>
      </c>
      <c r="P21" s="17">
        <f>COUNTIF(C21:N21, "&gt;0") / 12</f>
        <v>0.75</v>
      </c>
    </row>
    <row r="22" spans="1:16" ht="18" customHeight="1" x14ac:dyDescent="0.25">
      <c r="A22" s="28"/>
      <c r="B22" s="1" t="s">
        <v>8</v>
      </c>
      <c r="C22" s="1">
        <v>-75.260000000000005</v>
      </c>
      <c r="D22" s="1">
        <v>-100.38</v>
      </c>
      <c r="E22" s="1">
        <v>-75.260000000000005</v>
      </c>
      <c r="F22" s="1">
        <v>-25.1</v>
      </c>
      <c r="G22" s="1">
        <v>-100.31</v>
      </c>
      <c r="H22" s="1">
        <v>-75.28</v>
      </c>
      <c r="I22" s="1">
        <v>-125.4</v>
      </c>
      <c r="J22" s="1">
        <v>-100.39</v>
      </c>
      <c r="K22" s="1">
        <v>-301.19</v>
      </c>
      <c r="L22" s="1">
        <v>-50.19</v>
      </c>
      <c r="M22" s="1">
        <v>-225.84</v>
      </c>
      <c r="N22" s="1">
        <v>-125.5</v>
      </c>
      <c r="O22" s="18">
        <f>AVERAGE(C22:N22)</f>
        <v>-115.00833333333333</v>
      </c>
    </row>
    <row r="23" spans="1:16" ht="18" customHeight="1" x14ac:dyDescent="0.25">
      <c r="A23" s="28">
        <v>2024</v>
      </c>
      <c r="B23" s="1" t="s">
        <v>7</v>
      </c>
      <c r="C23" s="1">
        <v>-93.53</v>
      </c>
      <c r="D23" s="1">
        <v>62.58</v>
      </c>
      <c r="E23" s="1">
        <v>229.59</v>
      </c>
      <c r="F23" s="1">
        <v>406.05</v>
      </c>
      <c r="G23" s="1">
        <v>93.19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3">
        <f>SUM(C23:N23)</f>
        <v>697.88000000000011</v>
      </c>
      <c r="P23" s="17">
        <f>COUNTIF(C23:N23, "&gt;0") / 5</f>
        <v>0.8</v>
      </c>
    </row>
    <row r="24" spans="1:16" ht="18" customHeight="1" x14ac:dyDescent="0.25">
      <c r="A24" s="28"/>
      <c r="B24" s="1" t="s">
        <v>8</v>
      </c>
      <c r="C24" s="1">
        <v>-187.21</v>
      </c>
      <c r="D24" s="1">
        <v>-156.1</v>
      </c>
      <c r="E24" s="1">
        <v>-124.87</v>
      </c>
      <c r="F24" s="1">
        <v>-62.43</v>
      </c>
      <c r="G24" s="1">
        <v>-219.1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8">
        <f>AVERAGE(C24:N24)</f>
        <v>-149.94200000000001</v>
      </c>
    </row>
    <row r="25" spans="1:16" ht="18" customHeight="1" x14ac:dyDescent="0.25">
      <c r="A25" s="3"/>
      <c r="B25" s="3" t="s">
        <v>22</v>
      </c>
      <c r="C25" s="3">
        <f>SUM(C15, C17, C19, C21, C23)</f>
        <v>-79.88</v>
      </c>
      <c r="D25" s="3">
        <f t="shared" ref="D25:O25" si="1">SUM(D15, D17, D19, D21, D23)</f>
        <v>-44.849999999999994</v>
      </c>
      <c r="E25" s="3">
        <f t="shared" si="1"/>
        <v>646.86</v>
      </c>
      <c r="F25" s="3">
        <f t="shared" si="1"/>
        <v>942.59999999999991</v>
      </c>
      <c r="G25" s="3">
        <f t="shared" si="1"/>
        <v>1018.25</v>
      </c>
      <c r="H25" s="3">
        <f t="shared" si="1"/>
        <v>642.97</v>
      </c>
      <c r="I25" s="3">
        <f t="shared" si="1"/>
        <v>366.94999999999993</v>
      </c>
      <c r="J25" s="3">
        <f t="shared" si="1"/>
        <v>688.18999999999994</v>
      </c>
      <c r="K25" s="3">
        <f t="shared" si="1"/>
        <v>-112.71000000000001</v>
      </c>
      <c r="L25" s="3">
        <f t="shared" si="1"/>
        <v>340.75</v>
      </c>
      <c r="M25" s="3">
        <f t="shared" si="1"/>
        <v>-837.34</v>
      </c>
      <c r="N25" s="3">
        <f t="shared" si="1"/>
        <v>869.75</v>
      </c>
      <c r="O25" s="3">
        <f t="shared" si="1"/>
        <v>4441.54</v>
      </c>
      <c r="P25" s="3"/>
    </row>
    <row r="26" spans="1:16" ht="18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</sheetData>
  <mergeCells count="10">
    <mergeCell ref="A23:A24"/>
    <mergeCell ref="A4:A5"/>
    <mergeCell ref="A6:A7"/>
    <mergeCell ref="A8:A9"/>
    <mergeCell ref="A10:A11"/>
    <mergeCell ref="A2:A3"/>
    <mergeCell ref="A15:A16"/>
    <mergeCell ref="A17:A18"/>
    <mergeCell ref="A19:A20"/>
    <mergeCell ref="A21:A2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5E42-3CD6-4286-BF6E-C293A0AE05C2}">
  <dimension ref="A1:R45"/>
  <sheetViews>
    <sheetView workbookViewId="0">
      <selection activeCell="S23" sqref="S23"/>
    </sheetView>
  </sheetViews>
  <sheetFormatPr defaultRowHeight="13.5" x14ac:dyDescent="0.25"/>
  <cols>
    <col min="1" max="16384" width="9.140625" style="22"/>
  </cols>
  <sheetData>
    <row r="1" spans="1:18" x14ac:dyDescent="0.25">
      <c r="A1" s="20" t="s">
        <v>24</v>
      </c>
      <c r="B1" s="21">
        <v>0.39583333333333331</v>
      </c>
      <c r="C1" s="21">
        <v>0.39930555555555558</v>
      </c>
      <c r="D1" s="21">
        <v>0.40277777777777801</v>
      </c>
      <c r="E1" s="21">
        <v>0.40625</v>
      </c>
      <c r="F1" s="21">
        <v>0.40972222222222199</v>
      </c>
      <c r="G1" s="21">
        <v>0.41319444444444497</v>
      </c>
      <c r="H1" s="21">
        <v>0.41666666666666702</v>
      </c>
      <c r="I1" s="20"/>
      <c r="J1" s="20" t="s">
        <v>23</v>
      </c>
      <c r="K1" s="21">
        <v>0.39583333333333331</v>
      </c>
      <c r="L1" s="21">
        <v>0.39930555555555558</v>
      </c>
      <c r="M1" s="21">
        <v>0.40277777777777801</v>
      </c>
      <c r="N1" s="21">
        <v>0.40625</v>
      </c>
      <c r="O1" s="21">
        <v>0.40972222222222199</v>
      </c>
      <c r="P1" s="21">
        <v>0.41319444444444497</v>
      </c>
      <c r="Q1" s="21">
        <v>0.41666666666666702</v>
      </c>
      <c r="R1" s="20"/>
    </row>
    <row r="2" spans="1:18" x14ac:dyDescent="0.25">
      <c r="A2" s="29">
        <v>2020</v>
      </c>
      <c r="B2" s="29"/>
      <c r="C2" s="29"/>
      <c r="D2" s="29"/>
      <c r="E2" s="29"/>
      <c r="F2" s="29"/>
      <c r="G2" s="29"/>
      <c r="H2" s="29"/>
      <c r="I2" s="20"/>
      <c r="J2" s="29">
        <v>2020</v>
      </c>
      <c r="K2" s="29"/>
      <c r="L2" s="29"/>
      <c r="M2" s="29"/>
      <c r="N2" s="29"/>
      <c r="O2" s="29"/>
      <c r="P2" s="29"/>
      <c r="Q2" s="29"/>
      <c r="R2" s="20"/>
    </row>
    <row r="3" spans="1:18" x14ac:dyDescent="0.25">
      <c r="A3" s="23">
        <v>0</v>
      </c>
      <c r="B3" s="20">
        <v>470.19</v>
      </c>
      <c r="C3" s="20">
        <v>733.19</v>
      </c>
      <c r="D3" s="20">
        <v>467.03</v>
      </c>
      <c r="E3" s="20">
        <v>539.82000000000005</v>
      </c>
      <c r="F3" s="20">
        <v>-202.09</v>
      </c>
      <c r="G3" s="20">
        <v>1547.13</v>
      </c>
      <c r="H3" s="20">
        <v>794.83</v>
      </c>
      <c r="I3" s="20"/>
      <c r="J3" s="23">
        <v>0</v>
      </c>
      <c r="K3" s="20">
        <v>1024.1300000000001</v>
      </c>
      <c r="L3" s="20">
        <v>369.88</v>
      </c>
      <c r="M3" s="20">
        <v>242.69</v>
      </c>
      <c r="N3" s="20">
        <v>162.07</v>
      </c>
      <c r="O3" s="20">
        <v>-11.83</v>
      </c>
      <c r="P3" s="20">
        <v>1491.66</v>
      </c>
      <c r="Q3" s="20">
        <v>700.98</v>
      </c>
      <c r="R3" s="20"/>
    </row>
    <row r="4" spans="1:18" x14ac:dyDescent="0.25">
      <c r="A4" s="23">
        <v>0.05</v>
      </c>
      <c r="B4" s="20">
        <v>747.45</v>
      </c>
      <c r="C4" s="20">
        <v>560.64</v>
      </c>
      <c r="D4" s="20">
        <v>244.89</v>
      </c>
      <c r="E4" s="20">
        <v>570.48</v>
      </c>
      <c r="F4" s="20">
        <v>-236.21</v>
      </c>
      <c r="G4" s="20">
        <v>1708.82</v>
      </c>
      <c r="H4" s="20">
        <v>450.05</v>
      </c>
      <c r="I4" s="20"/>
      <c r="J4" s="23">
        <v>0.05</v>
      </c>
      <c r="K4" s="20">
        <v>1069.95</v>
      </c>
      <c r="L4" s="20">
        <v>202.38</v>
      </c>
      <c r="M4" s="20">
        <v>301.56</v>
      </c>
      <c r="N4" s="20">
        <v>-50.01</v>
      </c>
      <c r="O4" s="20">
        <v>-78.13</v>
      </c>
      <c r="P4" s="20">
        <v>1154.32</v>
      </c>
      <c r="Q4" s="20">
        <v>214.9</v>
      </c>
      <c r="R4" s="20"/>
    </row>
    <row r="5" spans="1:18" x14ac:dyDescent="0.25">
      <c r="A5" s="23">
        <v>0.1</v>
      </c>
      <c r="B5" s="20">
        <v>838</v>
      </c>
      <c r="C5" s="20">
        <v>396.02</v>
      </c>
      <c r="D5" s="20">
        <v>261.88</v>
      </c>
      <c r="E5" s="20">
        <v>70.19</v>
      </c>
      <c r="F5" s="20">
        <v>-172.91</v>
      </c>
      <c r="G5" s="20">
        <v>1189.69</v>
      </c>
      <c r="H5" s="20">
        <v>519.63</v>
      </c>
      <c r="I5" s="20"/>
      <c r="J5" s="23">
        <v>0.1</v>
      </c>
      <c r="K5" s="20">
        <v>946.31</v>
      </c>
      <c r="L5" s="20">
        <v>289.66000000000003</v>
      </c>
      <c r="M5" s="20">
        <v>232.35</v>
      </c>
      <c r="N5" s="20">
        <v>-238.88</v>
      </c>
      <c r="O5" s="20">
        <v>-33.020000000000003</v>
      </c>
      <c r="P5" s="20">
        <v>1168.0999999999999</v>
      </c>
      <c r="Q5" s="20">
        <v>73.040000000000006</v>
      </c>
      <c r="R5" s="20"/>
    </row>
    <row r="6" spans="1:18" x14ac:dyDescent="0.25">
      <c r="A6" s="23">
        <v>0.15</v>
      </c>
      <c r="B6" s="20">
        <v>1176.6099999999999</v>
      </c>
      <c r="C6" s="20">
        <v>350.12</v>
      </c>
      <c r="D6" s="20">
        <v>114.12</v>
      </c>
      <c r="E6" s="20">
        <v>-198.55</v>
      </c>
      <c r="F6" s="20">
        <v>176.81</v>
      </c>
      <c r="G6" s="20">
        <v>1342.46</v>
      </c>
      <c r="H6" s="20">
        <v>749.07</v>
      </c>
      <c r="I6" s="20"/>
      <c r="J6" s="23">
        <v>0.15</v>
      </c>
      <c r="K6" s="20">
        <v>1037.53</v>
      </c>
      <c r="L6" s="20">
        <v>477.34</v>
      </c>
      <c r="M6" s="20">
        <v>-407.51</v>
      </c>
      <c r="N6" s="20">
        <v>-361</v>
      </c>
      <c r="O6" s="20">
        <v>334.41</v>
      </c>
      <c r="P6" s="20">
        <v>1116.06</v>
      </c>
      <c r="Q6" s="20">
        <v>182.51</v>
      </c>
      <c r="R6" s="20"/>
    </row>
    <row r="7" spans="1:18" x14ac:dyDescent="0.25">
      <c r="A7" s="23">
        <v>0.2</v>
      </c>
      <c r="B7" s="20">
        <v>906.45</v>
      </c>
      <c r="C7" s="20">
        <v>344.15</v>
      </c>
      <c r="D7" s="20">
        <v>106.59</v>
      </c>
      <c r="E7" s="20">
        <v>-678.8</v>
      </c>
      <c r="F7" s="20">
        <v>289.26</v>
      </c>
      <c r="G7" s="20">
        <v>990.6</v>
      </c>
      <c r="H7" s="20">
        <v>458.21</v>
      </c>
      <c r="I7" s="20"/>
      <c r="J7" s="23">
        <v>0.2</v>
      </c>
      <c r="K7" s="20">
        <v>1120.73</v>
      </c>
      <c r="L7" s="20">
        <v>724.21</v>
      </c>
      <c r="M7" s="20">
        <v>-460.68</v>
      </c>
      <c r="N7" s="20">
        <v>-479.42</v>
      </c>
      <c r="O7" s="20">
        <v>366.52</v>
      </c>
      <c r="P7" s="20">
        <v>1339.02</v>
      </c>
      <c r="Q7" s="20">
        <v>347.4</v>
      </c>
      <c r="R7" s="20"/>
    </row>
    <row r="8" spans="1:18" x14ac:dyDescent="0.25">
      <c r="A8" s="23">
        <v>0.25</v>
      </c>
      <c r="B8" s="20">
        <v>1000.99</v>
      </c>
      <c r="C8" s="20">
        <v>268.08</v>
      </c>
      <c r="D8" s="20">
        <v>-51.11</v>
      </c>
      <c r="E8" s="20">
        <v>-391.34</v>
      </c>
      <c r="F8" s="20">
        <v>562.72</v>
      </c>
      <c r="G8" s="20">
        <v>1255.1099999999999</v>
      </c>
      <c r="H8" s="20">
        <v>303.5</v>
      </c>
      <c r="I8" s="20"/>
      <c r="J8" s="23">
        <v>0.25</v>
      </c>
      <c r="K8" s="20">
        <v>851.7</v>
      </c>
      <c r="L8" s="20">
        <v>186.83</v>
      </c>
      <c r="M8" s="20">
        <v>-724.43</v>
      </c>
      <c r="N8" s="20">
        <v>-486.51</v>
      </c>
      <c r="O8" s="20">
        <v>598.27</v>
      </c>
      <c r="P8" s="20">
        <v>1523.83</v>
      </c>
      <c r="Q8" s="20">
        <v>376.01</v>
      </c>
      <c r="R8" s="20"/>
    </row>
    <row r="9" spans="1:18" x14ac:dyDescent="0.25">
      <c r="A9" s="29">
        <v>2021</v>
      </c>
      <c r="B9" s="29"/>
      <c r="C9" s="29"/>
      <c r="D9" s="29"/>
      <c r="E9" s="29"/>
      <c r="F9" s="29"/>
      <c r="G9" s="29"/>
      <c r="H9" s="29"/>
      <c r="I9" s="20"/>
      <c r="J9" s="29">
        <v>2021</v>
      </c>
      <c r="K9" s="29"/>
      <c r="L9" s="29"/>
      <c r="M9" s="29"/>
      <c r="N9" s="29"/>
      <c r="O9" s="29"/>
      <c r="P9" s="29"/>
      <c r="Q9" s="29"/>
      <c r="R9" s="20"/>
    </row>
    <row r="10" spans="1:18" x14ac:dyDescent="0.25">
      <c r="A10" s="23">
        <v>0</v>
      </c>
      <c r="B10" s="20">
        <v>620.41</v>
      </c>
      <c r="C10" s="20">
        <v>978</v>
      </c>
      <c r="D10" s="20">
        <v>-5.89</v>
      </c>
      <c r="E10" s="20">
        <v>85.33</v>
      </c>
      <c r="F10" s="20">
        <v>1170.17</v>
      </c>
      <c r="G10" s="20">
        <v>860.11</v>
      </c>
      <c r="H10" s="20">
        <v>97.93</v>
      </c>
      <c r="I10" s="20"/>
      <c r="J10" s="23">
        <v>0</v>
      </c>
      <c r="K10" s="20">
        <v>478.01</v>
      </c>
      <c r="L10" s="20">
        <v>1253.75</v>
      </c>
      <c r="M10" s="20">
        <v>243.08</v>
      </c>
      <c r="N10" s="20">
        <v>617.34</v>
      </c>
      <c r="O10" s="20">
        <v>1492.79</v>
      </c>
      <c r="P10" s="20">
        <v>1457.12</v>
      </c>
      <c r="Q10" s="20">
        <v>286.44</v>
      </c>
      <c r="R10" s="20"/>
    </row>
    <row r="11" spans="1:18" x14ac:dyDescent="0.25">
      <c r="A11" s="23">
        <v>0.05</v>
      </c>
      <c r="B11" s="20">
        <v>361.11</v>
      </c>
      <c r="C11" s="20">
        <v>942.33</v>
      </c>
      <c r="D11" s="20">
        <v>-247.33</v>
      </c>
      <c r="E11" s="20">
        <v>302.20999999999998</v>
      </c>
      <c r="F11" s="20">
        <v>1046.69</v>
      </c>
      <c r="G11" s="20">
        <v>957.28</v>
      </c>
      <c r="H11" s="20">
        <v>147.24</v>
      </c>
      <c r="I11" s="20"/>
      <c r="J11" s="23">
        <v>0.05</v>
      </c>
      <c r="K11" s="20">
        <v>404.17</v>
      </c>
      <c r="L11" s="20">
        <v>1280.56</v>
      </c>
      <c r="M11" s="20">
        <v>126.79</v>
      </c>
      <c r="N11" s="20">
        <v>618.59</v>
      </c>
      <c r="O11" s="20">
        <v>1652.63</v>
      </c>
      <c r="P11" s="20">
        <v>1460.79</v>
      </c>
      <c r="Q11" s="20">
        <v>474.33</v>
      </c>
      <c r="R11" s="20"/>
    </row>
    <row r="12" spans="1:18" x14ac:dyDescent="0.25">
      <c r="A12" s="23">
        <v>0.1</v>
      </c>
      <c r="B12" s="20">
        <v>361.78</v>
      </c>
      <c r="C12" s="20">
        <v>1138.49</v>
      </c>
      <c r="D12" s="20">
        <v>-250.05</v>
      </c>
      <c r="E12" s="20">
        <v>282.11</v>
      </c>
      <c r="F12" s="20">
        <v>975.69</v>
      </c>
      <c r="G12" s="20">
        <v>1069.6300000000001</v>
      </c>
      <c r="H12" s="20">
        <v>209.44</v>
      </c>
      <c r="I12" s="20"/>
      <c r="J12" s="23">
        <v>0.1</v>
      </c>
      <c r="K12" s="20">
        <v>486.04</v>
      </c>
      <c r="L12" s="20">
        <v>1551.68</v>
      </c>
      <c r="M12" s="20">
        <v>394.19</v>
      </c>
      <c r="N12" s="20">
        <v>694.27</v>
      </c>
      <c r="O12" s="20">
        <v>1632.29</v>
      </c>
      <c r="P12" s="20">
        <v>1370.48</v>
      </c>
      <c r="Q12" s="20">
        <v>570.92999999999995</v>
      </c>
      <c r="R12" s="20"/>
    </row>
    <row r="13" spans="1:18" x14ac:dyDescent="0.25">
      <c r="A13" s="23">
        <v>0.15</v>
      </c>
      <c r="B13" s="20">
        <v>365.17</v>
      </c>
      <c r="C13" s="20">
        <v>1265.8699999999999</v>
      </c>
      <c r="D13" s="20">
        <v>-161.63999999999999</v>
      </c>
      <c r="E13" s="20">
        <v>572.39</v>
      </c>
      <c r="F13" s="20">
        <v>1229.4000000000001</v>
      </c>
      <c r="G13" s="20">
        <v>788.48</v>
      </c>
      <c r="H13" s="20">
        <v>240.33</v>
      </c>
      <c r="I13" s="20"/>
      <c r="J13" s="23">
        <v>0.15</v>
      </c>
      <c r="K13" s="20">
        <v>321.47000000000003</v>
      </c>
      <c r="L13" s="20">
        <v>1490.42</v>
      </c>
      <c r="M13" s="20">
        <v>705.73</v>
      </c>
      <c r="N13" s="20">
        <v>760.5</v>
      </c>
      <c r="O13" s="20">
        <v>1934.67</v>
      </c>
      <c r="P13" s="20">
        <v>1022.76</v>
      </c>
      <c r="Q13" s="20">
        <v>783.11</v>
      </c>
      <c r="R13" s="20"/>
    </row>
    <row r="14" spans="1:18" x14ac:dyDescent="0.25">
      <c r="A14" s="23">
        <v>0.2</v>
      </c>
      <c r="B14" s="20">
        <v>375.24</v>
      </c>
      <c r="C14" s="20">
        <v>1318.44</v>
      </c>
      <c r="D14" s="20">
        <v>-34.92</v>
      </c>
      <c r="E14" s="20">
        <v>1027.22</v>
      </c>
      <c r="F14" s="20">
        <v>1246.9100000000001</v>
      </c>
      <c r="G14" s="20">
        <v>929.45</v>
      </c>
      <c r="H14" s="20">
        <v>503.53</v>
      </c>
      <c r="I14" s="20"/>
      <c r="J14" s="23">
        <v>0.2</v>
      </c>
      <c r="K14" s="20">
        <v>0.86</v>
      </c>
      <c r="L14" s="20">
        <v>1523.82</v>
      </c>
      <c r="M14" s="20">
        <v>921.42</v>
      </c>
      <c r="N14" s="20">
        <v>610.75</v>
      </c>
      <c r="O14" s="20">
        <v>1848.99</v>
      </c>
      <c r="P14" s="20">
        <v>1339.53</v>
      </c>
      <c r="Q14" s="20">
        <v>929.12</v>
      </c>
      <c r="R14" s="20"/>
    </row>
    <row r="15" spans="1:18" x14ac:dyDescent="0.25">
      <c r="A15" s="23">
        <v>0.25</v>
      </c>
      <c r="B15" s="20">
        <v>226.01</v>
      </c>
      <c r="C15" s="20">
        <v>1586.27</v>
      </c>
      <c r="D15" s="20">
        <v>203.97</v>
      </c>
      <c r="E15" s="20">
        <v>1205.27</v>
      </c>
      <c r="F15" s="20">
        <v>1152.17</v>
      </c>
      <c r="G15" s="20">
        <v>1257.74</v>
      </c>
      <c r="H15" s="20">
        <v>406.74</v>
      </c>
      <c r="I15" s="20"/>
      <c r="J15" s="23">
        <v>0.25</v>
      </c>
      <c r="K15" s="20">
        <v>-260.25</v>
      </c>
      <c r="L15" s="20">
        <v>1751.54</v>
      </c>
      <c r="M15" s="20">
        <v>1108.74</v>
      </c>
      <c r="N15" s="20">
        <v>1080.1500000000001</v>
      </c>
      <c r="O15" s="20">
        <v>1903.44</v>
      </c>
      <c r="P15" s="20">
        <v>1640.42</v>
      </c>
      <c r="Q15" s="20">
        <v>933.17</v>
      </c>
      <c r="R15" s="20"/>
    </row>
    <row r="16" spans="1:18" x14ac:dyDescent="0.25">
      <c r="A16" s="29">
        <v>2022</v>
      </c>
      <c r="B16" s="29"/>
      <c r="C16" s="29"/>
      <c r="D16" s="29"/>
      <c r="E16" s="29"/>
      <c r="F16" s="29"/>
      <c r="G16" s="29"/>
      <c r="H16" s="29"/>
      <c r="I16" s="20"/>
      <c r="J16" s="29">
        <v>2022</v>
      </c>
      <c r="K16" s="29"/>
      <c r="L16" s="29"/>
      <c r="M16" s="29"/>
      <c r="N16" s="29"/>
      <c r="O16" s="29"/>
      <c r="P16" s="29"/>
      <c r="Q16" s="29"/>
      <c r="R16" s="20"/>
    </row>
    <row r="17" spans="1:18" x14ac:dyDescent="0.25">
      <c r="A17" s="23">
        <v>0</v>
      </c>
      <c r="B17" s="20">
        <v>701.86</v>
      </c>
      <c r="C17" s="20">
        <v>807.39</v>
      </c>
      <c r="D17" s="20">
        <v>1968.22</v>
      </c>
      <c r="E17" s="20">
        <v>596.33000000000004</v>
      </c>
      <c r="F17" s="20">
        <v>701.86</v>
      </c>
      <c r="G17" s="20">
        <v>174.21</v>
      </c>
      <c r="H17" s="20">
        <v>658.66</v>
      </c>
      <c r="I17" s="20"/>
      <c r="J17" s="23">
        <v>0</v>
      </c>
      <c r="K17" s="20">
        <v>1155.49</v>
      </c>
      <c r="L17" s="20">
        <v>960.99</v>
      </c>
      <c r="M17" s="20">
        <v>2585.34</v>
      </c>
      <c r="N17" s="20">
        <v>816.17</v>
      </c>
      <c r="O17" s="20">
        <v>783.05</v>
      </c>
      <c r="P17" s="20">
        <v>458.18</v>
      </c>
      <c r="Q17" s="20">
        <v>549.41</v>
      </c>
      <c r="R17" s="20"/>
    </row>
    <row r="18" spans="1:18" x14ac:dyDescent="0.25">
      <c r="A18" s="23">
        <v>0.05</v>
      </c>
      <c r="B18" s="20">
        <v>1401.92</v>
      </c>
      <c r="C18" s="20">
        <v>626.25</v>
      </c>
      <c r="D18" s="20">
        <v>2288.4</v>
      </c>
      <c r="E18" s="20">
        <v>1180.3</v>
      </c>
      <c r="F18" s="20">
        <v>958.68</v>
      </c>
      <c r="G18" s="20">
        <v>72.2</v>
      </c>
      <c r="H18" s="20">
        <v>1133.58</v>
      </c>
      <c r="I18" s="20"/>
      <c r="J18" s="23">
        <v>0.05</v>
      </c>
      <c r="K18" s="20">
        <v>1350.51</v>
      </c>
      <c r="L18" s="20">
        <v>583.57000000000005</v>
      </c>
      <c r="M18" s="20">
        <v>2817.06</v>
      </c>
      <c r="N18" s="20">
        <v>1283.18</v>
      </c>
      <c r="O18" s="20">
        <v>942.07</v>
      </c>
      <c r="P18" s="20">
        <v>200.79</v>
      </c>
      <c r="Q18" s="20">
        <v>882.58</v>
      </c>
      <c r="R18" s="20"/>
    </row>
    <row r="19" spans="1:18" x14ac:dyDescent="0.25">
      <c r="A19" s="23">
        <v>0.1</v>
      </c>
      <c r="B19" s="20">
        <v>1350.92</v>
      </c>
      <c r="C19" s="20">
        <v>756.99</v>
      </c>
      <c r="D19" s="20">
        <v>2395.64</v>
      </c>
      <c r="E19" s="20">
        <v>1350.92</v>
      </c>
      <c r="F19" s="20">
        <v>654.44000000000005</v>
      </c>
      <c r="G19" s="20">
        <v>660.79</v>
      </c>
      <c r="H19" s="20">
        <v>1068.53</v>
      </c>
      <c r="I19" s="20"/>
      <c r="J19" s="23">
        <v>0.1</v>
      </c>
      <c r="K19" s="20">
        <v>1074.42</v>
      </c>
      <c r="L19" s="20">
        <v>926.59</v>
      </c>
      <c r="M19" s="20">
        <v>2378.67</v>
      </c>
      <c r="N19" s="20">
        <v>771.69</v>
      </c>
      <c r="O19" s="20">
        <v>985.65</v>
      </c>
      <c r="P19" s="20">
        <v>301.54000000000002</v>
      </c>
      <c r="Q19" s="20">
        <v>1176.74</v>
      </c>
      <c r="R19" s="20"/>
    </row>
    <row r="20" spans="1:18" x14ac:dyDescent="0.25">
      <c r="A20" s="23">
        <v>0.15</v>
      </c>
      <c r="B20" s="20">
        <v>805.72</v>
      </c>
      <c r="C20" s="20">
        <v>788.67</v>
      </c>
      <c r="D20" s="20">
        <v>1881.99</v>
      </c>
      <c r="E20" s="20">
        <v>1048.44</v>
      </c>
      <c r="F20" s="20">
        <v>927.08</v>
      </c>
      <c r="G20" s="20">
        <v>927.84</v>
      </c>
      <c r="H20" s="20">
        <v>1690.68</v>
      </c>
      <c r="I20" s="20"/>
      <c r="J20" s="23">
        <v>0.15</v>
      </c>
      <c r="K20" s="20">
        <v>861.9</v>
      </c>
      <c r="L20" s="20">
        <v>537.89</v>
      </c>
      <c r="M20" s="20">
        <v>1520.27</v>
      </c>
      <c r="N20" s="20">
        <v>788.14</v>
      </c>
      <c r="O20" s="20">
        <v>806.48</v>
      </c>
      <c r="P20" s="20">
        <v>443.81</v>
      </c>
      <c r="Q20" s="20">
        <v>1620.46</v>
      </c>
      <c r="R20" s="20"/>
    </row>
    <row r="21" spans="1:18" x14ac:dyDescent="0.25">
      <c r="A21" s="23">
        <v>0.2</v>
      </c>
      <c r="B21" s="20">
        <v>840.92</v>
      </c>
      <c r="C21" s="20">
        <v>567.07000000000005</v>
      </c>
      <c r="D21" s="20">
        <v>1834.55</v>
      </c>
      <c r="E21" s="20">
        <v>714.28</v>
      </c>
      <c r="F21" s="20">
        <v>1347.48</v>
      </c>
      <c r="G21" s="20">
        <v>1601.95</v>
      </c>
      <c r="H21" s="20">
        <v>1658.61</v>
      </c>
      <c r="I21" s="20"/>
      <c r="J21" s="23">
        <v>0.2</v>
      </c>
      <c r="K21" s="20">
        <v>763.96</v>
      </c>
      <c r="L21" s="20">
        <v>1279.77</v>
      </c>
      <c r="M21" s="20">
        <v>1564.43</v>
      </c>
      <c r="N21" s="20">
        <v>416.85</v>
      </c>
      <c r="O21" s="20">
        <v>606.36</v>
      </c>
      <c r="P21" s="20">
        <v>600.55999999999995</v>
      </c>
      <c r="Q21" s="20">
        <v>1729.1</v>
      </c>
      <c r="R21" s="20"/>
    </row>
    <row r="22" spans="1:18" x14ac:dyDescent="0.25">
      <c r="A22" s="23">
        <v>0.25</v>
      </c>
      <c r="B22" s="20">
        <v>1139.96</v>
      </c>
      <c r="C22" s="20">
        <v>852.03</v>
      </c>
      <c r="D22" s="20">
        <v>1168.02</v>
      </c>
      <c r="E22" s="20">
        <v>450.69</v>
      </c>
      <c r="F22" s="20">
        <v>881.58</v>
      </c>
      <c r="G22" s="20">
        <v>1663.55</v>
      </c>
      <c r="H22" s="20">
        <v>1748.46</v>
      </c>
      <c r="I22" s="20"/>
      <c r="J22" s="23">
        <v>0.25</v>
      </c>
      <c r="K22" s="20">
        <v>672.95</v>
      </c>
      <c r="L22" s="20">
        <v>964.46</v>
      </c>
      <c r="M22" s="20">
        <v>1587.95</v>
      </c>
      <c r="N22" s="20">
        <v>170.46</v>
      </c>
      <c r="O22" s="20">
        <v>586.07000000000005</v>
      </c>
      <c r="P22" s="20">
        <v>881.14</v>
      </c>
      <c r="Q22" s="20">
        <v>2170.75</v>
      </c>
      <c r="R22" s="20"/>
    </row>
    <row r="23" spans="1:18" x14ac:dyDescent="0.25">
      <c r="A23" s="29">
        <v>2023</v>
      </c>
      <c r="B23" s="29"/>
      <c r="C23" s="29"/>
      <c r="D23" s="29"/>
      <c r="E23" s="29"/>
      <c r="F23" s="29"/>
      <c r="G23" s="29"/>
      <c r="H23" s="29"/>
      <c r="I23" s="20"/>
      <c r="J23" s="29">
        <v>2023</v>
      </c>
      <c r="K23" s="29"/>
      <c r="L23" s="29"/>
      <c r="M23" s="29"/>
      <c r="N23" s="29"/>
      <c r="O23" s="29"/>
      <c r="P23" s="29"/>
      <c r="Q23" s="29"/>
      <c r="R23" s="20"/>
    </row>
    <row r="24" spans="1:18" x14ac:dyDescent="0.25">
      <c r="A24" s="23">
        <v>0</v>
      </c>
      <c r="B24" s="20">
        <v>962.32</v>
      </c>
      <c r="C24" s="20">
        <v>-355.64</v>
      </c>
      <c r="D24" s="20">
        <v>-230.12</v>
      </c>
      <c r="E24" s="20">
        <v>836.8</v>
      </c>
      <c r="F24" s="20">
        <v>334.72</v>
      </c>
      <c r="G24" s="20">
        <v>585.76</v>
      </c>
      <c r="H24" s="20">
        <v>1150.5999999999999</v>
      </c>
      <c r="I24" s="20"/>
      <c r="J24" s="23">
        <v>0</v>
      </c>
      <c r="K24" s="20">
        <v>488.73</v>
      </c>
      <c r="L24" s="20">
        <v>561.53</v>
      </c>
      <c r="M24" s="20">
        <v>276.43</v>
      </c>
      <c r="N24" s="20">
        <v>875.67</v>
      </c>
      <c r="O24" s="20">
        <v>718.39</v>
      </c>
      <c r="P24" s="20">
        <v>956.76</v>
      </c>
      <c r="Q24" s="20">
        <v>552.5</v>
      </c>
      <c r="R24" s="20"/>
    </row>
    <row r="25" spans="1:18" x14ac:dyDescent="0.25">
      <c r="A25" s="23">
        <v>0.05</v>
      </c>
      <c r="B25" s="20">
        <v>1008.8</v>
      </c>
      <c r="C25" s="20">
        <v>-243.3</v>
      </c>
      <c r="D25" s="20">
        <v>283.89999999999998</v>
      </c>
      <c r="E25" s="20">
        <v>877</v>
      </c>
      <c r="F25" s="20">
        <v>349.8</v>
      </c>
      <c r="G25" s="20">
        <v>877</v>
      </c>
      <c r="H25" s="20">
        <v>1008.8</v>
      </c>
      <c r="I25" s="20"/>
      <c r="J25" s="23">
        <v>0.05</v>
      </c>
      <c r="K25" s="20">
        <v>433.96</v>
      </c>
      <c r="L25" s="20">
        <v>764.68</v>
      </c>
      <c r="M25" s="20">
        <v>446.5</v>
      </c>
      <c r="N25" s="20">
        <v>917.58</v>
      </c>
      <c r="O25" s="20">
        <v>628.98</v>
      </c>
      <c r="P25" s="20">
        <v>445.68</v>
      </c>
      <c r="Q25" s="20">
        <v>709.35</v>
      </c>
      <c r="R25" s="20"/>
    </row>
    <row r="26" spans="1:18" x14ac:dyDescent="0.25">
      <c r="A26" s="23">
        <v>0.1</v>
      </c>
      <c r="B26" s="20">
        <v>644.28</v>
      </c>
      <c r="C26" s="20">
        <v>23.01</v>
      </c>
      <c r="D26" s="20">
        <v>575.25</v>
      </c>
      <c r="E26" s="20">
        <v>775.19</v>
      </c>
      <c r="F26" s="20">
        <v>513.15</v>
      </c>
      <c r="G26" s="20">
        <v>644.28</v>
      </c>
      <c r="H26" s="20">
        <v>989.43</v>
      </c>
      <c r="I26" s="20"/>
      <c r="J26" s="23">
        <v>0.1</v>
      </c>
      <c r="K26" s="20">
        <v>-57.81</v>
      </c>
      <c r="L26" s="20">
        <v>962.2</v>
      </c>
      <c r="M26" s="20">
        <v>299.95</v>
      </c>
      <c r="N26" s="20">
        <v>719.33</v>
      </c>
      <c r="O26" s="20">
        <v>903.31</v>
      </c>
      <c r="P26" s="20">
        <v>-34.090000000000003</v>
      </c>
      <c r="Q26" s="20">
        <v>437.25</v>
      </c>
      <c r="R26" s="20"/>
    </row>
    <row r="27" spans="1:18" x14ac:dyDescent="0.25">
      <c r="A27" s="23">
        <v>0.15</v>
      </c>
      <c r="B27" s="20">
        <v>673.68</v>
      </c>
      <c r="C27" s="20">
        <v>312.77999999999997</v>
      </c>
      <c r="D27" s="20">
        <v>694.77</v>
      </c>
      <c r="E27" s="20">
        <v>758.24</v>
      </c>
      <c r="F27" s="20">
        <v>679.56</v>
      </c>
      <c r="G27" s="20">
        <v>526.80999999999995</v>
      </c>
      <c r="H27" s="20">
        <v>881.4</v>
      </c>
      <c r="I27" s="20"/>
      <c r="J27" s="23">
        <v>0.15</v>
      </c>
      <c r="K27" s="20">
        <v>-147.84</v>
      </c>
      <c r="L27" s="20">
        <v>870.58</v>
      </c>
      <c r="M27" s="20">
        <v>571.79999999999995</v>
      </c>
      <c r="N27" s="20">
        <v>485.78</v>
      </c>
      <c r="O27" s="20">
        <v>822.34</v>
      </c>
      <c r="P27" s="20">
        <v>-326.60000000000002</v>
      </c>
      <c r="Q27" s="20">
        <v>191.34</v>
      </c>
      <c r="R27" s="20"/>
    </row>
    <row r="28" spans="1:18" x14ac:dyDescent="0.25">
      <c r="A28" s="23">
        <v>0.2</v>
      </c>
      <c r="B28" s="20">
        <v>403.32</v>
      </c>
      <c r="C28" s="20">
        <v>704.56</v>
      </c>
      <c r="D28" s="20">
        <v>576.07000000000005</v>
      </c>
      <c r="E28" s="20">
        <v>791.2</v>
      </c>
      <c r="F28" s="20">
        <v>860.01</v>
      </c>
      <c r="G28" s="20">
        <v>499.21</v>
      </c>
      <c r="H28" s="20">
        <v>834.65</v>
      </c>
      <c r="I28" s="20"/>
      <c r="J28" s="23">
        <v>0.2</v>
      </c>
      <c r="K28" s="20">
        <v>388.84</v>
      </c>
      <c r="L28" s="20">
        <v>1085.0999999999999</v>
      </c>
      <c r="M28" s="20">
        <v>686.26</v>
      </c>
      <c r="N28" s="20">
        <v>140.13999999999999</v>
      </c>
      <c r="O28" s="20">
        <v>850.86</v>
      </c>
      <c r="P28" s="20">
        <v>-434.7</v>
      </c>
      <c r="Q28" s="20">
        <v>283.68</v>
      </c>
      <c r="R28" s="20"/>
    </row>
    <row r="29" spans="1:18" x14ac:dyDescent="0.25">
      <c r="A29" s="23">
        <v>0.25</v>
      </c>
      <c r="B29" s="20">
        <v>431.68</v>
      </c>
      <c r="C29" s="20">
        <v>674.77</v>
      </c>
      <c r="D29" s="20">
        <v>656.52</v>
      </c>
      <c r="E29" s="20">
        <v>482.23</v>
      </c>
      <c r="F29" s="20">
        <v>536.80999999999995</v>
      </c>
      <c r="G29" s="20">
        <v>594</v>
      </c>
      <c r="H29" s="20">
        <v>689.32</v>
      </c>
      <c r="I29" s="20"/>
      <c r="J29" s="23">
        <v>0.25</v>
      </c>
      <c r="K29" s="20">
        <v>497.66</v>
      </c>
      <c r="L29" s="20">
        <v>1218.7</v>
      </c>
      <c r="M29" s="20">
        <v>967.71</v>
      </c>
      <c r="N29" s="20">
        <v>-181.43</v>
      </c>
      <c r="O29" s="20">
        <v>650.69000000000005</v>
      </c>
      <c r="P29" s="20">
        <v>295.73</v>
      </c>
      <c r="Q29" s="20">
        <v>285.14999999999998</v>
      </c>
      <c r="R29" s="20"/>
    </row>
    <row r="30" spans="1:18" x14ac:dyDescent="0.25">
      <c r="A30" s="29">
        <v>2024</v>
      </c>
      <c r="B30" s="29"/>
      <c r="C30" s="29"/>
      <c r="D30" s="29"/>
      <c r="E30" s="29"/>
      <c r="F30" s="29"/>
      <c r="G30" s="29"/>
      <c r="H30" s="29"/>
      <c r="I30" s="20"/>
      <c r="J30" s="29">
        <v>2024</v>
      </c>
      <c r="K30" s="29"/>
      <c r="L30" s="29"/>
      <c r="M30" s="29"/>
      <c r="N30" s="29"/>
      <c r="O30" s="29"/>
      <c r="P30" s="29"/>
      <c r="Q30" s="29"/>
      <c r="R30" s="20"/>
    </row>
    <row r="31" spans="1:18" x14ac:dyDescent="0.25">
      <c r="A31" s="23">
        <v>0</v>
      </c>
      <c r="B31" s="20">
        <v>104.08</v>
      </c>
      <c r="C31" s="20">
        <v>182.14</v>
      </c>
      <c r="D31" s="20">
        <v>46.18</v>
      </c>
      <c r="E31" s="20">
        <v>338.26</v>
      </c>
      <c r="F31" s="20">
        <v>316.82</v>
      </c>
      <c r="G31" s="20">
        <v>307.70999999999998</v>
      </c>
      <c r="H31" s="20">
        <v>113.01</v>
      </c>
      <c r="I31" s="20"/>
      <c r="J31" s="23">
        <v>0</v>
      </c>
      <c r="K31" s="20">
        <v>-119.69</v>
      </c>
      <c r="L31" s="20">
        <v>144.24</v>
      </c>
      <c r="M31" s="20">
        <v>-23.91</v>
      </c>
      <c r="N31" s="20">
        <v>274.45999999999998</v>
      </c>
      <c r="O31" s="20">
        <v>474.84</v>
      </c>
      <c r="P31" s="20">
        <v>637.29</v>
      </c>
      <c r="Q31" s="20">
        <v>355.03</v>
      </c>
      <c r="R31" s="20"/>
    </row>
    <row r="32" spans="1:18" x14ac:dyDescent="0.25">
      <c r="A32" s="23">
        <v>0.05</v>
      </c>
      <c r="B32" s="20">
        <v>-54.64</v>
      </c>
      <c r="C32" s="20">
        <v>27.32</v>
      </c>
      <c r="D32" s="20">
        <v>-33.18</v>
      </c>
      <c r="E32" s="20">
        <v>437.12</v>
      </c>
      <c r="F32" s="20">
        <v>495.04</v>
      </c>
      <c r="G32" s="20">
        <v>322.01</v>
      </c>
      <c r="H32" s="20">
        <v>362.79</v>
      </c>
      <c r="I32" s="20"/>
      <c r="J32" s="23">
        <v>0.05</v>
      </c>
      <c r="K32" s="20">
        <v>205.47</v>
      </c>
      <c r="L32" s="20">
        <v>-97.03</v>
      </c>
      <c r="M32" s="20">
        <v>58.02</v>
      </c>
      <c r="N32" s="20">
        <v>288.24</v>
      </c>
      <c r="O32" s="20">
        <v>826.08</v>
      </c>
      <c r="P32" s="20">
        <v>254.28</v>
      </c>
      <c r="Q32" s="20">
        <v>453.86</v>
      </c>
      <c r="R32" s="20"/>
    </row>
    <row r="33" spans="1:18" x14ac:dyDescent="0.25">
      <c r="A33" s="23">
        <v>0.1</v>
      </c>
      <c r="B33" s="20">
        <v>28.62</v>
      </c>
      <c r="C33" s="20">
        <v>-367.43</v>
      </c>
      <c r="D33" s="20">
        <v>51.38</v>
      </c>
      <c r="E33" s="20">
        <v>605.23</v>
      </c>
      <c r="F33" s="20">
        <v>502.02</v>
      </c>
      <c r="G33" s="20">
        <v>78.73</v>
      </c>
      <c r="H33" s="20">
        <v>502.63</v>
      </c>
      <c r="I33" s="20"/>
      <c r="J33" s="23">
        <v>0.1</v>
      </c>
      <c r="K33" s="20">
        <v>41.89</v>
      </c>
      <c r="L33" s="20">
        <v>71.61</v>
      </c>
      <c r="M33" s="20">
        <v>147.83000000000001</v>
      </c>
      <c r="N33" s="20">
        <v>562.15</v>
      </c>
      <c r="O33" s="20">
        <v>948.71</v>
      </c>
      <c r="P33" s="20">
        <v>438.84</v>
      </c>
      <c r="Q33" s="20">
        <v>512.24</v>
      </c>
      <c r="R33" s="20"/>
    </row>
    <row r="34" spans="1:18" x14ac:dyDescent="0.25">
      <c r="A34" s="23">
        <v>0.15</v>
      </c>
      <c r="B34" s="20">
        <v>-1.73</v>
      </c>
      <c r="C34" s="20">
        <v>-444</v>
      </c>
      <c r="D34" s="20">
        <v>144.47999999999999</v>
      </c>
      <c r="E34" s="20">
        <v>632.02</v>
      </c>
      <c r="F34" s="20">
        <v>612.05999999999995</v>
      </c>
      <c r="G34" s="20">
        <v>140.01</v>
      </c>
      <c r="H34" s="20">
        <v>254.89</v>
      </c>
      <c r="I34" s="20"/>
      <c r="J34" s="23">
        <v>0.15</v>
      </c>
      <c r="K34" s="20">
        <v>101.24</v>
      </c>
      <c r="L34" s="20">
        <v>-77.17</v>
      </c>
      <c r="M34" s="20">
        <v>245.52</v>
      </c>
      <c r="N34" s="20">
        <v>859.7</v>
      </c>
      <c r="O34" s="20">
        <v>625.97</v>
      </c>
      <c r="P34" s="20">
        <v>501.24</v>
      </c>
      <c r="Q34" s="20">
        <v>533.54</v>
      </c>
      <c r="R34" s="20"/>
    </row>
    <row r="35" spans="1:18" x14ac:dyDescent="0.25">
      <c r="A35" s="23">
        <v>0.2</v>
      </c>
      <c r="B35" s="20">
        <v>90.64</v>
      </c>
      <c r="C35" s="20">
        <v>-463.5</v>
      </c>
      <c r="D35" s="20">
        <v>431.99</v>
      </c>
      <c r="E35" s="20">
        <v>845.36</v>
      </c>
      <c r="F35" s="20">
        <v>635.46</v>
      </c>
      <c r="G35" s="20">
        <v>55.64</v>
      </c>
      <c r="H35" s="20">
        <v>76.650000000000006</v>
      </c>
      <c r="I35" s="20"/>
      <c r="J35" s="23">
        <v>0.2</v>
      </c>
      <c r="K35" s="20">
        <v>293.68</v>
      </c>
      <c r="L35" s="20">
        <v>-269.83</v>
      </c>
      <c r="M35" s="20">
        <v>161.91</v>
      </c>
      <c r="N35" s="20">
        <v>1064.54</v>
      </c>
      <c r="O35" s="20">
        <v>555.48</v>
      </c>
      <c r="P35" s="20">
        <v>425.47</v>
      </c>
      <c r="Q35" s="20">
        <v>554.84</v>
      </c>
      <c r="R35" s="20"/>
    </row>
    <row r="36" spans="1:18" x14ac:dyDescent="0.25">
      <c r="A36" s="23">
        <v>0.25</v>
      </c>
      <c r="B36" s="20">
        <v>110.5</v>
      </c>
      <c r="C36" s="20">
        <v>-287.86</v>
      </c>
      <c r="D36" s="20">
        <v>365.91</v>
      </c>
      <c r="E36" s="20">
        <v>944.74</v>
      </c>
      <c r="F36" s="20">
        <v>658.86</v>
      </c>
      <c r="G36" s="20">
        <v>-139.5</v>
      </c>
      <c r="H36" s="20">
        <v>77.95</v>
      </c>
      <c r="I36" s="20"/>
      <c r="J36" s="23">
        <v>0.25</v>
      </c>
      <c r="K36" s="20">
        <v>420.61</v>
      </c>
      <c r="L36" s="20">
        <v>-379.72</v>
      </c>
      <c r="M36" s="20">
        <v>477.83</v>
      </c>
      <c r="N36" s="20">
        <v>1258.52</v>
      </c>
      <c r="O36" s="20">
        <v>635.13</v>
      </c>
      <c r="P36" s="20">
        <v>243.29</v>
      </c>
      <c r="Q36" s="20">
        <v>477.61</v>
      </c>
      <c r="R36" s="20"/>
    </row>
    <row r="37" spans="1:18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5">
      <c r="A38" s="20" t="s">
        <v>26</v>
      </c>
      <c r="B38" s="21">
        <v>0.39583333333333331</v>
      </c>
      <c r="C38" s="21">
        <v>0.39930555555555558</v>
      </c>
      <c r="D38" s="21">
        <v>0.40277777777777801</v>
      </c>
      <c r="E38" s="21">
        <v>0.40625</v>
      </c>
      <c r="F38" s="21">
        <v>0.40972222222222199</v>
      </c>
      <c r="G38" s="21">
        <v>0.41319444444444497</v>
      </c>
      <c r="H38" s="21">
        <v>0.41666666666666702</v>
      </c>
      <c r="I38" s="20"/>
      <c r="J38" s="20" t="s">
        <v>26</v>
      </c>
      <c r="K38" s="21">
        <v>0.39583333333333331</v>
      </c>
      <c r="L38" s="21">
        <v>0.39930555555555558</v>
      </c>
      <c r="M38" s="21">
        <v>0.40277777777777801</v>
      </c>
      <c r="N38" s="21">
        <v>0.40625</v>
      </c>
      <c r="O38" s="21">
        <v>0.40972222222222199</v>
      </c>
      <c r="P38" s="21">
        <v>0.41319444444444497</v>
      </c>
      <c r="Q38" s="21">
        <v>0.41666666666666702</v>
      </c>
      <c r="R38" s="20"/>
    </row>
    <row r="39" spans="1:18" x14ac:dyDescent="0.25">
      <c r="A39" s="23">
        <v>0</v>
      </c>
      <c r="B39" s="20">
        <f>SUM(B3, B10, B17, B24, B31)</f>
        <v>2858.86</v>
      </c>
      <c r="C39" s="20">
        <f t="shared" ref="C39:H39" si="0">SUM(C3, C10, C17, C24, C31)</f>
        <v>2345.08</v>
      </c>
      <c r="D39" s="20">
        <f t="shared" si="0"/>
        <v>2245.42</v>
      </c>
      <c r="E39" s="20">
        <f t="shared" si="0"/>
        <v>2396.54</v>
      </c>
      <c r="F39" s="20">
        <f t="shared" si="0"/>
        <v>2321.48</v>
      </c>
      <c r="G39" s="20">
        <f t="shared" si="0"/>
        <v>3474.92</v>
      </c>
      <c r="H39" s="20">
        <f t="shared" si="0"/>
        <v>2815.03</v>
      </c>
      <c r="I39" s="24">
        <f>SUM(B39:H39)</f>
        <v>18457.330000000002</v>
      </c>
      <c r="J39" s="23">
        <v>0</v>
      </c>
      <c r="K39" s="20">
        <f>SUM(K3, K10, K17, K24, K31)</f>
        <v>3026.67</v>
      </c>
      <c r="L39" s="20">
        <f t="shared" ref="L39:Q39" si="1">SUM(L3, L10, L17, L24, L31)</f>
        <v>3290.3899999999994</v>
      </c>
      <c r="M39" s="20">
        <f t="shared" si="1"/>
        <v>3323.63</v>
      </c>
      <c r="N39" s="20">
        <f t="shared" si="1"/>
        <v>2745.71</v>
      </c>
      <c r="O39" s="20">
        <f t="shared" si="1"/>
        <v>3457.2400000000002</v>
      </c>
      <c r="P39" s="20">
        <f t="shared" si="1"/>
        <v>5001.0099999999993</v>
      </c>
      <c r="Q39" s="20">
        <f t="shared" si="1"/>
        <v>2444.3599999999997</v>
      </c>
      <c r="R39" s="24">
        <f>SUM(K39:Q39)</f>
        <v>23289.01</v>
      </c>
    </row>
    <row r="40" spans="1:18" x14ac:dyDescent="0.25">
      <c r="A40" s="23">
        <v>0.05</v>
      </c>
      <c r="B40" s="20">
        <f t="shared" ref="B40:H44" si="2">SUM(B4, B11, B18, B25, B32)</f>
        <v>3464.64</v>
      </c>
      <c r="C40" s="20">
        <f t="shared" si="2"/>
        <v>1913.2400000000002</v>
      </c>
      <c r="D40" s="20">
        <f t="shared" si="2"/>
        <v>2536.6800000000003</v>
      </c>
      <c r="E40" s="20">
        <f t="shared" si="2"/>
        <v>3367.1099999999997</v>
      </c>
      <c r="F40" s="20">
        <f t="shared" si="2"/>
        <v>2614</v>
      </c>
      <c r="G40" s="20">
        <f t="shared" si="2"/>
        <v>3937.3099999999995</v>
      </c>
      <c r="H40" s="20">
        <f t="shared" si="2"/>
        <v>3102.46</v>
      </c>
      <c r="I40" s="24">
        <f t="shared" ref="I40:I44" si="3">SUM(B40:H40)</f>
        <v>20935.439999999999</v>
      </c>
      <c r="J40" s="23">
        <v>0.05</v>
      </c>
      <c r="K40" s="20">
        <f t="shared" ref="K40:Q44" si="4">SUM(K4, K11, K18, K25, K32)</f>
        <v>3464.06</v>
      </c>
      <c r="L40" s="20">
        <f t="shared" si="4"/>
        <v>2734.16</v>
      </c>
      <c r="M40" s="20">
        <f t="shared" si="4"/>
        <v>3749.93</v>
      </c>
      <c r="N40" s="20">
        <f t="shared" si="4"/>
        <v>3057.58</v>
      </c>
      <c r="O40" s="20">
        <f t="shared" si="4"/>
        <v>3971.63</v>
      </c>
      <c r="P40" s="20">
        <f t="shared" si="4"/>
        <v>3515.8599999999997</v>
      </c>
      <c r="Q40" s="20">
        <f t="shared" si="4"/>
        <v>2735.02</v>
      </c>
      <c r="R40" s="24">
        <f t="shared" ref="R40:R44" si="5">SUM(K40:Q40)</f>
        <v>23228.240000000002</v>
      </c>
    </row>
    <row r="41" spans="1:18" x14ac:dyDescent="0.25">
      <c r="A41" s="23">
        <v>0.1</v>
      </c>
      <c r="B41" s="20">
        <f t="shared" si="2"/>
        <v>3223.5999999999995</v>
      </c>
      <c r="C41" s="20">
        <f t="shared" si="2"/>
        <v>1947.0800000000002</v>
      </c>
      <c r="D41" s="20">
        <f t="shared" si="2"/>
        <v>3034.1</v>
      </c>
      <c r="E41" s="20">
        <f t="shared" si="2"/>
        <v>3083.64</v>
      </c>
      <c r="F41" s="20">
        <f t="shared" si="2"/>
        <v>2472.3900000000003</v>
      </c>
      <c r="G41" s="20">
        <f t="shared" si="2"/>
        <v>3643.1200000000003</v>
      </c>
      <c r="H41" s="20">
        <f t="shared" si="2"/>
        <v>3289.66</v>
      </c>
      <c r="I41" s="24">
        <f t="shared" si="3"/>
        <v>20693.589999999997</v>
      </c>
      <c r="J41" s="23">
        <v>0.1</v>
      </c>
      <c r="K41" s="20">
        <f t="shared" si="4"/>
        <v>2490.85</v>
      </c>
      <c r="L41" s="20">
        <f t="shared" si="4"/>
        <v>3801.7400000000002</v>
      </c>
      <c r="M41" s="20">
        <f t="shared" si="4"/>
        <v>3452.99</v>
      </c>
      <c r="N41" s="20">
        <f t="shared" si="4"/>
        <v>2508.56</v>
      </c>
      <c r="O41" s="20">
        <f t="shared" si="4"/>
        <v>4436.9400000000005</v>
      </c>
      <c r="P41" s="20">
        <f t="shared" si="4"/>
        <v>3244.87</v>
      </c>
      <c r="Q41" s="20">
        <f t="shared" si="4"/>
        <v>2770.2</v>
      </c>
      <c r="R41" s="24">
        <f t="shared" si="5"/>
        <v>22706.15</v>
      </c>
    </row>
    <row r="42" spans="1:18" x14ac:dyDescent="0.25">
      <c r="A42" s="23">
        <v>0.15</v>
      </c>
      <c r="B42" s="20">
        <f t="shared" si="2"/>
        <v>3019.45</v>
      </c>
      <c r="C42" s="20">
        <f t="shared" si="2"/>
        <v>2273.4399999999996</v>
      </c>
      <c r="D42" s="20">
        <f t="shared" si="2"/>
        <v>2673.72</v>
      </c>
      <c r="E42" s="20">
        <f t="shared" si="2"/>
        <v>2812.54</v>
      </c>
      <c r="F42" s="20">
        <f t="shared" si="2"/>
        <v>3624.91</v>
      </c>
      <c r="G42" s="20">
        <f t="shared" si="2"/>
        <v>3725.6000000000004</v>
      </c>
      <c r="H42" s="20">
        <f t="shared" si="2"/>
        <v>3816.37</v>
      </c>
      <c r="I42" s="24">
        <f t="shared" si="3"/>
        <v>21946.029999999995</v>
      </c>
      <c r="J42" s="23">
        <v>0.15</v>
      </c>
      <c r="K42" s="20">
        <f t="shared" si="4"/>
        <v>2174.2999999999997</v>
      </c>
      <c r="L42" s="20">
        <f t="shared" si="4"/>
        <v>3299.06</v>
      </c>
      <c r="M42" s="20">
        <f t="shared" si="4"/>
        <v>2635.81</v>
      </c>
      <c r="N42" s="20">
        <f t="shared" si="4"/>
        <v>2533.12</v>
      </c>
      <c r="O42" s="20">
        <f t="shared" si="4"/>
        <v>4523.87</v>
      </c>
      <c r="P42" s="20">
        <f t="shared" si="4"/>
        <v>2757.2699999999995</v>
      </c>
      <c r="Q42" s="20">
        <f t="shared" si="4"/>
        <v>3310.96</v>
      </c>
      <c r="R42" s="24">
        <f t="shared" si="5"/>
        <v>21234.39</v>
      </c>
    </row>
    <row r="43" spans="1:18" x14ac:dyDescent="0.25">
      <c r="A43" s="23">
        <v>0.2</v>
      </c>
      <c r="B43" s="20">
        <f t="shared" si="2"/>
        <v>2616.5700000000002</v>
      </c>
      <c r="C43" s="20">
        <f t="shared" si="2"/>
        <v>2470.7200000000003</v>
      </c>
      <c r="D43" s="20">
        <f t="shared" si="2"/>
        <v>2914.2799999999997</v>
      </c>
      <c r="E43" s="20">
        <f t="shared" si="2"/>
        <v>2699.26</v>
      </c>
      <c r="F43" s="20">
        <f>SUM(F7, F14, F21, F28, F35)</f>
        <v>4379.12</v>
      </c>
      <c r="G43" s="20">
        <f t="shared" si="2"/>
        <v>4076.85</v>
      </c>
      <c r="H43" s="20">
        <f t="shared" si="2"/>
        <v>3531.65</v>
      </c>
      <c r="I43" s="24">
        <f t="shared" si="3"/>
        <v>22688.45</v>
      </c>
      <c r="J43" s="23">
        <v>0.2</v>
      </c>
      <c r="K43" s="20">
        <f t="shared" si="4"/>
        <v>2568.0699999999997</v>
      </c>
      <c r="L43" s="20">
        <f t="shared" si="4"/>
        <v>4343.07</v>
      </c>
      <c r="M43" s="20">
        <f t="shared" si="4"/>
        <v>2873.34</v>
      </c>
      <c r="N43" s="20">
        <f t="shared" si="4"/>
        <v>1752.8600000000001</v>
      </c>
      <c r="O43" s="20">
        <f t="shared" si="4"/>
        <v>4228.2100000000009</v>
      </c>
      <c r="P43" s="20">
        <f t="shared" si="4"/>
        <v>3269.88</v>
      </c>
      <c r="Q43" s="20">
        <f t="shared" si="4"/>
        <v>3844.14</v>
      </c>
      <c r="R43" s="24">
        <f t="shared" si="5"/>
        <v>22879.57</v>
      </c>
    </row>
    <row r="44" spans="1:18" x14ac:dyDescent="0.25">
      <c r="A44" s="23">
        <v>0.25</v>
      </c>
      <c r="B44" s="20">
        <f t="shared" si="2"/>
        <v>2909.14</v>
      </c>
      <c r="C44" s="20">
        <f t="shared" si="2"/>
        <v>3093.29</v>
      </c>
      <c r="D44" s="20">
        <f t="shared" si="2"/>
        <v>2343.31</v>
      </c>
      <c r="E44" s="20">
        <f t="shared" si="2"/>
        <v>2691.59</v>
      </c>
      <c r="F44" s="20">
        <f t="shared" si="2"/>
        <v>3792.1400000000003</v>
      </c>
      <c r="G44" s="20">
        <f t="shared" si="2"/>
        <v>4630.8999999999996</v>
      </c>
      <c r="H44" s="20">
        <f t="shared" si="2"/>
        <v>3225.97</v>
      </c>
      <c r="I44" s="24">
        <f t="shared" si="3"/>
        <v>22686.340000000004</v>
      </c>
      <c r="J44" s="23">
        <v>0.25</v>
      </c>
      <c r="K44" s="20">
        <f t="shared" si="4"/>
        <v>2182.67</v>
      </c>
      <c r="L44" s="20">
        <f t="shared" si="4"/>
        <v>3741.8099999999995</v>
      </c>
      <c r="M44" s="20">
        <f t="shared" si="4"/>
        <v>3417.8</v>
      </c>
      <c r="N44" s="20">
        <f t="shared" si="4"/>
        <v>1841.19</v>
      </c>
      <c r="O44" s="20">
        <f t="shared" si="4"/>
        <v>4373.6000000000004</v>
      </c>
      <c r="P44" s="20">
        <f t="shared" si="4"/>
        <v>4584.41</v>
      </c>
      <c r="Q44" s="20">
        <f t="shared" si="4"/>
        <v>4242.6899999999996</v>
      </c>
      <c r="R44" s="24">
        <f t="shared" si="5"/>
        <v>24384.17</v>
      </c>
    </row>
    <row r="45" spans="1:18" x14ac:dyDescent="0.25">
      <c r="A45" s="20"/>
      <c r="B45" s="24">
        <f>SUM(B39:B44)</f>
        <v>18092.259999999998</v>
      </c>
      <c r="C45" s="24">
        <f t="shared" ref="C45:H45" si="6">SUM(C39:C44)</f>
        <v>14042.850000000002</v>
      </c>
      <c r="D45" s="24">
        <f t="shared" si="6"/>
        <v>15747.51</v>
      </c>
      <c r="E45" s="24">
        <f t="shared" si="6"/>
        <v>17050.68</v>
      </c>
      <c r="F45" s="24">
        <f t="shared" si="6"/>
        <v>19204.039999999997</v>
      </c>
      <c r="G45" s="24">
        <f t="shared" si="6"/>
        <v>23488.699999999997</v>
      </c>
      <c r="H45" s="24">
        <f t="shared" si="6"/>
        <v>19781.140000000003</v>
      </c>
      <c r="I45" s="20"/>
      <c r="J45" s="20"/>
      <c r="K45" s="24">
        <f>SUM(K39:K44)</f>
        <v>15906.619999999999</v>
      </c>
      <c r="L45" s="24">
        <f t="shared" ref="L45:Q45" si="7">SUM(L39:L44)</f>
        <v>21210.229999999996</v>
      </c>
      <c r="M45" s="24">
        <f t="shared" si="7"/>
        <v>19453.5</v>
      </c>
      <c r="N45" s="24">
        <f t="shared" si="7"/>
        <v>14439.020000000002</v>
      </c>
      <c r="O45" s="24">
        <f t="shared" si="7"/>
        <v>24991.489999999998</v>
      </c>
      <c r="P45" s="24">
        <f t="shared" si="7"/>
        <v>22373.3</v>
      </c>
      <c r="Q45" s="24">
        <f t="shared" si="7"/>
        <v>19347.37</v>
      </c>
      <c r="R45" s="20"/>
    </row>
  </sheetData>
  <mergeCells count="10">
    <mergeCell ref="A2:H2"/>
    <mergeCell ref="J2:Q2"/>
    <mergeCell ref="A30:H30"/>
    <mergeCell ref="J30:Q30"/>
    <mergeCell ref="A9:H9"/>
    <mergeCell ref="J9:Q9"/>
    <mergeCell ref="A16:H16"/>
    <mergeCell ref="J16:Q16"/>
    <mergeCell ref="A23:H23"/>
    <mergeCell ref="J23:Q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0C84-902C-408B-B9BF-83DDDFE5C351}">
  <dimension ref="A1:J26"/>
  <sheetViews>
    <sheetView tabSelected="1" workbookViewId="0">
      <selection activeCell="L31" sqref="L31:L32"/>
    </sheetView>
  </sheetViews>
  <sheetFormatPr defaultRowHeight="15" x14ac:dyDescent="0.25"/>
  <cols>
    <col min="1" max="6" width="15.7109375" style="1" customWidth="1"/>
    <col min="7" max="9" width="15.7109375" style="13" customWidth="1"/>
    <col min="10" max="10" width="15.7109375" style="1" customWidth="1"/>
    <col min="11" max="15" width="9.140625" style="1"/>
    <col min="16" max="16" width="23.7109375" style="1" customWidth="1"/>
    <col min="17" max="16384" width="9.140625" style="1"/>
  </cols>
  <sheetData>
    <row r="1" spans="1:10" x14ac:dyDescent="0.25">
      <c r="A1" s="1" t="s">
        <v>42</v>
      </c>
      <c r="B1" s="1" t="s">
        <v>43</v>
      </c>
      <c r="C1" s="1" t="s">
        <v>45</v>
      </c>
    </row>
    <row r="2" spans="1:10" x14ac:dyDescent="0.25">
      <c r="A2" s="3"/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0" t="s">
        <v>38</v>
      </c>
      <c r="H2" s="30" t="s">
        <v>37</v>
      </c>
      <c r="I2" s="30" t="s">
        <v>36</v>
      </c>
      <c r="J2" s="3" t="s">
        <v>32</v>
      </c>
    </row>
    <row r="3" spans="1:10" x14ac:dyDescent="0.25">
      <c r="A3" s="1" t="s">
        <v>33</v>
      </c>
      <c r="B3" s="1">
        <v>48</v>
      </c>
      <c r="C3" s="1">
        <v>22</v>
      </c>
      <c r="D3" s="1">
        <v>56</v>
      </c>
      <c r="E3" s="1">
        <v>22</v>
      </c>
      <c r="F3" s="19">
        <v>0.43</v>
      </c>
      <c r="G3" s="13">
        <v>64.72</v>
      </c>
      <c r="H3" s="13">
        <v>2849.84</v>
      </c>
      <c r="I3" s="13">
        <v>7394</v>
      </c>
      <c r="J3" s="1">
        <v>1.54</v>
      </c>
    </row>
    <row r="4" spans="1:10" x14ac:dyDescent="0.25">
      <c r="A4" s="1" t="s">
        <v>34</v>
      </c>
      <c r="B4" s="1">
        <v>48</v>
      </c>
      <c r="C4" s="1">
        <v>22</v>
      </c>
      <c r="D4" s="1">
        <v>56</v>
      </c>
      <c r="E4" s="1">
        <v>26</v>
      </c>
      <c r="F4" s="19">
        <v>0.43</v>
      </c>
      <c r="G4" s="13">
        <v>218.16</v>
      </c>
      <c r="H4" s="13">
        <v>3234.56</v>
      </c>
      <c r="I4" s="13">
        <v>6074.96</v>
      </c>
      <c r="J4" s="1">
        <v>1.4</v>
      </c>
    </row>
    <row r="5" spans="1:10" x14ac:dyDescent="0.25">
      <c r="A5" s="1" t="s">
        <v>35</v>
      </c>
      <c r="B5" s="1">
        <v>48</v>
      </c>
      <c r="C5" s="1">
        <v>22</v>
      </c>
      <c r="D5" s="1">
        <v>60</v>
      </c>
      <c r="E5" s="1">
        <v>22</v>
      </c>
      <c r="F5" s="19">
        <v>0.42</v>
      </c>
      <c r="G5" s="13">
        <v>64.72</v>
      </c>
      <c r="H5" s="13">
        <v>2785.84</v>
      </c>
      <c r="I5" s="13">
        <v>6888.96</v>
      </c>
      <c r="J5" s="1">
        <v>1.49</v>
      </c>
    </row>
    <row r="6" spans="1:10" x14ac:dyDescent="0.25">
      <c r="A6" s="1" t="s">
        <v>39</v>
      </c>
      <c r="B6" s="1">
        <v>48</v>
      </c>
      <c r="C6" s="1">
        <v>22</v>
      </c>
      <c r="D6" s="1">
        <v>58</v>
      </c>
      <c r="E6" s="1">
        <v>22</v>
      </c>
      <c r="F6" s="19">
        <v>0.43</v>
      </c>
      <c r="G6" s="13">
        <v>64.72</v>
      </c>
      <c r="H6" s="13">
        <v>2817.84</v>
      </c>
      <c r="I6" s="13">
        <v>7784.96</v>
      </c>
      <c r="J6" s="1">
        <v>1.57</v>
      </c>
    </row>
    <row r="7" spans="1:10" x14ac:dyDescent="0.25">
      <c r="A7" s="1" t="s">
        <v>40</v>
      </c>
      <c r="B7" s="1">
        <v>48</v>
      </c>
      <c r="C7" s="1">
        <v>24</v>
      </c>
      <c r="D7" s="1">
        <v>58</v>
      </c>
      <c r="E7" s="1">
        <v>22</v>
      </c>
      <c r="F7" s="19">
        <v>0.44</v>
      </c>
      <c r="G7" s="13">
        <v>64.72</v>
      </c>
      <c r="H7" s="13">
        <v>2961.84</v>
      </c>
      <c r="I7" s="13">
        <v>7882.96</v>
      </c>
      <c r="J7" s="1">
        <v>1.56</v>
      </c>
    </row>
    <row r="8" spans="1:10" x14ac:dyDescent="0.25">
      <c r="A8" s="1" t="s">
        <v>41</v>
      </c>
      <c r="B8" s="1">
        <v>48</v>
      </c>
      <c r="C8" s="1">
        <v>23</v>
      </c>
      <c r="D8" s="1">
        <v>58</v>
      </c>
      <c r="E8" s="1">
        <v>22</v>
      </c>
      <c r="F8" s="19">
        <v>0.44</v>
      </c>
      <c r="G8" s="13">
        <v>64.72</v>
      </c>
      <c r="H8" s="13">
        <v>2889.84</v>
      </c>
      <c r="I8" s="13">
        <v>8122.96</v>
      </c>
      <c r="J8" s="1">
        <v>1.59</v>
      </c>
    </row>
    <row r="10" spans="1:10" x14ac:dyDescent="0.25">
      <c r="A10" s="1" t="s">
        <v>42</v>
      </c>
      <c r="B10" s="1" t="s">
        <v>43</v>
      </c>
      <c r="C10" s="1" t="s">
        <v>46</v>
      </c>
    </row>
    <row r="11" spans="1:10" x14ac:dyDescent="0.25">
      <c r="A11" s="3"/>
      <c r="B11" s="3" t="s">
        <v>27</v>
      </c>
      <c r="C11" s="3" t="s">
        <v>28</v>
      </c>
      <c r="D11" s="3" t="s">
        <v>29</v>
      </c>
      <c r="E11" s="3" t="s">
        <v>30</v>
      </c>
      <c r="F11" s="3" t="s">
        <v>31</v>
      </c>
      <c r="G11" s="30" t="s">
        <v>38</v>
      </c>
      <c r="H11" s="30" t="s">
        <v>37</v>
      </c>
      <c r="I11" s="30" t="s">
        <v>36</v>
      </c>
      <c r="J11" s="3" t="s">
        <v>32</v>
      </c>
    </row>
    <row r="12" spans="1:10" x14ac:dyDescent="0.25">
      <c r="A12" s="1" t="s">
        <v>33</v>
      </c>
      <c r="B12" s="1">
        <v>48</v>
      </c>
      <c r="C12" s="1">
        <v>22</v>
      </c>
      <c r="D12" s="1">
        <v>56</v>
      </c>
      <c r="E12" s="1">
        <v>22</v>
      </c>
      <c r="F12" s="19">
        <v>0.4</v>
      </c>
      <c r="G12" s="13">
        <v>758.16</v>
      </c>
      <c r="H12" s="13">
        <v>1626.48</v>
      </c>
      <c r="I12" s="13">
        <v>5180</v>
      </c>
      <c r="J12" s="1">
        <v>1.39</v>
      </c>
    </row>
    <row r="13" spans="1:10" x14ac:dyDescent="0.25">
      <c r="A13" s="1" t="s">
        <v>34</v>
      </c>
      <c r="B13" s="1">
        <v>48</v>
      </c>
      <c r="C13" s="1">
        <v>22</v>
      </c>
      <c r="D13" s="1">
        <v>56</v>
      </c>
      <c r="E13" s="1">
        <v>26</v>
      </c>
      <c r="F13" s="19">
        <v>0.42</v>
      </c>
      <c r="G13" s="13">
        <v>1014.16</v>
      </c>
      <c r="H13" s="13">
        <v>1946.48</v>
      </c>
      <c r="I13" s="13">
        <v>5436</v>
      </c>
      <c r="J13" s="1">
        <v>1.39</v>
      </c>
    </row>
    <row r="14" spans="1:10" x14ac:dyDescent="0.25">
      <c r="A14" s="1" t="s">
        <v>35</v>
      </c>
      <c r="B14" s="1">
        <v>48</v>
      </c>
      <c r="C14" s="1">
        <v>22</v>
      </c>
      <c r="D14" s="1">
        <v>60</v>
      </c>
      <c r="E14" s="1">
        <v>22</v>
      </c>
      <c r="F14" s="19">
        <v>0.39</v>
      </c>
      <c r="G14" s="13">
        <v>726.16</v>
      </c>
      <c r="H14" s="13">
        <v>1594.8</v>
      </c>
      <c r="I14" s="13">
        <v>4636</v>
      </c>
      <c r="J14" s="1">
        <v>1.34</v>
      </c>
    </row>
    <row r="15" spans="1:10" x14ac:dyDescent="0.25">
      <c r="A15" s="1" t="s">
        <v>39</v>
      </c>
      <c r="B15" s="1">
        <v>48</v>
      </c>
      <c r="C15" s="1">
        <v>22</v>
      </c>
      <c r="D15" s="1">
        <v>58</v>
      </c>
      <c r="E15" s="1">
        <v>22</v>
      </c>
      <c r="F15" s="19">
        <v>0.4</v>
      </c>
      <c r="G15" s="13">
        <v>742.16</v>
      </c>
      <c r="H15" s="13">
        <v>1610.8</v>
      </c>
      <c r="I15" s="13">
        <v>5564</v>
      </c>
      <c r="J15" s="1">
        <v>1.42</v>
      </c>
    </row>
    <row r="16" spans="1:10" x14ac:dyDescent="0.25">
      <c r="A16" s="1" t="s">
        <v>40</v>
      </c>
      <c r="B16" s="1">
        <v>48</v>
      </c>
      <c r="C16" s="1">
        <v>24</v>
      </c>
      <c r="D16" s="1">
        <v>58</v>
      </c>
      <c r="E16" s="1">
        <v>22</v>
      </c>
      <c r="F16" s="19">
        <v>0.42</v>
      </c>
      <c r="G16" s="13">
        <v>822.16</v>
      </c>
      <c r="H16" s="13">
        <v>1690.8</v>
      </c>
      <c r="I16" s="13">
        <v>6156</v>
      </c>
      <c r="J16" s="1">
        <v>1.46</v>
      </c>
    </row>
    <row r="17" spans="1:10" x14ac:dyDescent="0.25">
      <c r="A17" s="1" t="s">
        <v>41</v>
      </c>
      <c r="B17" s="1">
        <v>48</v>
      </c>
      <c r="C17" s="1">
        <v>23</v>
      </c>
      <c r="D17" s="1">
        <v>58</v>
      </c>
      <c r="E17" s="1">
        <v>22</v>
      </c>
      <c r="F17" s="19">
        <v>0.42</v>
      </c>
      <c r="G17" s="13">
        <v>782.16</v>
      </c>
      <c r="H17" s="13">
        <v>1650.8</v>
      </c>
      <c r="I17" s="13">
        <v>6420</v>
      </c>
      <c r="J17" s="1">
        <v>1.49</v>
      </c>
    </row>
    <row r="19" spans="1:10" x14ac:dyDescent="0.25">
      <c r="A19" s="1" t="s">
        <v>42</v>
      </c>
      <c r="B19" s="1" t="s">
        <v>43</v>
      </c>
      <c r="C19" s="1" t="s">
        <v>44</v>
      </c>
    </row>
    <row r="20" spans="1:10" x14ac:dyDescent="0.25">
      <c r="A20" s="3"/>
      <c r="B20" s="3" t="s">
        <v>27</v>
      </c>
      <c r="C20" s="3" t="s">
        <v>28</v>
      </c>
      <c r="D20" s="3" t="s">
        <v>29</v>
      </c>
      <c r="E20" s="3" t="s">
        <v>30</v>
      </c>
      <c r="F20" s="3" t="s">
        <v>31</v>
      </c>
      <c r="G20" s="30" t="s">
        <v>38</v>
      </c>
      <c r="H20" s="30" t="s">
        <v>37</v>
      </c>
      <c r="I20" s="30" t="s">
        <v>36</v>
      </c>
      <c r="J20" s="3" t="s">
        <v>32</v>
      </c>
    </row>
    <row r="21" spans="1:10" x14ac:dyDescent="0.25">
      <c r="A21" s="1" t="s">
        <v>33</v>
      </c>
      <c r="B21" s="1">
        <v>48</v>
      </c>
      <c r="C21" s="1">
        <v>22</v>
      </c>
      <c r="D21" s="1">
        <v>56</v>
      </c>
      <c r="E21" s="1">
        <v>22</v>
      </c>
      <c r="F21" s="19">
        <v>0.39</v>
      </c>
      <c r="G21" s="13">
        <v>1290.4000000000001</v>
      </c>
      <c r="H21" s="13">
        <v>1775.44</v>
      </c>
      <c r="I21" s="13">
        <v>4812</v>
      </c>
      <c r="J21" s="1">
        <v>1.36</v>
      </c>
    </row>
    <row r="22" spans="1:10" x14ac:dyDescent="0.25">
      <c r="A22" s="1" t="s">
        <v>34</v>
      </c>
      <c r="B22" s="1">
        <v>48</v>
      </c>
      <c r="C22" s="1">
        <v>22</v>
      </c>
      <c r="D22" s="1">
        <v>56</v>
      </c>
      <c r="E22" s="1">
        <v>26</v>
      </c>
      <c r="F22" s="19">
        <v>0.4</v>
      </c>
      <c r="G22" s="13">
        <v>1566.16</v>
      </c>
      <c r="H22" s="13">
        <v>2051.1999999999998</v>
      </c>
      <c r="I22" s="13">
        <v>4284</v>
      </c>
      <c r="J22" s="1">
        <v>1.3</v>
      </c>
    </row>
    <row r="23" spans="1:10" x14ac:dyDescent="0.25">
      <c r="A23" s="1" t="s">
        <v>35</v>
      </c>
      <c r="B23" s="1">
        <v>48</v>
      </c>
      <c r="C23" s="1">
        <v>22</v>
      </c>
      <c r="D23" s="1">
        <v>60</v>
      </c>
      <c r="E23" s="1">
        <v>22</v>
      </c>
      <c r="F23" s="19">
        <v>0.39</v>
      </c>
      <c r="G23" s="13">
        <v>1182.1600000000001</v>
      </c>
      <c r="H23" s="13">
        <v>1667.2</v>
      </c>
      <c r="I23" s="13">
        <v>5020</v>
      </c>
      <c r="J23" s="1">
        <v>1.37</v>
      </c>
    </row>
    <row r="24" spans="1:10" x14ac:dyDescent="0.25">
      <c r="A24" s="1" t="s">
        <v>39</v>
      </c>
      <c r="B24" s="1">
        <v>48</v>
      </c>
      <c r="C24" s="1">
        <v>22</v>
      </c>
      <c r="D24" s="1">
        <v>58</v>
      </c>
      <c r="E24" s="1">
        <v>22</v>
      </c>
      <c r="F24" s="19">
        <v>0.39</v>
      </c>
      <c r="G24" s="13">
        <v>1214.1600000000001</v>
      </c>
      <c r="H24" s="13">
        <v>1699.2</v>
      </c>
      <c r="I24" s="13">
        <v>5244</v>
      </c>
      <c r="J24" s="1">
        <v>1.39</v>
      </c>
    </row>
    <row r="25" spans="1:10" x14ac:dyDescent="0.25">
      <c r="A25" s="1" t="s">
        <v>40</v>
      </c>
      <c r="B25" s="1">
        <v>48</v>
      </c>
      <c r="C25" s="1">
        <v>24</v>
      </c>
      <c r="D25" s="1">
        <v>58</v>
      </c>
      <c r="E25" s="1">
        <v>22</v>
      </c>
      <c r="F25" s="19">
        <v>0.4</v>
      </c>
      <c r="G25" s="13">
        <v>1278.1600000000001</v>
      </c>
      <c r="H25" s="13">
        <v>1763.2</v>
      </c>
      <c r="I25" s="13">
        <v>5308</v>
      </c>
      <c r="J25" s="1">
        <v>1.39</v>
      </c>
    </row>
    <row r="26" spans="1:10" x14ac:dyDescent="0.25">
      <c r="A26" s="1" t="s">
        <v>41</v>
      </c>
      <c r="B26" s="1">
        <v>48</v>
      </c>
      <c r="C26" s="1">
        <v>23</v>
      </c>
      <c r="D26" s="1">
        <v>58</v>
      </c>
      <c r="E26" s="1">
        <v>22</v>
      </c>
      <c r="F26" s="19">
        <v>0.4</v>
      </c>
      <c r="G26" s="13">
        <v>1246.1600000000001</v>
      </c>
      <c r="H26" s="13">
        <v>1731.2</v>
      </c>
      <c r="I26" s="13">
        <v>5556</v>
      </c>
      <c r="J26" s="1">
        <v>1.41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Bloom (Expanded)</vt:lpstr>
      <vt:lpstr>Bloom Review</vt:lpstr>
      <vt:lpstr>Bloom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Prizio</dc:creator>
  <cp:lastModifiedBy>Stephen P</cp:lastModifiedBy>
  <cp:lastPrinted>2024-06-17T17:56:23Z</cp:lastPrinted>
  <dcterms:created xsi:type="dcterms:W3CDTF">2024-05-28T15:18:30Z</dcterms:created>
  <dcterms:modified xsi:type="dcterms:W3CDTF">2024-07-04T22:17:51Z</dcterms:modified>
</cp:coreProperties>
</file>