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 1" sheetId="1" r:id="rId4"/>
  </sheets>
</workbook>
</file>

<file path=xl/sharedStrings.xml><?xml version="1.0" encoding="utf-8"?>
<sst xmlns="http://schemas.openxmlformats.org/spreadsheetml/2006/main" uniqueCount="19">
  <si>
    <t>Динамика изменения курса доллара к рублю по годам.</t>
  </si>
  <si>
    <t>Абсолютный прирост (руб)</t>
  </si>
  <si>
    <t>Темп роста (%)</t>
  </si>
  <si>
    <t>Тем прироста (%)</t>
  </si>
  <si>
    <t>Год</t>
  </si>
  <si>
    <t>Цена (руб)</t>
  </si>
  <si>
    <t>Для цепного показателя</t>
  </si>
  <si>
    <t>Для базисного показателя</t>
  </si>
  <si>
    <t xml:space="preserve">Для цепного показателя </t>
  </si>
  <si>
    <t>Средний показатель абсолютного прироста (руб)</t>
  </si>
  <si>
    <t>Средний показатель темпа роста (%)</t>
  </si>
  <si>
    <t>Средний показатель темпа прироста (%)</t>
  </si>
  <si>
    <t>Временной ряд</t>
  </si>
  <si>
    <t>Прогноз по среднему абсолютному приросту (руб)</t>
  </si>
  <si>
    <t>Прогноз по среднему темпу роста (руб)</t>
  </si>
  <si>
    <t>Yn+1</t>
  </si>
  <si>
    <t>Yn+2</t>
  </si>
  <si>
    <t>Yn+3</t>
  </si>
  <si>
    <t>Разница в прогнозируемых данных обусловлена тем, что рост данных не равномерный, бывают резкие скачки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</si>
</sst>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49" fontId="2" fillId="2" borderId="3" applyNumberFormat="1" applyFont="1" applyFill="1" applyBorder="1" applyAlignment="1" applyProtection="0">
      <alignment vertical="top"/>
    </xf>
    <xf numFmtId="0" fontId="2" fillId="2" borderId="3" applyNumberFormat="0" applyFont="1" applyFill="1" applyBorder="1" applyAlignment="1" applyProtection="0">
      <alignment vertical="top" wrapText="1"/>
    </xf>
    <xf numFmtId="49" fontId="2" fillId="2" borderId="4" applyNumberFormat="1" applyFont="1" applyFill="1" applyBorder="1" applyAlignment="1" applyProtection="0">
      <alignment vertical="top" wrapText="1"/>
    </xf>
    <xf numFmtId="0" fontId="2" fillId="2" borderId="5" applyNumberFormat="0" applyFont="1" applyFill="1" applyBorder="1" applyAlignment="1" applyProtection="0">
      <alignment vertical="top" wrapText="1"/>
    </xf>
    <xf numFmtId="0" fontId="2" fillId="2" borderId="6" applyNumberFormat="0" applyFont="1" applyFill="1" applyBorder="1" applyAlignment="1" applyProtection="0">
      <alignment vertical="top" wrapText="1"/>
    </xf>
    <xf numFmtId="49" fontId="2" fillId="2" borderId="7" applyNumberFormat="1" applyFont="1" applyFill="1" applyBorder="1" applyAlignment="1" applyProtection="0">
      <alignment vertical="top" wrapText="1"/>
    </xf>
    <xf numFmtId="49" fontId="2" fillId="2" borderId="8" applyNumberFormat="1" applyFont="1" applyFill="1" applyBorder="1" applyAlignment="1" applyProtection="0">
      <alignment vertical="top" wrapText="1"/>
    </xf>
    <xf numFmtId="49" fontId="2" fillId="2" borderId="3" applyNumberFormat="1" applyFont="1" applyFill="1" applyBorder="1" applyAlignment="1" applyProtection="0">
      <alignment vertical="top" wrapText="1"/>
    </xf>
    <xf numFmtId="0" fontId="2" fillId="2" borderId="9" applyNumberFormat="0" applyFont="1" applyFill="1" applyBorder="1" applyAlignment="1" applyProtection="0">
      <alignment vertical="top" wrapText="1"/>
    </xf>
    <xf numFmtId="49" fontId="2" fillId="2" borderId="10" applyNumberFormat="1" applyFont="1" applyFill="1" applyBorder="1" applyAlignment="1" applyProtection="0">
      <alignment vertical="top" wrapText="1"/>
    </xf>
    <xf numFmtId="0" fontId="2" fillId="2" borderId="7" applyNumberFormat="0" applyFont="1" applyFill="1" applyBorder="1" applyAlignment="1" applyProtection="0">
      <alignment vertical="top" wrapText="1"/>
    </xf>
    <xf numFmtId="0" fontId="2" fillId="3" borderId="11" applyNumberFormat="1" applyFont="1" applyFill="1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0" fontId="2" fillId="3" borderId="16" applyNumberFormat="1" applyFont="1" applyFill="1" applyBorder="1" applyAlignment="1" applyProtection="0">
      <alignment vertical="top" wrapText="1"/>
    </xf>
    <xf numFmtId="0" fontId="0" borderId="1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49" fontId="2" borderId="3" applyNumberFormat="1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horizontal="right" vertical="top" wrapText="1"/>
    </xf>
    <xf numFmtId="0" fontId="0" borderId="20" applyNumberFormat="0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bfbf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T25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19.9" customHeight="1" outlineLevelRow="0" outlineLevelCol="0"/>
  <cols>
    <col min="1" max="20" width="16.3516" style="1" customWidth="1"/>
    <col min="21" max="16384" width="16.3516" style="1" customWidth="1"/>
  </cols>
  <sheetData>
    <row r="1" ht="33.7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20.7" customHeight="1">
      <c r="A2" s="3"/>
      <c r="B2" s="4"/>
      <c r="C2" t="s" s="5">
        <v>1</v>
      </c>
      <c r="D2" s="6"/>
      <c r="E2" t="s" s="7">
        <v>2</v>
      </c>
      <c r="F2" s="8"/>
      <c r="G2" t="s" s="7">
        <v>3</v>
      </c>
      <c r="H2" s="8"/>
      <c r="I2" s="9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56.7" customHeight="1">
      <c r="A3" t="s" s="10">
        <v>4</v>
      </c>
      <c r="B3" t="s" s="11">
        <v>5</v>
      </c>
      <c r="C3" t="s" s="12">
        <v>6</v>
      </c>
      <c r="D3" t="s" s="12">
        <v>7</v>
      </c>
      <c r="E3" t="s" s="12">
        <v>6</v>
      </c>
      <c r="F3" t="s" s="12">
        <v>7</v>
      </c>
      <c r="G3" t="s" s="12">
        <v>8</v>
      </c>
      <c r="H3" t="s" s="12">
        <v>7</v>
      </c>
      <c r="I3" s="13"/>
      <c r="J3" t="s" s="14">
        <v>9</v>
      </c>
      <c r="K3" t="s" s="14">
        <v>10</v>
      </c>
      <c r="L3" t="s" s="14">
        <v>11</v>
      </c>
      <c r="M3" s="15"/>
      <c r="N3" s="15"/>
      <c r="O3" s="15"/>
      <c r="P3" s="15"/>
      <c r="Q3" s="15"/>
      <c r="R3" s="15"/>
      <c r="S3" s="15"/>
      <c r="T3" s="15"/>
    </row>
    <row r="4" ht="20.7" customHeight="1">
      <c r="A4" s="16">
        <v>1999</v>
      </c>
      <c r="B4" s="17">
        <v>20.65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9"/>
      <c r="J4" s="18">
        <f>(B25-B4)/(21-1)</f>
        <v>2.0625</v>
      </c>
      <c r="K4" s="18">
        <f>POWER(B25/B4,0.05)*100</f>
        <v>105.642465832585</v>
      </c>
      <c r="L4" s="18">
        <f>K4-100</f>
        <v>5.642465832585</v>
      </c>
      <c r="M4" s="20"/>
      <c r="N4" s="21"/>
      <c r="O4" s="21"/>
      <c r="P4" s="21"/>
      <c r="Q4" s="21"/>
      <c r="R4" s="21"/>
      <c r="S4" s="21"/>
      <c r="T4" s="21"/>
    </row>
    <row r="5" ht="20.7" customHeight="1">
      <c r="A5" s="22">
        <v>2000</v>
      </c>
      <c r="B5" s="23">
        <v>27</v>
      </c>
      <c r="C5" s="18">
        <f>B5-B4</f>
        <v>6.35</v>
      </c>
      <c r="D5" s="18">
        <f>B5-B4</f>
        <v>6.35</v>
      </c>
      <c r="E5" s="18">
        <f>ROUND((B5/B4)*100,0)</f>
        <v>131</v>
      </c>
      <c r="F5" s="18">
        <f>ROUND((B5/B4)*100,0)</f>
        <v>131</v>
      </c>
      <c r="G5" s="18">
        <f>E5-100</f>
        <v>31</v>
      </c>
      <c r="H5" s="18">
        <f>F5-100</f>
        <v>31</v>
      </c>
      <c r="I5" s="24"/>
      <c r="J5" s="25"/>
      <c r="K5" s="25"/>
      <c r="L5" s="25"/>
      <c r="M5" s="26"/>
      <c r="N5" s="26"/>
      <c r="O5" s="26"/>
      <c r="P5" s="26"/>
      <c r="Q5" s="26"/>
      <c r="R5" s="26"/>
      <c r="S5" s="26"/>
      <c r="T5" s="26"/>
    </row>
    <row r="6" ht="56.7" customHeight="1">
      <c r="A6" s="22">
        <v>2001</v>
      </c>
      <c r="B6" s="23">
        <v>28.16</v>
      </c>
      <c r="C6" s="18">
        <f>B6-B5</f>
        <v>1.16</v>
      </c>
      <c r="D6" s="18">
        <f>B6-B4</f>
        <v>7.51</v>
      </c>
      <c r="E6" s="18">
        <f>ROUND((B6/B5)*100,0)</f>
        <v>104</v>
      </c>
      <c r="F6" s="18">
        <f>ROUND((B6/B4)*100,0)</f>
        <v>136</v>
      </c>
      <c r="G6" s="18">
        <f>E6-100</f>
        <v>4</v>
      </c>
      <c r="H6" s="18">
        <f>F6-100</f>
        <v>36</v>
      </c>
      <c r="I6" s="27"/>
      <c r="J6" t="s" s="28">
        <v>12</v>
      </c>
      <c r="K6" t="s" s="28">
        <v>13</v>
      </c>
      <c r="L6" t="s" s="28">
        <v>14</v>
      </c>
      <c r="M6" s="24"/>
      <c r="N6" s="26"/>
      <c r="O6" s="26"/>
      <c r="P6" s="26"/>
      <c r="Q6" s="26"/>
      <c r="R6" s="26"/>
      <c r="S6" s="26"/>
      <c r="T6" s="26"/>
    </row>
    <row r="7" ht="20.7" customHeight="1">
      <c r="A7" s="22">
        <v>2002</v>
      </c>
      <c r="B7" s="23">
        <v>30.13</v>
      </c>
      <c r="C7" s="18">
        <f>B7-B6</f>
        <v>1.97</v>
      </c>
      <c r="D7" s="18">
        <f>B7-B4</f>
        <v>9.48</v>
      </c>
      <c r="E7" s="18">
        <f>ROUND((B7/B6)*100,0)</f>
        <v>107</v>
      </c>
      <c r="F7" s="18">
        <f>ROUND((B7/B4)*100,0)</f>
        <v>146</v>
      </c>
      <c r="G7" s="18">
        <f>E7-100</f>
        <v>7</v>
      </c>
      <c r="H7" s="18">
        <f>F7-100</f>
        <v>46</v>
      </c>
      <c r="I7" s="27"/>
      <c r="J7" t="s" s="29">
        <v>15</v>
      </c>
      <c r="K7" s="18">
        <f>B25+J4</f>
        <v>63.9625</v>
      </c>
      <c r="L7" s="18">
        <f>B25*(K4/100)</f>
        <v>65.3926863503701</v>
      </c>
      <c r="M7" s="24"/>
      <c r="N7" s="26"/>
      <c r="O7" s="26"/>
      <c r="P7" s="26"/>
      <c r="Q7" s="26"/>
      <c r="R7" s="26"/>
      <c r="S7" s="26"/>
      <c r="T7" s="26"/>
    </row>
    <row r="8" ht="20.7" customHeight="1">
      <c r="A8" s="22">
        <v>2003</v>
      </c>
      <c r="B8" s="23">
        <v>31.78</v>
      </c>
      <c r="C8" s="18">
        <f>B8-B7</f>
        <v>1.65</v>
      </c>
      <c r="D8" s="18">
        <f>B8-B4</f>
        <v>11.13</v>
      </c>
      <c r="E8" s="18">
        <f>ROUND((B8/B7)*100,0)</f>
        <v>105</v>
      </c>
      <c r="F8" s="18">
        <f>ROUND((B8/B4)*100,0)</f>
        <v>154</v>
      </c>
      <c r="G8" s="18">
        <f>E8-100</f>
        <v>5</v>
      </c>
      <c r="H8" s="18">
        <f>F8-100</f>
        <v>54</v>
      </c>
      <c r="I8" s="27"/>
      <c r="J8" t="s" s="29">
        <v>16</v>
      </c>
      <c r="K8" s="18">
        <f>K7+J4</f>
        <v>66.02500000000001</v>
      </c>
      <c r="L8" s="18">
        <f>L7*(K4/100)</f>
        <v>69.0824463346992</v>
      </c>
      <c r="M8" s="24"/>
      <c r="N8" s="26"/>
      <c r="O8" s="26"/>
      <c r="P8" s="26"/>
      <c r="Q8" s="26"/>
      <c r="R8" s="26"/>
      <c r="S8" s="26"/>
      <c r="T8" s="26"/>
    </row>
    <row r="9" ht="20.7" customHeight="1">
      <c r="A9" s="22">
        <v>2004</v>
      </c>
      <c r="B9" s="23">
        <v>29.45</v>
      </c>
      <c r="C9" s="18">
        <f>B9-B8</f>
        <v>-2.33</v>
      </c>
      <c r="D9" s="18">
        <f>B9-B4</f>
        <v>8.800000000000001</v>
      </c>
      <c r="E9" s="18">
        <f>ROUND((B9/B8)*100,0)</f>
        <v>93</v>
      </c>
      <c r="F9" s="18">
        <f>ROUND((B9/B4)*100,0)</f>
        <v>143</v>
      </c>
      <c r="G9" s="18">
        <f>E9-100</f>
        <v>-7</v>
      </c>
      <c r="H9" s="18">
        <f>F9-100</f>
        <v>43</v>
      </c>
      <c r="I9" s="27"/>
      <c r="J9" t="s" s="29">
        <v>17</v>
      </c>
      <c r="K9" s="18">
        <f>K8+J4</f>
        <v>68.08750000000001</v>
      </c>
      <c r="L9" s="18">
        <f>L8*(K4/100)</f>
        <v>72.9803997654485</v>
      </c>
      <c r="M9" s="24"/>
      <c r="N9" s="26"/>
      <c r="O9" s="26"/>
      <c r="P9" s="26"/>
      <c r="Q9" s="26"/>
      <c r="R9" s="26"/>
      <c r="S9" s="26"/>
      <c r="T9" s="26"/>
    </row>
    <row r="10" ht="20.7" customHeight="1">
      <c r="A10" s="22">
        <v>2005</v>
      </c>
      <c r="B10" s="23">
        <v>27.74</v>
      </c>
      <c r="C10" s="18">
        <f>B10-B9</f>
        <v>-1.71</v>
      </c>
      <c r="D10" s="18">
        <f>B10-B4</f>
        <v>7.09</v>
      </c>
      <c r="E10" s="18">
        <f>ROUND((B10/B9)*100,0)</f>
        <v>94</v>
      </c>
      <c r="F10" s="18">
        <f>ROUND((B10/B4)*100,0)</f>
        <v>134</v>
      </c>
      <c r="G10" s="18">
        <f>E10-100</f>
        <v>-6</v>
      </c>
      <c r="H10" s="18">
        <f>F10-100</f>
        <v>34</v>
      </c>
      <c r="I10" s="24"/>
      <c r="J10" s="30"/>
      <c r="K10" s="30"/>
      <c r="L10" s="30"/>
      <c r="M10" s="26"/>
      <c r="N10" s="26"/>
      <c r="O10" s="26"/>
      <c r="P10" s="26"/>
      <c r="Q10" s="26"/>
      <c r="R10" s="26"/>
      <c r="S10" s="26"/>
      <c r="T10" s="26"/>
    </row>
    <row r="11" ht="20.7" customHeight="1">
      <c r="A11" s="22">
        <v>2006</v>
      </c>
      <c r="B11" s="23">
        <v>28.78</v>
      </c>
      <c r="C11" s="18">
        <f>B11-B10</f>
        <v>1.04</v>
      </c>
      <c r="D11" s="18">
        <f>B11-B4</f>
        <v>8.130000000000001</v>
      </c>
      <c r="E11" s="18">
        <f>ROUND((B11/B10)*100,0)</f>
        <v>104</v>
      </c>
      <c r="F11" s="18">
        <f>ROUND((B11/B4)*100,0)</f>
        <v>139</v>
      </c>
      <c r="G11" s="18">
        <f>E11-100</f>
        <v>4</v>
      </c>
      <c r="H11" s="18">
        <f>F11-100</f>
        <v>39</v>
      </c>
      <c r="I11" s="24"/>
      <c r="J11" s="26"/>
      <c r="K11" t="s" s="31">
        <v>18</v>
      </c>
      <c r="L11" s="26"/>
      <c r="M11" s="26"/>
      <c r="N11" s="26"/>
      <c r="O11" s="26"/>
      <c r="P11" s="26"/>
      <c r="Q11" s="26"/>
      <c r="R11" s="26"/>
      <c r="S11" s="26"/>
      <c r="T11" s="26"/>
    </row>
    <row r="12" ht="20.7" customHeight="1">
      <c r="A12" s="22">
        <v>2007</v>
      </c>
      <c r="B12" s="23">
        <v>26.33</v>
      </c>
      <c r="C12" s="18">
        <f>B12-B11</f>
        <v>-2.45</v>
      </c>
      <c r="D12" s="18">
        <f>B12-B4</f>
        <v>5.68</v>
      </c>
      <c r="E12" s="18">
        <f>ROUND((B12/B11)*100,0)</f>
        <v>91</v>
      </c>
      <c r="F12" s="18">
        <f>ROUND((B12/B4)*100,0)</f>
        <v>128</v>
      </c>
      <c r="G12" s="18">
        <f>E12-100</f>
        <v>-9</v>
      </c>
      <c r="H12" s="18">
        <f>F12-100</f>
        <v>28</v>
      </c>
      <c r="I12" s="24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 ht="20.7" customHeight="1">
      <c r="A13" s="22">
        <v>2008</v>
      </c>
      <c r="B13" s="23">
        <v>24.54</v>
      </c>
      <c r="C13" s="18">
        <f>B13-B12</f>
        <v>-1.79</v>
      </c>
      <c r="D13" s="18">
        <f>B13-B4</f>
        <v>3.89</v>
      </c>
      <c r="E13" s="18">
        <f>ROUND((B13/B12)*100,0)</f>
        <v>93</v>
      </c>
      <c r="F13" s="18">
        <f>ROUND((B13/B4)*100,0)</f>
        <v>119</v>
      </c>
      <c r="G13" s="18">
        <f>E13-100</f>
        <v>-7</v>
      </c>
      <c r="H13" s="18">
        <f>F13-100</f>
        <v>19</v>
      </c>
      <c r="I13" s="24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</row>
    <row r="14" ht="20.7" customHeight="1">
      <c r="A14" s="22">
        <v>2009</v>
      </c>
      <c r="B14" s="23">
        <v>29.39</v>
      </c>
      <c r="C14" s="18">
        <f>B14-B13</f>
        <v>4.85</v>
      </c>
      <c r="D14" s="18">
        <f>B14-B4</f>
        <v>8.74</v>
      </c>
      <c r="E14" s="18">
        <f>ROUND((B14/B13)*100,0)</f>
        <v>120</v>
      </c>
      <c r="F14" s="18">
        <f>ROUND((B14/B4)*100,0)</f>
        <v>142</v>
      </c>
      <c r="G14" s="18">
        <f>E14-100</f>
        <v>20</v>
      </c>
      <c r="H14" s="18">
        <f>F14-100</f>
        <v>42</v>
      </c>
      <c r="I14" s="24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</row>
    <row r="15" ht="20.7" customHeight="1">
      <c r="A15" s="22">
        <v>2010</v>
      </c>
      <c r="B15" s="23">
        <v>30.18</v>
      </c>
      <c r="C15" s="18">
        <f>B15-B14</f>
        <v>0.79</v>
      </c>
      <c r="D15" s="18">
        <f>B15-B4</f>
        <v>9.529999999999999</v>
      </c>
      <c r="E15" s="18">
        <f>ROUND((B15/B14)*100,0)</f>
        <v>103</v>
      </c>
      <c r="F15" s="18">
        <f>ROUND((B15/B4)*100,0)</f>
        <v>146</v>
      </c>
      <c r="G15" s="18">
        <f>E15-100</f>
        <v>3</v>
      </c>
      <c r="H15" s="18">
        <f>F15-100</f>
        <v>46</v>
      </c>
      <c r="I15" s="24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</row>
    <row r="16" ht="20.7" customHeight="1">
      <c r="A16" s="22">
        <v>2011</v>
      </c>
      <c r="B16" s="23">
        <v>30.35</v>
      </c>
      <c r="C16" s="18">
        <f>B16-B15</f>
        <v>0.17</v>
      </c>
      <c r="D16" s="18">
        <f>B16-B4</f>
        <v>9.699999999999999</v>
      </c>
      <c r="E16" s="18">
        <f>ROUND((B16/B15)*100,0)</f>
        <v>101</v>
      </c>
      <c r="F16" s="18">
        <f>ROUND((B16/B4)*100,0)</f>
        <v>147</v>
      </c>
      <c r="G16" s="18">
        <f>E16-100</f>
        <v>1</v>
      </c>
      <c r="H16" s="18">
        <f>F16-100</f>
        <v>47</v>
      </c>
      <c r="I16" s="24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ht="20.7" customHeight="1">
      <c r="A17" s="22">
        <v>2012</v>
      </c>
      <c r="B17" s="23">
        <v>32.19</v>
      </c>
      <c r="C17" s="18">
        <f>B17-B16</f>
        <v>1.84</v>
      </c>
      <c r="D17" s="18">
        <f>B17-B4</f>
        <v>11.54</v>
      </c>
      <c r="E17" s="18">
        <f>ROUND((B17/B16)*100,0)</f>
        <v>106</v>
      </c>
      <c r="F17" s="18">
        <f>ROUND((B17/B4)*100,0)</f>
        <v>156</v>
      </c>
      <c r="G17" s="18">
        <f>E17-100</f>
        <v>6</v>
      </c>
      <c r="H17" s="18">
        <f>F17-100</f>
        <v>56</v>
      </c>
      <c r="I17" s="24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ht="20.7" customHeight="1">
      <c r="A18" s="22">
        <v>2013</v>
      </c>
      <c r="B18" s="23">
        <v>30.37</v>
      </c>
      <c r="C18" s="18">
        <f>B18-B17</f>
        <v>-1.82</v>
      </c>
      <c r="D18" s="18">
        <f>B18-B4</f>
        <v>9.720000000000001</v>
      </c>
      <c r="E18" s="18">
        <f>ROUND((B18/B17)*100,0)</f>
        <v>94</v>
      </c>
      <c r="F18" s="18">
        <f>ROUND((B18/B4)*100,0)</f>
        <v>147</v>
      </c>
      <c r="G18" s="18">
        <f>E18-100</f>
        <v>-6</v>
      </c>
      <c r="H18" s="18">
        <f>F18-100</f>
        <v>47</v>
      </c>
      <c r="I18" s="24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 ht="20.7" customHeight="1">
      <c r="A19" s="22">
        <v>2014</v>
      </c>
      <c r="B19" s="23">
        <v>32.65</v>
      </c>
      <c r="C19" s="18">
        <f>B19-B18</f>
        <v>2.28</v>
      </c>
      <c r="D19" s="18">
        <f>B19-B4</f>
        <v>12</v>
      </c>
      <c r="E19" s="18">
        <f>ROUND((B19/B18)*100,0)</f>
        <v>108</v>
      </c>
      <c r="F19" s="18">
        <f>ROUND((B19/B4)*100,0)</f>
        <v>158</v>
      </c>
      <c r="G19" s="18">
        <f>E19-100</f>
        <v>8</v>
      </c>
      <c r="H19" s="18">
        <f>F19-100</f>
        <v>58</v>
      </c>
      <c r="I19" s="24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 ht="20.7" customHeight="1">
      <c r="A20" s="22">
        <v>2015</v>
      </c>
      <c r="B20" s="23">
        <v>56.23</v>
      </c>
      <c r="C20" s="18">
        <f>B20-B19</f>
        <v>23.58</v>
      </c>
      <c r="D20" s="18">
        <f>B20-B4</f>
        <v>35.58</v>
      </c>
      <c r="E20" s="18">
        <f>ROUND((B20/B19)*100,0)</f>
        <v>172</v>
      </c>
      <c r="F20" s="18">
        <f>ROUND((B20/B4)*100,0)</f>
        <v>272</v>
      </c>
      <c r="G20" s="18">
        <f>E20-100</f>
        <v>72</v>
      </c>
      <c r="H20" s="18">
        <f>F20-100</f>
        <v>172</v>
      </c>
      <c r="I20" s="24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ht="20.7" customHeight="1">
      <c r="A21" s="22">
        <v>2016</v>
      </c>
      <c r="B21" s="23">
        <v>72.92</v>
      </c>
      <c r="C21" s="18">
        <f>B21-B20</f>
        <v>16.69</v>
      </c>
      <c r="D21" s="18">
        <f>B21-B4</f>
        <v>52.27</v>
      </c>
      <c r="E21" s="18">
        <f>ROUND((B21/B20)*100,0)</f>
        <v>130</v>
      </c>
      <c r="F21" s="18">
        <f>ROUND((B21/B4)*100,0)</f>
        <v>353</v>
      </c>
      <c r="G21" s="18">
        <f>E21-100</f>
        <v>30</v>
      </c>
      <c r="H21" s="18">
        <f>F21-100</f>
        <v>253</v>
      </c>
      <c r="I21" s="24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ht="20.7" customHeight="1">
      <c r="A22" s="22">
        <v>2017</v>
      </c>
      <c r="B22" s="23">
        <v>60.65</v>
      </c>
      <c r="C22" s="18">
        <f>B22-B21</f>
        <v>-12.27</v>
      </c>
      <c r="D22" s="18">
        <f>B22-B4</f>
        <v>40</v>
      </c>
      <c r="E22" s="18">
        <f>ROUND((B22/B21)*100,0)</f>
        <v>83</v>
      </c>
      <c r="F22" s="18">
        <f>ROUND((B22/B4)*100,0)</f>
        <v>294</v>
      </c>
      <c r="G22" s="18">
        <f>E22-100</f>
        <v>-17</v>
      </c>
      <c r="H22" s="18">
        <f>F22-100</f>
        <v>194</v>
      </c>
      <c r="I22" s="24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ht="20.7" customHeight="1">
      <c r="A23" s="22">
        <v>2018</v>
      </c>
      <c r="B23" s="23">
        <v>57.6</v>
      </c>
      <c r="C23" s="18">
        <f>B23-B22</f>
        <v>-3.05</v>
      </c>
      <c r="D23" s="18">
        <f>B23-B4</f>
        <v>36.95</v>
      </c>
      <c r="E23" s="18">
        <f>ROUND((B23/B22)*100,0)</f>
        <v>95</v>
      </c>
      <c r="F23" s="18">
        <f>ROUND((B23/B4)*100,0)</f>
        <v>279</v>
      </c>
      <c r="G23" s="18">
        <f>E23-100</f>
        <v>-5</v>
      </c>
      <c r="H23" s="18">
        <f>F23-100</f>
        <v>179</v>
      </c>
      <c r="I23" s="24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ht="20.7" customHeight="1">
      <c r="A24" s="22">
        <v>2019</v>
      </c>
      <c r="B24" s="23">
        <v>69.47</v>
      </c>
      <c r="C24" s="18">
        <f>B24-B23</f>
        <v>11.87</v>
      </c>
      <c r="D24" s="18">
        <f>B24-B4</f>
        <v>48.82</v>
      </c>
      <c r="E24" s="18">
        <f>ROUND((B24/B23)*100,0)</f>
        <v>121</v>
      </c>
      <c r="F24" s="18">
        <f>ROUND((B24/B4)*100,0)</f>
        <v>336</v>
      </c>
      <c r="G24" s="18">
        <f>E24-100</f>
        <v>21</v>
      </c>
      <c r="H24" s="18">
        <f>F24-100</f>
        <v>236</v>
      </c>
      <c r="I24" s="24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ht="20.7" customHeight="1">
      <c r="A25" s="22">
        <v>2020</v>
      </c>
      <c r="B25" s="23">
        <v>61.9</v>
      </c>
      <c r="C25" s="18">
        <f>B25-B24</f>
        <v>-7.57</v>
      </c>
      <c r="D25" s="18">
        <f>B25-B4</f>
        <v>41.25</v>
      </c>
      <c r="E25" s="18">
        <f>ROUND((B25/B24)*100,0)</f>
        <v>89</v>
      </c>
      <c r="F25" s="18">
        <f>ROUND((B25/B4)*100,0)</f>
        <v>300</v>
      </c>
      <c r="G25" s="18">
        <f>E25-100</f>
        <v>-11</v>
      </c>
      <c r="H25" s="18">
        <f>F25-100</f>
        <v>200</v>
      </c>
      <c r="I25" s="24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</sheetData>
  <mergeCells count="1">
    <mergeCell ref="A1:T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