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'Лист1'!$D$2:$D$11</definedName>
  </definedNames>
  <calcPr/>
</workbook>
</file>

<file path=xl/sharedStrings.xml><?xml version="1.0" encoding="utf-8"?>
<sst xmlns="http://schemas.openxmlformats.org/spreadsheetml/2006/main" count="52" uniqueCount="47">
  <si>
    <t>Номер хостела</t>
  </si>
  <si>
    <t>Стоимость проживания</t>
  </si>
  <si>
    <t>Качество хостела</t>
  </si>
  <si>
    <t>Ранжированные данные</t>
  </si>
  <si>
    <t>№1</t>
  </si>
  <si>
    <t>частота</t>
  </si>
  <si>
    <t xml:space="preserve">стебль </t>
  </si>
  <si>
    <t>листья</t>
  </si>
  <si>
    <t>По данным стебль и листа графика, построенного на основе данных Меган,</t>
  </si>
  <si>
    <t xml:space="preserve">можно сделать вывод, что стоимость проживания 8 из 10 хостелов находится </t>
  </si>
  <si>
    <t xml:space="preserve">в диапазоне от 10 до 19 и в 2-х оставшихся в дипазоне от 0 до 9.  </t>
  </si>
  <si>
    <t>№2</t>
  </si>
  <si>
    <t>Q2</t>
  </si>
  <si>
    <t>Q1-1,5*IQR</t>
  </si>
  <si>
    <t>Q3+1,5*IQR</t>
  </si>
  <si>
    <t>Q1</t>
  </si>
  <si>
    <t>Q3</t>
  </si>
  <si>
    <t>IQR</t>
  </si>
  <si>
    <t>1,5*IQR</t>
  </si>
  <si>
    <t xml:space="preserve">РАЗДЕЛ 2. Корреляционный анализ. </t>
  </si>
  <si>
    <t>у</t>
  </si>
  <si>
    <t>х1</t>
  </si>
  <si>
    <t>х2</t>
  </si>
  <si>
    <t xml:space="preserve">а) Частные коэффициенты корреляции. </t>
  </si>
  <si>
    <t>Связь</t>
  </si>
  <si>
    <t>ρ(y,x1)</t>
  </si>
  <si>
    <t xml:space="preserve">тесная </t>
  </si>
  <si>
    <t>ρ(y,x2)</t>
  </si>
  <si>
    <t>ρ(x1,x2)</t>
  </si>
  <si>
    <t>б)Построить матрицу частных коэффициентов корреляции</t>
  </si>
  <si>
    <t>y</t>
  </si>
  <si>
    <t>x1</t>
  </si>
  <si>
    <t>x2</t>
  </si>
  <si>
    <t>в)Рассчитать множественный коэффициент корреляции (ry/x1x2)</t>
  </si>
  <si>
    <t xml:space="preserve">Ry/x1x2 </t>
  </si>
  <si>
    <t>г)на уровне значимости 0,05 проверить значимость частных коэффициентов</t>
  </si>
  <si>
    <t>H0: T(y,x1) &lt; T(табл) =&gt; частный коэффициент корреляции между y и x1 не значим
H1: T(y,x1) &gt; T(табл) =&gt; частный коэффициент корреляции между y и x1 значим
T(y,x1) &gt; Tтабл =&gt; отвергаем гипотезу H0, коэффициент корреляции значим на уровне значимости 0,05</t>
  </si>
  <si>
    <t>H0: T(y,x2) &lt; T(табл) =&gt; частный коэффициент корреляции между y и x1 не значим
H1: T(y,x2) &gt; T(табл) =&gt; частный коэффициент корреляции между y и x1 значим
T(y,x2) &gt; T(табл) =&gt; отвергаем гипотезу H0, коэффициент корреляции значим на уровне значимости 0,05</t>
  </si>
  <si>
    <t>H0: T(x1,x2) &lt; T(табл) =&gt; частный коэффициент корреляции между y и x1 не значим
H1: T(x1,x2) &gt; T(табл) =&gt; частный коэффициент корреляции между y и x1 значим
T(x1,x2) &gt; T(табл) =&gt; отвергаем гипотезу H0, коэффициент корреляции значим на уровне значимости 0,05</t>
  </si>
  <si>
    <t>Tтабл</t>
  </si>
  <si>
    <t>Ty,x1</t>
  </si>
  <si>
    <t>Ty,x2</t>
  </si>
  <si>
    <t>Tx1,x2</t>
  </si>
  <si>
    <t>д)На уровне значимости 0,05 проверить значимость множественного коэффициента</t>
  </si>
  <si>
    <t>H0: F(y/x1x2) &lt; F(табл) =&gt; частный коэффициент корреляции между y и x1 не значим
H1: F(y/x1x2) &gt; F(табл) =&gt; частный коэффициент корреляции между y и x1 значим
F(y/x1x2) &gt; F)табл) =&gt; отвергаем гипотезу H0 ,множестввенный коэффициент корреляции значим на уровне значимости 0,05</t>
  </si>
  <si>
    <t>Fтабл</t>
  </si>
  <si>
    <t>Fy/x1x2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</si>
</sst>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000000"/>
      <name val="Calibri"/>
    </font>
    <font>
      <b/>
      <color theme="1"/>
      <name val="Arial"/>
      <scheme val="minor"/>
    </font>
    <font>
      <sz val="8.0"/>
      <color rgb="FF000000"/>
      <name val="Calibri"/>
    </font>
    <font>
      <color theme="1"/>
      <name val="Arial"/>
      <scheme val="minor"/>
    </font>
    <font>
      <sz val="11.0"/>
      <color rgb="FF000000"/>
      <name val="Inconsolata"/>
    </font>
    <font>
      <b/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readingOrder="0" vertical="top"/>
    </xf>
    <xf borderId="0" fillId="3" fontId="2" numFmtId="0" xfId="0" applyAlignment="1" applyFill="1" applyFont="1">
      <alignment readingOrder="0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/>
    </xf>
    <xf borderId="0" fillId="4" fontId="4" numFmtId="0" xfId="0" applyFill="1" applyFont="1"/>
    <xf borderId="0" fillId="0" fontId="4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0" fontId="4" numFmtId="0" xfId="0" applyBorder="1" applyFont="1"/>
    <xf borderId="1" fillId="6" fontId="5" numFmtId="0" xfId="0" applyBorder="1" applyFill="1" applyFont="1"/>
    <xf borderId="0" fillId="0" fontId="2" numFmtId="0" xfId="0" applyFont="1"/>
    <xf borderId="0" fillId="3" fontId="4" numFmtId="0" xfId="0" applyFont="1"/>
    <xf borderId="1" fillId="5" fontId="6" numFmtId="0" xfId="0" applyAlignment="1" applyBorder="1" applyFont="1">
      <alignment horizontal="center" readingOrder="0" vertical="top"/>
    </xf>
    <xf borderId="0" fillId="5" fontId="4" numFmtId="0" xfId="0" applyAlignment="1" applyFont="1">
      <alignment readingOrder="0"/>
    </xf>
    <xf borderId="0" fillId="5" fontId="4" numFmtId="0" xfId="0" applyFont="1"/>
    <xf borderId="4" fillId="0" fontId="4" numFmtId="0" xfId="0" applyBorder="1" applyFont="1"/>
    <xf borderId="4" fillId="0" fontId="2" numFmtId="0" xfId="0" applyAlignment="1" applyBorder="1" applyFont="1">
      <alignment horizontal="center" readingOrder="0"/>
    </xf>
    <xf borderId="4" fillId="6" fontId="7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6" fontId="7" numFmtId="0" xfId="0" applyAlignment="1" applyBorder="1" applyFont="1">
      <alignment horizontal="center" readingOrder="0" shrinkToFit="0" vertical="bottom" wrapText="0"/>
    </xf>
    <xf borderId="4" fillId="0" fontId="2" numFmtId="0" xfId="0" applyBorder="1" applyFont="1"/>
    <xf borderId="4" fillId="0" fontId="8" numFmtId="0" xfId="0" applyAlignment="1" applyBorder="1" applyFont="1">
      <alignment horizontal="center" readingOrder="0" shrinkToFit="0" vertical="bottom" wrapText="0"/>
    </xf>
    <xf borderId="5" fillId="6" fontId="8" numFmtId="0" xfId="0" applyAlignment="1" applyBorder="1" applyFont="1">
      <alignment horizontal="left" readingOrder="0"/>
    </xf>
    <xf borderId="6" fillId="6" fontId="8" numFmtId="0" xfId="0" applyAlignment="1" applyBorder="1" applyFont="1">
      <alignment horizontal="left" readingOrder="0"/>
    </xf>
    <xf borderId="7" fillId="6" fontId="8" numFmtId="0" xfId="0" applyAlignment="1" applyBorder="1" applyFont="1">
      <alignment horizontal="left" readingOrder="0"/>
    </xf>
    <xf borderId="0" fillId="6" fontId="8" numFmtId="0" xfId="0" applyAlignment="1" applyFont="1">
      <alignment horizontal="left" readingOrder="0"/>
    </xf>
    <xf borderId="4" fillId="6" fontId="7" numFmtId="0" xfId="0" applyAlignment="1" applyBorder="1" applyFont="1">
      <alignment readingOrder="0" shrinkToFit="0" vertical="bottom" wrapText="0"/>
    </xf>
    <xf borderId="4" fillId="6" fontId="8" numFmtId="0" xfId="0" applyAlignment="1" applyBorder="1" applyFont="1">
      <alignment horizontal="right" readingOrder="0" shrinkToFit="0" vertical="bottom" wrapText="0"/>
    </xf>
    <xf borderId="8" fillId="6" fontId="8" numFmtId="0" xfId="0" applyAlignment="1" applyBorder="1" applyFont="1">
      <alignment horizontal="right" readingOrder="0" shrinkToFit="0" vertical="bottom" wrapText="0"/>
    </xf>
    <xf borderId="2" fillId="6" fontId="7" numFmtId="0" xfId="0" applyAlignment="1" applyBorder="1" applyFont="1">
      <alignment readingOrder="0" shrinkToFit="0" vertical="bottom" wrapText="0"/>
    </xf>
    <xf borderId="9" fillId="6" fontId="8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6" max="6" width="6.88"/>
    <col customWidth="1" min="7" max="7" width="6.63"/>
    <col customWidth="1" min="8" max="8" width="6.25"/>
    <col customWidth="1" min="9" max="15" width="1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3" t="s">
        <v>4</v>
      </c>
    </row>
    <row r="2">
      <c r="A2" s="4">
        <v>1.0</v>
      </c>
      <c r="B2" s="5">
        <v>4.0</v>
      </c>
      <c r="C2" s="5">
        <v>3.0</v>
      </c>
      <c r="D2" s="5">
        <v>4.0</v>
      </c>
      <c r="F2" s="6" t="s">
        <v>5</v>
      </c>
      <c r="G2" s="7" t="s">
        <v>6</v>
      </c>
      <c r="H2" s="6" t="s">
        <v>7</v>
      </c>
    </row>
    <row r="3">
      <c r="A3" s="8">
        <v>2.0</v>
      </c>
      <c r="B3" s="9">
        <v>15.0</v>
      </c>
      <c r="C3" s="9">
        <v>5.0</v>
      </c>
      <c r="D3" s="9">
        <v>7.0</v>
      </c>
      <c r="F3" s="6">
        <v>2.0</v>
      </c>
      <c r="G3" s="10">
        <v>0.0</v>
      </c>
      <c r="H3" s="6">
        <v>4.0</v>
      </c>
      <c r="I3" s="6">
        <v>7.0</v>
      </c>
    </row>
    <row r="4">
      <c r="A4" s="8">
        <v>3.0</v>
      </c>
      <c r="B4" s="9">
        <v>14.0</v>
      </c>
      <c r="C4" s="9">
        <v>7.0</v>
      </c>
      <c r="D4" s="9">
        <v>12.0</v>
      </c>
      <c r="F4" s="6">
        <v>8.0</v>
      </c>
      <c r="G4" s="10">
        <v>1.0</v>
      </c>
      <c r="H4" s="6">
        <v>2.0</v>
      </c>
      <c r="I4" s="6">
        <v>3.0</v>
      </c>
      <c r="J4" s="6">
        <v>3.0</v>
      </c>
      <c r="K4" s="6">
        <v>4.0</v>
      </c>
      <c r="L4" s="6">
        <v>5.0</v>
      </c>
      <c r="M4" s="6">
        <v>5.0</v>
      </c>
      <c r="N4" s="6">
        <v>6.0</v>
      </c>
      <c r="O4" s="6">
        <v>6.0</v>
      </c>
    </row>
    <row r="5">
      <c r="A5" s="8">
        <v>4.0</v>
      </c>
      <c r="B5" s="9">
        <v>16.0</v>
      </c>
      <c r="C5" s="9">
        <v>9.0</v>
      </c>
      <c r="D5" s="9">
        <v>13.0</v>
      </c>
      <c r="F5" s="11">
        <f>SUM(F3:F4)</f>
        <v>10</v>
      </c>
    </row>
    <row r="6">
      <c r="A6" s="8">
        <v>5.0</v>
      </c>
      <c r="B6" s="9">
        <v>7.0</v>
      </c>
      <c r="C6" s="9">
        <v>5.0</v>
      </c>
      <c r="D6" s="9">
        <v>13.0</v>
      </c>
    </row>
    <row r="7">
      <c r="A7" s="8">
        <v>6.0</v>
      </c>
      <c r="B7" s="9">
        <v>12.0</v>
      </c>
      <c r="C7" s="9">
        <v>5.0</v>
      </c>
      <c r="D7" s="9">
        <v>14.0</v>
      </c>
      <c r="F7" s="12" t="s">
        <v>8</v>
      </c>
    </row>
    <row r="8">
      <c r="A8" s="8">
        <v>7.0</v>
      </c>
      <c r="B8" s="9">
        <v>13.0</v>
      </c>
      <c r="C8" s="9">
        <v>6.0</v>
      </c>
      <c r="D8" s="9">
        <v>15.0</v>
      </c>
      <c r="F8" s="6" t="s">
        <v>9</v>
      </c>
    </row>
    <row r="9">
      <c r="A9" s="8">
        <v>8.0</v>
      </c>
      <c r="B9" s="9">
        <v>15.0</v>
      </c>
      <c r="C9" s="9">
        <v>7.0</v>
      </c>
      <c r="D9" s="9">
        <v>15.0</v>
      </c>
      <c r="F9" s="6" t="s">
        <v>10</v>
      </c>
    </row>
    <row r="10">
      <c r="A10" s="8">
        <v>9.0</v>
      </c>
      <c r="B10" s="9">
        <v>16.0</v>
      </c>
      <c r="C10" s="9">
        <v>8.0</v>
      </c>
      <c r="D10" s="9">
        <v>16.0</v>
      </c>
    </row>
    <row r="11">
      <c r="A11" s="8">
        <v>10.0</v>
      </c>
      <c r="B11" s="9">
        <v>13.0</v>
      </c>
      <c r="C11" s="9">
        <v>10.0</v>
      </c>
      <c r="D11" s="9">
        <v>16.0</v>
      </c>
    </row>
    <row r="13">
      <c r="A13" s="3" t="s">
        <v>11</v>
      </c>
    </row>
    <row r="14">
      <c r="A14" s="13" t="s">
        <v>12</v>
      </c>
      <c r="B14" s="14">
        <f>QUARTILE(D2:D11,2)</f>
        <v>13.5</v>
      </c>
      <c r="D14" s="13" t="s">
        <v>13</v>
      </c>
      <c r="E14" s="13" t="s">
        <v>14</v>
      </c>
    </row>
    <row r="15">
      <c r="A15" s="13" t="s">
        <v>15</v>
      </c>
      <c r="B15" s="14">
        <f>QUARTILE(D2:D11,1)</f>
        <v>12.25</v>
      </c>
      <c r="D15" s="14">
        <f>B15-B18</f>
        <v>8.125</v>
      </c>
      <c r="E15" s="14">
        <f>B16+B18</f>
        <v>19.125</v>
      </c>
    </row>
    <row r="16">
      <c r="A16" s="13" t="s">
        <v>16</v>
      </c>
      <c r="B16" s="15">
        <f>QUARTILE(D2:D11,3)</f>
        <v>15</v>
      </c>
    </row>
    <row r="17">
      <c r="A17" s="13" t="s">
        <v>17</v>
      </c>
      <c r="B17" s="14">
        <f>B16-B15</f>
        <v>2.75</v>
      </c>
    </row>
    <row r="18">
      <c r="A18" s="13" t="s">
        <v>18</v>
      </c>
      <c r="B18" s="14">
        <f>B17*1.5</f>
        <v>4.125</v>
      </c>
    </row>
    <row r="19">
      <c r="P19" s="16"/>
    </row>
    <row r="20">
      <c r="A20" s="3" t="s">
        <v>19</v>
      </c>
      <c r="B20" s="17"/>
      <c r="C20" s="17"/>
    </row>
    <row r="21">
      <c r="A21" s="18" t="s">
        <v>20</v>
      </c>
      <c r="B21" s="18" t="s">
        <v>21</v>
      </c>
      <c r="C21" s="18" t="s">
        <v>22</v>
      </c>
    </row>
    <row r="22">
      <c r="A22" s="5">
        <v>13.0</v>
      </c>
      <c r="B22" s="5">
        <v>37.0</v>
      </c>
      <c r="C22" s="5">
        <v>6.2</v>
      </c>
    </row>
    <row r="23">
      <c r="A23" s="9">
        <v>16.4</v>
      </c>
      <c r="B23" s="9">
        <v>60.9</v>
      </c>
      <c r="C23" s="9">
        <v>10.0</v>
      </c>
    </row>
    <row r="24">
      <c r="A24" s="9">
        <v>17.0</v>
      </c>
      <c r="B24" s="9">
        <v>60.0</v>
      </c>
      <c r="C24" s="9">
        <v>8.5</v>
      </c>
    </row>
    <row r="25">
      <c r="A25" s="9">
        <v>15.2</v>
      </c>
      <c r="B25" s="9">
        <v>52.1</v>
      </c>
      <c r="C25" s="9">
        <v>7.4</v>
      </c>
    </row>
    <row r="26">
      <c r="A26" s="9">
        <v>14.2</v>
      </c>
      <c r="B26" s="9">
        <v>40.1</v>
      </c>
      <c r="C26" s="9">
        <v>7.0</v>
      </c>
    </row>
    <row r="27">
      <c r="A27" s="9">
        <v>10.5</v>
      </c>
      <c r="B27" s="9">
        <v>30.4</v>
      </c>
      <c r="C27" s="9">
        <v>6.2</v>
      </c>
    </row>
    <row r="29">
      <c r="A29" s="19" t="s">
        <v>23</v>
      </c>
      <c r="B29" s="20"/>
      <c r="C29" s="20"/>
    </row>
    <row r="30">
      <c r="A30" s="21"/>
      <c r="B30" s="21"/>
      <c r="C30" s="22" t="s">
        <v>24</v>
      </c>
    </row>
    <row r="31">
      <c r="A31" s="23" t="s">
        <v>25</v>
      </c>
      <c r="B31" s="21">
        <f>CORREL(A22:A27,B22:B27)</f>
        <v>0.957022896</v>
      </c>
      <c r="C31" s="24" t="s">
        <v>26</v>
      </c>
    </row>
    <row r="32">
      <c r="A32" s="25" t="s">
        <v>27</v>
      </c>
      <c r="B32" s="21">
        <f>CORREL(A22:A27,C22:C27)</f>
        <v>0.8229171791</v>
      </c>
      <c r="C32" s="24" t="s">
        <v>26</v>
      </c>
    </row>
    <row r="33">
      <c r="A33" s="25" t="s">
        <v>28</v>
      </c>
      <c r="B33" s="21">
        <f>CORREL(B22:B27,C22:C27)</f>
        <v>0.9087595892</v>
      </c>
      <c r="C33" s="24" t="s">
        <v>26</v>
      </c>
    </row>
    <row r="36">
      <c r="A36" s="19" t="s">
        <v>29</v>
      </c>
      <c r="B36" s="20"/>
      <c r="C36" s="20"/>
      <c r="D36" s="20"/>
    </row>
    <row r="37">
      <c r="A37" s="26"/>
      <c r="B37" s="22" t="s">
        <v>30</v>
      </c>
      <c r="C37" s="22" t="s">
        <v>31</v>
      </c>
      <c r="D37" s="22" t="s">
        <v>32</v>
      </c>
    </row>
    <row r="38">
      <c r="A38" s="22" t="s">
        <v>30</v>
      </c>
      <c r="B38" s="24">
        <v>1.0</v>
      </c>
      <c r="C38" s="21">
        <f>B31</f>
        <v>0.957022896</v>
      </c>
      <c r="D38" s="21">
        <f t="shared" ref="D38:D39" si="1">B32</f>
        <v>0.8229171791</v>
      </c>
    </row>
    <row r="39">
      <c r="A39" s="22" t="s">
        <v>31</v>
      </c>
      <c r="B39" s="21">
        <f t="shared" ref="B39:B40" si="2">B31</f>
        <v>0.957022896</v>
      </c>
      <c r="C39" s="24">
        <v>1.0</v>
      </c>
      <c r="D39" s="21">
        <f t="shared" si="1"/>
        <v>0.9087595892</v>
      </c>
    </row>
    <row r="40">
      <c r="A40" s="22" t="s">
        <v>32</v>
      </c>
      <c r="B40" s="21">
        <f t="shared" si="2"/>
        <v>0.8229171791</v>
      </c>
      <c r="C40" s="21">
        <f>B33</f>
        <v>0.9087595892</v>
      </c>
      <c r="D40" s="24">
        <v>1.0</v>
      </c>
    </row>
    <row r="43">
      <c r="A43" s="19" t="s">
        <v>33</v>
      </c>
      <c r="B43" s="20"/>
      <c r="C43" s="20"/>
      <c r="D43" s="20"/>
    </row>
    <row r="44">
      <c r="A44" s="27" t="s">
        <v>34</v>
      </c>
      <c r="B44" s="21">
        <f>((B31^2+B32^2-2*B31*B32*B33)/(1-B33^2))^(1/2)</f>
        <v>0.9635672829</v>
      </c>
    </row>
    <row r="47">
      <c r="A47" s="19" t="s">
        <v>35</v>
      </c>
      <c r="B47" s="20"/>
      <c r="C47" s="20"/>
      <c r="D47" s="20"/>
      <c r="E47" s="20"/>
    </row>
    <row r="48">
      <c r="A48" s="28" t="s">
        <v>36</v>
      </c>
      <c r="B48" s="29"/>
      <c r="C48" s="29"/>
      <c r="D48" s="29"/>
      <c r="E48" s="29"/>
      <c r="F48" s="30"/>
    </row>
    <row r="49">
      <c r="A49" s="31"/>
      <c r="B49" s="31"/>
      <c r="C49" s="31"/>
      <c r="D49" s="31"/>
      <c r="E49" s="31"/>
      <c r="F49" s="31"/>
    </row>
    <row r="50">
      <c r="A50" s="31" t="s">
        <v>37</v>
      </c>
      <c r="B50" s="31"/>
      <c r="C50" s="31"/>
      <c r="D50" s="31"/>
      <c r="E50" s="31"/>
      <c r="F50" s="31"/>
    </row>
    <row r="51">
      <c r="A51" s="31"/>
      <c r="B51" s="31"/>
      <c r="C51" s="31"/>
      <c r="D51" s="31"/>
      <c r="E51" s="31"/>
      <c r="F51" s="31"/>
    </row>
    <row r="52">
      <c r="A52" s="31" t="s">
        <v>38</v>
      </c>
      <c r="B52" s="31"/>
      <c r="C52" s="31"/>
      <c r="D52" s="31"/>
      <c r="E52" s="31"/>
      <c r="F52" s="31"/>
    </row>
    <row r="53">
      <c r="A53" s="31"/>
      <c r="B53" s="31"/>
      <c r="C53" s="31"/>
      <c r="D53" s="31"/>
      <c r="E53" s="31"/>
      <c r="F53" s="31"/>
    </row>
    <row r="54">
      <c r="A54" s="32" t="s">
        <v>39</v>
      </c>
      <c r="B54" s="33">
        <v>2.776</v>
      </c>
      <c r="C54" s="31"/>
      <c r="D54" s="31"/>
      <c r="E54" s="31"/>
      <c r="F54" s="31"/>
    </row>
    <row r="55">
      <c r="A55" s="32" t="s">
        <v>40</v>
      </c>
      <c r="B55" s="33">
        <v>6.599876</v>
      </c>
      <c r="C55" s="31"/>
      <c r="D55" s="31"/>
      <c r="E55" s="31"/>
      <c r="F55" s="31"/>
    </row>
    <row r="56">
      <c r="A56" s="32" t="s">
        <v>41</v>
      </c>
      <c r="B56" s="33">
        <v>2.896773</v>
      </c>
      <c r="C56" s="31"/>
      <c r="D56" s="31"/>
      <c r="E56" s="31"/>
      <c r="F56" s="31"/>
    </row>
    <row r="57">
      <c r="A57" s="32" t="s">
        <v>42</v>
      </c>
      <c r="B57" s="33">
        <v>4.355217</v>
      </c>
    </row>
    <row r="60">
      <c r="A60" s="19" t="s">
        <v>43</v>
      </c>
      <c r="B60" s="20"/>
      <c r="C60" s="20"/>
      <c r="D60" s="20"/>
      <c r="E60" s="20"/>
    </row>
    <row r="61">
      <c r="A61" s="31" t="s">
        <v>44</v>
      </c>
      <c r="B61" s="31"/>
      <c r="C61" s="31"/>
      <c r="D61" s="31"/>
      <c r="E61" s="31"/>
      <c r="F61" s="31"/>
    </row>
    <row r="62">
      <c r="A62" s="31"/>
      <c r="B62" s="31"/>
      <c r="C62" s="31"/>
      <c r="D62" s="31"/>
      <c r="E62" s="31"/>
      <c r="F62" s="31"/>
    </row>
    <row r="63">
      <c r="A63" s="32" t="s">
        <v>45</v>
      </c>
      <c r="B63" s="34">
        <v>9.55</v>
      </c>
      <c r="C63" s="31"/>
      <c r="D63" s="31"/>
      <c r="E63" s="31"/>
      <c r="F63" s="31"/>
    </row>
    <row r="64">
      <c r="A64" s="35" t="s">
        <v>46</v>
      </c>
      <c r="B64" s="36">
        <v>39.67179</v>
      </c>
      <c r="C64" s="31"/>
      <c r="D64" s="31"/>
      <c r="E64" s="31"/>
      <c r="F64" s="31"/>
    </row>
    <row r="65">
      <c r="A65" s="31"/>
      <c r="B65" s="31"/>
      <c r="C65" s="31"/>
      <c r="D65" s="31"/>
      <c r="E65" s="31"/>
      <c r="F65" s="31"/>
    </row>
  </sheetData>
  <autoFilter ref="$D$2:$D$11">
    <sortState ref="D2:D11">
      <sortCondition ref="D2:D11"/>
    </sortState>
  </autoFilter>
  <drawing r:id="rId1"/>
</worksheet>
</file>