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ogle-Drive\dropbox\uc3m\research\papers\2017\emooc-conference\resources\"/>
    </mc:Choice>
  </mc:AlternateContent>
  <bookViews>
    <workbookView xWindow="0" yWindow="0" windowWidth="20490" windowHeight="7680" firstSheet="2" activeTab="5"/>
  </bookViews>
  <sheets>
    <sheet name="COURSERA-RAW" sheetId="1" r:id="rId1"/>
    <sheet name="COURSERA_EUROPE" sheetId="2" r:id="rId2"/>
    <sheet name="EDX-RAW" sheetId="8" r:id="rId3"/>
    <sheet name="EDX-EUROPE" sheetId="9" r:id="rId4"/>
    <sheet name="SHANGAI-ALUMNI-2016" sheetId="4" r:id="rId5"/>
    <sheet name="METRICS-UNIVERSITY" sheetId="10" r:id="rId6"/>
    <sheet name="METRICS-COUNTRY" sheetId="12" r:id="rId7"/>
  </sheets>
  <definedNames>
    <definedName name="edx_dump" localSheetId="2">'EDX-RAW'!$A$2:$H$101</definedName>
    <definedName name="LOCAL_MYSQL_DATE_FORMAT" hidden="1">" 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2" l="1"/>
  <c r="B12" i="12"/>
  <c r="D12" i="12" s="1"/>
  <c r="C11" i="12"/>
  <c r="B11" i="12"/>
  <c r="D11" i="12" s="1"/>
  <c r="C10" i="12"/>
  <c r="B10" i="12"/>
  <c r="D10" i="12" s="1"/>
  <c r="C9" i="12"/>
  <c r="B9" i="12"/>
  <c r="C8" i="12"/>
  <c r="B8" i="12"/>
  <c r="C7" i="12"/>
  <c r="B7" i="12"/>
  <c r="D7" i="12" s="1"/>
  <c r="C6" i="12"/>
  <c r="B6" i="12"/>
  <c r="D6" i="12" s="1"/>
  <c r="C5" i="12"/>
  <c r="B5" i="12"/>
  <c r="D5" i="12" s="1"/>
  <c r="C4" i="12"/>
  <c r="B4" i="12"/>
  <c r="D4" i="12" s="1"/>
  <c r="C3" i="12"/>
  <c r="B3" i="12"/>
  <c r="D3" i="12" s="1"/>
  <c r="C2" i="12"/>
  <c r="B2" i="12"/>
  <c r="D2" i="12" s="1"/>
  <c r="R13" i="10"/>
  <c r="Q13" i="10"/>
  <c r="R14" i="10"/>
  <c r="Q14" i="10"/>
  <c r="S14" i="10" s="1"/>
  <c r="L37" i="10"/>
  <c r="L29" i="10"/>
  <c r="L36" i="10"/>
  <c r="L10" i="10"/>
  <c r="L32" i="10"/>
  <c r="L4" i="10"/>
  <c r="L18" i="10"/>
  <c r="L21" i="10"/>
  <c r="L11" i="10"/>
  <c r="L22" i="10"/>
  <c r="L14" i="10"/>
  <c r="L15" i="10"/>
  <c r="L35" i="10"/>
  <c r="L33" i="10"/>
  <c r="L3" i="10"/>
  <c r="L12" i="10"/>
  <c r="L8" i="10"/>
  <c r="L5" i="10"/>
  <c r="L17" i="10"/>
  <c r="L16" i="10"/>
  <c r="L20" i="10"/>
  <c r="L26" i="10"/>
  <c r="L7" i="10"/>
  <c r="E29" i="10"/>
  <c r="J29" i="10" s="1"/>
  <c r="K29" i="10" s="1"/>
  <c r="E23" i="10"/>
  <c r="J23" i="10" s="1"/>
  <c r="K23" i="10" s="1"/>
  <c r="E27" i="10"/>
  <c r="J27" i="10" s="1"/>
  <c r="K27" i="10" s="1"/>
  <c r="E25" i="10"/>
  <c r="J25" i="10" s="1"/>
  <c r="K25" i="10" s="1"/>
  <c r="E34" i="10"/>
  <c r="J34" i="10" s="1"/>
  <c r="K34" i="10" s="1"/>
  <c r="E28" i="10"/>
  <c r="J28" i="10" s="1"/>
  <c r="K28" i="10" s="1"/>
  <c r="E19" i="10"/>
  <c r="J19" i="10" s="1"/>
  <c r="K19" i="10" s="1"/>
  <c r="E24" i="10"/>
  <c r="J24" i="10" s="1"/>
  <c r="K24" i="10" s="1"/>
  <c r="E36" i="10"/>
  <c r="J36" i="10" s="1"/>
  <c r="K36" i="10" s="1"/>
  <c r="E13" i="10"/>
  <c r="J13" i="10" s="1"/>
  <c r="K13" i="10" s="1"/>
  <c r="E10" i="10"/>
  <c r="J10" i="10" s="1"/>
  <c r="K10" i="10" s="1"/>
  <c r="E32" i="10"/>
  <c r="J32" i="10" s="1"/>
  <c r="K32" i="10" s="1"/>
  <c r="E4" i="10"/>
  <c r="J4" i="10" s="1"/>
  <c r="K4" i="10" s="1"/>
  <c r="E18" i="10"/>
  <c r="J18" i="10" s="1"/>
  <c r="K18" i="10" s="1"/>
  <c r="E21" i="10"/>
  <c r="J21" i="10" s="1"/>
  <c r="K21" i="10" s="1"/>
  <c r="E11" i="10"/>
  <c r="J11" i="10" s="1"/>
  <c r="K11" i="10" s="1"/>
  <c r="E22" i="10"/>
  <c r="J22" i="10" s="1"/>
  <c r="K22" i="10" s="1"/>
  <c r="E15" i="10"/>
  <c r="J15" i="10" s="1"/>
  <c r="K15" i="10" s="1"/>
  <c r="E35" i="10"/>
  <c r="J35" i="10" s="1"/>
  <c r="K35" i="10" s="1"/>
  <c r="E33" i="10"/>
  <c r="J33" i="10" s="1"/>
  <c r="K33" i="10" s="1"/>
  <c r="E3" i="10"/>
  <c r="J3" i="10" s="1"/>
  <c r="K3" i="10" s="1"/>
  <c r="E6" i="10"/>
  <c r="J6" i="10" s="1"/>
  <c r="K6" i="10" s="1"/>
  <c r="E38" i="10"/>
  <c r="J38" i="10" s="1"/>
  <c r="K38" i="10" s="1"/>
  <c r="E9" i="10"/>
  <c r="J9" i="10" s="1"/>
  <c r="K9" i="10" s="1"/>
  <c r="E31" i="10"/>
  <c r="J31" i="10" s="1"/>
  <c r="K31" i="10" s="1"/>
  <c r="E12" i="10"/>
  <c r="J12" i="10" s="1"/>
  <c r="K12" i="10" s="1"/>
  <c r="E8" i="10"/>
  <c r="J8" i="10" s="1"/>
  <c r="K8" i="10" s="1"/>
  <c r="E30" i="10"/>
  <c r="J30" i="10" s="1"/>
  <c r="K30" i="10" s="1"/>
  <c r="E5" i="10"/>
  <c r="J5" i="10" s="1"/>
  <c r="K5" i="10" s="1"/>
  <c r="E17" i="10"/>
  <c r="J17" i="10" s="1"/>
  <c r="K17" i="10" s="1"/>
  <c r="E16" i="10"/>
  <c r="J16" i="10" s="1"/>
  <c r="K16" i="10" s="1"/>
  <c r="E20" i="10"/>
  <c r="J20" i="10" s="1"/>
  <c r="K20" i="10" s="1"/>
  <c r="E7" i="10"/>
  <c r="J7" i="10" s="1"/>
  <c r="K7" i="10" s="1"/>
  <c r="E37" i="10"/>
  <c r="J37" i="10" s="1"/>
  <c r="K37" i="10" s="1"/>
  <c r="G29" i="10"/>
  <c r="G23" i="10"/>
  <c r="F23" i="10" s="1"/>
  <c r="L23" i="10" s="1"/>
  <c r="G27" i="10"/>
  <c r="F27" i="10" s="1"/>
  <c r="L27" i="10" s="1"/>
  <c r="G25" i="10"/>
  <c r="F25" i="10" s="1"/>
  <c r="L25" i="10" s="1"/>
  <c r="G34" i="10"/>
  <c r="F34" i="10" s="1"/>
  <c r="L34" i="10" s="1"/>
  <c r="G28" i="10"/>
  <c r="F28" i="10" s="1"/>
  <c r="L28" i="10" s="1"/>
  <c r="G19" i="10"/>
  <c r="F19" i="10" s="1"/>
  <c r="L19" i="10" s="1"/>
  <c r="G2" i="10"/>
  <c r="F2" i="10" s="1"/>
  <c r="L2" i="10" s="1"/>
  <c r="G24" i="10"/>
  <c r="F24" i="10" s="1"/>
  <c r="L24" i="10" s="1"/>
  <c r="G36" i="10"/>
  <c r="G13" i="10"/>
  <c r="F13" i="10" s="1"/>
  <c r="L13" i="10" s="1"/>
  <c r="G10" i="10"/>
  <c r="G32" i="10"/>
  <c r="G4" i="10"/>
  <c r="G18" i="10"/>
  <c r="G21" i="10"/>
  <c r="G11" i="10"/>
  <c r="G22" i="10"/>
  <c r="G14" i="10"/>
  <c r="G15" i="10"/>
  <c r="G35" i="10"/>
  <c r="G33" i="10"/>
  <c r="G3" i="10"/>
  <c r="G6" i="10"/>
  <c r="F6" i="10" s="1"/>
  <c r="L6" i="10" s="1"/>
  <c r="G38" i="10"/>
  <c r="F38" i="10" s="1"/>
  <c r="L38" i="10" s="1"/>
  <c r="G9" i="10"/>
  <c r="F9" i="10" s="1"/>
  <c r="L9" i="10" s="1"/>
  <c r="G31" i="10"/>
  <c r="F31" i="10" s="1"/>
  <c r="L31" i="10" s="1"/>
  <c r="G12" i="10"/>
  <c r="G8" i="10"/>
  <c r="G30" i="10"/>
  <c r="F30" i="10" s="1"/>
  <c r="L30" i="10" s="1"/>
  <c r="G5" i="10"/>
  <c r="G17" i="10"/>
  <c r="G16" i="10"/>
  <c r="G20" i="10"/>
  <c r="G26" i="10"/>
  <c r="G7" i="10"/>
  <c r="G37" i="10"/>
  <c r="D9" i="12" l="1"/>
  <c r="D8" i="12"/>
  <c r="S13" i="10"/>
  <c r="D26" i="10"/>
  <c r="E26" i="10" s="1"/>
  <c r="J26" i="10" s="1"/>
  <c r="K26" i="10" s="1"/>
  <c r="D14" i="10"/>
  <c r="E14" i="10" s="1"/>
  <c r="J14" i="10" s="1"/>
  <c r="K14" i="10" s="1"/>
  <c r="D2" i="10"/>
  <c r="E2" i="10" s="1"/>
  <c r="J2" i="10" s="1"/>
  <c r="K2" i="10" s="1"/>
  <c r="B33" i="10"/>
  <c r="B3" i="10"/>
  <c r="B6" i="10"/>
  <c r="B38" i="10"/>
  <c r="B9" i="10"/>
  <c r="B31" i="10"/>
  <c r="B12" i="10"/>
  <c r="B8" i="10"/>
  <c r="B30" i="10"/>
  <c r="B5" i="10"/>
  <c r="B17" i="10"/>
  <c r="B16" i="10"/>
  <c r="B20" i="10"/>
  <c r="B26" i="10"/>
  <c r="B7" i="10"/>
  <c r="B35" i="10"/>
  <c r="B29" i="10"/>
  <c r="B23" i="10"/>
  <c r="B27" i="10"/>
  <c r="B25" i="10"/>
  <c r="B34" i="10"/>
  <c r="B28" i="10"/>
  <c r="B19" i="10"/>
  <c r="B2" i="10"/>
  <c r="B24" i="10"/>
  <c r="B36" i="10"/>
  <c r="B13" i="10"/>
  <c r="B10" i="10"/>
  <c r="B32" i="10"/>
  <c r="B4" i="10"/>
  <c r="B18" i="10"/>
  <c r="B21" i="10"/>
  <c r="B11" i="10"/>
  <c r="B22" i="10"/>
  <c r="B14" i="10"/>
  <c r="B15" i="10"/>
  <c r="B37" i="10"/>
  <c r="C4" i="9"/>
  <c r="B82" i="2"/>
</calcChain>
</file>

<file path=xl/connections.xml><?xml version="1.0" encoding="utf-8"?>
<connections xmlns="http://schemas.openxmlformats.org/spreadsheetml/2006/main">
  <connection id="1" name="edx-dump" type="6" refreshedVersion="6" background="1" saveData="1">
    <textPr sourceFile="H:\Google-Drive\dropbox\uc3m\research\papers\2017\emooc-conference\resources\edx-dump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<sst xmlns="http://schemas.openxmlformats.org/spreadsheetml/2006/main" count="5799" uniqueCount="2796">
  <si>
    <t>course_name</t>
  </si>
  <si>
    <t>course_language</t>
  </si>
  <si>
    <t>course_short_name</t>
  </si>
  <si>
    <t>categories</t>
  </si>
  <si>
    <t>universities</t>
  </si>
  <si>
    <t>categories_name</t>
  </si>
  <si>
    <t>universities_name</t>
  </si>
  <si>
    <t>course_url</t>
  </si>
  <si>
    <t>sharedcount_metrics</t>
  </si>
  <si>
    <t>twitter_count</t>
  </si>
  <si>
    <t>linkedin_count</t>
  </si>
  <si>
    <t>facebook_count</t>
  </si>
  <si>
    <t>Contraception: Choices, Culture and Consequences</t>
  </si>
  <si>
    <t>en</t>
  </si>
  <si>
    <t>contraception</t>
  </si>
  <si>
    <t>[3, 8]</t>
  </si>
  <si>
    <t>[10]</t>
  </si>
  <si>
    <t>[Medicine, Health &amp; Society]</t>
  </si>
  <si>
    <t>[University of California, San Francisco]</t>
  </si>
  <si>
    <t>https://www.coursera.org/course/contraception</t>
  </si>
  <si>
    <t>{u'StumbleUpon': 0, u'Reddit': 0, u'Delicious': 0, u'Pinterest': 5, u'Twitter': 0, u'Diggs': 0, u'LinkedIn': 3, u'Facebook': {u'total_count': 1062, u'comment_count': 0, u'share_count': 1062}, u'GooglePlusOne': 10987, u'Buzz': 0}</t>
  </si>
  <si>
    <t>Introduction to Computational Arts: Processing</t>
  </si>
  <si>
    <t>compartsprocessing</t>
  </si>
  <si>
    <t>[1, 4, 18, 22]</t>
  </si>
  <si>
    <t>[117]</t>
  </si>
  <si>
    <t>[Computer Science: Theory, Information, Tech &amp; Design, Music, Film, and Audio, Arts]</t>
  </si>
  <si>
    <t>[The State University of New York]</t>
  </si>
  <si>
    <t>https://www.coursera.org/course/compartsprocessing</t>
  </si>
  <si>
    <t>{u'StumbleUpon': 0, u'Reddit': 0, u'Delicious': 0, u'Pinterest': 6, u'Twitter': 0, u'Diggs': 0, u'LinkedIn': 1, u'Facebook': {u'total_count': 88, u'comment_count': 0, u'share_count': 88}, u'GooglePlusOne': 0, u'Buzz': 0}</t>
  </si>
  <si>
    <t>Introduction to Computing è®¡ç®—æ¦‚è®ºA</t>
  </si>
  <si>
    <t>zh-cn</t>
  </si>
  <si>
    <t>pkuic</t>
  </si>
  <si>
    <t>[1, 12]</t>
  </si>
  <si>
    <t>[163]</t>
  </si>
  <si>
    <t>[Computer Science: Theory, Computer Science: Software Engineering]</t>
  </si>
  <si>
    <t>[Peking University]</t>
  </si>
  <si>
    <t>https://www.coursera.org/course/pkuic</t>
  </si>
  <si>
    <t>{u'StumbleUpon': 0, u'Reddit': 0, u'Delicious': 0, u'Pinterest': 0, u'Twitter': 0, u'Diggs': 0, u'LinkedIn': 0, u'Facebook': {u'total_count': 101, u'comment_count': 0, u'share_count': 101}, u'GooglePlusOne': 36573, u'Buzz': 0}</t>
  </si>
  <si>
    <t>Global Perspectives on Sexual and Reproductive Health and Rights (SRHR)</t>
  </si>
  <si>
    <t>globalsrhr</t>
  </si>
  <si>
    <t>[3, 8, 20]</t>
  </si>
  <si>
    <t>[199]</t>
  </si>
  <si>
    <t>[Medicine, Health &amp; Society, Social Sciences]</t>
  </si>
  <si>
    <t>[Lund University]</t>
  </si>
  <si>
    <t>https://www.coursera.org/course/globalsrhr</t>
  </si>
  <si>
    <t>{u'StumbleUpon': 0, u'Reddit': 0, u'Delicious': 0, u'Pinterest': 4, u'Twitter': 0, u'Diggs': 0, u'LinkedIn': 150, u'Facebook': {u'total_count': 1062, u'comment_count': 0, u'share_count': 1062}, u'GooglePlusOne': 0, u'Buzz': 0}</t>
  </si>
  <si>
    <t>Writing II: Rhetorical Composing</t>
  </si>
  <si>
    <t>writing2</t>
  </si>
  <si>
    <t>[6, 14]</t>
  </si>
  <si>
    <t>[28]</t>
  </si>
  <si>
    <t>[Humanities , Education]</t>
  </si>
  <si>
    <t>[The Ohio State University]</t>
  </si>
  <si>
    <t>https://www.coursera.org/course/writing2</t>
  </si>
  <si>
    <t>{u'StumbleUpon': 0, u'Reddit': 0, u'Delicious': 0, u'Pinterest': 114, u'Twitter': 0, u'Diggs': 0, u'LinkedIn': 10, u'Facebook': {u'total_count': 1062, u'comment_count': 0, u'share_count': 1062}, u'GooglePlusOne': 0, u'Buzz': 0}</t>
  </si>
  <si>
    <t>American Health Policy: The Affordable Care Act and the Future of Health Care Reform (Part II of II)</t>
  </si>
  <si>
    <t>ushealthcarereform</t>
  </si>
  <si>
    <t>[2, 8]</t>
  </si>
  <si>
    <t>[6]</t>
  </si>
  <si>
    <t>[Economics &amp; Finance, Health &amp; Society]</t>
  </si>
  <si>
    <t>[University of Pennsylvania]</t>
  </si>
  <si>
    <t>https://www.coursera.org/course/ushealthcarereform</t>
  </si>
  <si>
    <t>{u'StumbleUpon': 0, u'Reddit': 0, u'Delicious': 0, u'Pinterest': 0, u'Twitter': 0, u'Diggs': 0, u'LinkedIn': 2, u'Facebook': {u'total_count': 41, u'comment_count': 0, u'share_count': 41}, u'GooglePlusOne': 0, u'Buzz': 0}</t>
  </si>
  <si>
    <t>Introduction to Human Behavioral Genetics</t>
  </si>
  <si>
    <t>behavioralgenetics</t>
  </si>
  <si>
    <t>[8, 10, 20]</t>
  </si>
  <si>
    <t>[50]</t>
  </si>
  <si>
    <t>[Health &amp; Society, Biology &amp; Life Sciences, Social Sciences]</t>
  </si>
  <si>
    <t>[University of Minnesota]</t>
  </si>
  <si>
    <t>https://www.coursera.org/course/behavioralgenetics</t>
  </si>
  <si>
    <t>{u'StumbleUpon': 0, u'Reddit': 0, u'Delicious': 0, u'Pinterest': 12, u'Twitter': 0, u'Diggs': 0, u'LinkedIn': 3, u'Facebook': {u'total_count': 88, u'comment_count': 0, u'share_count': 88}, u'GooglePlusOne': 0, u'Buzz': 0}</t>
  </si>
  <si>
    <t>An Introduction to Interactive Programming in Python</t>
  </si>
  <si>
    <t>interactivepython</t>
  </si>
  <si>
    <t>[12]</t>
  </si>
  <si>
    <t>[13]</t>
  </si>
  <si>
    <t>[Computer Science: Software Engineering]</t>
  </si>
  <si>
    <t>[Rice University]</t>
  </si>
  <si>
    <t>https://www.coursera.org/course/interactivepython</t>
  </si>
  <si>
    <t>{u'StumbleUpon': 0, u'Reddit': 0, u'Delicious': 0, u'Pinterest': 55, u'Twitter': 0, u'Diggs': 0, u'LinkedIn': 9801, u'Facebook': {u'total_count': 1002, u'comment_count': 0, u'share_count': 1002}, u'GooglePlusOne': 0, u'Buzz': 0}</t>
  </si>
  <si>
    <t>Social Entrepreneurship</t>
  </si>
  <si>
    <t>socialentrepeneur</t>
  </si>
  <si>
    <t>[2, 13, 20]</t>
  </si>
  <si>
    <t>[175]</t>
  </si>
  <si>
    <t>[Economics &amp; Finance, Business &amp; Management, Social Sciences]</t>
  </si>
  <si>
    <t>[Copenhagen Business School]</t>
  </si>
  <si>
    <t>https://www.coursera.org/course/socialentrepeneur</t>
  </si>
  <si>
    <t>{u'StumbleUpon': 0, u'Reddit': 0, u'Delicious': 0, u'Pinterest': 12, u'Twitter': 0, u'Diggs': 0, u'LinkedIn': 9801, u'Facebook': {u'total_count': 1062, u'comment_count': 0, u'share_count': 1062}, u'GooglePlusOne': 11818, u'Buzz': 0}</t>
  </si>
  <si>
    <t>TecnologÃ­as de informaciÃ³n y comunicaciÃ³n en la educaciÃ³n</t>
  </si>
  <si>
    <t>es</t>
  </si>
  <si>
    <t>ticyeducacion</t>
  </si>
  <si>
    <t>[14]</t>
  </si>
  <si>
    <t>[58]</t>
  </si>
  <si>
    <t>[Education]</t>
  </si>
  <si>
    <t>[Universidad Nacional AutÃ³noma de MÃ©xico]</t>
  </si>
  <si>
    <t>https://www.coursera.org/course/ticyeducacion</t>
  </si>
  <si>
    <t>{u'StumbleUpon': 0, u'Reddit': 0, u'Delicious': 0, u'Pinterest': 5, u'Twitter': 0, u'Diggs': 0, u'LinkedIn': 39, u'Facebook': {u'total_count': 1062, u'comment_count': 0, u'share_count': 1062}, u'GooglePlusOne': 11818, u'Buzz': 0}</t>
  </si>
  <si>
    <t>Exploring Quantum Physics</t>
  </si>
  <si>
    <t>eqp</t>
  </si>
  <si>
    <t>[23]</t>
  </si>
  <si>
    <t>[32]</t>
  </si>
  <si>
    <t>[Physics]</t>
  </si>
  <si>
    <t>[University of Maryland, College Park]</t>
  </si>
  <si>
    <t>https://www.coursera.org/course/eqp</t>
  </si>
  <si>
    <t>{u'StumbleUpon': 0, u'Reddit': 0, u'Delicious': 0, u'Pinterest': 15, u'Twitter': 0, u'Diggs': 0, u'LinkedIn': 17, u'Facebook': {u'total_count': 1062, u'comment_count': 0, u'share_count': 1062}, u'GooglePlusOne': 36573, u'Buzz': 0}</t>
  </si>
  <si>
    <t>Animal Behaviour and Welfare</t>
  </si>
  <si>
    <t>animal</t>
  </si>
  <si>
    <t>[The University of Edinburgh]</t>
  </si>
  <si>
    <t>https://www.coursera.org/course/animal</t>
  </si>
  <si>
    <t>{u'StumbleUpon': 0, u'Reddit': 0, u'Delicious': 0, u'Pinterest': 3, u'Twitter': 0, u'Diggs': 0, u'LinkedIn': 39, u'Facebook': {u'total_count': 1479, u'comment_count': 0, u'share_count': 1479}, u'GooglePlusOne': 53, u'Buzz': 0}</t>
  </si>
  <si>
    <t>Mathematical Methods for Quantitative Finance</t>
  </si>
  <si>
    <t>mathematicalmethods</t>
  </si>
  <si>
    <t>[2, 5, 13]</t>
  </si>
  <si>
    <t>[15]</t>
  </si>
  <si>
    <t>[Economics &amp; Finance, Mathematics, Business &amp; Management]</t>
  </si>
  <si>
    <t>[University of Washington]</t>
  </si>
  <si>
    <t>https://www.coursera.org/course/mathematicalmethods</t>
  </si>
  <si>
    <t>{u'StumbleUpon': 0, u'Reddit': 0, u'Delicious': 0, u'Pinterest': 5, u'Twitter': 0, u'Diggs': 0, u'LinkedIn': 27, u'Facebook': {u'total_count': 88, u'comment_count': 0, u'share_count': 88}, u'GooglePlusOne': 0, u'Buzz': 0}</t>
  </si>
  <si>
    <t>è‰ºæœ¯å²</t>
  </si>
  <si>
    <t>arthistory</t>
  </si>
  <si>
    <t>[22]</t>
  </si>
  <si>
    <t>[Arts]</t>
  </si>
  <si>
    <t>https://www.coursera.org/course/arthistory</t>
  </si>
  <si>
    <t>{u'StumbleUpon': 0, u'Reddit': 0, u'Delicious': 0, u'Pinterest': 0, u'Twitter': 0, u'Diggs': 0, u'LinkedIn': 0, u'Facebook': {u'total_count': 312, u'comment_count': 0, u'share_count': 312}, u'GooglePlusOne': 0, u'Buzz': 0}</t>
  </si>
  <si>
    <t>E-learning and Digital Cultures</t>
  </si>
  <si>
    <t>edc</t>
  </si>
  <si>
    <t>https://www.coursera.org/course/edc</t>
  </si>
  <si>
    <t>{u'StumbleUpon': 0, u'Reddit': 0, u'Delicious': 0, u'Pinterest': 240, u'Twitter': 0, u'Diggs': 0, u'LinkedIn': 9801, u'Facebook': {u'total_count': 88, u'comment_count': 0, u'share_count': 88}, u'GooglePlusOne': 0, u'Buzz': 0}</t>
  </si>
  <si>
    <t>Marriage and the Movies: A History</t>
  </si>
  <si>
    <t>marriageandmovies</t>
  </si>
  <si>
    <t>[6, 18]</t>
  </si>
  <si>
    <t>[34]</t>
  </si>
  <si>
    <t>[Humanities , Music, Film, and Audio]</t>
  </si>
  <si>
    <t>[Wesleyan University]</t>
  </si>
  <si>
    <t>https://www.coursera.org/course/marriageandmovies</t>
  </si>
  <si>
    <t>{u'StumbleUpon': 0, u'Reddit': 0, u'Delicious': 0, u'Pinterest': 4, u'Twitter': 0, u'Diggs': 0, u'LinkedIn': 1, u'Facebook': {u'total_count': 88, u'comment_count': 0, u'share_count': 88}, u'GooglePlusOne': 36573, u'Buzz': 0}</t>
  </si>
  <si>
    <t>Understanding China, 1700-2000: A Data Analytic Approach, Part 1</t>
  </si>
  <si>
    <t>newchinahistory1</t>
  </si>
  <si>
    <t>[6, 20]</t>
  </si>
  <si>
    <t>[35]</t>
  </si>
  <si>
    <t>[Humanities , Social Sciences]</t>
  </si>
  <si>
    <t>[The Hong Kong University of Science and Technology]</t>
  </si>
  <si>
    <t>https://www.coursera.org/course/newchinahistory1</t>
  </si>
  <si>
    <t>{u'StumbleUpon': 0, u'Reddit': 0, u'Delicious': 0, u'Pinterest': 1, u'Twitter': 0, u'Diggs': 0, u'LinkedIn': 7, u'Facebook': {u'total_count': 88, u'comment_count': 0, u'share_count': 88}, u'GooglePlusOne': 10987, u'Buzz': 0}</t>
  </si>
  <si>
    <t>Financing for Development</t>
  </si>
  <si>
    <t>fin4devmooc</t>
  </si>
  <si>
    <t>[2, 13]</t>
  </si>
  <si>
    <t>[73]</t>
  </si>
  <si>
    <t>[Economics &amp; Finance, Business &amp; Management]</t>
  </si>
  <si>
    <t>[The World Bank Group]</t>
  </si>
  <si>
    <t>https://www.coursera.org/course/fin4devmooc</t>
  </si>
  <si>
    <t>{u'StumbleUpon': 0, u'Reddit': 0, u'Delicious': 0, u'Pinterest': 1, u'Twitter': 0, u'Diggs': 0, u'LinkedIn': 481, u'Facebook': {u'total_count': 1062, u'comment_count': 0, u'share_count': 1062}, u'GooglePlusOne': 0, u'Buzz': 0}</t>
  </si>
  <si>
    <t>Fundamentos de la escritura en espaÃ±ol</t>
  </si>
  <si>
    <t>escrituraesp</t>
  </si>
  <si>
    <t>[6, 14, 20]</t>
  </si>
  <si>
    <t>[62]</t>
  </si>
  <si>
    <t>[Humanities , Education, Social Sciences]</t>
  </si>
  <si>
    <t>[TecnolÃ³gico de Monterrey]</t>
  </si>
  <si>
    <t>https://www.coursera.org/course/escrituraesp</t>
  </si>
  <si>
    <t>{u'StumbleUpon': 0, u'Reddit': 0, u'Delicious': 0, u'Pinterest': 4, u'Twitter': 0, u'Diggs': 0, u'LinkedIn': 21, u'Facebook': {u'total_count': 3, u'comment_count': 0, u'share_count': 3}, u'GooglePlusOne': 0, u'Buzz': 0}</t>
  </si>
  <si>
    <t>Antimicrobial Stewardship: Optimization of Antibiotic Practices</t>
  </si>
  <si>
    <t>antimicrobial</t>
  </si>
  <si>
    <t>[3]</t>
  </si>
  <si>
    <t>[1]</t>
  </si>
  <si>
    <t>[Medicine]</t>
  </si>
  <si>
    <t>[Stanford University]</t>
  </si>
  <si>
    <t>https://www.coursera.org/course/antimicrobial</t>
  </si>
  <si>
    <t>{u'StumbleUpon': 0, u'Reddit': 0, u'Delicious': 0, u'Pinterest': 1, u'Twitter': 0, u'Diggs': 0, u'LinkedIn': 17, u'Facebook': {u'total_count': 88, u'comment_count': 0, u'share_count': 88}, u'GooglePlusOne': 0, u'Buzz': 0}</t>
  </si>
  <si>
    <t>Economic Issues, Food &amp; You</t>
  </si>
  <si>
    <t>ecfoodandyou</t>
  </si>
  <si>
    <t>[2, 19]</t>
  </si>
  <si>
    <t>[31]</t>
  </si>
  <si>
    <t>[Economics &amp; Finance, Food and Nutrition]</t>
  </si>
  <si>
    <t>[University of Florida]</t>
  </si>
  <si>
    <t>https://www.coursera.org/course/ecfoodandyou</t>
  </si>
  <si>
    <t>{u'StumbleUpon': 0, u'Reddit': 0, u'Delicious': 0, u'Pinterest': 14, u'Twitter': 0, u'Diggs': 0, u'LinkedIn': 4, u'Facebook': {u'total_count': 88, u'comment_count': 0, u'share_count': 88}, u'GooglePlusOne': 0, u'Buzz': 0}</t>
  </si>
  <si>
    <t>Engaging Students through Cooperative Learning</t>
  </si>
  <si>
    <t>cooperativelearning</t>
  </si>
  <si>
    <t>[14, 26]</t>
  </si>
  <si>
    <t>[8]</t>
  </si>
  <si>
    <t>[Education, Teacher Professional Development]</t>
  </si>
  <si>
    <t>[Johns Hopkins University]</t>
  </si>
  <si>
    <t>https://www.coursera.org/course/cooperativelearning</t>
  </si>
  <si>
    <t>{u'StumbleUpon': 0, u'Reddit': 0, u'Delicious': 0, u'Pinterest': 8, u'Twitter': 0, u'Diggs': 0, u'LinkedIn': 4, u'Facebook': {u'total_count': 144, u'comment_count': 0, u'share_count': 144}, u'GooglePlusOne': 0, u'Buzz': 0}</t>
  </si>
  <si>
    <t>The Finite Element Method for Problems in Physics</t>
  </si>
  <si>
    <t>finiteelementmethods</t>
  </si>
  <si>
    <t>[5, 15, 23]</t>
  </si>
  <si>
    <t>[Mathematics, Engineering, Physics]</t>
  </si>
  <si>
    <t>[University of Michigan]</t>
  </si>
  <si>
    <t>https://www.coursera.org/course/finiteelementmethods</t>
  </si>
  <si>
    <t>{u'StumbleUpon': 0, u'Reddit': 0, u'Delicious': 0, u'Pinterest': 0, u'Twitter': 0, u'Diggs': 0, u'LinkedIn': 11, u'Facebook': {u'total_count': 24, u'comment_count': 0, u'share_count': 24}, u'GooglePlusOne': 241, u'Buzz': 0}</t>
  </si>
  <si>
    <t>Mobile and Ubiquitous Computing</t>
  </si>
  <si>
    <t>uidesign2</t>
  </si>
  <si>
    <t>[4]</t>
  </si>
  <si>
    <t>[9]</t>
  </si>
  <si>
    <t>[Information, Tech &amp; Design]</t>
  </si>
  <si>
    <t>[Georgia Institute of Technology]</t>
  </si>
  <si>
    <t>https://www.coursera.org/course/uidesign2</t>
  </si>
  <si>
    <t>{u'StumbleUpon': 0, u'Reddit': 0, u'Delicious': 0, u'Pinterest': 0, u'Twitter': 0, u'Diggs': 0, u'LinkedIn': 0, u'Facebook': {u'total_count': 11, u'comment_count': 0, u'share_count': 11}, u'GooglePlusOne': 0, u'Buzz': 0}</t>
  </si>
  <si>
    <t>Tinkering Fundamentals: A Constructionist Approach to STEM Learning</t>
  </si>
  <si>
    <t>tinkering</t>
  </si>
  <si>
    <t>[4, 14, 26]</t>
  </si>
  <si>
    <t>[108]</t>
  </si>
  <si>
    <t>[Information, Tech &amp; Design, Education, Teacher Professional Development]</t>
  </si>
  <si>
    <t>[Exploratorium]</t>
  </si>
  <si>
    <t>https://www.coursera.org/course/tinkering</t>
  </si>
  <si>
    <t>{u'StumbleUpon': 0, u'Reddit': 0, u'Delicious': 0, u'Pinterest': 81, u'Twitter': 0, u'Diggs': 0, u'LinkedIn': 16, u'Facebook': {u'total_count': 88, u'comment_count': 0, u'share_count': 88}, u'GooglePlusOne': 11818, u'Buzz': 0}</t>
  </si>
  <si>
    <t>AIDS</t>
  </si>
  <si>
    <t>aids</t>
  </si>
  <si>
    <t>[3, 8, 10]</t>
  </si>
  <si>
    <t>[Medicine, Health &amp; Society, Biology &amp; Life Sciences]</t>
  </si>
  <si>
    <t>[Emory University]</t>
  </si>
  <si>
    <t>https://www.coursera.org/course/aids</t>
  </si>
  <si>
    <t>{u'StumbleUpon': 0, u'Reddit': 0, u'Delicious': 0, u'Pinterest': 4, u'Twitter': 0, u'Diggs': 0, u'LinkedIn': 4, u'Facebook': {u'total_count': 88, u'comment_count': 0, u'share_count': 88}, u'GooglePlusOne': 0, u'Buzz': 0}</t>
  </si>
  <si>
    <t>Pensamiento algorÃ­tmico</t>
  </si>
  <si>
    <t>pealgoritmico</t>
  </si>
  <si>
    <t>[1, 14]</t>
  </si>
  <si>
    <t>[Computer Science: Theory, Education]</t>
  </si>
  <si>
    <t>https://www.coursera.org/course/pealgoritmico</t>
  </si>
  <si>
    <t>{u'StumbleUpon': 0, u'Reddit': 0, u'Delicious': 0, u'Pinterest': 3, u'Twitter': 0, u'Diggs': 0, u'LinkedIn': 3, u'Facebook': {u'total_count': 88, u'comment_count': 0, u'share_count': 88}, u'GooglePlusOne': 36573, u'Buzz': 0}</t>
  </si>
  <si>
    <t>Asset Pricing, Part 2</t>
  </si>
  <si>
    <t>assetpricing2</t>
  </si>
  <si>
    <t>[102]</t>
  </si>
  <si>
    <t>[The University of Chicago]</t>
  </si>
  <si>
    <t>https://www.coursera.org/course/assetpricing2</t>
  </si>
  <si>
    <t>{u'StumbleUpon': 0, u'Reddit': 0, u'Delicious': 0, u'Pinterest': 0, u'Twitter': 0, u'Diggs': 0, u'LinkedIn': 0, u'Facebook': {u'total_count': 88, u'comment_count': 0, u'share_count': 88}, u'GooglePlusOne': 36573, u'Buzz': 0}</t>
  </si>
  <si>
    <t>Disaster Preparedness for the Health Care Professional</t>
  </si>
  <si>
    <t>disasterpreparedness</t>
  </si>
  <si>
    <t>https://www.coursera.org/course/disasterpreparedness</t>
  </si>
  <si>
    <t>{u'StumbleUpon': 0, u'Reddit': 0, u'Delicious': 0, u'Pinterest': 3, u'Twitter': 0, u'Diggs': 0, u'LinkedIn': 147, u'Facebook': {u'total_count': 3, u'comment_count': 0, u'share_count': 3}, u'GooglePlusOne': 11818, u'Buzz': 0}</t>
  </si>
  <si>
    <t>Better Leader, Richer Life</t>
  </si>
  <si>
    <t>totalleadership</t>
  </si>
  <si>
    <t>[8, 13, 14, 20]</t>
  </si>
  <si>
    <t>[Health &amp; Society, Business &amp; Management, Education, Social Sciences]</t>
  </si>
  <si>
    <t>https://www.coursera.org/course/totalleadership</t>
  </si>
  <si>
    <t>{u'StumbleUpon': 0, u'Reddit': 0, u'Delicious': 0, u'Pinterest': 11, u'Twitter': 0, u'Diggs': 0, u'LinkedIn': 9801, u'Facebook': {u'total_count': 1062, u'comment_count': 0, u'share_count': 1062}, u'GooglePlusOne': 36573, u'Buzz': 0}</t>
  </si>
  <si>
    <t>Preparing for the AP* Statistics Exam</t>
  </si>
  <si>
    <t>apstat</t>
  </si>
  <si>
    <t>[5, 16]</t>
  </si>
  <si>
    <t>[119]</t>
  </si>
  <si>
    <t>[Mathematics, Statistics and Data Analysis]</t>
  </si>
  <si>
    <t>[University of Houston System]</t>
  </si>
  <si>
    <t>https://www.coursera.org/course/apstat</t>
  </si>
  <si>
    <t>{u'StumbleUpon': 0, u'Reddit': 0, u'Delicious': 0, u'Pinterest': 1, u'Twitter': 0, u'Diggs': 0, u'LinkedIn': 0, u'Facebook': {u'total_count': 88, u'comment_count': 0, u'share_count': 88}, u'GooglePlusOne': 36573, u'Buzz': 0}</t>
  </si>
  <si>
    <t>FLOW Education: Facilitating Learning through Outdoor Watershed Education</t>
  </si>
  <si>
    <t>watershed</t>
  </si>
  <si>
    <t>[154]</t>
  </si>
  <si>
    <t>[National Geographic Society]</t>
  </si>
  <si>
    <t>https://www.coursera.org/course/watershed</t>
  </si>
  <si>
    <t>{u'StumbleUpon': 0, u'Reddit': 0, u'Delicious': 0, u'Pinterest': 13, u'Twitter': 0, u'Diggs': 0, u'LinkedIn': 3, u'Facebook': {u'total_count': 88, u'comment_count': 0, u'share_count': 88}, u'GooglePlusOne': 0, u'Buzz': 0}</t>
  </si>
  <si>
    <t>Programming for Everybody (Python)</t>
  </si>
  <si>
    <t>pythonlearn</t>
  </si>
  <si>
    <t>[4, 12]</t>
  </si>
  <si>
    <t>[Information, Tech &amp; Design, Computer Science: Software Engineering]</t>
  </si>
  <si>
    <t>https://www.coursera.org/course/pythonlearn</t>
  </si>
  <si>
    <t>{u'StumbleUpon': 0, u'Reddit': 0, u'Delicious': 0, u'Pinterest': 437, u'Twitter': 0, u'Diggs': 0, u'LinkedIn': 9801, u'Facebook': {u'total_count': 6405, u'comment_count': 0, u'share_count': 6405}, u'GooglePlusOne': 174, u'Buzz': 0}</t>
  </si>
  <si>
    <t>Fundamentos e Linguagem de NegÃ³cios: Contabilidade (The Blue Side Up)</t>
  </si>
  <si>
    <t>pt-br</t>
  </si>
  <si>
    <t>linguanegocios</t>
  </si>
  <si>
    <t>[221]</t>
  </si>
  <si>
    <t>[Universidade de SÃ£o Paulo]</t>
  </si>
  <si>
    <t>https://www.coursera.org/course/linguanegocios</t>
  </si>
  <si>
    <t>{u'StumbleUpon': 0, u'Reddit': 0, u'Delicious': 0, u'Pinterest': 0, u'Twitter': 0, u'Diggs': 0, u'LinkedIn': 4, u'Facebook': {u'total_count': 88, u'comment_count': 0, u'share_count': 88}, u'GooglePlusOne': 0, u'Buzz': 0}</t>
  </si>
  <si>
    <t>Discrete Optimization</t>
  </si>
  <si>
    <t>optimization</t>
  </si>
  <si>
    <t>[17]</t>
  </si>
  <si>
    <t>[33]</t>
  </si>
  <si>
    <t>[Computer Science: Artificial Intelligence]</t>
  </si>
  <si>
    <t>[The University of Melbourne]</t>
  </si>
  <si>
    <t>https://www.coursera.org/course/optimization</t>
  </si>
  <si>
    <t>{u'StumbleUpon': 0, u'Reddit': 0, u'Delicious': 0, u'Pinterest': 2, u'Twitter': 0, u'Diggs': 0, u'LinkedIn': 68, u'Facebook': {u'total_count': 88, u'comment_count': 0, u'share_count': 88}, u'GooglePlusOne': 0, u'Buzz': 0}</t>
  </si>
  <si>
    <t>Water Supply and Sanitation Policy in Developing Countries</t>
  </si>
  <si>
    <t>water</t>
  </si>
  <si>
    <t>[2, 8, 13]</t>
  </si>
  <si>
    <t>[147]</t>
  </si>
  <si>
    <t>[Economics &amp; Finance, Health &amp; Society, Business &amp; Management]</t>
  </si>
  <si>
    <t>[University of Manchester   ]</t>
  </si>
  <si>
    <t>https://www.coursera.org/course/water</t>
  </si>
  <si>
    <t>{u'StumbleUpon': 0, u'Reddit': 0, u'Delicious': 0, u'Pinterest': 0, u'Twitter': 0, u'Diggs': 0, u'LinkedIn': 185, u'Facebook': {u'total_count': 1062, u'comment_count': 0, u'share_count': 1062}, u'GooglePlusOne': 36573, u'Buzz': 0}</t>
  </si>
  <si>
    <t>Introduction to Art: Concepts &amp; Techniques</t>
  </si>
  <si>
    <t>art</t>
  </si>
  <si>
    <t>[6, 22]</t>
  </si>
  <si>
    <t>[51]</t>
  </si>
  <si>
    <t>[Humanities , Arts]</t>
  </si>
  <si>
    <t>[The Pennsylvania State University]</t>
  </si>
  <si>
    <t>https://www.coursera.org/course/art</t>
  </si>
  <si>
    <t>{u'StumbleUpon': 0, u'Reddit': 0, u'Delicious': 0, u'Pinterest': 149, u'Twitter': 0, u'Diggs': 0, u'LinkedIn': 7, u'Facebook': {u'total_count': 1062, u'comment_count': 0, u'share_count': 1062}, u'GooglePlusOne': 11818, u'Buzz': 0}</t>
  </si>
  <si>
    <t>Deciphering Secrets: Unlocking the Manuscripts of Medieval Spain</t>
  </si>
  <si>
    <t>medievalspain</t>
  </si>
  <si>
    <t>[126]</t>
  </si>
  <si>
    <t>[Humanities ]</t>
  </si>
  <si>
    <t>[University of Colorado System]</t>
  </si>
  <si>
    <t>https://www.coursera.org/course/medievalspain</t>
  </si>
  <si>
    <t>{u'StumbleUpon': 0, u'Reddit': 0, u'Delicious': 0, u'Pinterest': 0, u'Twitter': 0, u'Diggs': 0, u'LinkedIn': 15, u'Facebook': {u'total_count': 1062, u'comment_count': 0, u'share_count': 1062}, u'GooglePlusOne': 0, u'Buzz': 0}</t>
  </si>
  <si>
    <t>åª’ä»‹æ‰¹è¯„:ç†è®ºä¸Žæ–¹æ³• Media Criticism: Theory and Method</t>
  </si>
  <si>
    <t>sjtujc331</t>
  </si>
  <si>
    <t>[150]</t>
  </si>
  <si>
    <t>[Shanghai Jiao Tong University]</t>
  </si>
  <si>
    <t>https://www.coursera.org/course/sjtujc331</t>
  </si>
  <si>
    <t>{u'StumbleUpon': 0, u'Reddit': 0, u'Delicious': 0, u'Pinterest': 0, u'Twitter': 0, u'Diggs': 0, u'LinkedIn': 1, u'Facebook': {u'total_count': 88, u'comment_count': 0, u'share_count': 88}, u'GooglePlusOne': 0, u'Buzz': 0}</t>
  </si>
  <si>
    <t>Statistics One</t>
  </si>
  <si>
    <t>stats1</t>
  </si>
  <si>
    <t>[16]</t>
  </si>
  <si>
    <t>[Statistics and Data Analysis]</t>
  </si>
  <si>
    <t>[Princeton University]</t>
  </si>
  <si>
    <t>https://www.coursera.org/course/stats1</t>
  </si>
  <si>
    <t>{u'StumbleUpon': 0, u'Reddit': 0, u'Delicious': 0, u'Pinterest': 49, u'Twitter': 0, u'Diggs': 0, u'LinkedIn': 151, u'Facebook': {u'total_count': 1062, u'comment_count': 0, u'share_count': 1062}, u'GooglePlusOne': 0, u'Buzz': 0}</t>
  </si>
  <si>
    <t>Asset Pricing, Part 1</t>
  </si>
  <si>
    <t>assetpricing</t>
  </si>
  <si>
    <t>https://www.coursera.org/course/assetpricing</t>
  </si>
  <si>
    <t>{u'StumbleUpon': 0, u'Reddit': 0, u'Delicious': 0, u'Pinterest': 1, u'Twitter': 0, u'Diggs': 0, u'LinkedIn': 43, u'Facebook': {u'total_count': 3, u'comment_count': 0, u'share_count': 3}, u'GooglePlusOne': 0, u'Buzz': 0}</t>
  </si>
  <si>
    <t>Automata</t>
  </si>
  <si>
    <t>automata</t>
  </si>
  <si>
    <t>[Computer Science: Theory]</t>
  </si>
  <si>
    <t>https://www.coursera.org/course/automata</t>
  </si>
  <si>
    <t>{u'StumbleUpon': 0, u'Reddit': 0, u'Delicious': 0, u'Pinterest': 4, u'Twitter': 0, u'Diggs': 0, u'LinkedIn': 100, u'Facebook': {u'total_count': 1062, u'comment_count': 0, u'share_count': 1062}, u'GooglePlusOne': 0, u'Buzz': 0}</t>
  </si>
  <si>
    <t>Massively Multivariable Open Online Calculus Course</t>
  </si>
  <si>
    <t>m2o2c2</t>
  </si>
  <si>
    <t>[5]</t>
  </si>
  <si>
    <t>[Mathematics]</t>
  </si>
  <si>
    <t>https://www.coursera.org/course/m2o2c2</t>
  </si>
  <si>
    <t>{u'StumbleUpon': 0, u'Reddit': 0, u'Delicious': 0, u'Pinterest': 0, u'Twitter': 0, u'Diggs': 0, u'LinkedIn': 0, u'Facebook': {u'total_count': 88, u'comment_count': 0, u'share_count': 88}, u'GooglePlusOne': 0, u'Buzz': 0}</t>
  </si>
  <si>
    <t>Equine Nutrition</t>
  </si>
  <si>
    <t>equinenutrition</t>
  </si>
  <si>
    <t>https://www.coursera.org/course/equinenutrition</t>
  </si>
  <si>
    <t>{u'StumbleUpon': 0, u'Reddit': 0, u'Delicious': 0, u'Pinterest': 35, u'Twitter': 0, u'Diggs': 0, u'LinkedIn': 10, u'Facebook': {u'total_count': 1062, u'comment_count': 0, u'share_count': 1062}, u'GooglePlusOne': 0, u'Buzz': 0}</t>
  </si>
  <si>
    <t>From GPS and Google Maps to Spatial Computing</t>
  </si>
  <si>
    <t>spatialcomputing</t>
  </si>
  <si>
    <t>[4, 8, 9, 11, 16, 20]</t>
  </si>
  <si>
    <t>[Information, Tech &amp; Design, Health &amp; Society, Physical &amp; Earth Sciences, Computer Science: Systems &amp; Security, Statistics and Data Analysis, Social Sciences]</t>
  </si>
  <si>
    <t>https://www.coursera.org/course/spatialcomputing</t>
  </si>
  <si>
    <t>{u'StumbleUpon': 0, u'Reddit': 0, u'Delicious': 0, u'Pinterest': 102, u'Twitter': 0, u'Diggs': 0, u'LinkedIn': 62, u'Facebook': {u'total_count': 1062, u'comment_count': 0, u'share_count': 1062}, u'GooglePlusOne': 0, u'Buzz': 0}</t>
  </si>
  <si>
    <t>Practicing Tolerance in a Religious Society: The Church and the Jews in Italy</t>
  </si>
  <si>
    <t>religionandtolerance</t>
  </si>
  <si>
    <t>https://www.coursera.org/course/religionandtolerance</t>
  </si>
  <si>
    <t>{u'StumbleUpon': 0, u'Reddit': 0, u'Delicious': 0, u'Pinterest': 5, u'Twitter': 0, u'Diggs': 0, u'LinkedIn': 1, u'Facebook': {u'total_count': 582, u'comment_count': 0, u'share_count': 582}, u'GooglePlusOne': 0, u'Buzz': 0}</t>
  </si>
  <si>
    <t>Bioinformatics: Life Sciences on Your Computer</t>
  </si>
  <si>
    <t>bioinform</t>
  </si>
  <si>
    <t>[4, 10]</t>
  </si>
  <si>
    <t>[Information, Tech &amp; Design, Biology &amp; Life Sciences]</t>
  </si>
  <si>
    <t>https://www.coursera.org/course/bioinform</t>
  </si>
  <si>
    <t>{u'StumbleUpon': 0, u'Reddit': 0, u'Delicious': 0, u'Pinterest': 5, u'Twitter': 0, u'Diggs': 0, u'LinkedIn': 34, u'Facebook': {u'total_count': 0, u'comment_count': 0, u'share_count': 0}, u'GooglePlusOne': 0, u'Buzz': 0}</t>
  </si>
  <si>
    <t>Caries Management by Risk Assessment (CAMBRA)</t>
  </si>
  <si>
    <t>cariesmanagement</t>
  </si>
  <si>
    <t>https://www.coursera.org/course/cariesmanagement</t>
  </si>
  <si>
    <t>{u'StumbleUpon': 0, u'Reddit': 0, u'Delicious': 0, u'Pinterest': 4, u'Twitter': 0, u'Diggs': 0, u'LinkedIn': 8, u'Facebook': {u'total_count': 88, u'comment_count': 0, u'share_count': 88}, u'GooglePlusOne': 0, u'Buzz': 0}</t>
  </si>
  <si>
    <t>Financial Markets é‡‘èžå¸‚åœºï¼ˆä¸­æ–‡ç‰ˆï¼‰</t>
  </si>
  <si>
    <t>financialmarketszh</t>
  </si>
  <si>
    <t>[109]</t>
  </si>
  <si>
    <t>[Yale University]</t>
  </si>
  <si>
    <t>https://www.coursera.org/course/financialmarketszh</t>
  </si>
  <si>
    <t>{u'StumbleUpon': 0, u'Reddit': 0, u'Delicious': 0, u'Pinterest': 1, u'Twitter': 0, u'Diggs': 0, u'LinkedIn': 1, u'Facebook': {u'total_count': 93, u'comment_count': 0, u'share_count': 93}, u'GooglePlusOne': 0, u'Buzz': 0}</t>
  </si>
  <si>
    <t>Modern European Mysticism and Psychological Thought</t>
  </si>
  <si>
    <t>mysticthought</t>
  </si>
  <si>
    <t>[24]</t>
  </si>
  <si>
    <t>[Hebrew University of Jerusalem]</t>
  </si>
  <si>
    <t>https://www.coursera.org/course/mysticthought</t>
  </si>
  <si>
    <t>{u'StumbleUpon': 0, u'Reddit': 0, u'Delicious': 0, u'Pinterest': 6, u'Twitter': 0, u'Diggs': 0, u'LinkedIn': 9, u'Facebook': {u'total_count': 1062, u'comment_count': 0, u'share_count': 1062}, u'GooglePlusOne': 0, u'Buzz': 0}</t>
  </si>
  <si>
    <t>Healthcare Technologies to Assess Human Behavior for Health Management</t>
  </si>
  <si>
    <t>healthimaging</t>
  </si>
  <si>
    <t>[3, 15]</t>
  </si>
  <si>
    <t>[Medicine, Engineering]</t>
  </si>
  <si>
    <t>https://www.coursera.org/course/healthimaging</t>
  </si>
  <si>
    <t>{u'StumbleUpon': 0, u'Reddit': 0, u'Delicious': 0, u'Pinterest': 1, u'Twitter': 0, u'Diggs': 0, u'LinkedIn': 0, u'Facebook': {u'total_count': 14, u'comment_count': 0, u'share_count': 14}, u'GooglePlusOne': 36573, u'Buzz': 0}</t>
  </si>
  <si>
    <t>Writing in the Sciences</t>
  </si>
  <si>
    <t>sciwrite</t>
  </si>
  <si>
    <t>[6, 10]</t>
  </si>
  <si>
    <t>[Humanities , Biology &amp; Life Sciences]</t>
  </si>
  <si>
    <t>https://www.coursera.org/course/sciwrite</t>
  </si>
  <si>
    <t>{u'StumbleUpon': 0, u'Reddit': 0, u'Delicious': 0, u'Pinterest': 20, u'Twitter': 0, u'Diggs': 0, u'LinkedIn': 52, u'Facebook': {u'total_count': 1062, u'comment_count': 0, u'share_count': 1062}, u'GooglePlusOne': 0, u'Buzz': 0}</t>
  </si>
  <si>
    <t>The Power of Macroeconomics: Economic Principles in the Real World</t>
  </si>
  <si>
    <t>ucimacroeconomics</t>
  </si>
  <si>
    <t>[30]</t>
  </si>
  <si>
    <t>[University of California, Irvine]</t>
  </si>
  <si>
    <t>https://www.coursera.org/course/ucimacroeconomics</t>
  </si>
  <si>
    <t>{u'StumbleUpon': 0, u'Reddit': 0, u'Delicious': 0, u'Pinterest': 7, u'Twitter': 0, u'Diggs': 0, u'LinkedIn': 28, u'Facebook': {u'total_count': 435, u'comment_count': 0, u'share_count': 435}, u'GooglePlusOne': 0, u'Buzz': 0}</t>
  </si>
  <si>
    <t>Alcohol, Drugs, and Baby Boomers: Are you ready?</t>
  </si>
  <si>
    <t>babyboomersanddrugs</t>
  </si>
  <si>
    <t>https://www.coursera.org/course/babyboomersanddrugs</t>
  </si>
  <si>
    <t>{u'StumbleUpon': 0, u'Reddit': 0, u'Delicious': 0, u'Pinterest': 5, u'Twitter': 0, u'Diggs': 0, u'LinkedIn': 2, u'Facebook': {u'total_count': 132, u'comment_count': 0, u'share_count': 132}, u'GooglePlusOne': 36573, u'Buzz': 0}</t>
  </si>
  <si>
    <t>ä¸­çº§æœ‰æœºåŒ–å­¦ Comprehensive Organic Chemistry</t>
  </si>
  <si>
    <t>orgchem</t>
  </si>
  <si>
    <t>[Chemistry]</t>
  </si>
  <si>
    <t>https://www.coursera.org/course/orgchem</t>
  </si>
  <si>
    <t>{u'StumbleUpon': 0, u'Reddit': 0, u'Delicious': 0, u'Pinterest': 0, u'Twitter': 0, u'Diggs': 0, u'LinkedIn': 0, u'Facebook': {u'total_count': 63, u'comment_count': 0, u'share_count': 63}, u'GooglePlusOne': 36573, u'Buzz': 0}</t>
  </si>
  <si>
    <t>Introduction to Pharmacy</t>
  </si>
  <si>
    <t>intropharma</t>
  </si>
  <si>
    <t>https://www.coursera.org/course/intropharma</t>
  </si>
  <si>
    <t>{u'StumbleUpon': 0, u'Reddit': 0, u'Delicious': 0, u'Pinterest': 15, u'Twitter': 0, u'Diggs': 0, u'LinkedIn': 16, u'Facebook': {u'total_count': 1062, u'comment_count': 0, u'share_count': 1062}, u'GooglePlusOne': 0, u'Buzz': 0}</t>
  </si>
  <si>
    <t>Energy, the Environment, and Our Future</t>
  </si>
  <si>
    <t>energy</t>
  </si>
  <si>
    <t>[25]</t>
  </si>
  <si>
    <t>[Energy &amp; Earth Sciences]</t>
  </si>
  <si>
    <t>https://www.coursera.org/course/energy</t>
  </si>
  <si>
    <t>{u'StumbleUpon': 0, u'Reddit': 0, u'Delicious': 0, u'Pinterest': 11, u'Twitter': 0, u'Diggs': 0, u'LinkedIn': 32, u'Facebook': {u'total_count': 88, u'comment_count': 0, u'share_count': 88}, u'GooglePlusOne': 0, u'Buzz': 0}</t>
  </si>
  <si>
    <t>Nanotechnology: The Basics</t>
  </si>
  <si>
    <t>nanotech</t>
  </si>
  <si>
    <t>[8, 9, 10, 15, 23, 24]</t>
  </si>
  <si>
    <t>[Health &amp; Society, Physical &amp; Earth Sciences, Biology &amp; Life Sciences, Engineering, Physics, Chemistry]</t>
  </si>
  <si>
    <t>https://www.coursera.org/course/nanotech</t>
  </si>
  <si>
    <t>{u'StumbleUpon': 0, u'Reddit': 0, u'Delicious': 0, u'Pinterest': 5, u'Twitter': 0, u'Diggs': 0, u'LinkedIn': 36, u'Facebook': {u'total_count': 1062, u'comment_count': 0, u'share_count': 1062}, u'GooglePlusOne': 0, u'Buzz': 0}</t>
  </si>
  <si>
    <t>Geospatial Intelligence &amp; the Geospatial Revolution</t>
  </si>
  <si>
    <t>geoint</t>
  </si>
  <si>
    <t>[4, 16, 20]</t>
  </si>
  <si>
    <t>[Information, Tech &amp; Design, Statistics and Data Analysis, Social Sciences]</t>
  </si>
  <si>
    <t>https://www.coursera.org/course/geoint</t>
  </si>
  <si>
    <t>{u'StumbleUpon': 0, u'Reddit': 0, u'Delicious': 0, u'Pinterest': 2, u'Twitter': 0, u'Diggs': 0, u'LinkedIn': 9801, u'Facebook': {u'total_count': 1062, u'comment_count': 0, u'share_count': 1062}, u'GooglePlusOne': 0, u'Buzz': 0}</t>
  </si>
  <si>
    <t>Grundlagenkurs Unfallchirurgie</t>
  </si>
  <si>
    <t>de</t>
  </si>
  <si>
    <t>traumasurgery</t>
  </si>
  <si>
    <t>[78]</t>
  </si>
  <si>
    <t>[Technische UniversitÃ¤t MÃ¼nchen (TUM)]</t>
  </si>
  <si>
    <t>https://www.coursera.org/course/traumasurgery</t>
  </si>
  <si>
    <t>{u'StumbleUpon': 0, u'Reddit': 0, u'Delicious': 0, u'Pinterest': 2, u'Twitter': 0, u'Diggs': 0, u'LinkedIn': 2, u'Facebook': {u'total_count': 88, u'comment_count': 0, u'share_count': 88}, u'GooglePlusOne': 36573, u'Buzz': 0}</t>
  </si>
  <si>
    <t>Creative Programming for Digital Media &amp; Mobile Apps</t>
  </si>
  <si>
    <t>digitalmedia</t>
  </si>
  <si>
    <t>[26]</t>
  </si>
  <si>
    <t>[University of London]</t>
  </si>
  <si>
    <t>https://www.coursera.org/course/digitalmedia</t>
  </si>
  <si>
    <t>{u'StumbleUpon': 0, u'Reddit': 0, u'Delicious': 0, u'Pinterest': 29, u'Twitter': 0, u'Diggs': 0, u'LinkedIn': 477, u'Facebook': {u'total_count': 1062, u'comment_count': 0, u'share_count': 1062}, u'GooglePlusOne': 0, u'Buzz': 0}</t>
  </si>
  <si>
    <t>The Law of the European Union: An Introduction</t>
  </si>
  <si>
    <t>introeulaw</t>
  </si>
  <si>
    <t>[6, 20, 21]</t>
  </si>
  <si>
    <t>[Humanities , Social Sciences, Law]</t>
  </si>
  <si>
    <t>[Universiteit Leiden]</t>
  </si>
  <si>
    <t>https://www.coursera.org/course/introeulaw</t>
  </si>
  <si>
    <t>{u'StumbleUpon': 0, u'Reddit': 0, u'Delicious': 0, u'Pinterest': 4, u'Twitter': 0, u'Diggs': 0, u'LinkedIn': 42, u'Facebook': {u'total_count': 88, u'comment_count': 0, u'share_count': 88}, u'GooglePlusOne': 0, u'Buzz': 0}</t>
  </si>
  <si>
    <t xml:space="preserve">Law and the Entrepreneur </t>
  </si>
  <si>
    <t>law</t>
  </si>
  <si>
    <t>[13, 21]</t>
  </si>
  <si>
    <t>[54]</t>
  </si>
  <si>
    <t>[Business &amp; Management, Law]</t>
  </si>
  <si>
    <t>[Northwestern University]</t>
  </si>
  <si>
    <t>https://www.coursera.org/course/law</t>
  </si>
  <si>
    <t>{u'StumbleUpon': 0, u'Reddit': 0, u'Delicious': 0, u'Pinterest': 14, u'Twitter': 0, u'Diggs': 0, u'LinkedIn': 29, u'Facebook': {u'total_count': 1062, u'comment_count': 0, u'share_count': 1062}, u'GooglePlusOne': 10987, u'Buzz': 0}</t>
  </si>
  <si>
    <t>Vaccine Trials: Methods and Best Practices</t>
  </si>
  <si>
    <t>vacctrials</t>
  </si>
  <si>
    <t>https://www.coursera.org/course/vacctrials</t>
  </si>
  <si>
    <t>{u'StumbleUpon': 0, u'Reddit': 0, u'Delicious': 0, u'Pinterest': 0, u'Twitter': 0, u'Diggs': 0, u'LinkedIn': 14, u'Facebook': {u'total_count': 88, u'comment_count': 0, u'share_count': 88}, u'GooglePlusOne': 10987, u'Buzz': 0}</t>
  </si>
  <si>
    <t>Introduction to Power Electronics</t>
  </si>
  <si>
    <t>powerelectronics</t>
  </si>
  <si>
    <t>[71, 126]</t>
  </si>
  <si>
    <t>[Engineering]</t>
  </si>
  <si>
    <t>[University of Colorado Boulder, University of Colorado System]</t>
  </si>
  <si>
    <t>https://www.coursera.org/course/powerelectronics</t>
  </si>
  <si>
    <t>{u'StumbleUpon': 0, u'Reddit': 0, u'Delicious': 0, u'Pinterest': 4, u'Twitter': 0, u'Diggs': 0, u'LinkedIn': 42, u'Facebook': {u'total_count': 107, u'comment_count': 0, u'share_count': 107}, u'GooglePlusOne': 0, u'Buzz': 0}</t>
  </si>
  <si>
    <t>Everything is the Same: Modeling Engineered Systems</t>
  </si>
  <si>
    <t>modelsystems</t>
  </si>
  <si>
    <t>https://www.coursera.org/course/modelsystems</t>
  </si>
  <si>
    <t>{u'StumbleUpon': 0, u'Reddit': 0, u'Delicious': 0, u'Pinterest': 5, u'Twitter': 0, u'Diggs': 0, u'LinkedIn': 11, u'Facebook': {u'total_count': 695, u'comment_count': 0, u'share_count': 695}, u'GooglePlusOne': 10987, u'Buzz': 0}</t>
  </si>
  <si>
    <t>Clinical Terminology for International and U.S. Students</t>
  </si>
  <si>
    <t>clinicalterminology</t>
  </si>
  <si>
    <t>[36]</t>
  </si>
  <si>
    <t>[University of Pittsburgh]</t>
  </si>
  <si>
    <t>https://www.coursera.org/course/clinicalterminology</t>
  </si>
  <si>
    <t>{u'StumbleUpon': 0, u'Reddit': 0, u'Delicious': 0, u'Pinterest': 8, u'Twitter': 0, u'Diggs': 0, u'LinkedIn': 3, u'Facebook': {u'total_count': 88, u'comment_count': 0, u'share_count': 88}, u'GooglePlusOne': 10987, u'Buzz': 0}</t>
  </si>
  <si>
    <t>æ©Ÿå™¨å­¸ç¿’æŠ€æ³• (Machine Learning Techniques)</t>
  </si>
  <si>
    <t>zh-tw</t>
  </si>
  <si>
    <t>ntumltwo</t>
  </si>
  <si>
    <t>[75]</t>
  </si>
  <si>
    <t>[National Taiwan University]</t>
  </si>
  <si>
    <t>https://www.coursera.org/course/ntumltwo</t>
  </si>
  <si>
    <t>{u'StumbleUpon': 0, u'Reddit': 0, u'Delicious': 0, u'Pinterest': 0, u'Twitter': 0, u'Diggs': 0, u'LinkedIn': 0, u'Facebook': {u'total_count': 1062, u'comment_count': 0, u'share_count': 1062}, u'GooglePlusOne': 0, u'Buzz': 0}</t>
  </si>
  <si>
    <t>socialimpact</t>
  </si>
  <si>
    <t>[2, 6, 8, 13, 20]</t>
  </si>
  <si>
    <t>[Economics &amp; Finance, Humanities , Health &amp; Society, Business &amp; Management, Social Sciences]</t>
  </si>
  <si>
    <t>https://www.coursera.org/course/socialimpact</t>
  </si>
  <si>
    <t>{u'StumbleUpon': 0, u'Reddit': 0, u'Delicious': 0, u'Pinterest': 6, u'Twitter': 0, u'Diggs': 0, u'LinkedIn': 90, u'Facebook': {u'total_count': 1062, u'comment_count': 0, u'share_count': 1062}, u'GooglePlusOne': 36573, u'Buzz': 0}</t>
  </si>
  <si>
    <t>Introduction to Classical Music</t>
  </si>
  <si>
    <t>introtoclassical</t>
  </si>
  <si>
    <t>[18]</t>
  </si>
  <si>
    <t>[Music, Film, and Audio]</t>
  </si>
  <si>
    <t>https://www.coursera.org/course/introtoclassical</t>
  </si>
  <si>
    <t>{u'StumbleUpon': 0, u'Reddit': 0, u'Delicious': 0, u'Pinterest': 9, u'Twitter': 0, u'Diggs': 0, u'LinkedIn': 0, u'Facebook': {u'total_count': 88, u'comment_count': 0, u'share_count': 88}, u'GooglePlusOne': 0, u'Buzz': 0}</t>
  </si>
  <si>
    <t>å¤§æ•°æ®ä¸Žä¿¡æ¯ä¼ æ’­         Big Data and Information Dissemination</t>
  </si>
  <si>
    <t>fdubigdata</t>
  </si>
  <si>
    <t>[13, 16, 20]</t>
  </si>
  <si>
    <t>[188]</t>
  </si>
  <si>
    <t>[Business &amp; Management, Statistics and Data Analysis, Social Sciences]</t>
  </si>
  <si>
    <t>[Fudan University]</t>
  </si>
  <si>
    <t>https://www.coursera.org/course/fdubigdata</t>
  </si>
  <si>
    <t>{u'StumbleUpon': 0, u'Reddit': 0, u'Delicious': 0, u'Pinterest': 0, u'Twitter': 0, u'Diggs': 0, u'LinkedIn': 1, u'Facebook': {u'total_count': 124, u'comment_count': 0, u'share_count': 124}, u'GooglePlusOne': 0, u'Buzz': 0}</t>
  </si>
  <si>
    <t>Preparation for Introductory Biology: DNA to Organisms</t>
  </si>
  <si>
    <t>introbiology</t>
  </si>
  <si>
    <t>[Biology &amp; Life Sciences]</t>
  </si>
  <si>
    <t>https://www.coursera.org/course/introbiology</t>
  </si>
  <si>
    <t>{u'StumbleUpon': 0, u'Reddit': 0, u'Delicious': 0, u'Pinterest': 9, u'Twitter': 0, u'Diggs': 0, u'LinkedIn': 2, u'Facebook': {u'total_count': 88, u'comment_count': 0, u'share_count': 88}, u'GooglePlusOne': 36573, u'Buzz': 0}</t>
  </si>
  <si>
    <t>Engineering Self-Reflection for Human Completion</t>
  </si>
  <si>
    <t>selfreflection</t>
  </si>
  <si>
    <t>[6, 14, 15, 26]</t>
  </si>
  <si>
    <t>[178]</t>
  </si>
  <si>
    <t>[Humanities , Education, Engineering, Teacher Professional Development]</t>
  </si>
  <si>
    <t>[Korea Advanced Institute of Science and Technology]</t>
  </si>
  <si>
    <t>https://www.coursera.org/course/selfreflection</t>
  </si>
  <si>
    <t>{u'StumbleUpon': 0, u'Reddit': 0, u'Delicious': 0, u'Pinterest': 1, u'Twitter': 0, u'Diggs': 0, u'LinkedIn': 0, u'Facebook': {u'total_count': 88, u'comment_count': 0, u'share_count': 88}, u'GooglePlusOne': 0, u'Buzz': 0}</t>
  </si>
  <si>
    <t>Digital Signal Processing</t>
  </si>
  <si>
    <t>dsp</t>
  </si>
  <si>
    <t>[5, 15, 17]</t>
  </si>
  <si>
    <t>[Mathematics, Engineering, Computer Science: Artificial Intelligence]</t>
  </si>
  <si>
    <t>[Ã‰cole Polytechnique FÃ©dÃ©rale de Lausanne]</t>
  </si>
  <si>
    <t>https://www.coursera.org/course/dsp</t>
  </si>
  <si>
    <t>{u'StumbleUpon': 0, u'Reddit': 0, u'Delicious': 0, u'Pinterest': 6, u'Twitter': 0, u'Diggs': 0, u'LinkedIn': 43, u'Facebook': {u'total_count': 15, u'comment_count': 0, u'share_count': 15}, u'GooglePlusOne': 246, u'Buzz': 0}</t>
  </si>
  <si>
    <t>Introduction to Clinical Neurology</t>
  </si>
  <si>
    <t>clinicalneurology</t>
  </si>
  <si>
    <t>https://www.coursera.org/course/clinicalneurology</t>
  </si>
  <si>
    <t>{u'StumbleUpon': 0, u'Reddit': 0, u'Delicious': 0, u'Pinterest': 9, u'Twitter': 0, u'Diggs': 0, u'LinkedIn': 2, u'Facebook': {u'total_count': 1062, u'comment_count': 0, u'share_count': 1062}, u'GooglePlusOne': 36573, u'Buzz': 0}</t>
  </si>
  <si>
    <t>Revolutionary Ideas: An Introduction to Legal and Political Philosophy (Alumni)</t>
  </si>
  <si>
    <t>politicalphilosophyalumni</t>
  </si>
  <si>
    <t>[20]</t>
  </si>
  <si>
    <t>[Social Sciences]</t>
  </si>
  <si>
    <t>https://www.coursera.org/course/politicalphilosophyalumni</t>
  </si>
  <si>
    <t>{u'StumbleUpon': 0, u'Reddit': 0, u'Delicious': 0, u'Pinterest': 0, u'Twitter': 0, u'Diggs': 0, u'LinkedIn': 0, u'Facebook': {u'total_count': 11, u'comment_count': 0, u'share_count': 11}, u'GooglePlusOne': 36573, u'Buzz': 0}</t>
  </si>
  <si>
    <t>Training and Learning Programs for Volunteer Community Health Workers</t>
  </si>
  <si>
    <t>commhealthworkers</t>
  </si>
  <si>
    <t>[3, 8, 14]</t>
  </si>
  <si>
    <t>[Medicine, Health &amp; Society, Education]</t>
  </si>
  <si>
    <t>https://www.coursera.org/course/commhealthworkers</t>
  </si>
  <si>
    <t>{u'StumbleUpon': 0, u'Reddit': 0, u'Delicious': 0, u'Pinterest': 4, u'Twitter': 0, u'Diggs': 0, u'LinkedIn': 5, u'Facebook': {u'total_count': 88, u'comment_count': 0, u'share_count': 88}, u'GooglePlusOne': 36573, u'Buzz': 0}</t>
  </si>
  <si>
    <t>Linear and Integer Programming</t>
  </si>
  <si>
    <t>linearprogramming</t>
  </si>
  <si>
    <t>[]</t>
  </si>
  <si>
    <t>https://www.coursera.org/course/linearprogramming</t>
  </si>
  <si>
    <t>{u'StumbleUpon': 0, u'Reddit': 0, u'Delicious': 0, u'Pinterest': 2, u'Twitter': 0, u'Diggs': 0, u'LinkedIn': 12, u'Facebook': {u'total_count': 88, u'comment_count': 0, u'share_count': 88}, u'GooglePlusOne': 0, u'Buzz': 0}</t>
  </si>
  <si>
    <t>Poisonings in the Home and Community: Assessment and Emergency Response</t>
  </si>
  <si>
    <t>poisonings</t>
  </si>
  <si>
    <t>https://www.coursera.org/course/poisonings</t>
  </si>
  <si>
    <t>Surveillance Law</t>
  </si>
  <si>
    <t>surveillance</t>
  </si>
  <si>
    <t>[11, 21]</t>
  </si>
  <si>
    <t>[Computer Science: Systems &amp; Security, Law]</t>
  </si>
  <si>
    <t>https://www.coursera.org/course/surveillance</t>
  </si>
  <si>
    <t>{u'StumbleUpon': 0, u'Reddit': 0, u'Delicious': 0, u'Pinterest': 9, u'Twitter': 0, u'Diggs': 0, u'LinkedIn': 9801, u'Facebook': {u'total_count': 1062, u'comment_count': 0, u'share_count': 1062}, u'GooglePlusOne': 0, u'Buzz': 0}</t>
  </si>
  <si>
    <t>On Strategy: What Managers can learn from Philosophy - Part 2</t>
  </si>
  <si>
    <t>businessandphilo2</t>
  </si>
  <si>
    <t>[6, 13]</t>
  </si>
  <si>
    <t>[128]</t>
  </si>
  <si>
    <t>[Humanities , Business &amp; Management]</t>
  </si>
  <si>
    <t>[CentraleSupÃ©lec]</t>
  </si>
  <si>
    <t>https://www.coursera.org/course/businessandphilo2</t>
  </si>
  <si>
    <t>{u'StumbleUpon': 0, u'Reddit': 0, u'Delicious': 0, u'Pinterest': 1, u'Twitter': 0, u'Diggs': 0, u'LinkedIn': 136, u'Facebook': {u'total_count': 88, u'comment_count': 0, u'share_count': 88}, u'GooglePlusOne': 0, u'Buzz': 0}</t>
  </si>
  <si>
    <t>Climate Change in Four Dimensions</t>
  </si>
  <si>
    <t>4dimensions</t>
  </si>
  <si>
    <t>[2, 8, 9, 10, 20, 21, 25]</t>
  </si>
  <si>
    <t>[53]</t>
  </si>
  <si>
    <t>[Economics &amp; Finance, Health &amp; Society, Physical &amp; Earth Sciences, Biology &amp; Life Sciences, Social Sciences, Law, Energy &amp; Earth Sciences]</t>
  </si>
  <si>
    <t>[University of California, San Diego]</t>
  </si>
  <si>
    <t>https://www.coursera.org/course/4dimensions</t>
  </si>
  <si>
    <t>{u'StumbleUpon': 0, u'Reddit': 0, u'Delicious': 0, u'Pinterest': 7, u'Twitter': 0, u'Diggs': 0, u'LinkedIn': 52, u'Facebook': {u'total_count': 1062, u'comment_count': 0, u'share_count': 1062}, u'GooglePlusOne': 36573, u'Buzz': 0}</t>
  </si>
  <si>
    <t>Human Trafficking</t>
  </si>
  <si>
    <t>humantrafficking</t>
  </si>
  <si>
    <t>[6, 8, 20]</t>
  </si>
  <si>
    <t>[Humanities , Health &amp; Society, Social Sciences]</t>
  </si>
  <si>
    <t>https://www.coursera.org/course/humantrafficking</t>
  </si>
  <si>
    <t>{u'StumbleUpon': 0, u'Reddit': 0, u'Delicious': 0, u'Pinterest': 17, u'Twitter': 0, u'Diggs': 0, u'LinkedIn': 398, u'Facebook': {u'total_count': 88, u'comment_count': 0, u'share_count': 88}, u'GooglePlusOne': 0, u'Buzz': 0}</t>
  </si>
  <si>
    <t>Understanding Einstein: The Special Theory of Relativity</t>
  </si>
  <si>
    <t>einstein</t>
  </si>
  <si>
    <t>[6, 23]</t>
  </si>
  <si>
    <t>[Humanities , Physics]</t>
  </si>
  <si>
    <t>https://www.coursera.org/course/einstein</t>
  </si>
  <si>
    <t>{u'StumbleUpon': 0, u'Reddit': 0, u'Delicious': 0, u'Pinterest': 7, u'Twitter': 0, u'Diggs': 0, u'LinkedIn': 8, u'Facebook': {u'total_count': 196, u'comment_count': 0, u'share_count': 196}, u'GooglePlusOne': 0, u'Buzz': 0}</t>
  </si>
  <si>
    <t>Logic: Language and Information 2</t>
  </si>
  <si>
    <t>logic2</t>
  </si>
  <si>
    <t>[1, 5, 6, 15, 22]</t>
  </si>
  <si>
    <t>[Computer Science: Theory, Mathematics, Humanities , Engineering, Arts]</t>
  </si>
  <si>
    <t>https://www.coursera.org/course/logic2</t>
  </si>
  <si>
    <t>{u'StumbleUpon': 0, u'Reddit': 0, u'Delicious': 0, u'Pinterest': 1, u'Twitter': 0, u'Diggs': 0, u'LinkedIn': 6, u'Facebook': {u'total_count': 88, u'comment_count': 0, u'share_count': 88}, u'GooglePlusOne': 0, u'Buzz': 0}</t>
  </si>
  <si>
    <t>Statistical Reasoning for Public Health 2: Regression Methods</t>
  </si>
  <si>
    <t>statreasoning2</t>
  </si>
  <si>
    <t>[5, 8, 10]</t>
  </si>
  <si>
    <t>[Mathematics, Health &amp; Society, Biology &amp; Life Sciences]</t>
  </si>
  <si>
    <t>https://www.coursera.org/course/statreasoning2</t>
  </si>
  <si>
    <t>{u'StumbleUpon': 0, u'Reddit': 0, u'Delicious': 0, u'Pinterest': 1, u'Twitter': 0, u'Diggs': 0, u'LinkedIn': 1, u'Facebook': {u'total_count': 1062, u'comment_count': 0, u'share_count': 1062}, u'GooglePlusOne': 36573, u'Buzz': 0}</t>
  </si>
  <si>
    <t>Major Depression in the Population: A Public Health Approach</t>
  </si>
  <si>
    <t>pmhdepression</t>
  </si>
  <si>
    <t>https://www.coursera.org/course/pmhdepression</t>
  </si>
  <si>
    <t>{u'StumbleUpon': 0, u'Reddit': 0, u'Delicious': 0, u'Pinterest': 15, u'Twitter': 0, u'Diggs': 0, u'LinkedIn': 11, u'Facebook': {u'total_count': 88, u'comment_count': 0, u'share_count': 88}, u'GooglePlusOne': 0, u'Buzz': 0}</t>
  </si>
  <si>
    <t>Resilience in Children Exposed to Trauma, Disaster and War: Global Perspectives</t>
  </si>
  <si>
    <t>resilienceinchildren</t>
  </si>
  <si>
    <t>[8, 14, 20]</t>
  </si>
  <si>
    <t>[Health &amp; Society, Education, Social Sciences]</t>
  </si>
  <si>
    <t>https://www.coursera.org/course/resilienceinchildren</t>
  </si>
  <si>
    <t>{u'StumbleUpon': 0, u'Reddit': 0, u'Delicious': 0, u'Pinterest': 17, u'Twitter': 0, u'Diggs': 0, u'LinkedIn': 28, u'Facebook': {u'total_count': 43, u'comment_count': 0, u'share_count': 43}, u'GooglePlusOne': 0, u'Buzz': 0}</t>
  </si>
  <si>
    <t>å·¥ç¨‹åœ–å­¸2D</t>
  </si>
  <si>
    <t>graph</t>
  </si>
  <si>
    <t>[4, 15, 22]</t>
  </si>
  <si>
    <t>[Information, Tech &amp; Design, Engineering, Arts]</t>
  </si>
  <si>
    <t>https://www.coursera.org/course/graph</t>
  </si>
  <si>
    <t>ç®—æ³•è®¾è®¡ä¸Žåˆ†æž   Design and Analysis of Algorithms</t>
  </si>
  <si>
    <t>algorithms</t>
  </si>
  <si>
    <t>https://www.coursera.org/course/algorithms</t>
  </si>
  <si>
    <t>å”è¯—å®‹è¯äººæ–‡è§£è¯» Appreciation of Tang and Song Poetry</t>
  </si>
  <si>
    <t>sjtuch902</t>
  </si>
  <si>
    <t>https://www.coursera.org/course/sjtuch902</t>
  </si>
  <si>
    <t>{u'StumbleUpon': 0, u'Reddit': 0, u'Delicious': 0, u'Pinterest': 0, u'Twitter': 0, u'Diggs': 0, u'LinkedIn': 1, u'Facebook': {u'total_count': 155, u'comment_count': 0, u'share_count': 155}, u'GooglePlusOne': 0, u'Buzz': 0}</t>
  </si>
  <si>
    <t>Introduction to Light, Color, and Life</t>
  </si>
  <si>
    <t>lcl</t>
  </si>
  <si>
    <t>[4, 9, 10]</t>
  </si>
  <si>
    <t>[Information, Tech &amp; Design, Physical &amp; Earth Sciences, Biology &amp; Life Sciences]</t>
  </si>
  <si>
    <t>https://www.coursera.org/course/lcl</t>
  </si>
  <si>
    <t>{u'StumbleUpon': 0, u'Reddit': 0, u'Delicious': 0, u'Pinterest': 2, u'Twitter': 0, u'Diggs': 0, u'LinkedIn': 0, u'Facebook': {u'total_count': 1062, u'comment_count': 0, u'share_count': 1062}, u'GooglePlusOne': 0, u'Buzz': 0}</t>
  </si>
  <si>
    <t>Why We Need Psychology</t>
  </si>
  <si>
    <t>needpsych</t>
  </si>
  <si>
    <t>https://www.coursera.org/course/needpsych</t>
  </si>
  <si>
    <t>{u'StumbleUpon': 0, u'Reddit': 0, u'Delicious': 0, u'Pinterest': 8, u'Twitter': 0, u'Diggs': 0, u'LinkedIn': 0, u'Facebook': {u'total_count': 88, u'comment_count': 0, u'share_count': 88}, u'GooglePlusOne': 0, u'Buzz': 0}</t>
  </si>
  <si>
    <t>The Science of Safety in Healthcare</t>
  </si>
  <si>
    <t>healthcaresafety</t>
  </si>
  <si>
    <t>https://www.coursera.org/course/healthcaresafety</t>
  </si>
  <si>
    <t>{u'StumbleUpon': 0, u'Reddit': 0, u'Delicious': 0, u'Pinterest': 107, u'Twitter': 0, u'Diggs': 0, u'LinkedIn': 126, u'Facebook': {u'total_count': 88, u'comment_count': 0, u'share_count': 88}, u'GooglePlusOne': 0, u'Buzz': 0}</t>
  </si>
  <si>
    <t>Community Change in Public Health</t>
  </si>
  <si>
    <t>communitychange</t>
  </si>
  <si>
    <t>[Health &amp; Society]</t>
  </si>
  <si>
    <t>https://www.coursera.org/course/communitychange</t>
  </si>
  <si>
    <t>{u'StumbleUpon': 0, u'Reddit': 0, u'Delicious': 0, u'Pinterest': 12, u'Twitter': 0, u'Diggs': 0, u'LinkedIn': 51, u'Facebook': {u'total_count': 1062, u'comment_count': 0, u'share_count': 1062}, u'GooglePlusOne': 0, u'Buzz': 0}</t>
  </si>
  <si>
    <t>Feeding the World</t>
  </si>
  <si>
    <t>feedingtheworld</t>
  </si>
  <si>
    <t>[2, 8, 10, 19]</t>
  </si>
  <si>
    <t>[Economics &amp; Finance, Health &amp; Society, Biology &amp; Life Sciences, Food and Nutrition]</t>
  </si>
  <si>
    <t>https://www.coursera.org/course/feedingtheworld</t>
  </si>
  <si>
    <t>{u'StumbleUpon': 0, u'Reddit': 0, u'Delicious': 0, u'Pinterest': 1, u'Twitter': 0, u'Diggs': 0, u'LinkedIn': 0, u'Facebook': {u'total_count': 16, u'comment_count': 0, u'share_count': 16}, u'GooglePlusOne': 36573, u'Buzz': 0}</t>
  </si>
  <si>
    <t>Ethical and Social Challenges of Genomic and Precision Medicine</t>
  </si>
  <si>
    <t>ethicalsocialgenomic</t>
  </si>
  <si>
    <t>https://www.coursera.org/course/ethicalsocialgenomic</t>
  </si>
  <si>
    <t>{u'StumbleUpon': 0, u'Reddit': 0, u'Delicious': 0, u'Pinterest': 0, u'Twitter': 0, u'Diggs': 0, u'LinkedIn': 1, u'Facebook': {u'total_count': 124, u'comment_count': 0, u'share_count': 124}, u'GooglePlusOne': 36573, u'Buzz': 0}</t>
  </si>
  <si>
    <t>Introduction to Statistics for the Social Sciences</t>
  </si>
  <si>
    <t>statistics101</t>
  </si>
  <si>
    <t>[5, 16, 20]</t>
  </si>
  <si>
    <t>[93]</t>
  </si>
  <si>
    <t>[Mathematics, Statistics and Data Analysis, Social Sciences]</t>
  </si>
  <si>
    <t>[University of Zurich]</t>
  </si>
  <si>
    <t>https://www.coursera.org/course/statistics101</t>
  </si>
  <si>
    <t>{u'StumbleUpon': 0, u'Reddit': 0, u'Delicious': 0, u'Pinterest': 3, u'Twitter': 0, u'Diggs': 0, u'LinkedIn': 13, u'Facebook': {u'total_count': 304, u'comment_count': 0, u'share_count': 304}, u'GooglePlusOne': 36573, u'Buzz': 0}</t>
  </si>
  <si>
    <t>Introductory Physics I with Laboratory</t>
  </si>
  <si>
    <t>phys1</t>
  </si>
  <si>
    <t>[9, 15, 23, 26]</t>
  </si>
  <si>
    <t>[Physical &amp; Earth Sciences, Engineering, Physics, Teacher Professional Development]</t>
  </si>
  <si>
    <t>https://www.coursera.org/course/phys1</t>
  </si>
  <si>
    <t>{u'StumbleUpon': 0, u'Reddit': 0, u'Delicious': 0, u'Pinterest': 7, u'Twitter': 0, u'Diggs': 0, u'LinkedIn': 1, u'Facebook': {u'total_count': 88, u'comment_count': 0, u'share_count': 88}, u'GooglePlusOne': 0, u'Buzz': 0}</t>
  </si>
  <si>
    <t>20ä¸–çºªè¥¿æ–¹éŸ³ä¹ Western Music in the 20th Century</t>
  </si>
  <si>
    <t>20cnwm</t>
  </si>
  <si>
    <t>[6, 18, 22]</t>
  </si>
  <si>
    <t>[Humanities , Music, Film, and Audio, Arts]</t>
  </si>
  <si>
    <t>https://www.coursera.org/course/20cnwm</t>
  </si>
  <si>
    <t>Social Epidemiology</t>
  </si>
  <si>
    <t>socialepi</t>
  </si>
  <si>
    <t>[8, 20]</t>
  </si>
  <si>
    <t>[Health &amp; Society, Social Sciences]</t>
  </si>
  <si>
    <t>https://www.coursera.org/course/socialepi</t>
  </si>
  <si>
    <t>{u'StumbleUpon': 0, u'Reddit': 0, u'Delicious': 0, u'Pinterest': 5, u'Twitter': 0, u'Diggs': 0, u'LinkedIn': 5, u'Facebook': {u'total_count': 88, u'comment_count': 0, u'share_count': 88}, u'GooglePlusOne': 0, u'Buzz': 0}</t>
  </si>
  <si>
    <t>Roman Architecture</t>
  </si>
  <si>
    <t>romanarchitecture</t>
  </si>
  <si>
    <t>https://www.coursera.org/course/romanarchitecture</t>
  </si>
  <si>
    <t>{u'StumbleUpon': 0, u'Reddit': 0, u'Delicious': 0, u'Pinterest': 19, u'Twitter': 0, u'Diggs': 0, u'LinkedIn': 131, u'Facebook': {u'total_count': 1062, u'comment_count': 0, u'share_count': 1062}, u'GooglePlusOne': 36573, u'Buzz': 0}</t>
  </si>
  <si>
    <t>ICT in Primary Education: Transforming children's learning across the curriculum</t>
  </si>
  <si>
    <t>ictinprimary</t>
  </si>
  <si>
    <t>https://www.coursera.org/course/ictinprimary</t>
  </si>
  <si>
    <t>{u'StumbleUpon': 0, u'Reddit': 0, u'Delicious': 0, u'Pinterest': 8, u'Twitter': 0, u'Diggs': 0, u'LinkedIn': 82, u'Facebook': {u'total_count': 88, u'comment_count': 0, u'share_count': 88}, u'GooglePlusOne': 0, u'Buzz': 0}</t>
  </si>
  <si>
    <t>Citizenship and U.S. Immigration</t>
  </si>
  <si>
    <t>immigration</t>
  </si>
  <si>
    <t>[6, 21]</t>
  </si>
  <si>
    <t>[Humanities , Law]</t>
  </si>
  <si>
    <t>https://www.coursera.org/course/immigration</t>
  </si>
  <si>
    <t>{u'StumbleUpon': 0, u'Reddit': 0, u'Delicious': 0, u'Pinterest': 4, u'Twitter': 0, u'Diggs': 0, u'LinkedIn': 13, u'Facebook': {u'total_count': 1062, u'comment_count': 0, u'share_count': 1062}, u'GooglePlusOne': 10987, u'Buzz': 0}</t>
  </si>
  <si>
    <t>Shaping the Way We Teach English, 2: Paths to Success in ELT</t>
  </si>
  <si>
    <t>shaping2paths</t>
  </si>
  <si>
    <t>[185]</t>
  </si>
  <si>
    <t>https://www.coursera.org/course/shaping2paths</t>
  </si>
  <si>
    <t>{u'StumbleUpon': 0, u'Reddit': 0, u'Delicious': 0, u'Pinterest': 4, u'Twitter': 0, u'Diggs': 0, u'LinkedIn': 41, u'Facebook': {u'total_count': 1062, u'comment_count': 0, u'share_count': 1062}, u'GooglePlusOne': 0, u'Buzz': 0}</t>
  </si>
  <si>
    <t>Scientific Computing</t>
  </si>
  <si>
    <t>scientificcomp</t>
  </si>
  <si>
    <t>https://www.coursera.org/course/scientificcomp</t>
  </si>
  <si>
    <t>{u'StumbleUpon': 0, u'Reddit': 0, u'Delicious': 0, u'Pinterest': 5, u'Twitter': 0, u'Diggs': 0, u'LinkedIn': 30, u'Facebook': {u'total_count': 88, u'comment_count': 0, u'share_count': 88}, u'GooglePlusOne': 11818, u'Buzz': 0}</t>
  </si>
  <si>
    <t>ç´…æ¨“å¤¢(The Red Chamber Dream)</t>
  </si>
  <si>
    <t>rcd</t>
  </si>
  <si>
    <t>https://www.coursera.org/course/rcd</t>
  </si>
  <si>
    <t>{u'StumbleUpon': 0, u'Reddit': 0, u'Delicious': 0, u'Pinterest': 1, u'Twitter': 0, u'Diggs': 0, u'LinkedIn': 0, u'Facebook': {u'total_count': 3, u'comment_count': 0, u'share_count': 3}, u'GooglePlusOne': 0, u'Buzz': 0}</t>
  </si>
  <si>
    <t>Photography: A Victorian Sensation</t>
  </si>
  <si>
    <t>vicphoto</t>
  </si>
  <si>
    <t>[6, 14, 18, 22]</t>
  </si>
  <si>
    <t>[Humanities , Education, Music, Film, and Audio, Arts]</t>
  </si>
  <si>
    <t>https://www.coursera.org/course/vicphoto</t>
  </si>
  <si>
    <t>{u'StumbleUpon': 0, u'Reddit': 0, u'Delicious': 0, u'Pinterest': 9, u'Twitter': 0, u'Diggs': 0, u'LinkedIn': 0, u'Facebook': {u'total_count': 88, u'comment_count': 0, u'share_count': 88}, u'GooglePlusOne': 36573, u'Buzz': 0}</t>
  </si>
  <si>
    <t>å²è¨˜ï¼ˆä¸€ï¼‰ï¼ˆShi-ji (1) ï¼‰</t>
  </si>
  <si>
    <t>shiji</t>
  </si>
  <si>
    <t>https://www.coursera.org/course/shiji</t>
  </si>
  <si>
    <t>{u'StumbleUpon': 0, u'Reddit': 0, u'Delicious': 0, u'Pinterest': 1, u'Twitter': 0, u'Diggs': 0, u'LinkedIn': 9801, u'Facebook': {u'total_count': 1062, u'comment_count': 0, u'share_count': 1062}, u'GooglePlusOne': 36573, u'Buzz': 0}</t>
  </si>
  <si>
    <t>Introduction to Recommender Systems</t>
  </si>
  <si>
    <t>recsys</t>
  </si>
  <si>
    <t>[4, 13, 17]</t>
  </si>
  <si>
    <t>[Information, Tech &amp; Design, Business &amp; Management, Computer Science: Artificial Intelligence]</t>
  </si>
  <si>
    <t>https://www.coursera.org/course/recsys</t>
  </si>
  <si>
    <t>{u'StumbleUpon': 0, u'Reddit': 0, u'Delicious': 0, u'Pinterest': 0, u'Twitter': 0, u'Diggs': 0, u'LinkedIn': 22, u'Facebook': {u'total_count': 283, u'comment_count': 0, u'share_count': 283}, u'GooglePlusOne': 0, u'Buzz': 0}</t>
  </si>
  <si>
    <t>Model Thinking æ¨¡åž‹æ€ç»´ï¼ˆä¸­æ–‡ç‰ˆï¼‰</t>
  </si>
  <si>
    <t>modelthinkingzh</t>
  </si>
  <si>
    <t>[2, 6, 20]</t>
  </si>
  <si>
    <t>[Economics &amp; Finance, Humanities , Social Sciences]</t>
  </si>
  <si>
    <t>https://www.coursera.org/course/modelthinkingzh</t>
  </si>
  <si>
    <t>{u'StumbleUpon': 0, u'Reddit': 0, u'Delicious': 0, u'Pinterest': 0, u'Twitter': 0, u'Diggs': 0, u'LinkedIn': 3, u'Facebook': {u'total_count': 1062, u'comment_count': 0, u'share_count': 1062}, u'GooglePlusOne': 0, u'Buzz': 0}</t>
  </si>
  <si>
    <t>Water: The Essential Resource</t>
  </si>
  <si>
    <t>waterandenvironment</t>
  </si>
  <si>
    <t>https://www.coursera.org/course/waterandenvironment</t>
  </si>
  <si>
    <t>{u'StumbleUpon': 0, u'Reddit': 0, u'Delicious': 0, u'Pinterest': 2, u'Twitter': 0, u'Diggs': 0, u'LinkedIn': 29, u'Facebook': {u'total_count': 88, u'comment_count': 0, u'share_count': 88}, u'GooglePlusOne': 0, u'Buzz': 0}</t>
  </si>
  <si>
    <t>Listening to World Music</t>
  </si>
  <si>
    <t>worldmusic</t>
  </si>
  <si>
    <t>[6, 18, 20]</t>
  </si>
  <si>
    <t>[Humanities , Music, Film, and Audio, Social Sciences]</t>
  </si>
  <si>
    <t>https://www.coursera.org/course/worldmusic</t>
  </si>
  <si>
    <t>{u'StumbleUpon': 0, u'Reddit': 0, u'Delicious': 0, u'Pinterest': 119, u'Twitter': 0, u'Diggs': 0, u'LinkedIn': 41, u'Facebook': {u'total_count': 1062, u'comment_count': 0, u'share_count': 1062}, u'GooglePlusOne': 0, u'Buzz': 0}</t>
  </si>
  <si>
    <t>Social Network Analysis</t>
  </si>
  <si>
    <t>sna</t>
  </si>
  <si>
    <t>[4, 17]</t>
  </si>
  <si>
    <t>[Information, Tech &amp; Design, Computer Science: Artificial Intelligence]</t>
  </si>
  <si>
    <t>https://www.coursera.org/course/sna</t>
  </si>
  <si>
    <t>{u'StumbleUpon': 0, u'Reddit': 0, u'Delicious': 0, u'Pinterest': 36, u'Twitter': 0, u'Diggs': 0, u'LinkedIn': 41, u'Facebook': {u'total_count': 1062, u'comment_count': 0, u'share_count': 1062}, u'GooglePlusOne': 0, u'Buzz': 0}</t>
  </si>
  <si>
    <t>Science, Technology, and Society in China II: History of S&amp;T in Chinese Society</t>
  </si>
  <si>
    <t>stschina2</t>
  </si>
  <si>
    <t>https://www.coursera.org/course/stschina2</t>
  </si>
  <si>
    <t>{u'StumbleUpon': 0, u'Reddit': 0, u'Delicious': 0, u'Pinterest': 0, u'Twitter': 0, u'Diggs': 0, u'LinkedIn': 0, u'Facebook': {u'total_count': 25, u'comment_count': 0, u'share_count': 25}, u'GooglePlusOne': 36573, u'Buzz': 0}</t>
  </si>
  <si>
    <t xml:space="preserve">Planning &amp; Design of Sanitation Systems and Technologies </t>
  </si>
  <si>
    <t>sanitation</t>
  </si>
  <si>
    <t>https://www.coursera.org/course/sanitation</t>
  </si>
  <si>
    <t>{u'StumbleUpon': 0, u'Reddit': 0, u'Delicious': 0, u'Pinterest': 0, u'Twitter': 0, u'Diggs': 0, u'LinkedIn': 9, u'Facebook': {u'total_count': 88, u'comment_count': 0, u'share_count': 88}, u'GooglePlusOne': 36573, u'Buzz': 0}</t>
  </si>
  <si>
    <t>General Game Playing</t>
  </si>
  <si>
    <t>ggp</t>
  </si>
  <si>
    <t>[1, 5, 17]</t>
  </si>
  <si>
    <t>[Computer Science: Theory, Mathematics, Computer Science: Artificial Intelligence]</t>
  </si>
  <si>
    <t>https://www.coursera.org/course/ggp</t>
  </si>
  <si>
    <t>{u'StumbleUpon': 0, u'Reddit': 0, u'Delicious': 0, u'Pinterest': 3, u'Twitter': 0, u'Diggs': 0, u'LinkedIn': 7, u'Facebook': {u'total_count': 88, u'comment_count': 0, u'share_count': 88}, u'GooglePlusOne': 0, u'Buzz': 0}</t>
  </si>
  <si>
    <t>Generation Rx: The Science Behind Prescription Drug Abuse</t>
  </si>
  <si>
    <t>genrx</t>
  </si>
  <si>
    <t>https://www.coursera.org/course/genrx</t>
  </si>
  <si>
    <t>{u'StumbleUpon': 0, u'Reddit': 0, u'Delicious': 0, u'Pinterest': 0, u'Twitter': 0, u'Diggs': 0, u'LinkedIn': 9, u'Facebook': {u'total_count': 88, u'comment_count': 0, u'share_count': 88}, u'GooglePlusOne': 0, u'Buzz': 0}</t>
  </si>
  <si>
    <t>Information Theory</t>
  </si>
  <si>
    <t>informationtheory</t>
  </si>
  <si>
    <t>[45]</t>
  </si>
  <si>
    <t>[The Chinese University of Hong Kong]</t>
  </si>
  <si>
    <t>https://www.coursera.org/course/informationtheory</t>
  </si>
  <si>
    <t>{u'StumbleUpon': 0, u'Reddit': 0, u'Delicious': 0, u'Pinterest': 2, u'Twitter': 0, u'Diggs': 0, u'LinkedIn': 9801, u'Facebook': {u'total_count': 88, u'comment_count': 0, u'share_count': 88}, u'GooglePlusOne': 0, u'Buzz': 0}</t>
  </si>
  <si>
    <t>Case-Based Introduction to Biostatistics</t>
  </si>
  <si>
    <t>casebasedbiostat</t>
  </si>
  <si>
    <t>[8, 16]</t>
  </si>
  <si>
    <t>[Health &amp; Society, Statistics and Data Analysis]</t>
  </si>
  <si>
    <t>https://www.coursera.org/course/casebasedbiostat</t>
  </si>
  <si>
    <t>{u'StumbleUpon': 0, u'Reddit': 0, u'Delicious': 0, u'Pinterest': 7, u'Twitter': 0, u'Diggs': 0, u'LinkedIn': 19, u'Facebook': {u'total_count': 604, u'comment_count': 0, u'share_count': 604}, u'GooglePlusOne': 0, u'Buzz': 0}</t>
  </si>
  <si>
    <t>Human-Computer Interaction Design</t>
  </si>
  <si>
    <t>hcidesign</t>
  </si>
  <si>
    <t>https://www.coursera.org/course/hcidesign</t>
  </si>
  <si>
    <t>{u'StumbleUpon': 0, u'Reddit': 0, u'Delicious': 0, u'Pinterest': 1, u'Twitter': 0, u'Diggs': 0, u'LinkedIn': 17, u'Facebook': {u'total_count': 517, u'comment_count': 0, u'share_count': 517}, u'GooglePlusOne': 81, u'Buzz': 0}</t>
  </si>
  <si>
    <t>Health Policy and the Affordable Care Act</t>
  </si>
  <si>
    <t>healthpolicy</t>
  </si>
  <si>
    <t>https://www.coursera.org/course/healthpolicy</t>
  </si>
  <si>
    <t>{u'StumbleUpon': 0, u'Reddit': 0, u'Delicious': 0, u'Pinterest': 13, u'Twitter': 0, u'Diggs': 0, u'LinkedIn': 135, u'Facebook': {u'total_count': 88, u'comment_count': 0, u'share_count': 88}, u'GooglePlusOne': 0, u'Buzz': 0}</t>
  </si>
  <si>
    <t>Exploring Neural Data</t>
  </si>
  <si>
    <t>neuraldata</t>
  </si>
  <si>
    <t>[10, 16]</t>
  </si>
  <si>
    <t>[Biology &amp; Life Sciences, Statistics and Data Analysis]</t>
  </si>
  <si>
    <t>[Brown University]</t>
  </si>
  <si>
    <t>https://www.coursera.org/course/neuraldata</t>
  </si>
  <si>
    <t>{u'StumbleUpon': 0, u'Reddit': 0, u'Delicious': 0, u'Pinterest': 4, u'Twitter': 0, u'Diggs': 0, u'LinkedIn': 9, u'Facebook': {u'total_count': 1062, u'comment_count': 0, u'share_count': 1062}, u'GooglePlusOne': 36573, u'Buzz': 0}</t>
  </si>
  <si>
    <t>Early Renaissance Architecture in Italy: from Alberti to Bramante</t>
  </si>
  <si>
    <t>renaissancearchitect</t>
  </si>
  <si>
    <t>[74]</t>
  </si>
  <si>
    <t>[Sapienza University of Rome]</t>
  </si>
  <si>
    <t>https://www.coursera.org/course/renaissancearchitect</t>
  </si>
  <si>
    <t>{u'StumbleUpon': 0, u'Reddit': 0, u'Delicious': 0, u'Pinterest': 11, u'Twitter': 0, u'Diggs': 0, u'LinkedIn': 2, u'Facebook': {u'total_count': 1062, u'comment_count': 0, u'share_count': 1062}, u'GooglePlusOne': 0, u'Buzz': 0}</t>
  </si>
  <si>
    <t>Leading Strategic Innovation in Organizations</t>
  </si>
  <si>
    <t>innovation</t>
  </si>
  <si>
    <t>[37]</t>
  </si>
  <si>
    <t>[Business &amp; Management]</t>
  </si>
  <si>
    <t>[Vanderbilt University]</t>
  </si>
  <si>
    <t>https://www.coursera.org/course/innovation</t>
  </si>
  <si>
    <t>{u'StumbleUpon': 0, u'Reddit': 0, u'Delicious': 0, u'Pinterest': 23, u'Twitter': 0, u'Diggs': 0, u'LinkedIn': 228, u'Facebook': {u'total_count': 1062, u'comment_count': 0, u'share_count': 1062}, u'GooglePlusOne': 10987, u'Buzz': 0}</t>
  </si>
  <si>
    <t>Diabetes: Diagnosis, Treatment, and Opportunities</t>
  </si>
  <si>
    <t>ucsfdiabetes</t>
  </si>
  <si>
    <t>https://www.coursera.org/course/ucsfdiabetes</t>
  </si>
  <si>
    <t>{u'StumbleUpon': 0, u'Reddit': 0, u'Delicious': 0, u'Pinterest': 6, u'Twitter': 0, u'Diggs': 0, u'LinkedIn': 0, u'Facebook': {u'total_count': 1062, u'comment_count': 0, u'share_count': 1062}, u'GooglePlusOne': 36573, u'Buzz': 0}</t>
  </si>
  <si>
    <t>The Diversity of Exoplanets</t>
  </si>
  <si>
    <t>extrasolarplanets</t>
  </si>
  <si>
    <t>[49]</t>
  </si>
  <si>
    <t>[University of Geneva]</t>
  </si>
  <si>
    <t>https://www.coursera.org/course/extrasolarplanets</t>
  </si>
  <si>
    <t>{u'StumbleUpon': 0, u'Reddit': 0, u'Delicious': 0, u'Pinterest': 0, u'Twitter': 0, u'Diggs': 0, u'LinkedIn': 130, u'Facebook': {u'total_count': 1062, u'comment_count': 0, u'share_count': 1062}, u'GooglePlusOne': 10987, u'Buzz': 0}</t>
  </si>
  <si>
    <t>Probability</t>
  </si>
  <si>
    <t>probability</t>
  </si>
  <si>
    <t>[2, 5, 15, 16, 20]</t>
  </si>
  <si>
    <t>[Economics &amp; Finance, Mathematics, Engineering, Statistics and Data Analysis, Social Sciences]</t>
  </si>
  <si>
    <t>https://www.coursera.org/course/probability</t>
  </si>
  <si>
    <t>{u'StumbleUpon': 0, u'Reddit': 0, u'Delicious': 0, u'Pinterest': 0, u'Twitter': 0, u'Diggs': 0, u'LinkedIn': 13, u'Facebook': {u'total_count': 1062, u'comment_count': 0, u'share_count': 1062}, u'GooglePlusOne': 0, u'Buzz': 0}</t>
  </si>
  <si>
    <t>Clinical Problem Solving</t>
  </si>
  <si>
    <t>clinprobsolv</t>
  </si>
  <si>
    <t>https://www.coursera.org/course/clinprobsolv</t>
  </si>
  <si>
    <t>Sprachtechnologie in den Digital Humanities</t>
  </si>
  <si>
    <t>langtechindh</t>
  </si>
  <si>
    <t>[6, 16, 17]</t>
  </si>
  <si>
    <t>[Humanities , Statistics and Data Analysis, Computer Science: Artificial Intelligence]</t>
  </si>
  <si>
    <t>https://www.coursera.org/course/langtechindh</t>
  </si>
  <si>
    <t>University of Illinois iMBA Program</t>
  </si>
  <si>
    <t>imba</t>
  </si>
  <si>
    <t>[University of Illinois at Urbana-Champaign]</t>
  </si>
  <si>
    <t>https://www.coursera.org/course/imba</t>
  </si>
  <si>
    <t>{u'StumbleUpon': 0, u'Reddit': 0, u'Delicious': 0, u'Pinterest': 4, u'Twitter': 0, u'Diggs': 0, u'LinkedIn': 1281, u'Facebook': {u'total_count': 723, u'comment_count': 0, u'share_count': 723}, u'GooglePlusOne': 24, u'Buzz': 0}</t>
  </si>
  <si>
    <t>Statistics: Making Sense of Data</t>
  </si>
  <si>
    <t>introstats</t>
  </si>
  <si>
    <t>[11]</t>
  </si>
  <si>
    <t>[University of Toronto]</t>
  </si>
  <si>
    <t>https://www.coursera.org/course/introstats</t>
  </si>
  <si>
    <t>{u'StumbleUpon': 0, u'Reddit': 0, u'Delicious': 0, u'Pinterest': 20, u'Twitter': 0, u'Diggs': 0, u'LinkedIn': 60, u'Facebook': {u'total_count': 88, u'comment_count': 0, u'share_count': 88}, u'GooglePlusOne': 0, u'Buzz': 0}</t>
  </si>
  <si>
    <t>Liderazgo en gestiÃ³n educativa estratÃ©gica a travÃ©s del uso de la tecnologÃ­a</t>
  </si>
  <si>
    <t>lidergestionedu</t>
  </si>
  <si>
    <t>[Teacher Professional Development]</t>
  </si>
  <si>
    <t>https://www.coursera.org/course/lidergestionedu</t>
  </si>
  <si>
    <t>{u'StumbleUpon': 0, u'Reddit': 0, u'Delicious': 0, u'Pinterest': 1, u'Twitter': 0, u'Diggs': 0, u'LinkedIn': 29, u'Facebook': {u'total_count': 1062, u'comment_count': 0, u'share_count': 1062}, u'GooglePlusOne': 36573, u'Buzz': 0}</t>
  </si>
  <si>
    <t>Configuring the World: A Critical Political Economy Approach</t>
  </si>
  <si>
    <t>configuringworld</t>
  </si>
  <si>
    <t>[25, 49]</t>
  </si>
  <si>
    <t>[Universiteit Leiden, University of Geneva]</t>
  </si>
  <si>
    <t>https://www.coursera.org/course/configuringworld</t>
  </si>
  <si>
    <t>{u'StumbleUpon': 0, u'Reddit': 0, u'Delicious': 0, u'Pinterest': 7, u'Twitter': 0, u'Diggs': 0, u'LinkedIn': 294, u'Facebook': {u'total_count': 1062, u'comment_count': 0, u'share_count': 1062}, u'GooglePlusOne': 0, u'Buzz': 0}</t>
  </si>
  <si>
    <t>Pattern-Oriented Software Architectures for Concurrent and Networked Software</t>
  </si>
  <si>
    <t>posasoftware</t>
  </si>
  <si>
    <t>https://www.coursera.org/course/posasoftware</t>
  </si>
  <si>
    <t>{u'StumbleUpon': 0, u'Reddit': 0, u'Delicious': 0, u'Pinterest': 0, u'Twitter': 0, u'Diggs': 0, u'LinkedIn': 9801, u'Facebook': {u'total_count': 88, u'comment_count': 0, u'share_count': 88}, u'GooglePlusOne': 36573, u'Buzz': 0}</t>
  </si>
  <si>
    <t>æ•°æ®ç»“æž„ä¸Žç®—æ³•  Data Structures and Algorithms</t>
  </si>
  <si>
    <t>dsalgo</t>
  </si>
  <si>
    <t>https://www.coursera.org/course/dsalgo</t>
  </si>
  <si>
    <t>{u'StumbleUpon': 0, u'Reddit': 0, u'Delicious': 0, u'Pinterest': 0, u'Twitter': 0, u'Diggs': 0, u'LinkedIn': 0, u'Facebook': {u'total_count': 108, u'comment_count': 0, u'share_count': 108}, u'GooglePlusOne': 0, u'Buzz': 0}</t>
  </si>
  <si>
    <t>Virology I: How Viruses Work</t>
  </si>
  <si>
    <t>virology</t>
  </si>
  <si>
    <t>[3, 10]</t>
  </si>
  <si>
    <t>[40]</t>
  </si>
  <si>
    <t>[Medicine, Biology &amp; Life Sciences]</t>
  </si>
  <si>
    <t>[Columbia University]</t>
  </si>
  <si>
    <t>https://www.coursera.org/course/virology</t>
  </si>
  <si>
    <t>{u'StumbleUpon': 0, u'Reddit': 0, u'Delicious': 0, u'Pinterest': 7, u'Twitter': 0, u'Diggs': 0, u'LinkedIn': 1, u'Facebook': {u'total_count': 1062, u'comment_count': 0, u'share_count': 1062}, u'GooglePlusOne': 0, u'Buzz': 0}</t>
  </si>
  <si>
    <t>æ±äºžå„’å­¸â”€å­Ÿå­ï¼š1 (East Asian Confucianisms: Mencius 1)</t>
  </si>
  <si>
    <t>mencius1</t>
  </si>
  <si>
    <t>https://www.coursera.org/course/mencius1</t>
  </si>
  <si>
    <t>{u'StumbleUpon': 0, u'Reddit': 0, u'Delicious': 0, u'Pinterest': 0, u'Twitter': 0, u'Diggs': 0, u'LinkedIn': 0, u'Facebook': {u'total_count': 1062, u'comment_count': 0, u'share_count': 1062}, u'GooglePlusOne': 36573, u'Buzz': 0}</t>
  </si>
  <si>
    <t>Mental Health: A Global Priority</t>
  </si>
  <si>
    <t>mhglobal</t>
  </si>
  <si>
    <t>https://www.coursera.org/course/mhglobal</t>
  </si>
  <si>
    <t>{u'StumbleUpon': 0, u'Reddit': 0, u'Delicious': 0, u'Pinterest': 2, u'Twitter': 0, u'Diggs': 0, u'LinkedIn': 7, u'Facebook': {u'total_count': 88, u'comment_count': 0, u'share_count': 88}, u'GooglePlusOne': 36573, u'Buzz': 0}</t>
  </si>
  <si>
    <t>Introduction to Systems Engineering</t>
  </si>
  <si>
    <t>introse</t>
  </si>
  <si>
    <t>[4, 13, 15]</t>
  </si>
  <si>
    <t>[155]</t>
  </si>
  <si>
    <t>[Information, Tech &amp; Design, Business &amp; Management, Engineering]</t>
  </si>
  <si>
    <t>[UNSW Australia (The University of New South Wales)]</t>
  </si>
  <si>
    <t>https://www.coursera.org/course/introse</t>
  </si>
  <si>
    <t>{u'StumbleUpon': 0, u'Reddit': 0, u'Delicious': 0, u'Pinterest': 5, u'Twitter': 0, u'Diggs': 0, u'LinkedIn': 51, u'Facebook': {u'total_count': 54, u'comment_count': 0, u'share_count': 54}, u'GooglePlusOne': 43, u'Buzz': 0}</t>
  </si>
  <si>
    <t>Designing Technology for Learning</t>
  </si>
  <si>
    <t>designtech4learning</t>
  </si>
  <si>
    <t>[4, 15]</t>
  </si>
  <si>
    <t>[Information, Tech &amp; Design, Engineering]</t>
  </si>
  <si>
    <t>https://www.coursera.org/course/designtech4learning</t>
  </si>
  <si>
    <t>{u'StumbleUpon': 0, u'Reddit': 0, u'Delicious': 0, u'Pinterest': 0, u'Twitter': 0, u'Diggs': 0, u'LinkedIn': 0, u'Facebook': {u'total_count': 26, u'comment_count': 0, u'share_count': 26}, u'GooglePlusOne': 0, u'Buzz': 0}</t>
  </si>
  <si>
    <t>Pathways to climate change adaptation: the case of Small Island Developing States</t>
  </si>
  <si>
    <t>sids</t>
  </si>
  <si>
    <t>[8, 9, 14, 20, 25]</t>
  </si>
  <si>
    <t>[Health &amp; Society, Physical &amp; Earth Sciences, Education, Social Sciences, Energy &amp; Earth Sciences]</t>
  </si>
  <si>
    <t>https://www.coursera.org/course/sids</t>
  </si>
  <si>
    <t>{u'StumbleUpon': 0, u'Reddit': 0, u'Delicious': 0, u'Pinterest': 0, u'Twitter': 0, u'Diggs': 0, u'LinkedIn': 89, u'Facebook': {u'total_count': 88, u'comment_count': 0, u'share_count': 88}, u'GooglePlusOne': 0, u'Buzz': 0}</t>
  </si>
  <si>
    <t>Les problÃ¨mes mÃ©taphysiques Ã  lâ€™Ã©preuve de la politique, 1943-1968</t>
  </si>
  <si>
    <t>fr</t>
  </si>
  <si>
    <t>philofrancaise</t>
  </si>
  <si>
    <t>[130]</t>
  </si>
  <si>
    <t>[Ã‰cole normale supÃ©rieure]</t>
  </si>
  <si>
    <t>https://www.coursera.org/course/philofrancaise</t>
  </si>
  <si>
    <t>{u'StumbleUpon': 0, u'Reddit': 0, u'Delicious': 0, u'Pinterest': 1, u'Twitter': 0, u'Diggs': 0, u'LinkedIn': 5, u'Facebook': {u'total_count': 3, u'comment_count': 0, u'share_count': 3}, u'GooglePlusOne': 0, u'Buzz': 0}</t>
  </si>
  <si>
    <t>The American Disease: Drugs and Drug Control in the USA</t>
  </si>
  <si>
    <t>americandisease</t>
  </si>
  <si>
    <t>https://www.coursera.org/course/americandisease</t>
  </si>
  <si>
    <t>{u'StumbleUpon': 0, u'Reddit': 0, u'Delicious': 0, u'Pinterest': 0, u'Twitter': 0, u'Diggs': 0, u'LinkedIn': 18, u'Facebook': {u'total_count': 122, u'comment_count': 0, u'share_count': 122}, u'GooglePlusOne': 36573, u'Buzz': 0}</t>
  </si>
  <si>
    <t>Practical Ethics</t>
  </si>
  <si>
    <t>practicalethics</t>
  </si>
  <si>
    <t>https://www.coursera.org/course/practicalethics</t>
  </si>
  <si>
    <t>{u'StumbleUpon': 0, u'Reddit': 0, u'Delicious': 0, u'Pinterest': 9, u'Twitter': 0, u'Diggs': 0, u'LinkedIn': 43, u'Facebook': {u'total_count': 88, u'comment_count': 0, u'share_count': 88}, u'GooglePlusOne': 0, u'Buzz': 0}</t>
  </si>
  <si>
    <t>Passion Driven Statistics</t>
  </si>
  <si>
    <t>pdstatistics</t>
  </si>
  <si>
    <t>https://www.coursera.org/course/pdstatistics</t>
  </si>
  <si>
    <t>{u'StumbleUpon': 0, u'Reddit': 0, u'Delicious': 0, u'Pinterest': 7, u'Twitter': 0, u'Diggs': 0, u'LinkedIn': 3, u'Facebook': {u'total_count': 1062, u'comment_count': 0, u'share_count': 1062}, u'GooglePlusOne': 0, u'Buzz': 0}</t>
  </si>
  <si>
    <t>Understanding and Improving the US Healthcare System</t>
  </si>
  <si>
    <t>ushealthcare</t>
  </si>
  <si>
    <t>https://www.coursera.org/course/ushealthcare</t>
  </si>
  <si>
    <t>{u'StumbleUpon': 0, u'Reddit': 0, u'Delicious': 0, u'Pinterest': 5, u'Twitter': 0, u'Diggs': 0, u'LinkedIn': 19, u'Facebook': {u'total_count': 1062, u'comment_count': 0, u'share_count': 1062}, u'GooglePlusOne': 11818, u'Buzz': 0}</t>
  </si>
  <si>
    <t>Introduction to Quantum Optics</t>
  </si>
  <si>
    <t>qoptintro</t>
  </si>
  <si>
    <t>[9, 23]</t>
  </si>
  <si>
    <t>[64]</t>
  </si>
  <si>
    <t>[Physical &amp; Earth Sciences, Physics]</t>
  </si>
  <si>
    <t>[Ludwig-Maximilians-UniversitÃ¤t MÃ¼nchen (LMU)]</t>
  </si>
  <si>
    <t>https://www.coursera.org/course/qoptintro</t>
  </si>
  <si>
    <t>{u'StumbleUpon': 0, u'Reddit': 0, u'Delicious': 0, u'Pinterest': 2, u'Twitter': 0, u'Diggs': 0, u'LinkedIn': 0, u'Facebook': {u'total_count': 52, u'comment_count': 0, u'share_count': 52}, u'GooglePlusOne': 0, u'Buzz': 0}</t>
  </si>
  <si>
    <t>Democratic Development</t>
  </si>
  <si>
    <t>democraticdev</t>
  </si>
  <si>
    <t>https://www.coursera.org/course/democraticdev</t>
  </si>
  <si>
    <t>{u'StumbleUpon': 0, u'Reddit': 0, u'Delicious': 0, u'Pinterest': 4, u'Twitter': 0, u'Diggs': 0, u'LinkedIn': 18, u'Facebook': {u'total_count': 88, u'comment_count': 0, u'share_count': 88}, u'GooglePlusOne': 0, u'Buzz': 0}</t>
  </si>
  <si>
    <t>Understanding Terrorism and the Terrorist Threat</t>
  </si>
  <si>
    <t>understandingterror</t>
  </si>
  <si>
    <t>https://www.coursera.org/course/understandingterror</t>
  </si>
  <si>
    <t>{u'StumbleUpon': 0, u'Reddit': 0, u'Delicious': 0, u'Pinterest': 3, u'Twitter': 0, u'Diggs': 0, u'LinkedIn': 284, u'Facebook': {u'total_count': 1062, u'comment_count': 0, u'share_count': 1062}, u'GooglePlusOne': 0, u'Buzz': 0}</t>
  </si>
  <si>
    <t>Natural Language Processing</t>
  </si>
  <si>
    <t>nlangp</t>
  </si>
  <si>
    <t>https://www.coursera.org/course/nlangp</t>
  </si>
  <si>
    <t>{u'StumbleUpon': 0, u'Reddit': 0, u'Delicious': 0, u'Pinterest': 10, u'Twitter': 0, u'Diggs': 0, u'LinkedIn': 31, u'Facebook': {u'total_count': 1062, u'comment_count': 0, u'share_count': 1062}, u'GooglePlusOne': 11818, u'Buzz': 0}</t>
  </si>
  <si>
    <t>Linear Circuits</t>
  </si>
  <si>
    <t>circuits</t>
  </si>
  <si>
    <t>https://www.coursera.org/course/circuits</t>
  </si>
  <si>
    <t>{u'StumbleUpon': 0, u'Reddit': 0, u'Delicious': 0, u'Pinterest': 2, u'Twitter': 0, u'Diggs': 0, u'LinkedIn': 5, u'Facebook': {u'total_count': 1062, u'comment_count': 0, u'share_count': 1062}, u'GooglePlusOne': 0, u'Buzz': 0}</t>
  </si>
  <si>
    <t>First-Year Composition 2.0</t>
  </si>
  <si>
    <t>gtcomp</t>
  </si>
  <si>
    <t>https://www.coursera.org/course/gtcomp</t>
  </si>
  <si>
    <t>{u'StumbleUpon': 0, u'Reddit': 0, u'Delicious': 0, u'Pinterest': 5, u'Twitter': 0, u'Diggs': 0, u'LinkedIn': 0, u'Facebook': {u'total_count': 478, u'comment_count': 0, u'share_count': 478}, u'GooglePlusOne': 36573, u'Buzz': 0}</t>
  </si>
  <si>
    <t>America Through Foreign Eyes</t>
  </si>
  <si>
    <t>foreigneyes</t>
  </si>
  <si>
    <t>https://www.coursera.org/course/foreigneyes</t>
  </si>
  <si>
    <t>{u'StumbleUpon': 0, u'Reddit': 0, u'Delicious': 0, u'Pinterest': 2, u'Twitter': 0, u'Diggs': 0, u'LinkedIn': 0, u'Facebook': {u'total_count': 1062, u'comment_count': 0, u'share_count': 1062}, u'GooglePlusOne': 36573, u'Buzz': 0}</t>
  </si>
  <si>
    <t>Global Health and Humanitarianism</t>
  </si>
  <si>
    <t>health</t>
  </si>
  <si>
    <t>https://www.coursera.org/course/health</t>
  </si>
  <si>
    <t>{u'StumbleUpon': 0, u'Reddit': 0, u'Delicious': 0, u'Pinterest': 2, u'Twitter': 0, u'Diggs': 0, u'LinkedIn': 431, u'Facebook': {u'total_count': 88, u'comment_count': 0, u'share_count': 88}, u'GooglePlusOne': 0, u'Buzz': 0}</t>
  </si>
  <si>
    <t>Latin American Culture</t>
  </si>
  <si>
    <t>latinamericanculture</t>
  </si>
  <si>
    <t>https://www.coursera.org/course/latinamericanculture</t>
  </si>
  <si>
    <t>{u'StumbleUpon': 0, u'Reddit': 0, u'Delicious': 0, u'Pinterest': 2, u'Twitter': 0, u'Diggs': 0, u'LinkedIn': 11, u'Facebook': {u'total_count': 1062, u'comment_count': 0, u'share_count': 1062}, u'GooglePlusOne': 0, u'Buzz': 0}</t>
  </si>
  <si>
    <t>Foundations of Teaching for Learning 6: Introduction to Student Assessment</t>
  </si>
  <si>
    <t>teach6</t>
  </si>
  <si>
    <t>[106]</t>
  </si>
  <si>
    <t>[Commonwealth Education Trust]</t>
  </si>
  <si>
    <t>https://www.coursera.org/course/teach6</t>
  </si>
  <si>
    <t>{u'StumbleUpon': 0, u'Reddit': 0, u'Delicious': 0, u'Pinterest': 1, u'Twitter': 0, u'Diggs': 0, u'LinkedIn': 10, u'Facebook': {u'total_count': 39, u'comment_count': 0, u'share_count': 39}, u'GooglePlusOne': 0, u'Buzz': 0}</t>
  </si>
  <si>
    <t>Guinea Pigs, Heroes &amp; Desperate Patients: The History &amp; Ethics of Human Research</t>
  </si>
  <si>
    <t>humanresearch</t>
  </si>
  <si>
    <t>[3, 6, 8, 10, 20]</t>
  </si>
  <si>
    <t>[Medicine, Humanities , Health &amp; Society, Biology &amp; Life Sciences, Social Sciences]</t>
  </si>
  <si>
    <t>https://www.coursera.org/course/humanresearch</t>
  </si>
  <si>
    <t>{u'StumbleUpon': 0, u'Reddit': 0, u'Delicious': 0, u'Pinterest': 0, u'Twitter': 0, u'Diggs': 0, u'LinkedIn': 2, u'Facebook': {u'total_count': 144, u'comment_count': 0, u'share_count': 144}, u'GooglePlusOne': 0, u'Buzz': 0}</t>
  </si>
  <si>
    <t>The Brain-Targeted TeachingÂ® Model for 21st Century Schools</t>
  </si>
  <si>
    <t>braintargeted</t>
  </si>
  <si>
    <t>https://www.coursera.org/course/braintargeted</t>
  </si>
  <si>
    <t>{u'StumbleUpon': 0, u'Reddit': 0, u'Delicious': 0, u'Pinterest': 10, u'Twitter': 0, u'Diggs': 0, u'LinkedIn': 7, u'Facebook': {u'total_count': 88, u'comment_count': 0, u'share_count': 88}, u'GooglePlusOne': 0, u'Buzz': 0}</t>
  </si>
  <si>
    <t>Comic Books and Graphic Novels</t>
  </si>
  <si>
    <t>comics</t>
  </si>
  <si>
    <t>https://www.coursera.org/course/comics</t>
  </si>
  <si>
    <t>{u'StumbleUpon': 0, u'Reddit': 0, u'Delicious': 0, u'Pinterest': 24, u'Twitter': 0, u'Diggs': 0, u'LinkedIn': 57, u'Facebook': {u'total_count': 1062, u'comment_count': 0, u'share_count': 1062}, u'GooglePlusOne': 0, u'Buzz': 0}</t>
  </si>
  <si>
    <t>Applied Regression Analysis</t>
  </si>
  <si>
    <t>appliedregression</t>
  </si>
  <si>
    <t>[2, 3, 4, 5, 8, 16]</t>
  </si>
  <si>
    <t>[Economics &amp; Finance, Medicine, Information, Tech &amp; Design, Mathematics, Health &amp; Society, Statistics and Data Analysis]</t>
  </si>
  <si>
    <t>https://www.coursera.org/course/appliedregression</t>
  </si>
  <si>
    <t>e-Learning Ecologies</t>
  </si>
  <si>
    <t>elearning</t>
  </si>
  <si>
    <t>https://www.coursera.org/course/elearning</t>
  </si>
  <si>
    <t>{u'StumbleUpon': 0, u'Reddit': 0, u'Delicious': 0, u'Pinterest': 8, u'Twitter': 0, u'Diggs': 0, u'LinkedIn': 48, u'Facebook': {u'total_count': 88, u'comment_count': 0, u'share_count': 88}, u'GooglePlusOne': 0, u'Buzz': 0}</t>
  </si>
  <si>
    <t>Inquiry Science Learning: Perspectives and Practices 1 - Science Leadership</t>
  </si>
  <si>
    <t>scileadership</t>
  </si>
  <si>
    <t>https://www.coursera.org/course/scileadership</t>
  </si>
  <si>
    <t>{u'StumbleUpon': 0, u'Reddit': 0, u'Delicious': 0, u'Pinterest': 5, u'Twitter': 0, u'Diggs': 0, u'LinkedIn': 0, u'Facebook': {u'total_count': 139, u'comment_count': 0, u'share_count': 139}, u'GooglePlusOne': 36573, u'Buzz': 0}</t>
  </si>
  <si>
    <t>History of the Slave South</t>
  </si>
  <si>
    <t>slavesouth</t>
  </si>
  <si>
    <t>https://www.coursera.org/course/slavesouth</t>
  </si>
  <si>
    <t>{u'StumbleUpon': 0, u'Reddit': 0, u'Delicious': 0, u'Pinterest': 7, u'Twitter': 0, u'Diggs': 0, u'LinkedIn': 20, u'Facebook': {u'total_count': 1062, u'comment_count': 0, u'share_count': 1062}, u'GooglePlusOne': 0, u'Buzz': 0}</t>
  </si>
  <si>
    <t xml:space="preserve">Using The Next Generation Science Standards for Studentsâ€™ Deeper Understanding </t>
  </si>
  <si>
    <t>sciframework</t>
  </si>
  <si>
    <t>https://www.coursera.org/course/sciframework</t>
  </si>
  <si>
    <t>{u'StumbleUpon': 0, u'Reddit': 0, u'Delicious': 0, u'Pinterest': 6, u'Twitter': 0, u'Diggs': 0, u'LinkedIn': 2, u'Facebook': {u'total_count': 114, u'comment_count': 0, u'share_count': 114}, u'GooglePlusOne': 10987, u'Buzz': 0}</t>
  </si>
  <si>
    <t>Computational Methods for Data Analysis</t>
  </si>
  <si>
    <t>compmethods</t>
  </si>
  <si>
    <t>https://www.coursera.org/course/compmethods</t>
  </si>
  <si>
    <t>{u'StumbleUpon': 0, u'Reddit': 0, u'Delicious': 0, u'Pinterest': 3, u'Twitter': 0, u'Diggs': 0, u'LinkedIn': 22, u'Facebook': {u'total_count': 88, u'comment_count': 0, u'share_count': 88}, u'GooglePlusOne': 0, u'Buzz': 0}</t>
  </si>
  <si>
    <t>Introduction to Computational Arts: Visual Arts</t>
  </si>
  <si>
    <t>compartsvisual</t>
  </si>
  <si>
    <t>https://www.coursera.org/course/compartsvisual</t>
  </si>
  <si>
    <t>{u'StumbleUpon': 0, u'Reddit': 0, u'Delicious': 0, u'Pinterest': 9, u'Twitter': 0, u'Diggs': 0, u'LinkedIn': 1, u'Facebook': {u'total_count': 88, u'comment_count': 0, u'share_count': 88}, u'GooglePlusOne': 0, u'Buzz': 0}</t>
  </si>
  <si>
    <t>Canine Theriogenology for Dog Enthusiasts</t>
  </si>
  <si>
    <t>theriogenology</t>
  </si>
  <si>
    <t>https://www.coursera.org/course/theriogenology</t>
  </si>
  <si>
    <t>{u'StumbleUpon': 0, u'Reddit': 0, u'Delicious': 0, u'Pinterest': 10, u'Twitter': 0, u'Diggs': 0, u'LinkedIn': 0, u'Facebook': {u'total_count': 1062, u'comment_count': 0, u'share_count': 1062}, u'GooglePlusOne': 0, u'Buzz': 0}</t>
  </si>
  <si>
    <t>ä¸­å›½å¤ä»£æ–‡åŒ–</t>
  </si>
  <si>
    <t>pkuacc</t>
  </si>
  <si>
    <t>https://www.coursera.org/course/pkuacc</t>
  </si>
  <si>
    <t>Preparing for the AP* Calculus AB and BC Exams (Part 2 - Integral Calculus)</t>
  </si>
  <si>
    <t>apcalcpart2</t>
  </si>
  <si>
    <t>https://www.coursera.org/course/apcalcpart2</t>
  </si>
  <si>
    <t>{u'StumbleUpon': 0, u'Reddit': 0, u'Delicious': 0, u'Pinterest': 4, u'Twitter': 0, u'Diggs': 0, u'LinkedIn': 0, u'Facebook': {u'total_count': 7, u'comment_count': 0, u'share_count': 7}, u'GooglePlusOne': 0, u'Buzz': 0}</t>
  </si>
  <si>
    <t>Computer Science 101</t>
  </si>
  <si>
    <t>cs101</t>
  </si>
  <si>
    <t>https://www.coursera.org/course/cs101</t>
  </si>
  <si>
    <t>{u'StumbleUpon': 0, u'Reddit': 0, u'Delicious': 0, u'Pinterest': 137, u'Twitter': 0, u'Diggs': 0, u'LinkedIn': 960, u'Facebook': {u'total_count': 1062, u'comment_count': 0, u'share_count': 1062}, u'GooglePlusOne': 11818, u'Buzz': 0}</t>
  </si>
  <si>
    <t>Heterogeneous Parallel Programming</t>
  </si>
  <si>
    <t>hetero</t>
  </si>
  <si>
    <t>[11, 12]</t>
  </si>
  <si>
    <t>[Computer Science: Systems &amp; Security, Computer Science: Software Engineering]</t>
  </si>
  <si>
    <t>https://www.coursera.org/course/hetero</t>
  </si>
  <si>
    <t>{u'StumbleUpon': 0, u'Reddit': 0, u'Delicious': 0, u'Pinterest': 2, u'Twitter': 0, u'Diggs': 0, u'LinkedIn': 9801, u'Facebook': {u'total_count': 1062, u'comment_count': 0, u'share_count': 1062}, u'GooglePlusOne': 11818, u'Buzz': 0}</t>
  </si>
  <si>
    <t>Health Leadership</t>
  </si>
  <si>
    <t>healthleadership</t>
  </si>
  <si>
    <t>[8, 13, 20]</t>
  </si>
  <si>
    <t>[Health &amp; Society, Business &amp; Management, Social Sciences]</t>
  </si>
  <si>
    <t>https://www.coursera.org/course/healthleadership</t>
  </si>
  <si>
    <t>{u'StumbleUpon': 0, u'Reddit': 0, u'Delicious': 0, u'Pinterest': 3, u'Twitter': 0, u'Diggs': 0, u'LinkedIn': 5, u'Facebook': {u'total_count': 88, u'comment_count': 0, u'share_count': 88}, u'GooglePlusOne': 0, u'Buzz': 0}</t>
  </si>
  <si>
    <t>Fantasy and Science Fiction: The Human Mind, Our Modern World</t>
  </si>
  <si>
    <t>fantasysf</t>
  </si>
  <si>
    <t>https://www.coursera.org/course/fantasysf</t>
  </si>
  <si>
    <t>{u'StumbleUpon': 0, u'Reddit': 0, u'Delicious': 0, u'Pinterest': 62, u'Twitter': 0, u'Diggs': 0, u'LinkedIn': 71, u'Facebook': {u'total_count': 1062, u'comment_count': 0, u'share_count': 1062}, u'GooglePlusOne': 0, u'Buzz': 0}</t>
  </si>
  <si>
    <t>Growing Old Around the Globe</t>
  </si>
  <si>
    <t>oldglobe</t>
  </si>
  <si>
    <t>https://www.coursera.org/course/oldglobe</t>
  </si>
  <si>
    <t>{u'StumbleUpon': 0, u'Reddit': 0, u'Delicious': 0, u'Pinterest': 2, u'Twitter': 0, u'Diggs': 0, u'LinkedIn': 114, u'Facebook': {u'total_count': 88, u'comment_count': 0, u'share_count': 88}, u'GooglePlusOne': 0, u'Buzz': 0}</t>
  </si>
  <si>
    <t>Global Sustainable Energy: Past, Present and Future</t>
  </si>
  <si>
    <t>globalenergy</t>
  </si>
  <si>
    <t>https://www.coursera.org/course/globalenergy</t>
  </si>
  <si>
    <t>{u'StumbleUpon': 0, u'Reddit': 0, u'Delicious': 0, u'Pinterest': 10, u'Twitter': 0, u'Diggs': 0, u'LinkedIn': 24, u'Facebook': {u'total_count': 88, u'comment_count': 0, u'share_count': 88}, u'GooglePlusOne': 0, u'Buzz': 0}</t>
  </si>
  <si>
    <t>Computer Networks</t>
  </si>
  <si>
    <t>comnetworks</t>
  </si>
  <si>
    <t>[4, 11, 15]</t>
  </si>
  <si>
    <t>[Information, Tech &amp; Design, Computer Science: Systems &amp; Security, Engineering]</t>
  </si>
  <si>
    <t>https://www.coursera.org/course/comnetworks</t>
  </si>
  <si>
    <t>{u'StumbleUpon': 0, u'Reddit': 0, u'Delicious': 0, u'Pinterest': 5, u'Twitter': 0, u'Diggs': 0, u'LinkedIn': 3, u'Facebook': {u'total_count': 1062, u'comment_count': 0, u'share_count': 1062}, u'GooglePlusOne': 0, u'Buzz': 0}</t>
  </si>
  <si>
    <t>The Camera Never Lies</t>
  </si>
  <si>
    <t>lyingcamera</t>
  </si>
  <si>
    <t>https://www.coursera.org/course/lyingcamera</t>
  </si>
  <si>
    <t>{u'StumbleUpon': 0, u'Reddit': 0, u'Delicious': 0, u'Pinterest': 13, u'Twitter': 0, u'Diggs': 0, u'LinkedIn': 126, u'Facebook': {u'total_count': 88, u'comment_count': 0, u'share_count': 88}, u'GooglePlusOne': 10987, u'Buzz': 0}</t>
  </si>
  <si>
    <t>æ©Ÿå™¨å­¸ç¿’åŸºçŸ³ (Machine Learning Foundations)</t>
  </si>
  <si>
    <t>ntumlone</t>
  </si>
  <si>
    <t>https://www.coursera.org/course/ntumlone</t>
  </si>
  <si>
    <t>{u'StumbleUpon': 0, u'Reddit': 0, u'Delicious': 0, u'Pinterest': 0, u'Twitter': 0, u'Diggs': 0, u'LinkedIn': 2, u'Facebook': {u'total_count': 1062, u'comment_count': 0, u'share_count': 1062}, u'GooglePlusOne': 0, u'Buzz': 0}</t>
  </si>
  <si>
    <t>L'Art des Structures 2 : treillis, poutres, dalles et cadres</t>
  </si>
  <si>
    <t>structures2</t>
  </si>
  <si>
    <t>https://www.coursera.org/course/structures2</t>
  </si>
  <si>
    <t>{u'StumbleUpon': 0, u'Reddit': 0, u'Delicious': 0, u'Pinterest': 1, u'Twitter': 0, u'Diggs': 0, u'LinkedIn': 3, u'Facebook': {u'total_count': 65, u'comment_count': 0, u'share_count': 65}, u'GooglePlusOne': 2969, u'Buzz': 0}</t>
  </si>
  <si>
    <t>The Bilingual Brain</t>
  </si>
  <si>
    <t>bibrain</t>
  </si>
  <si>
    <t>[10, 20]</t>
  </si>
  <si>
    <t>[Biology &amp; Life Sciences, Social Sciences]</t>
  </si>
  <si>
    <t>https://www.coursera.org/course/bibrain</t>
  </si>
  <si>
    <t>{u'StumbleUpon': 0, u'Reddit': 0, u'Delicious': 0, u'Pinterest': 3, u'Twitter': 0, u'Diggs': 0, u'LinkedIn': 9801, u'Facebook': {u'total_count': 28, u'comment_count': 0, u'share_count': 28}, u'GooglePlusOne': 40, u'Buzz': 0}</t>
  </si>
  <si>
    <t>Science from Superheroes to Global Warming</t>
  </si>
  <si>
    <t>scientificthinking</t>
  </si>
  <si>
    <t>https://www.coursera.org/course/scientificthinking</t>
  </si>
  <si>
    <t>{u'StumbleUpon': 0, u'Reddit': 0, u'Delicious': 0, u'Pinterest': 14, u'Twitter': 0, u'Diggs': 0, u'LinkedIn': 17, u'Facebook': {u'total_count': 88, u'comment_count': 0, u'share_count': 88}, u'GooglePlusOne': 0, u'Buzz': 0}</t>
  </si>
  <si>
    <t>EinfÃ¼hrung in Computer Vision</t>
  </si>
  <si>
    <t>compvision</t>
  </si>
  <si>
    <t>https://www.coursera.org/course/compvision</t>
  </si>
  <si>
    <t>{u'StumbleUpon': 0, u'Reddit': 0, u'Delicious': 0, u'Pinterest': 0, u'Twitter': 0, u'Diggs': 0, u'LinkedIn': 10, u'Facebook': {u'total_count': 346, u'comment_count': 0, u'share_count': 346}, u'GooglePlusOne': 11818, u'Buzz': 0}</t>
  </si>
  <si>
    <t>An Introduction to Functional Analysis</t>
  </si>
  <si>
    <t>functionalanalysis</t>
  </si>
  <si>
    <t>https://www.coursera.org/course/functionalanalysis</t>
  </si>
  <si>
    <t>{u'StumbleUpon': 0, u'Reddit': 0, u'Delicious': 0, u'Pinterest': 0, u'Twitter': 0, u'Diggs': 0, u'LinkedIn': 81, u'Facebook': {u'total_count': 3, u'comment_count': 0, u'share_count': 3}, u'GooglePlusOne': 0, u'Buzz': 0}</t>
  </si>
  <si>
    <t>Wind, Waves and Tides: Alternative Energy Systems</t>
  </si>
  <si>
    <t>windwavetide</t>
  </si>
  <si>
    <t>[15, 25]</t>
  </si>
  <si>
    <t>[Engineering, Energy &amp; Earth Sciences]</t>
  </si>
  <si>
    <t>https://www.coursera.org/course/windwavetide</t>
  </si>
  <si>
    <t>æ³•ä¸Žç¤¾ä¼š   Law and Society</t>
  </si>
  <si>
    <t>sjtula014</t>
  </si>
  <si>
    <t>[21]</t>
  </si>
  <si>
    <t>[Law]</t>
  </si>
  <si>
    <t>https://www.coursera.org/course/sjtula014</t>
  </si>
  <si>
    <t>{u'StumbleUpon': 0, u'Reddit': 0, u'Delicious': 0, u'Pinterest': 0, u'Twitter': 0, u'Diggs': 0, u'LinkedIn': 3, u'Facebook': {u'total_count': 118, u'comment_count': 0, u'share_count': 118}, u'GooglePlusOne': 0, u'Buzz': 0}</t>
  </si>
  <si>
    <t>ç²’å­ä¸–ç•ŒæŽ¢ç§˜ Exploring Particle World</t>
  </si>
  <si>
    <t>sjtujxdepw</t>
  </si>
  <si>
    <t>https://www.coursera.org/course/sjtujxdepw</t>
  </si>
  <si>
    <t>{u'StumbleUpon': 0, u'Reddit': 0, u'Delicious': 0, u'Pinterest': 0, u'Twitter': 0, u'Diggs': 0, u'LinkedIn': 0, u'Facebook': {u'total_count': 81, u'comment_count': 0, u'share_count': 81}, u'GooglePlusOne': 11818, u'Buzz': 0}</t>
  </si>
  <si>
    <t>Circadian clocks: how rhythms structure life</t>
  </si>
  <si>
    <t>circaclock</t>
  </si>
  <si>
    <t>https://www.coursera.org/course/circaclock</t>
  </si>
  <si>
    <t>{u'StumbleUpon': 0, u'Reddit': 0, u'Delicious': 0, u'Pinterest': 100, u'Twitter': 0, u'Diggs': 0, u'LinkedIn': 21, u'Facebook': {u'total_count': 1062, u'comment_count': 0, u'share_count': 1062}, u'GooglePlusOne': 36573, u'Buzz': 0}</t>
  </si>
  <si>
    <t>è®ºæ–‡å†™ä½œä¸Žæ£€ç´¢ï¼ˆAcademic Writing and Researchï¼‰</t>
  </si>
  <si>
    <t>legalresearch</t>
  </si>
  <si>
    <t>[6, 14, 20, 21]</t>
  </si>
  <si>
    <t>[Humanities , Education, Social Sciences, Law]</t>
  </si>
  <si>
    <t>https://www.coursera.org/course/legalresearch</t>
  </si>
  <si>
    <t>{u'StumbleUpon': 0, u'Reddit': 0, u'Delicious': 0, u'Pinterest': 0, u'Twitter': 0, u'Diggs': 0, u'LinkedIn': 0, u'Facebook': {u'total_count': 37, u'comment_count': 0, u'share_count': 37}, u'GooglePlusOne': 0, u'Buzz': 0}</t>
  </si>
  <si>
    <t>Global Health: An Interdisciplinary Overview</t>
  </si>
  <si>
    <t>globalhealthoverview</t>
  </si>
  <si>
    <t>https://www.coursera.org/course/globalhealthoverview</t>
  </si>
  <si>
    <t>{u'StumbleUpon': 0, u'Reddit': 0, u'Delicious': 0, u'Pinterest': 6, u'Twitter': 0, u'Diggs': 0, u'LinkedIn': 50, u'Facebook': {u'total_count': 30, u'comment_count': 0, u'share_count': 30}, u'GooglePlusOne': 1, u'Buzz': 0}</t>
  </si>
  <si>
    <t>ç´…æ¨“å¤¢äºŒâ”€â”€æ¯ç¥žå´‡æ‹œ(The Red Chamber Dream 2)</t>
  </si>
  <si>
    <t>rcd2</t>
  </si>
  <si>
    <t>https://www.coursera.org/course/rcd2</t>
  </si>
  <si>
    <t>Vaccines</t>
  </si>
  <si>
    <t>vaccines</t>
  </si>
  <si>
    <t>https://www.coursera.org/course/vaccines</t>
  </si>
  <si>
    <t>{u'StumbleUpon': 0, u'Reddit': 0, u'Delicious': 0, u'Pinterest': 17, u'Twitter': 0, u'Diggs': 0, u'LinkedIn': 48, u'Facebook': {u'total_count': 1062, u'comment_count': 0, u'share_count': 1062}, u'GooglePlusOne': 10987, u'Buzz': 0}</t>
  </si>
  <si>
    <t>Introduction to Computational Finance and Financial Econometrics</t>
  </si>
  <si>
    <t>compfinance</t>
  </si>
  <si>
    <t>[2]</t>
  </si>
  <si>
    <t>[Economics &amp; Finance]</t>
  </si>
  <si>
    <t>https://www.coursera.org/course/compfinance</t>
  </si>
  <si>
    <t>{u'StumbleUpon': 0, u'Reddit': 0, u'Delicious': 0, u'Pinterest': 13, u'Twitter': 0, u'Diggs': 0, u'LinkedIn': 9801, u'Facebook': {u'total_count': 1062, u'comment_count': 0, u'share_count': 1062}, u'GooglePlusOne': 0, u'Buzz': 0}</t>
  </si>
  <si>
    <t>introclassicalmusic</t>
  </si>
  <si>
    <t>https://www.coursera.org/course/introclassicalmusic</t>
  </si>
  <si>
    <t>{u'StumbleUpon': 0, u'Reddit': 0, u'Delicious': 0, u'Pinterest': 15, u'Twitter': 0, u'Diggs': 0, u'LinkedIn': 1, u'Facebook': {u'total_count': 460, u'comment_count': 0, u'share_count': 460}, u'GooglePlusOne': 15, u'Buzz': 0}</t>
  </si>
  <si>
    <t>Accountable TalkÂ®: Conversation that Works</t>
  </si>
  <si>
    <t>accountabletalk</t>
  </si>
  <si>
    <t>https://www.coursera.org/course/accountabletalk</t>
  </si>
  <si>
    <t>{u'StumbleUpon': 0, u'Reddit': 0, u'Delicious': 0, u'Pinterest': 14, u'Twitter': 0, u'Diggs': 0, u'LinkedIn': 3, u'Facebook': {u'total_count': 88, u'comment_count': 0, u'share_count': 88}, u'GooglePlusOne': 10987, u'Buzz': 0}</t>
  </si>
  <si>
    <t>Rural Health Nursing</t>
  </si>
  <si>
    <t>ruralnursing</t>
  </si>
  <si>
    <t>[120]</t>
  </si>
  <si>
    <t>[University of New Mexico]</t>
  </si>
  <si>
    <t>https://www.coursera.org/course/ruralnursing</t>
  </si>
  <si>
    <t>Practical tips to improve Asian American participation in cancer clinical trials</t>
  </si>
  <si>
    <t>clinicaltrials</t>
  </si>
  <si>
    <t>https://www.coursera.org/course/clinicaltrials</t>
  </si>
  <si>
    <t>{u'StumbleUpon': 0, u'Reddit': 0, u'Delicious': 0, u'Pinterest': 0, u'Twitter': 0, u'Diggs': 0, u'LinkedIn': 7, u'Facebook': {u'total_count': 88, u'comment_count': 0, u'share_count': 88}, u'GooglePlusOne': 36573, u'Buzz': 0}</t>
  </si>
  <si>
    <t>ç¨‹åºè®¾è®¡ä¸Žç®—æ³•ï¼ˆå¤§å­¦å…ˆä¿®è¯¾ï¼‰</t>
  </si>
  <si>
    <t>program</t>
  </si>
  <si>
    <t>https://www.coursera.org/course/program</t>
  </si>
  <si>
    <t>Analyzing Global Trends for Business and Society</t>
  </si>
  <si>
    <t>globaltrends</t>
  </si>
  <si>
    <t>https://www.coursera.org/course/globaltrends</t>
  </si>
  <si>
    <t>{u'StumbleUpon': 0, u'Reddit': 0, u'Delicious': 0, u'Pinterest': 2, u'Twitter': 0, u'Diggs': 0, u'LinkedIn': 454, u'Facebook': {u'total_count': 88, u'comment_count': 0, u'share_count': 88}, u'GooglePlusOne': 36573, u'Buzz': 0}</t>
  </si>
  <si>
    <t>Graphene and 2-dimensional Materials</t>
  </si>
  <si>
    <t>graphene</t>
  </si>
  <si>
    <t>[15, 23, 24]</t>
  </si>
  <si>
    <t>[Engineering, Physics, Chemistry]</t>
  </si>
  <si>
    <t>https://www.coursera.org/course/graphene</t>
  </si>
  <si>
    <t>{u'StumbleUpon': 0, u'Reddit': 0, u'Delicious': 0, u'Pinterest': 1, u'Twitter': 0, u'Diggs': 0, u'LinkedIn': 78, u'Facebook': {u'total_count': 1062, u'comment_count': 0, u'share_count': 1062}, u'GooglePlusOne': 36573, u'Buzz': 0}</t>
  </si>
  <si>
    <t>Experimental Genome Science</t>
  </si>
  <si>
    <t>genomescience</t>
  </si>
  <si>
    <t>https://www.coursera.org/course/genomescience</t>
  </si>
  <si>
    <t>{u'StumbleUpon': 0, u'Reddit': 0, u'Delicious': 0, u'Pinterest': 8, u'Twitter': 0, u'Diggs': 0, u'LinkedIn': 32, u'Facebook': {u'total_count': 1062, u'comment_count': 0, u'share_count': 1062}, u'GooglePlusOne': 0, u'Buzz': 0}</t>
  </si>
  <si>
    <t>Making Better Group Decisions: Voting, Judgement Aggregation and Fair Division</t>
  </si>
  <si>
    <t>votingfairdiv</t>
  </si>
  <si>
    <t>[2, 5, 6, 17]</t>
  </si>
  <si>
    <t>[Economics &amp; Finance, Mathematics, Humanities , Computer Science: Artificial Intelligence]</t>
  </si>
  <si>
    <t>https://www.coursera.org/course/votingfairdiv</t>
  </si>
  <si>
    <t>{u'StumbleUpon': 0, u'Reddit': 0, u'Delicious': 0, u'Pinterest': 3, u'Twitter': 0, u'Diggs': 0, u'LinkedIn': 2, u'Facebook': {u'total_count': 1062, u'comment_count': 0, u'share_count': 1062}, u'GooglePlusOne': 0, u'Buzz': 0}</t>
  </si>
  <si>
    <t>Curanderismo Part 2: Traditional Healing of the Spirit/Energy</t>
  </si>
  <si>
    <t>tradhealingspirit</t>
  </si>
  <si>
    <t>[3, 6, 8, 19]</t>
  </si>
  <si>
    <t>[Medicine, Humanities , Health &amp; Society, Food and Nutrition]</t>
  </si>
  <si>
    <t>https://www.coursera.org/course/tradhealingspirit</t>
  </si>
  <si>
    <t>{u'StumbleUpon': 0, u'Reddit': 0, u'Delicious': 0, u'Pinterest': 5, u'Twitter': 0, u'Diggs': 0, u'LinkedIn': 22, u'Facebook': {u'total_count': 88, u'comment_count': 0, u'share_count': 88}, u'GooglePlusOne': 36573, u'Buzz': 0}</t>
  </si>
  <si>
    <t>Introduction to Computational Arts</t>
  </si>
  <si>
    <t>cdt208</t>
  </si>
  <si>
    <t>https://www.coursera.org/course/cdt208</t>
  </si>
  <si>
    <t>{u'StumbleUpon': 0, u'Reddit': 0, u'Delicious': 0, u'Pinterest': 31, u'Twitter': 0, u'Diggs': 0, u'LinkedIn': 3, u'Facebook': {u'total_count': 88, u'comment_count': 0, u'share_count': 88}, u'GooglePlusOne': 0, u'Buzz': 0}</t>
  </si>
  <si>
    <t>Chemicals and Health</t>
  </si>
  <si>
    <t>chemhealth</t>
  </si>
  <si>
    <t>[8, 24]</t>
  </si>
  <si>
    <t>[Health &amp; Society, Chemistry]</t>
  </si>
  <si>
    <t>https://www.coursera.org/course/chemhealth</t>
  </si>
  <si>
    <t>{u'StumbleUpon': 0, u'Reddit': 0, u'Delicious': 0, u'Pinterest': 19, u'Twitter': 0, u'Diggs': 0, u'LinkedIn': 210, u'Facebook': {u'total_count': 88, u'comment_count': 0, u'share_count': 88}, u'GooglePlusOne': 0, u'Buzz': 0}</t>
  </si>
  <si>
    <t>Introduction to the Science of Cancer</t>
  </si>
  <si>
    <t>cancer</t>
  </si>
  <si>
    <t>https://www.coursera.org/course/cancer</t>
  </si>
  <si>
    <t>The Fiction of Relationship</t>
  </si>
  <si>
    <t>relationship</t>
  </si>
  <si>
    <t>https://www.coursera.org/course/relationship</t>
  </si>
  <si>
    <t>{u'StumbleUpon': 0, u'Reddit': 0, u'Delicious': 0, u'Pinterest': 19, u'Twitter': 0, u'Diggs': 0, u'LinkedIn': 2, u'Facebook': {u'total_count': 1062, u'comment_count': 0, u'share_count': 1062}, u'GooglePlusOne': 0, u'Buzz': 0}</t>
  </si>
  <si>
    <t xml:space="preserve">The Art of Teaching History: A Global Conversation for Secondary Educators </t>
  </si>
  <si>
    <t>teachinghist</t>
  </si>
  <si>
    <t>https://www.coursera.org/course/teachinghist</t>
  </si>
  <si>
    <t>{u'StumbleUpon': 0, u'Reddit': 0, u'Delicious': 0, u'Pinterest': 7, u'Twitter': 0, u'Diggs': 0, u'LinkedIn': 0, u'Facebook': {u'total_count': 88, u'comment_count': 0, u'share_count': 88}, u'GooglePlusOne': 36573, u'Buzz': 0}</t>
  </si>
  <si>
    <t>Deafness in the 21st Century</t>
  </si>
  <si>
    <t>deafness</t>
  </si>
  <si>
    <t>[3, 6, 8, 10, 14, 26]</t>
  </si>
  <si>
    <t>[Medicine, Humanities , Health &amp; Society, Biology &amp; Life Sciences, Education, Teacher Professional Development]</t>
  </si>
  <si>
    <t>https://www.coursera.org/course/deafness</t>
  </si>
  <si>
    <t>{u'StumbleUpon': 0, u'Reddit': 0, u'Delicious': 0, u'Pinterest': 0, u'Twitter': 0, u'Diggs': 0, u'LinkedIn': 12, u'Facebook': {u'total_count': 1062, u'comment_count': 0, u'share_count': 1062}, u'GooglePlusOne': 0, u'Buzz': 0}</t>
  </si>
  <si>
    <t>Introduction to Databases</t>
  </si>
  <si>
    <t>db</t>
  </si>
  <si>
    <t>https://www.coursera.org/course/db</t>
  </si>
  <si>
    <t>{u'StumbleUpon': 0, u'Reddit': 0, u'Delicious': 0, u'Pinterest': 106, u'Twitter': 0, u'Diggs': 0, u'LinkedIn': 1715, u'Facebook': {u'total_count': 1062, u'comment_count': 0, u'share_count': 1062}, u'GooglePlusOne': 0, u'Buzz': 0}</t>
  </si>
  <si>
    <t xml:space="preserve">Interprofessional Healthcare Informatics </t>
  </si>
  <si>
    <t>newwayhealthcare</t>
  </si>
  <si>
    <t>[4, 8, 20]</t>
  </si>
  <si>
    <t>[Information, Tech &amp; Design, Health &amp; Society, Social Sciences]</t>
  </si>
  <si>
    <t>https://www.coursera.org/course/newwayhealthcare</t>
  </si>
  <si>
    <t>{u'StumbleUpon': 0, u'Reddit': 0, u'Delicious': 0, u'Pinterest': 10, u'Twitter': 0, u'Diggs': 0, u'LinkedIn': 40, u'Facebook': {u'total_count': 134, u'comment_count': 0, u'share_count': 134}, u'GooglePlusOne': 0, u'Buzz': 0}</t>
  </si>
  <si>
    <t>Ancient Egypt: A history in six objects</t>
  </si>
  <si>
    <t>ancientegypt</t>
  </si>
  <si>
    <t>https://www.coursera.org/course/ancientegypt</t>
  </si>
  <si>
    <t>{u'StumbleUpon': 0, u'Reddit': 0, u'Delicious': 0, u'Pinterest': 9, u'Twitter': 0, u'Diggs': 0, u'LinkedIn': 5, u'Facebook': {u'total_count': 1062, u'comment_count': 0, u'share_count': 1062}, u'GooglePlusOne': 11818, u'Buzz': 0}</t>
  </si>
  <si>
    <t>MRI Fundamentals</t>
  </si>
  <si>
    <t>mrifundamentals</t>
  </si>
  <si>
    <t>[3, 8, 15]</t>
  </si>
  <si>
    <t>[Medicine, Health &amp; Society, Engineering]</t>
  </si>
  <si>
    <t>https://www.coursera.org/course/mrifundamentals</t>
  </si>
  <si>
    <t>Le Bien, le Juste, l'Utile. Introduction aux Ã©thiques philosophiques</t>
  </si>
  <si>
    <t>ethique</t>
  </si>
  <si>
    <t>https://www.coursera.org/course/ethique</t>
  </si>
  <si>
    <t>{u'StumbleUpon': 0, u'Reddit': 0, u'Delicious': 0, u'Pinterest': 1, u'Twitter': 0, u'Diggs': 0, u'LinkedIn': 25, u'Facebook': {u'total_count': 88, u'comment_count': 0, u'share_count': 88}, u'GooglePlusOne': 0, u'Buzz': 0}</t>
  </si>
  <si>
    <t>Shaping the Way We Teach English, 1: The Landscape of English Language Teaching</t>
  </si>
  <si>
    <t>shaping1landscape</t>
  </si>
  <si>
    <t>https://www.coursera.org/course/shaping1landscape</t>
  </si>
  <si>
    <t>{u'StumbleUpon': 0, u'Reddit': 0, u'Delicious': 0, u'Pinterest': 15, u'Twitter': 0, u'Diggs': 0, u'LinkedIn': 9801, u'Facebook': {u'total_count': 1062, u'comment_count': 0, u'share_count': 1062}, u'GooglePlusOne': 0, u'Buzz': 0}</t>
  </si>
  <si>
    <t>Engineering Life: Synbio, Bioethics &amp; Public Policy</t>
  </si>
  <si>
    <t>synbioethics</t>
  </si>
  <si>
    <t>[8, 10, 15]</t>
  </si>
  <si>
    <t>[Health &amp; Society, Biology &amp; Life Sciences, Engineering]</t>
  </si>
  <si>
    <t>https://www.coursera.org/course/synbioethics</t>
  </si>
  <si>
    <t>{u'StumbleUpon': 0, u'Reddit': 0, u'Delicious': 0, u'Pinterest': 0, u'Twitter': 0, u'Diggs': 0, u'LinkedIn': 0, u'Facebook': {u'total_count': 127, u'comment_count': 0, u'share_count': 127}, u'GooglePlusOne': 36573, u'Buzz': 0}</t>
  </si>
  <si>
    <t>Fundamentals of Human Nutrition</t>
  </si>
  <si>
    <t>humannutrition</t>
  </si>
  <si>
    <t>[8, 10, 19]</t>
  </si>
  <si>
    <t>[Health &amp; Society, Biology &amp; Life Sciences, Food and Nutrition]</t>
  </si>
  <si>
    <t>https://www.coursera.org/course/humannutrition</t>
  </si>
  <si>
    <t>{u'StumbleUpon': 0, u'Reddit': 0, u'Delicious': 0, u'Pinterest': 27, u'Twitter': 0, u'Diggs': 0, u'LinkedIn': 1, u'Facebook': {u'total_count': 1062, u'comment_count': 0, u'share_count': 1062}, u'GooglePlusOne': 0, u'Buzz': 0}</t>
  </si>
  <si>
    <t>Inquiry Science Learning: Perspectives and Practices 3 - Science Content Survey</t>
  </si>
  <si>
    <t>scicontentsurvey</t>
  </si>
  <si>
    <t>https://www.coursera.org/course/scicontentsurvey</t>
  </si>
  <si>
    <t>{u'StumbleUpon': 0, u'Reddit': 0, u'Delicious': 0, u'Pinterest': 2, u'Twitter': 0, u'Diggs': 0, u'LinkedIn': 0, u'Facebook': {u'total_count': 42, u'comment_count': 0, u'share_count': 42}, u'GooglePlusOne': 0, u'Buzz': 0}</t>
  </si>
  <si>
    <t>Scientific Humanities</t>
  </si>
  <si>
    <t>sh</t>
  </si>
  <si>
    <t>[210]</t>
  </si>
  <si>
    <t>[Sciences Po]</t>
  </si>
  <si>
    <t>https://www.coursera.org/course/sh</t>
  </si>
  <si>
    <t>{u'StumbleUpon': 0, u'Reddit': 0, u'Delicious': 0, u'Pinterest': 4, u'Twitter': 0, u'Diggs': 0, u'LinkedIn': 13, u'Facebook': {u'total_count': 88, u'comment_count': 0, u'share_count': 88}, u'GooglePlusOne': 0, u'Buzz': 0}</t>
  </si>
  <si>
    <t>Programming Mobile Services for Android Handheld Systems: Communication</t>
  </si>
  <si>
    <t>posacommunication</t>
  </si>
  <si>
    <t>[4, 11, 12]</t>
  </si>
  <si>
    <t>[Information, Tech &amp; Design, Computer Science: Systems &amp; Security, Computer Science: Software Engineering]</t>
  </si>
  <si>
    <t>https://www.coursera.org/course/posacommunication</t>
  </si>
  <si>
    <t>{u'StumbleUpon': 0, u'Reddit': 0, u'Delicious': 0, u'Pinterest': 0, u'Twitter': 0, u'Diggs': 0, u'LinkedIn': 3, u'Facebook': {u'total_count': 88, u'comment_count': 0, u'share_count': 88}, u'GooglePlusOne': 0, u'Buzz': 0}</t>
  </si>
  <si>
    <t>Logic: Language and Information 1</t>
  </si>
  <si>
    <t>logic1</t>
  </si>
  <si>
    <t>https://www.coursera.org/course/logic1</t>
  </si>
  <si>
    <t>{u'StumbleUpon': 0, u'Reddit': 0, u'Delicious': 0, u'Pinterest': 7, u'Twitter': 0, u'Diggs': 0, u'LinkedIn': 3, u'Facebook': {u'total_count': 88, u'comment_count': 0, u'share_count': 88}, u'GooglePlusOne': 0, u'Buzz': 0}</t>
  </si>
  <si>
    <t>Galaxies and Cosmology</t>
  </si>
  <si>
    <t>cosmo</t>
  </si>
  <si>
    <t>[Caltech]</t>
  </si>
  <si>
    <t>https://www.coursera.org/course/cosmo</t>
  </si>
  <si>
    <t>{u'StumbleUpon': 0, u'Reddit': 0, u'Delicious': 0, u'Pinterest': 25, u'Twitter': 0, u'Diggs': 0, u'LinkedIn': 18, u'Facebook': {u'total_count': 1062, u'comment_count': 0, u'share_count': 1062}, u'GooglePlusOne': 0, u'Buzz': 0}</t>
  </si>
  <si>
    <t>Fundamentals of Electrical Engineering Laboratory</t>
  </si>
  <si>
    <t>eefunlab</t>
  </si>
  <si>
    <t>https://www.coursera.org/course/eefunlab</t>
  </si>
  <si>
    <t>University Teaching 101</t>
  </si>
  <si>
    <t>univteaching101</t>
  </si>
  <si>
    <t>[6, 14, 20, 26]</t>
  </si>
  <si>
    <t>[Humanities , Education, Social Sciences, Teacher Professional Development]</t>
  </si>
  <si>
    <t>https://www.coursera.org/course/univteaching101</t>
  </si>
  <si>
    <t>{u'StumbleUpon': 0, u'Reddit': 0, u'Delicious': 0, u'Pinterest': 12, u'Twitter': 0, u'Diggs': 0, u'LinkedIn': 52, u'Facebook': {u'total_count': 88, u'comment_count': 0, u'share_count': 88}, u'GooglePlusOne': 0, u'Buzz': 0}</t>
  </si>
  <si>
    <t xml:space="preserve">Information and Communication Technology (ICT) Accessibility </t>
  </si>
  <si>
    <t>digitalaccessibility</t>
  </si>
  <si>
    <t>[4, 6, 14]</t>
  </si>
  <si>
    <t>[Information, Tech &amp; Design, Humanities , Education]</t>
  </si>
  <si>
    <t>https://www.coursera.org/course/digitalaccessibility</t>
  </si>
  <si>
    <t>Introduction to Forensic Science</t>
  </si>
  <si>
    <t>ntufsc</t>
  </si>
  <si>
    <t>[10, 24]</t>
  </si>
  <si>
    <t>[121]</t>
  </si>
  <si>
    <t>[Biology &amp; Life Sciences, Chemistry]</t>
  </si>
  <si>
    <t>[Nanyang Technological University, Singapore]</t>
  </si>
  <si>
    <t>https://www.coursera.org/course/ntufsc</t>
  </si>
  <si>
    <t>{u'StumbleUpon': 0, u'Reddit': 0, u'Delicious': 0, u'Pinterest': 50, u'Twitter': 0, u'Diggs': 0, u'LinkedIn': 38, u'Facebook': {u'total_count': 1062, u'comment_count': 0, u'share_count': 1062}, u'GooglePlusOne': 0, u'Buzz': 0}</t>
  </si>
  <si>
    <t>æ©ŸçŽ‡ (Probability)</t>
  </si>
  <si>
    <t>prob</t>
  </si>
  <si>
    <t>[5, 15]</t>
  </si>
  <si>
    <t>[Mathematics, Engineering]</t>
  </si>
  <si>
    <t>https://www.coursera.org/course/prob</t>
  </si>
  <si>
    <t>Healthcare Data Visualization</t>
  </si>
  <si>
    <t>healthdatavisual</t>
  </si>
  <si>
    <t>https://www.coursera.org/course/healthdatavisual</t>
  </si>
  <si>
    <t>{u'StumbleUpon': 0, u'Reddit': 0, u'Delicious': 0, u'Pinterest': 1, u'Twitter': 0, u'Diggs': 0, u'LinkedIn': 0, u'Facebook': {u'total_count': 25, u'comment_count': 0, u'share_count': 25}, u'GooglePlusOne': 0, u'Buzz': 0}</t>
  </si>
  <si>
    <t>Intermediate Algebra</t>
  </si>
  <si>
    <t>algebra</t>
  </si>
  <si>
    <t>https://www.coursera.org/course/algebra</t>
  </si>
  <si>
    <t>{u'StumbleUpon': 0, u'Reddit': 0, u'Delicious': 0, u'Pinterest': 8, u'Twitter': 0, u'Diggs': 0, u'LinkedIn': 0, u'Facebook': {u'total_count': 1062, u'comment_count': 0, u'share_count': 1062}, u'GooglePlusOne': 0, u'Buzz': 0}</t>
  </si>
  <si>
    <t>Science, Technology, and Society in China III: The Present &amp; Policy Implications</t>
  </si>
  <si>
    <t>stschina3</t>
  </si>
  <si>
    <t>https://www.coursera.org/course/stschina3</t>
  </si>
  <si>
    <t>{u'StumbleUpon': 0, u'Reddit': 0, u'Delicious': 0, u'Pinterest': 0, u'Twitter': 0, u'Diggs': 0, u'LinkedIn': 0, u'Facebook': {u'total_count': 15, u'comment_count': 0, u'share_count': 15}, u'GooglePlusOne': 0, u'Buzz': 0}</t>
  </si>
  <si>
    <t>ç¨‹åºè®¾è®¡å®žä¹  / Practice on Programming</t>
  </si>
  <si>
    <t>pkupop</t>
  </si>
  <si>
    <t>https://www.coursera.org/course/pkupop</t>
  </si>
  <si>
    <t>{u'StumbleUpon': 0, u'Reddit': 0, u'Delicious': 0, u'Pinterest': 0, u'Twitter': 0, u'Diggs': 0, u'LinkedIn': 0, u'Facebook': {u'total_count': 34, u'comment_count': 0, u'share_count': 34}, u'GooglePlusOne': 0, u'Buzz': 0}</t>
  </si>
  <si>
    <t>Dino 101: Dinosaur Paleobiology</t>
  </si>
  <si>
    <t>dino101</t>
  </si>
  <si>
    <t>[9, 10]</t>
  </si>
  <si>
    <t>[146]</t>
  </si>
  <si>
    <t>[Physical &amp; Earth Sciences, Biology &amp; Life Sciences]</t>
  </si>
  <si>
    <t>[University of Alberta]</t>
  </si>
  <si>
    <t>https://www.coursera.org/course/dino101</t>
  </si>
  <si>
    <t>{u'StumbleUpon': 0, u'Reddit': 0, u'Delicious': 0, u'Pinterest': 24, u'Twitter': 0, u'Diggs': 0, u'LinkedIn': 17, u'Facebook': {u'total_count': 1062, u'comment_count': 0, u'share_count': 1062}, u'GooglePlusOne': 0, u'Buzz': 0}</t>
  </si>
  <si>
    <t>Understanding China, 1700-2000: A Data Analytic Approach, Part 2</t>
  </si>
  <si>
    <t>newchinahistory2</t>
  </si>
  <si>
    <t>https://www.coursera.org/course/newchinahistory2</t>
  </si>
  <si>
    <t>{u'StumbleUpon': 0, u'Reddit': 0, u'Delicious': 0, u'Pinterest': 0, u'Twitter': 0, u'Diggs': 0, u'LinkedIn': 0, u'Facebook': {u'total_count': 47, u'comment_count': 0, u'share_count': 47}, u'GooglePlusOne': 0, u'Buzz': 0}</t>
  </si>
  <si>
    <t>How Green Is That Product? An Introduction to Life Cycle Environmental Assessment</t>
  </si>
  <si>
    <t>introtolca</t>
  </si>
  <si>
    <t>[15, 16, 25]</t>
  </si>
  <si>
    <t>[Engineering, Statistics and Data Analysis, Energy &amp; Earth Sciences]</t>
  </si>
  <si>
    <t>https://www.coursera.org/course/introtolca</t>
  </si>
  <si>
    <t>{u'StumbleUpon': 0, u'Reddit': 0, u'Delicious': 0, u'Pinterest': 14, u'Twitter': 0, u'Diggs': 0, u'LinkedIn': 40, u'Facebook': {u'total_count': 88, u'comment_count': 0, u'share_count': 88}, u'GooglePlusOne': 36573, u'Buzz': 0}</t>
  </si>
  <si>
    <t>From the Repertoire: Western Music History through Performance</t>
  </si>
  <si>
    <t>musichistoryperforms</t>
  </si>
  <si>
    <t>[79]</t>
  </si>
  <si>
    <t>[Curtis Institute of Music]</t>
  </si>
  <si>
    <t>https://www.coursera.org/course/musichistoryperforms</t>
  </si>
  <si>
    <t>{u'StumbleUpon': 0, u'Reddit': 0, u'Delicious': 0, u'Pinterest': 8, u'Twitter': 0, u'Diggs': 0, u'LinkedIn': 10, u'Facebook': {u'total_count': 88, u'comment_count': 0, u'share_count': 88}, u'GooglePlusOne': 0, u'Buzz': 0}</t>
  </si>
  <si>
    <t>Latin American Migration</t>
  </si>
  <si>
    <t>latinmigration</t>
  </si>
  <si>
    <t>https://www.coursera.org/course/latinmigration</t>
  </si>
  <si>
    <t>{u'StumbleUpon': 0, u'Reddit': 0, u'Delicious': 0, u'Pinterest': 2, u'Twitter': 0, u'Diggs': 0, u'LinkedIn': 0, u'Facebook': {u'total_count': 88, u'comment_count': 0, u'share_count': 88}, u'GooglePlusOne': 0, u'Buzz': 0}</t>
  </si>
  <si>
    <t>Spacebooks. An Introduction To Extraterrestrial Literature</t>
  </si>
  <si>
    <t>spacebooks</t>
  </si>
  <si>
    <t>https://www.coursera.org/course/spacebooks</t>
  </si>
  <si>
    <t>{u'StumbleUpon': 0, u'Reddit': 0, u'Delicious': 0, u'Pinterest': 1, u'Twitter': 0, u'Diggs': 0, u'LinkedIn': 11, u'Facebook': {u'total_count': 1062, u'comment_count': 0, u'share_count': 1062}, u'GooglePlusOne': 10987, u'Buzz': 0}</t>
  </si>
  <si>
    <t>Computational Molecular Evolution</t>
  </si>
  <si>
    <t>molevol</t>
  </si>
  <si>
    <t>[57]</t>
  </si>
  <si>
    <t>[Technical University of Denmark (DTU)]</t>
  </si>
  <si>
    <t>https://www.coursera.org/course/molevol</t>
  </si>
  <si>
    <t>{u'StumbleUpon': 0, u'Reddit': 0, u'Delicious': 0, u'Pinterest': 4, u'Twitter': 0, u'Diggs': 0, u'LinkedIn': 10, u'Facebook': {u'total_count': 1062, u'comment_count': 0, u'share_count': 1062}, u'GooglePlusOne': 0, u'Buzz': 0}</t>
  </si>
  <si>
    <t>Information Security and Risk Management in Context</t>
  </si>
  <si>
    <t>inforiskman</t>
  </si>
  <si>
    <t>[4, 11, 13]</t>
  </si>
  <si>
    <t>[Information, Tech &amp; Design, Computer Science: Systems &amp; Security, Business &amp; Management]</t>
  </si>
  <si>
    <t>https://www.coursera.org/course/inforiskman</t>
  </si>
  <si>
    <t>{u'StumbleUpon': 0, u'Reddit': 0, u'Delicious': 0, u'Pinterest': 11, u'Twitter': 0, u'Diggs': 0, u'LinkedIn': 139, u'Facebook': {u'total_count': 88, u'comment_count': 0, u'share_count': 88}, u'GooglePlusOne': 0, u'Buzz': 0}</t>
  </si>
  <si>
    <t>Sports and Building Aerodynamics</t>
  </si>
  <si>
    <t>spobuildaerodynamics</t>
  </si>
  <si>
    <t>[4, 15, 23]</t>
  </si>
  <si>
    <t>[177]</t>
  </si>
  <si>
    <t>[Information, Tech &amp; Design, Engineering, Physics]</t>
  </si>
  <si>
    <t>[Eindhoven University of Technology]</t>
  </si>
  <si>
    <t>https://www.coursera.org/course/spobuildaerodynamics</t>
  </si>
  <si>
    <t>{u'StumbleUpon': 0, u'Reddit': 0, u'Delicious': 0, u'Pinterest': 2, u'Twitter': 0, u'Diggs': 0, u'LinkedIn': 108, u'Facebook': {u'total_count': 3, u'comment_count': 0, u'share_count': 3}, u'GooglePlusOne': 36573, u'Buzz': 0}</t>
  </si>
  <si>
    <t>Analytical Chemistry / Instrumental Analysis</t>
  </si>
  <si>
    <t>analyticalchem</t>
  </si>
  <si>
    <t>https://www.coursera.org/course/analyticalchem</t>
  </si>
  <si>
    <t>{u'StumbleUpon': 0, u'Reddit': 0, u'Delicious': 0, u'Pinterest': 8, u'Twitter': 0, u'Diggs': 0, u'LinkedIn': 4, u'Facebook': {u'total_count': 88, u'comment_count': 0, u'share_count': 88}, u'GooglePlusOne': 11818, u'Buzz': 0}</t>
  </si>
  <si>
    <t>GPS: An Introduction to Satellite Navigation, with an interactive Worldwide Laboratory using Smartphones</t>
  </si>
  <si>
    <t>gpslab</t>
  </si>
  <si>
    <t>[9, 15]</t>
  </si>
  <si>
    <t>[Physical &amp; Earth Sciences, Engineering]</t>
  </si>
  <si>
    <t>https://www.coursera.org/course/gpslab</t>
  </si>
  <si>
    <t>{u'StumbleUpon': 0, u'Reddit': 0, u'Delicious': 0, u'Pinterest': 2, u'Twitter': 0, u'Diggs': 0, u'LinkedIn': 53, u'Facebook': {u'total_count': 3, u'comment_count': 0, u'share_count': 3}, u'GooglePlusOne': 11818, u'Buzz': 0}</t>
  </si>
  <si>
    <t>Core Concepts in Data Analysis</t>
  </si>
  <si>
    <t>datan</t>
  </si>
  <si>
    <t>[160]</t>
  </si>
  <si>
    <t>[Higher School of Economics]</t>
  </si>
  <si>
    <t>https://www.coursera.org/course/datan</t>
  </si>
  <si>
    <t>{u'StumbleUpon': 0, u'Reddit': 0, u'Delicious': 0, u'Pinterest': 2, u'Twitter': 0, u'Diggs': 0, u'LinkedIn': 11, u'Facebook': {u'total_count': 3, u'comment_count': 0, u'share_count': 3}, u'GooglePlusOne': 0, u'Buzz': 0}</t>
  </si>
  <si>
    <t>Introduction to Household Water Treatment and Safe Storage</t>
  </si>
  <si>
    <t>hwts</t>
  </si>
  <si>
    <t>https://www.coursera.org/course/hwts</t>
  </si>
  <si>
    <t>{u'StumbleUpon': 0, u'Reddit': 0, u'Delicious': 0, u'Pinterest': 1, u'Twitter': 0, u'Diggs': 0, u'LinkedIn': 56, u'Facebook': {u'total_count': 3, u'comment_count': 0, u'share_count': 3}, u'GooglePlusOne': 0, u'Buzz': 0}</t>
  </si>
  <si>
    <t>The Changing Global Order</t>
  </si>
  <si>
    <t>globalorder</t>
  </si>
  <si>
    <t>https://www.coursera.org/course/globalorder</t>
  </si>
  <si>
    <t>{u'StumbleUpon': 0, u'Reddit': 0, u'Delicious': 0, u'Pinterest': 5, u'Twitter': 0, u'Diggs': 0, u'LinkedIn': 315, u'Facebook': {u'total_count': 3, u'comment_count': 0, u'share_count': 3}, u'GooglePlusOne': 36573, u'Buzz': 0}</t>
  </si>
  <si>
    <t>Coding the Matrix: Linear Algebra through Computer Science Applications</t>
  </si>
  <si>
    <t>matrix</t>
  </si>
  <si>
    <t>[1, 5, 16, 17]</t>
  </si>
  <si>
    <t>[Computer Science: Theory, Mathematics, Statistics and Data Analysis, Computer Science: Artificial Intelligence]</t>
  </si>
  <si>
    <t>https://www.coursera.org/course/matrix</t>
  </si>
  <si>
    <t>{u'StumbleUpon': 0, u'Reddit': 0, u'Delicious': 0, u'Pinterest': 10, u'Twitter': 0, u'Diggs': 0, u'LinkedIn': 9801, u'Facebook': {u'total_count': 1062, u'comment_count': 0, u'share_count': 1062}, u'GooglePlusOne': 0, u'Buzz': 0}</t>
  </si>
  <si>
    <t>Analyzing the Universe</t>
  </si>
  <si>
    <t>analyze</t>
  </si>
  <si>
    <t>[67]</t>
  </si>
  <si>
    <t>[Rutgers the State University of New Jersey]</t>
  </si>
  <si>
    <t>https://www.coursera.org/course/analyze</t>
  </si>
  <si>
    <t>{u'StumbleUpon': 0, u'Reddit': 0, u'Delicious': 0, u'Pinterest': 7, u'Twitter': 0, u'Diggs': 0, u'LinkedIn': 1, u'Facebook': {u'total_count': 1062, u'comment_count': 0, u'share_count': 1062}, u'GooglePlusOne': 10987, u'Buzz': 0}</t>
  </si>
  <si>
    <t>æ•°å­¦ä¹‹æ—… The Journey of Mathematics</t>
  </si>
  <si>
    <t>sjtuma153</t>
  </si>
  <si>
    <t>https://www.coursera.org/course/sjtuma153</t>
  </si>
  <si>
    <t>{u'StumbleUpon': 0, u'Reddit': 0, u'Delicious': 0, u'Pinterest': 0, u'Twitter': 0, u'Diggs': 0, u'LinkedIn': 1, u'Facebook': {u'total_count': 257, u'comment_count': 0, u'share_count': 257}, u'GooglePlusOne': 0, u'Buzz': 0}</t>
  </si>
  <si>
    <t>VLSI CAD:  Logic to Layout</t>
  </si>
  <si>
    <t>vlsicad</t>
  </si>
  <si>
    <t>[11, 15]</t>
  </si>
  <si>
    <t>[Computer Science: Systems &amp; Security, Engineering]</t>
  </si>
  <si>
    <t>https://www.coursera.org/course/vlsicad</t>
  </si>
  <si>
    <t>{u'StumbleUpon': 0, u'Reddit': 0, u'Delicious': 0, u'Pinterest': 0, u'Twitter': 0, u'Diggs': 0, u'LinkedIn': 14, u'Facebook': {u'total_count': 16, u'comment_count': 0, u'share_count': 16}, u'GooglePlusOne': 0, u'Buzz': 0}</t>
  </si>
  <si>
    <t>Assessment and Teaching of 21st Century Skills</t>
  </si>
  <si>
    <t>atc21s</t>
  </si>
  <si>
    <t>https://www.coursera.org/course/atc21s</t>
  </si>
  <si>
    <t>{u'StumbleUpon': 0, u'Reddit': 0, u'Delicious': 0, u'Pinterest': 9, u'Twitter': 0, u'Diggs': 0, u'LinkedIn': 58, u'Facebook': {u'total_count': 168, u'comment_count': 0, u'share_count': 168}, u'GooglePlusOne': 0, u'Buzz': 0}</t>
  </si>
  <si>
    <t>Genomic and Precision Medicine</t>
  </si>
  <si>
    <t>genomicmedicine</t>
  </si>
  <si>
    <t>https://www.coursera.org/course/genomicmedicine</t>
  </si>
  <si>
    <t>{u'StumbleUpon': 0, u'Reddit': 0, u'Delicious': 0, u'Pinterest': 6, u'Twitter': 0, u'Diggs': 0, u'LinkedIn': 35, u'Facebook': {u'total_count': 88, u'comment_count': 0, u'share_count': 88}, u'GooglePlusOne': 11818, u'Buzz': 0}</t>
  </si>
  <si>
    <t>Social Psychology</t>
  </si>
  <si>
    <t>socialpsychology</t>
  </si>
  <si>
    <t>[8, 13, 14, 20, 26]</t>
  </si>
  <si>
    <t>[Health &amp; Society, Business &amp; Management, Education, Social Sciences, Teacher Professional Development]</t>
  </si>
  <si>
    <t>https://www.coursera.org/course/socialpsychology</t>
  </si>
  <si>
    <t>{u'StumbleUpon': 0, u'Reddit': 0, u'Delicious': 0, u'Pinterest': 133, u'Twitter': 0, u'Diggs': 0, u'LinkedIn': 262, u'Facebook': {u'total_count': 1062, u'comment_count': 0, u'share_count': 1062}, u'GooglePlusOne': 11818, u'Buzz': 0}</t>
  </si>
  <si>
    <t>ä¸­åœ‹å¤ä»£æ­·å²èˆ‡äººç‰©ï¼ï¼ç§¦å§‹çš‡</t>
  </si>
  <si>
    <t>chinesehistory</t>
  </si>
  <si>
    <t>https://www.coursera.org/course/chinesehistory</t>
  </si>
  <si>
    <t>{u'StumbleUpon': 0, u'Reddit': 0, u'Delicious': 0, u'Pinterest': 0, u'Twitter': 0, u'Diggs': 0, u'LinkedIn': 1, u'Facebook': {u'total_count': 3, u'comment_count': 0, u'share_count': 3}, u'GooglePlusOne': 0, u'Buzz': 0}</t>
  </si>
  <si>
    <t>Linear and Discrete Optimization</t>
  </si>
  <si>
    <t>linearopt</t>
  </si>
  <si>
    <t>[1, 5]</t>
  </si>
  <si>
    <t>[Computer Science: Theory, Mathematics]</t>
  </si>
  <si>
    <t>https://www.coursera.org/course/linearopt</t>
  </si>
  <si>
    <t>{u'StumbleUpon': 0, u'Reddit': 0, u'Delicious': 0, u'Pinterest': 0, u'Twitter': 0, u'Diggs': 0, u'LinkedIn': 13, u'Facebook': {u'total_count': 88, u'comment_count': 0, u'share_count': 88}, u'GooglePlusOne': 0, u'Buzz': 0}</t>
  </si>
  <si>
    <t>Interactive Computer Graphics with WebGL</t>
  </si>
  <si>
    <t>webgl</t>
  </si>
  <si>
    <t>https://www.coursera.org/course/webgl</t>
  </si>
  <si>
    <t>{u'StumbleUpon': 0, u'Reddit': 0, u'Delicious': 0, u'Pinterest': 1, u'Twitter': 0, u'Diggs': 0, u'LinkedIn': 3, u'Facebook': {u'total_count': 88, u'comment_count': 0, u'share_count': 88}, u'GooglePlusOne': 0, u'Buzz': 0}</t>
  </si>
  <si>
    <t>Big Data Science with the BD2K-LINCS Data Coordination and Integration Center</t>
  </si>
  <si>
    <t>bd2klincs</t>
  </si>
  <si>
    <t>[3, 5, 10, 16, 17]</t>
  </si>
  <si>
    <t>[27]</t>
  </si>
  <si>
    <t>[Medicine, Mathematics, Biology &amp; Life Sciences, Statistics and Data Analysis, Computer Science: Artificial Intelligence]</t>
  </si>
  <si>
    <t>[Icahn School of Medicine at Mount Sinai]</t>
  </si>
  <si>
    <t>https://www.coursera.org/course/bd2klincs</t>
  </si>
  <si>
    <t>{u'StumbleUpon': 0, u'Reddit': 0, u'Delicious': 0, u'Pinterest': 1, u'Twitter': 0, u'Diggs': 0, u'LinkedIn': 6, u'Facebook': {u'total_count': 70, u'comment_count': 0, u'share_count': 70}, u'GooglePlusOne': 0, u'Buzz': 0}</t>
  </si>
  <si>
    <t>Enhance Your Career and Employability Skills</t>
  </si>
  <si>
    <t>career</t>
  </si>
  <si>
    <t>[1, 2, 3, 4, 5, 6, 8, 9, 10, 11, 12, 13, 14, 15, 16, 17, 18, 19, 20, 21, 22, 23, 24, 25, 26]</t>
  </si>
  <si>
    <t>[Computer Science: Theory, Economics &amp; Finance, Medicine, Information, Tech &amp; Design, Mathematics, Humanities , Health &amp; Society, Physical &amp; Earth Sciences, Biology &amp; Life Sciences, Computer Science: Systems &amp; Security, Computer Science: Software Engineering, Business &amp; Management, Education, Engineering, Statistics and Data Analysis, Computer Science: Artificial Intelligence, Music, Film, and Audio, Food and Nutrition, Social Sciences, Law, Arts, Physics, Chemistry, Energy &amp; Earth Sciences, Teacher Professional Development]</t>
  </si>
  <si>
    <t>https://www.coursera.org/course/career</t>
  </si>
  <si>
    <t>{u'StumbleUpon': 0, u'Reddit': 0, u'Delicious': 0, u'Pinterest': 131, u'Twitter': 0, u'Diggs': 0, u'LinkedIn': 602, u'Facebook': {u'total_count': 3, u'comment_count': 0, u'share_count': 3}, u'GooglePlusOne': 0, u'Buzz': 0}</t>
  </si>
  <si>
    <t>Introduction to Acoustics (Part 1)</t>
  </si>
  <si>
    <t>acoustics1</t>
  </si>
  <si>
    <t>[15, 18, 23]</t>
  </si>
  <si>
    <t>[Engineering, Music, Film, and Audio, Physics]</t>
  </si>
  <si>
    <t>https://www.coursera.org/course/acoustics1</t>
  </si>
  <si>
    <t>{u'StumbleUpon': 0, u'Reddit': 0, u'Delicious': 0, u'Pinterest': 3, u'Twitter': 0, u'Diggs': 0, u'LinkedIn': 4, u'Facebook': {u'total_count': 88, u'comment_count': 0, u'share_count': 88}, u'GooglePlusOne': 0, u'Buzz': 0}</t>
  </si>
  <si>
    <t>Women and the Civil Rights Movement</t>
  </si>
  <si>
    <t>womencivilrights</t>
  </si>
  <si>
    <t>https://www.coursera.org/course/womencivilrights</t>
  </si>
  <si>
    <t>{u'StumbleUpon': 0, u'Reddit': 0, u'Delicious': 0, u'Pinterest': 3, u'Twitter': 0, u'Diggs': 0, u'LinkedIn': 2, u'Facebook': {u'total_count': 3, u'comment_count': 0, u'share_count': 3}, u'GooglePlusOne': 0, u'Buzz': 0}</t>
  </si>
  <si>
    <t>The Caltech-JPL Summer School on Big Data Analytics</t>
  </si>
  <si>
    <t>bigdataschool</t>
  </si>
  <si>
    <t>https://www.coursera.org/course/bigdataschool</t>
  </si>
  <si>
    <t>{u'StumbleUpon': 0, u'Reddit': 0, u'Delicious': 0, u'Pinterest': 200, u'Twitter': 0, u'Diggs': 0, u'LinkedIn': 9801, u'Facebook': {u'total_count': 88, u'comment_count': 0, u'share_count': 88}, u'GooglePlusOne': 0, u'Buzz': 0}</t>
  </si>
  <si>
    <t>Fundamentals of Pharmacology</t>
  </si>
  <si>
    <t>pharm101</t>
  </si>
  <si>
    <t>https://www.coursera.org/course/pharm101</t>
  </si>
  <si>
    <t>{u'StumbleUpon': 0, u'Reddit': 0, u'Delicious': 0, u'Pinterest': 14, u'Twitter': 0, u'Diggs': 0, u'LinkedIn': 29, u'Facebook': {u'total_count': 1062, u'comment_count': 0, u'share_count': 1062}, u'GooglePlusOne': 36573, u'Buzz': 0}</t>
  </si>
  <si>
    <t>Geodesign: Change Your World</t>
  </si>
  <si>
    <t>geodesign</t>
  </si>
  <si>
    <t>[4, 9, 25]</t>
  </si>
  <si>
    <t>[Information, Tech &amp; Design, Physical &amp; Earth Sciences, Energy &amp; Earth Sciences]</t>
  </si>
  <si>
    <t>https://www.coursera.org/course/geodesign</t>
  </si>
  <si>
    <t>{u'StumbleUpon': 0, u'Reddit': 0, u'Delicious': 0, u'Pinterest': 8, u'Twitter': 0, u'Diggs': 0, u'LinkedIn': 163, u'Facebook': {u'total_count': 88, u'comment_count': 0, u'share_count': 88}, u'GooglePlusOne': 36573, u'Buzz': 0}</t>
  </si>
  <si>
    <t>Preparing for the AP* Calculus AB and BC Exams (Part 1 - Differential Calculus)</t>
  </si>
  <si>
    <t>apcalcpart1</t>
  </si>
  <si>
    <t>https://www.coursera.org/course/apcalcpart1</t>
  </si>
  <si>
    <t>{u'StumbleUpon': 0, u'Reddit': 0, u'Delicious': 0, u'Pinterest': 0, u'Twitter': 0, u'Diggs': 0, u'LinkedIn': 0, u'Facebook': {u'total_count': 30, u'comment_count': 0, u'share_count': 30}, u'GooglePlusOne': 0, u'Buzz': 0}</t>
  </si>
  <si>
    <t>Applied Logistic Regression</t>
  </si>
  <si>
    <t>logisticregression</t>
  </si>
  <si>
    <t>https://www.coursera.org/course/logisticregression</t>
  </si>
  <si>
    <t>{u'StumbleUpon': 0, u'Reddit': 0, u'Delicious': 0, u'Pinterest': 0, u'Twitter': 0, u'Diggs': 0, u'LinkedIn': 70, u'Facebook': {u'total_count': 88, u'comment_count': 0, u'share_count': 88}, u'GooglePlusOne': 0, u'Buzz': 0}</t>
  </si>
  <si>
    <t>The Clinical Psychology of Children and Young People</t>
  </si>
  <si>
    <t>clinicalpsych</t>
  </si>
  <si>
    <t>[3, 8, 10, 20, 26]</t>
  </si>
  <si>
    <t>[Medicine, Health &amp; Society, Biology &amp; Life Sciences, Social Sciences, Teacher Professional Development]</t>
  </si>
  <si>
    <t>https://www.coursera.org/course/clinicalpsych</t>
  </si>
  <si>
    <t>{u'StumbleUpon': 0, u'Reddit': 0, u'Delicious': 0, u'Pinterest': 113, u'Twitter': 0, u'Diggs': 0, u'LinkedIn': 9801, u'Facebook': {u'total_count': 88, u'comment_count': 0, u'share_count': 88}, u'GooglePlusOne': 36573, u'Buzz': 0}</t>
  </si>
  <si>
    <t>Sleep: Neurobiology, Medicine, and Society</t>
  </si>
  <si>
    <t>sleep</t>
  </si>
  <si>
    <t>https://www.coursera.org/course/sleep</t>
  </si>
  <si>
    <t>{u'StumbleUpon': 0, u'Reddit': 0, u'Delicious': 0, u'Pinterest': 5, u'Twitter': 0, u'Diggs': 0, u'LinkedIn': 8, u'Facebook': {u'total_count': 88, u'comment_count': 0, u'share_count': 88}, u'GooglePlusOne': 0, u'Buzz': 0}</t>
  </si>
  <si>
    <t>Nutrition and Physical Activity for Health</t>
  </si>
  <si>
    <t>nutritionforhealth</t>
  </si>
  <si>
    <t>[14, 19]</t>
  </si>
  <si>
    <t>[Education, Food and Nutrition]</t>
  </si>
  <si>
    <t>https://www.coursera.org/course/nutritionforhealth</t>
  </si>
  <si>
    <t>{u'StumbleUpon': 0, u'Reddit': 0, u'Delicious': 0, u'Pinterest': 31, u'Twitter': 0, u'Diggs': 0, u'LinkedIn': 29, u'Facebook': {u'total_count': 1062, u'comment_count': 0, u'share_count': 1062}, u'GooglePlusOne': 0, u'Buzz': 0}</t>
  </si>
  <si>
    <t>Sustainability in Practice</t>
  </si>
  <si>
    <t>sustaininprac</t>
  </si>
  <si>
    <t>[4, 6, 13, 20, 25]</t>
  </si>
  <si>
    <t>[Information, Tech &amp; Design, Humanities , Business &amp; Management, Social Sciences, Energy &amp; Earth Sciences]</t>
  </si>
  <si>
    <t>https://www.coursera.org/course/sustaininprac</t>
  </si>
  <si>
    <t>{u'StumbleUpon': 0, u'Reddit': 0, u'Delicious': 0, u'Pinterest': 12, u'Twitter': 0, u'Diggs': 0, u'LinkedIn': 35, u'Facebook': {u'total_count': 88, u'comment_count': 0, u'share_count': 88}, u'GooglePlusOne': 0, u'Buzz': 0}</t>
  </si>
  <si>
    <t>Understanding Video Games</t>
  </si>
  <si>
    <t>uvg</t>
  </si>
  <si>
    <t>[4, 6, 18, 22]</t>
  </si>
  <si>
    <t>[Information, Tech &amp; Design, Humanities , Music, Film, and Audio, Arts]</t>
  </si>
  <si>
    <t>https://www.coursera.org/course/uvg</t>
  </si>
  <si>
    <t>{u'StumbleUpon': 0, u'Reddit': 0, u'Delicious': 0, u'Pinterest': 10, u'Twitter': 0, u'Diggs': 0, u'LinkedIn': 31, u'Facebook': {u'total_count': 88, u'comment_count': 0, u'share_count': 88}, u'GooglePlusOne': 0, u'Buzz': 0}</t>
  </si>
  <si>
    <t>Introduction to Computational Arts: Audio</t>
  </si>
  <si>
    <t>compartsaudio</t>
  </si>
  <si>
    <t>https://www.coursera.org/course/compartsaudio</t>
  </si>
  <si>
    <t>{u'StumbleUpon': 0, u'Reddit': 0, u'Delicious': 0, u'Pinterest': 0, u'Twitter': 0, u'Diggs': 0, u'LinkedIn': 0, u'Facebook': {u'total_count': 54, u'comment_count': 0, u'share_count': 54}, u'GooglePlusOne': 36573, u'Buzz': 0}</t>
  </si>
  <si>
    <t>Physics 1 for Physical Science Majors</t>
  </si>
  <si>
    <t>physics1</t>
  </si>
  <si>
    <t>https://www.coursera.org/course/physics1</t>
  </si>
  <si>
    <t>{u'StumbleUpon': 0, u'Reddit': 0, u'Delicious': 0, u'Pinterest': 1, u'Twitter': 0, u'Diggs': 0, u'LinkedIn': 2, u'Facebook': {u'total_count': 88, u'comment_count': 0, u'share_count': 88}, u'GooglePlusOne': 0, u'Buzz': 0}</t>
  </si>
  <si>
    <t>Discrete Inference and Learning in Artificial Vision</t>
  </si>
  <si>
    <t>artificialvision</t>
  </si>
  <si>
    <t>https://www.coursera.org/course/artificialvision</t>
  </si>
  <si>
    <t>Ð’Ð²ÐµÐ´ÐµÐ½Ð¸Ðµ Ð² Ñ€Ð¾ÑÑÐ¸Ð¹ÑÐºÐ¾Ðµ Ð½Ð°Ð»Ð¾Ð³Ð¾Ð²Ð¾Ðµ Ð¿Ñ€Ð°Ð²Ð¾ (Introduction to the Russian Tax Law)</t>
  </si>
  <si>
    <t>ru</t>
  </si>
  <si>
    <t>taxlaw</t>
  </si>
  <si>
    <t>[2, 21]</t>
  </si>
  <si>
    <t>[Economics &amp; Finance, Law]</t>
  </si>
  <si>
    <t>https://www.coursera.org/course/taxlaw</t>
  </si>
  <si>
    <t>{u'StumbleUpon': 0, u'Reddit': 0, u'Delicious': 0, u'Pinterest': 0, u'Twitter': 0, u'Diggs': 0, u'LinkedIn': 7, u'Facebook': {u'total_count': 127, u'comment_count': 0, u'share_count': 127}, u'GooglePlusOne': 36573, u'Buzz': 0}</t>
  </si>
  <si>
    <t>InnovaciÃ³n educativa con recursos abiertos</t>
  </si>
  <si>
    <t>innovacionrea</t>
  </si>
  <si>
    <t>https://www.coursera.org/course/innovacionrea</t>
  </si>
  <si>
    <t>{u'StumbleUpon': 0, u'Reddit': 0, u'Delicious': 0, u'Pinterest': 7, u'Twitter': 0, u'Diggs': 0, u'LinkedIn': 54, u'Facebook': {u'total_count': 1062, u'comment_count': 0, u'share_count': 1062}, u'GooglePlusOne': 0, u'Buzz': 0}</t>
  </si>
  <si>
    <t>The Art and Archaeology of Ancient Nubia</t>
  </si>
  <si>
    <t>ancientnubia</t>
  </si>
  <si>
    <t>[6, 20, 22]</t>
  </si>
  <si>
    <t>[Humanities , Social Sciences, Arts]</t>
  </si>
  <si>
    <t>https://www.coursera.org/course/ancientnubia</t>
  </si>
  <si>
    <t>{u'StumbleUpon': 0, u'Reddit': 0, u'Delicious': 0, u'Pinterest': 6, u'Twitter': 0, u'Diggs': 0, u'LinkedIn': 12, u'Facebook': {u'total_count': 88, u'comment_count': 0, u'share_count': 88}, u'GooglePlusOne': 0, u'Buzz': 0}</t>
  </si>
  <si>
    <t>Web Intelligence and Big Data</t>
  </si>
  <si>
    <t>bigdata</t>
  </si>
  <si>
    <t>[19]</t>
  </si>
  <si>
    <t>https://www.coursera.org/course/bigdata</t>
  </si>
  <si>
    <t>{u'StumbleUpon': 0, u'Reddit': 0, u'Delicious': 0, u'Pinterest': 7, u'Twitter': 0, u'Diggs': 0, u'LinkedIn': 518, u'Facebook': {u'total_count': 1062, u'comment_count': 0, u'share_count': 1062}, u'GooglePlusOne': 0, u'Buzz': 0}</t>
  </si>
  <si>
    <t>Curanderismo Part 1: Traditional Healing of the Body</t>
  </si>
  <si>
    <t>tradhealingbody</t>
  </si>
  <si>
    <t>https://www.coursera.org/course/tradhealingbody</t>
  </si>
  <si>
    <t>{u'StumbleUpon': 0, u'Reddit': 0, u'Delicious': 0, u'Pinterest': 10, u'Twitter': 0, u'Diggs': 0, u'LinkedIn': 3, u'Facebook': {u'total_count': 1062, u'comment_count': 0, u'share_count': 1062}, u'GooglePlusOne': 36573, u'Buzz': 0}</t>
  </si>
  <si>
    <t>Networks: Friends, Money, and Bytes</t>
  </si>
  <si>
    <t>friendsmoneybytes</t>
  </si>
  <si>
    <t>[2, 4, 11]</t>
  </si>
  <si>
    <t>[Economics &amp; Finance, Information, Tech &amp; Design, Computer Science: Systems &amp; Security]</t>
  </si>
  <si>
    <t>https://www.coursera.org/course/friendsmoneybytes</t>
  </si>
  <si>
    <t>{u'StumbleUpon': 0, u'Reddit': 0, u'Delicious': 0, u'Pinterest': 10, u'Twitter': 0, u'Diggs': 0, u'LinkedIn': 106, u'Facebook': {u'total_count': 16, u'comment_count': 0, u'share_count': 16}, u'GooglePlusOne': 232, u'Buzz': 0}</t>
  </si>
  <si>
    <t>L'art des structures 1 : CÃ¢bles et arcs</t>
  </si>
  <si>
    <t>structures</t>
  </si>
  <si>
    <t>https://www.coursera.org/course/structures</t>
  </si>
  <si>
    <t>{u'StumbleUpon': 0, u'Reddit': 0, u'Delicious': 0, u'Pinterest': 1, u'Twitter': 0, u'Diggs': 0, u'LinkedIn': 3, u'Facebook': {u'total_count': 0, u'comment_count': 0, u'share_count': 0}, u'GooglePlusOne': 0, u'Buzz': 0}</t>
  </si>
  <si>
    <t>Living with Dementia: Impact on Individuals, Caregivers, Communities and Societies</t>
  </si>
  <si>
    <t>dementiacare</t>
  </si>
  <si>
    <t>https://www.coursera.org/course/dementiacare</t>
  </si>
  <si>
    <t>{u'StumbleUpon': 0, u'Reddit': 0, u'Delicious': 0, u'Pinterest': 24, u'Twitter': 0, u'Diggs': 0, u'LinkedIn': 9801, u'Facebook': {u'total_count': 1062, u'comment_count': 0, u'share_count': 1062}, u'GooglePlusOne': 0, u'Buzz': 0}</t>
  </si>
  <si>
    <t>Common Core in Action: Math Classroom Challenges- Using Formative Assessment to Guide Instruction</t>
  </si>
  <si>
    <t>ccss-math1</t>
  </si>
  <si>
    <t>[5, 14, 26]</t>
  </si>
  <si>
    <t>[103]</t>
  </si>
  <si>
    <t>[Mathematics, Education, Teacher Professional Development]</t>
  </si>
  <si>
    <t>[New Teacher Center]</t>
  </si>
  <si>
    <t>https://www.coursera.org/course/ccss-math1</t>
  </si>
  <si>
    <t>{u'StumbleUpon': 0, u'Reddit': 0, u'Delicious': 0, u'Pinterest': 9, u'Twitter': 0, u'Diggs': 0, u'LinkedIn': 4, u'Facebook': {u'total_count': 88, u'comment_count': 0, u'share_count': 88}, u'GooglePlusOne': 0, u'Buzz': 0}</t>
  </si>
  <si>
    <t>é›»ç£å­¸(Electromagnetics)</t>
  </si>
  <si>
    <t>ntuem</t>
  </si>
  <si>
    <t>[Physical &amp; Earth Sciences]</t>
  </si>
  <si>
    <t>https://www.coursera.org/course/ntuem</t>
  </si>
  <si>
    <t>Inquiry Science Learning: Perspectives &amp; Practices 4 - Student-Centered Inquiry</t>
  </si>
  <si>
    <t>scistudentinquiry</t>
  </si>
  <si>
    <t>https://www.coursera.org/course/scistudentinquiry</t>
  </si>
  <si>
    <t>{u'StumbleUpon': 0, u'Reddit': 0, u'Delicious': 0, u'Pinterest': 4, u'Twitter': 0, u'Diggs': 0, u'LinkedIn': 0, u'Facebook': {u'total_count': 43, u'comment_count': 0, u'share_count': 43}, u'GooglePlusOne': 0, u'Buzz': 0}</t>
  </si>
  <si>
    <t>Building an Information Risk Management Toolkit</t>
  </si>
  <si>
    <t>inforisk</t>
  </si>
  <si>
    <t>https://www.coursera.org/course/inforisk</t>
  </si>
  <si>
    <t>{u'StumbleUpon': 0, u'Reddit': 0, u'Delicious': 0, u'Pinterest': 3, u'Twitter': 0, u'Diggs': 0, u'LinkedIn': 69, u'Facebook': {u'total_count': 88, u'comment_count': 0, u'share_count': 88}, u'GooglePlusOne': 0, u'Buzz': 0}</t>
  </si>
  <si>
    <t>Australian literature: a rough guide</t>
  </si>
  <si>
    <t>auslitroughguide</t>
  </si>
  <si>
    <t>[156]</t>
  </si>
  <si>
    <t>[University of Western Australia]</t>
  </si>
  <si>
    <t>https://www.coursera.org/course/auslitroughguide</t>
  </si>
  <si>
    <t>å…³çˆ±ç”Ÿå‘½--å®žç”¨æ€¥æ•‘ä¸Žè‡ªæ•‘æŠ€èƒ½</t>
  </si>
  <si>
    <t>sjtufirstaid</t>
  </si>
  <si>
    <t>https://www.coursera.org/course/sjtufirstaid</t>
  </si>
  <si>
    <t>{u'StumbleUpon': 0, u'Reddit': 0, u'Delicious': 0, u'Pinterest': 0, u'Twitter': 0, u'Diggs': 0, u'LinkedIn': 0, u'Facebook': {u'total_count': 60, u'comment_count': 0, u'share_count': 60}, u'GooglePlusOne': 0, u'Buzz': 0}</t>
  </si>
  <si>
    <t>Teaching and Assessing Clinical Skills</t>
  </si>
  <si>
    <t>clinicalskills</t>
  </si>
  <si>
    <t>https://www.coursera.org/course/clinicalskills</t>
  </si>
  <si>
    <t>{u'StumbleUpon': 0, u'Reddit': 0, u'Delicious': 0, u'Pinterest': 1, u'Twitter': 0, u'Diggs': 0, u'LinkedIn': 9, u'Facebook': {u'total_count': 88, u'comment_count': 0, u'share_count': 88}, u'GooglePlusOne': 36573, u'Buzz': 0}</t>
  </si>
  <si>
    <t>Nudge-it: Understanding obesity</t>
  </si>
  <si>
    <t>nudgeit</t>
  </si>
  <si>
    <t>[2, 3, 8, 10, 19]</t>
  </si>
  <si>
    <t>[Economics &amp; Finance, Medicine, Health &amp; Society, Biology &amp; Life Sciences, Food and Nutrition]</t>
  </si>
  <si>
    <t>https://www.coursera.org/course/nudgeit</t>
  </si>
  <si>
    <t>{u'StumbleUpon': 0, u'Reddit': 0, u'Delicious': 0, u'Pinterest': 2, u'Twitter': 0, u'Diggs': 0, u'LinkedIn': 4, u'Facebook': {u'total_count': 88, u'comment_count': 0, u'share_count': 88}, u'GooglePlusOne': 0, u'Buzz': 0}</t>
  </si>
  <si>
    <t>Launching New Ventures</t>
  </si>
  <si>
    <t>venture</t>
  </si>
  <si>
    <t>[2, 4, 13]</t>
  </si>
  <si>
    <t>[Economics &amp; Finance, Information, Tech &amp; Design, Business &amp; Management]</t>
  </si>
  <si>
    <t>https://www.coursera.org/course/venture</t>
  </si>
  <si>
    <t>{u'StumbleUpon': 0, u'Reddit': 0, u'Delicious': 0, u'Pinterest': 0, u'Twitter': 0, u'Diggs': 0, u'LinkedIn': 42, u'Facebook': {u'total_count': 88, u'comment_count': 0, u'share_count': 88}, u'GooglePlusOne': 7, u'Buzz': 0}</t>
  </si>
  <si>
    <t>Neuroethics</t>
  </si>
  <si>
    <t>neuroethics</t>
  </si>
  <si>
    <t>https://www.coursera.org/course/neuroethics</t>
  </si>
  <si>
    <t>{u'StumbleUpon': 0, u'Reddit': 0, u'Delicious': 0, u'Pinterest': 7, u'Twitter': 0, u'Diggs': 0, u'LinkedIn': 13, u'Facebook': {u'total_count': 88, u'comment_count': 0, u'share_count': 88}, u'GooglePlusOne': 0, u'Buzz': 0}</t>
  </si>
  <si>
    <t>Understanding Research: An Overview for Health Professionals</t>
  </si>
  <si>
    <t>researchforhealth</t>
  </si>
  <si>
    <t>https://www.coursera.org/course/researchforhealth</t>
  </si>
  <si>
    <t>{u'StumbleUpon': 0, u'Reddit': 0, u'Delicious': 0, u'Pinterest': 10, u'Twitter': 0, u'Diggs': 0, u'LinkedIn': 13, u'Facebook': {u'total_count': 1062, u'comment_count': 0, u'share_count': 1062}, u'GooglePlusOne': 0, u'Buzz': 0}</t>
  </si>
  <si>
    <t>Curanderismo Part 3: Traditional Healing with Cultural Traditions</t>
  </si>
  <si>
    <t>tradhealingculture</t>
  </si>
  <si>
    <t>https://www.coursera.org/course/tradhealingculture</t>
  </si>
  <si>
    <t>{u'StumbleUpon': 0, u'Reddit': 0, u'Delicious': 0, u'Pinterest': 0, u'Twitter': 0, u'Diggs': 0, u'LinkedIn': 1, u'Facebook': {u'total_count': 88, u'comment_count': 0, u'share_count': 88}, u'GooglePlusOne': 36573, u'Buzz': 0}</t>
  </si>
  <si>
    <t>Nutrition for Health Promotion and Disease Prevention</t>
  </si>
  <si>
    <t>nutrition</t>
  </si>
  <si>
    <t>[2, 3, 8, 19]</t>
  </si>
  <si>
    <t>[Economics &amp; Finance, Medicine, Health &amp; Society, Food and Nutrition]</t>
  </si>
  <si>
    <t>https://www.coursera.org/course/nutrition</t>
  </si>
  <si>
    <t>{u'StumbleUpon': 0, u'Reddit': 0, u'Delicious': 0, u'Pinterest': 48, u'Twitter': 0, u'Diggs': 0, u'LinkedIn': 20, u'Facebook': {u'total_count': 1062, u'comment_count': 0, u'share_count': 1062}, u'GooglePlusOne': 0, u'Buzz': 0}</t>
  </si>
  <si>
    <t>Statistical Reasoning for Public Health 1: Estimation, Inference, &amp; Interpretation</t>
  </si>
  <si>
    <t>statreasoning</t>
  </si>
  <si>
    <t>[3, 5, 10]</t>
  </si>
  <si>
    <t>[Medicine, Mathematics, Biology &amp; Life Sciences]</t>
  </si>
  <si>
    <t>https://www.coursera.org/course/statreasoning</t>
  </si>
  <si>
    <t>{u'StumbleUpon': 0, u'Reddit': 0, u'Delicious': 0, u'Pinterest': 7, u'Twitter': 0, u'Diggs': 0, u'LinkedIn': 27, u'Facebook': {u'total_count': 88, u'comment_count': 0, u'share_count': 88}, u'GooglePlusOne': 36573, u'Buzz': 0}</t>
  </si>
  <si>
    <t>Introduction to Tissue Engineering</t>
  </si>
  <si>
    <t>tissue101</t>
  </si>
  <si>
    <t>[10, 15]</t>
  </si>
  <si>
    <t>[Biology &amp; Life Sciences, Engineering]</t>
  </si>
  <si>
    <t>https://www.coursera.org/course/tissue101</t>
  </si>
  <si>
    <t>{u'StumbleUpon': 0, u'Reddit': 0, u'Delicious': 0, u'Pinterest': 1, u'Twitter': 0, u'Diggs': 0, u'LinkedIn': 3, u'Facebook': {u'total_count': 364, u'comment_count': 0, u'share_count': 364}, u'GooglePlusOne': 36573, u'Buzz': 0}</t>
  </si>
  <si>
    <t>AstroTech: The Science and Technology behind Astronomical Discovery</t>
  </si>
  <si>
    <t>astrotech</t>
  </si>
  <si>
    <t>[9, 16, 23]</t>
  </si>
  <si>
    <t>[Physical &amp; Earth Sciences, Statistics and Data Analysis, Physics]</t>
  </si>
  <si>
    <t>https://www.coursera.org/course/astrotech</t>
  </si>
  <si>
    <t>{u'StumbleUpon': 0, u'Reddit': 0, u'Delicious': 0, u'Pinterest': 4, u'Twitter': 0, u'Diggs': 0, u'LinkedIn': 94, u'Facebook': {u'total_count': 88, u'comment_count': 0, u'share_count': 88}, u'GooglePlusOne': 36573, u'Buzz': 0}</t>
  </si>
  <si>
    <t>Live!:  A History of Art for Artists, Animators and Gamers</t>
  </si>
  <si>
    <t>livearthistory</t>
  </si>
  <si>
    <t>[59]</t>
  </si>
  <si>
    <t>[California Institute of the Arts]</t>
  </si>
  <si>
    <t>https://www.coursera.org/course/livearthistory</t>
  </si>
  <si>
    <t>{u'StumbleUpon': 0, u'Reddit': 0, u'Delicious': 0, u'Pinterest': 22, u'Twitter': 0, u'Diggs': 0, u'LinkedIn': 6, u'Facebook': {u'total_count': 3, u'comment_count': 0, u'share_count': 3}, u'GooglePlusOne': 10987, u'Buzz': 0}</t>
  </si>
  <si>
    <t>Compilers</t>
  </si>
  <si>
    <t>compilers</t>
  </si>
  <si>
    <t>https://www.coursera.org/course/compilers</t>
  </si>
  <si>
    <t>{u'StumbleUpon': 0, u'Reddit': 0, u'Delicious': 0, u'Pinterest': 6, u'Twitter': 0, u'Diggs': 0, u'LinkedIn': 51, u'Facebook': {u'total_count': 1062, u'comment_count': 0, u'share_count': 1062}, u'GooglePlusOne': 11818, u'Buzz': 0}</t>
  </si>
  <si>
    <t>Preparing for the AP* Calculus AB and BC Exams</t>
  </si>
  <si>
    <t>apcalc</t>
  </si>
  <si>
    <t>https://www.coursera.org/course/apcalc</t>
  </si>
  <si>
    <t>{u'StumbleUpon': 0, u'Reddit': 0, u'Delicious': 0, u'Pinterest': 54, u'Twitter': 0, u'Diggs': 0, u'LinkedIn': 0, u'Facebook': {u'total_count': 3, u'comment_count': 0, u'share_count': 3}, u'GooglePlusOne': 0, u'Buzz': 0}</t>
  </si>
  <si>
    <t>Preparation for General Chemistry</t>
  </si>
  <si>
    <t>chemprep</t>
  </si>
  <si>
    <t>https://www.coursera.org/course/chemprep</t>
  </si>
  <si>
    <t>{u'StumbleUpon': 0, u'Reddit': 0, u'Delicious': 0, u'Pinterest': 13, u'Twitter': 0, u'Diggs': 0, u'LinkedIn': 0, u'Facebook': {u'total_count': 1062, u'comment_count': 0, u'share_count': 1062}, u'GooglePlusOne': 0, u'Buzz': 0}</t>
  </si>
  <si>
    <t>Managerial Accounting: Cost Behaviors, Systems, and Analysis</t>
  </si>
  <si>
    <t>acctcostanalysis</t>
  </si>
  <si>
    <t>https://www.coursera.org/course/acctcostanalysis</t>
  </si>
  <si>
    <t>{u'StumbleUpon': 0, u'Reddit': 0, u'Delicious': 0, u'Pinterest': 0, u'Twitter': 0, u'Diggs': 0, u'LinkedIn': 10, u'Facebook': {u'total_count': 133, u'comment_count': 0, u'share_count': 133}, u'GooglePlusOne': 2969, u'Buzz': 0}</t>
  </si>
  <si>
    <t>Financial Planning for Young Adults</t>
  </si>
  <si>
    <t>personalfinance</t>
  </si>
  <si>
    <t>https://www.coursera.org/course/personalfinance</t>
  </si>
  <si>
    <t>{u'StumbleUpon': 0, u'Reddit': 0, u'Delicious': 0, u'Pinterest': 1, u'Twitter': 0, u'Diggs': 0, u'LinkedIn': 32, u'Facebook': {u'total_count': 88, u'comment_count': 0, u'share_count': 88}, u'GooglePlusOne': 0, u'Buzz': 0}</t>
  </si>
  <si>
    <t>åŒ»å­¦å›¾åƒå¤„ç†æŠ€æœ¯ Medical Image Analysis</t>
  </si>
  <si>
    <t>sjtumia</t>
  </si>
  <si>
    <t>[3, 12]</t>
  </si>
  <si>
    <t>[Medicine, Computer Science: Software Engineering]</t>
  </si>
  <si>
    <t>https://www.coursera.org/course/sjtumia</t>
  </si>
  <si>
    <t>{u'StumbleUpon': 0, u'Reddit': 0, u'Delicious': 0, u'Pinterest': 0, u'Twitter': 0, u'Diggs': 0, u'LinkedIn': 0, u'Facebook': {u'total_count': 45, u'comment_count': 0, u'share_count': 45}, u'GooglePlusOne': 0, u'Buzz': 0}</t>
  </si>
  <si>
    <t>Foundations of Teaching for Learning 7: Being a Professional</t>
  </si>
  <si>
    <t>teach7</t>
  </si>
  <si>
    <t>https://www.coursera.org/course/teach7</t>
  </si>
  <si>
    <t>{u'StumbleUpon': 0, u'Reddit': 0, u'Delicious': 0, u'Pinterest': 4, u'Twitter': 0, u'Diggs': 0, u'LinkedIn': 21, u'Facebook': {u'total_count': 63, u'comment_count': 0, u'share_count': 63}, u'GooglePlusOne': 0, u'Buzz': 0}</t>
  </si>
  <si>
    <t>Big Data Analytics for Healthcare</t>
  </si>
  <si>
    <t>bigdataanalytics</t>
  </si>
  <si>
    <t>https://www.coursera.org/course/bigdataanalytics</t>
  </si>
  <si>
    <t>{u'StumbleUpon': 0, u'Reddit': 0, u'Delicious': 0, u'Pinterest': 1, u'Twitter': 0, u'Diggs': 0, u'LinkedIn': 3, u'Facebook': {u'total_count': 27, u'comment_count': 0, u'share_count': 27}, u'GooglePlusOne': 0, u'Buzz': 0}</t>
  </si>
  <si>
    <t>Networked Life</t>
  </si>
  <si>
    <t>networks</t>
  </si>
  <si>
    <t>[2, 4, 17, 20]</t>
  </si>
  <si>
    <t>[Economics &amp; Finance, Information, Tech &amp; Design, Computer Science: Artificial Intelligence, Social Sciences]</t>
  </si>
  <si>
    <t>https://www.coursera.org/course/networks</t>
  </si>
  <si>
    <t>{u'StumbleUpon': 0, u'Reddit': 0, u'Delicious': 0, u'Pinterest': 15, u'Twitter': 0, u'Diggs': 0, u'LinkedIn': 200, u'Facebook': {u'total_count': 1062, u'comment_count': 0, u'share_count': 1062}, u'GooglePlusOne': 10987, u'Buzz': 0}</t>
  </si>
  <si>
    <t>æ±å¡è©ž (Ci Poetry of Su Dong Po)</t>
  </si>
  <si>
    <t>dpc</t>
  </si>
  <si>
    <t>https://www.coursera.org/course/dpc</t>
  </si>
  <si>
    <t>{u'StumbleUpon': 0, u'Reddit': 0, u'Delicious': 0, u'Pinterest': 0, u'Twitter': 0, u'Diggs': 0, u'LinkedIn': 0, u'Facebook': {u'total_count': 2176, u'comment_count': 0, u'share_count': 2176}, u'GooglePlusOne': 15, u'Buzz': 0}</t>
  </si>
  <si>
    <t>Inquiry Science Learning: Perspectives and Practices 2 - Techniques for Success</t>
  </si>
  <si>
    <t>inquirytechniques</t>
  </si>
  <si>
    <t>https://www.coursera.org/course/inquirytechniques</t>
  </si>
  <si>
    <t>{u'StumbleUpon': 0, u'Reddit': 0, u'Delicious': 0, u'Pinterest': 5, u'Twitter': 0, u'Diggs': 0, u'LinkedIn': 0, u'Facebook': {u'total_count': 80, u'comment_count': 0, u'share_count': 80}, u'GooglePlusOne': 0, u'Buzz': 0}</t>
  </si>
  <si>
    <t>Introduction to User Experience Design</t>
  </si>
  <si>
    <t>uidesign1</t>
  </si>
  <si>
    <t>https://www.coursera.org/course/uidesign1</t>
  </si>
  <si>
    <t>{u'StumbleUpon': 0, u'Reddit': 0, u'Delicious': 0, u'Pinterest': 3, u'Twitter': 0, u'Diggs': 0, u'LinkedIn': 0, u'Facebook': {u'total_count': 87, u'comment_count': 0, u'share_count': 87}, u'GooglePlusOne': 0, u'Buzz': 0}</t>
  </si>
  <si>
    <t>Wheels of Metals: Urban Mining for a Circular Economy</t>
  </si>
  <si>
    <t>metals</t>
  </si>
  <si>
    <t>[9, 14, 25]</t>
  </si>
  <si>
    <t>[Physical &amp; Earth Sciences, Education, Energy &amp; Earth Sciences]</t>
  </si>
  <si>
    <t>https://www.coursera.org/course/metals</t>
  </si>
  <si>
    <t>{u'StumbleUpon': 0, u'Reddit': 0, u'Delicious': 0, u'Pinterest': 0, u'Twitter': 0, u'Diggs': 0, u'LinkedIn': 135, u'Facebook': {u'total_count': 330, u'comment_count': 0, u'share_count': 330}, u'GooglePlusOne': 0, u'Buzz': 0}</t>
  </si>
  <si>
    <t>Student Thinking at the Core</t>
  </si>
  <si>
    <t>corethink</t>
  </si>
  <si>
    <t>https://www.coursera.org/course/corethink</t>
  </si>
  <si>
    <t>{u'StumbleUpon': 0, u'Reddit': 0, u'Delicious': 0, u'Pinterest': 9, u'Twitter': 0, u'Diggs': 0, u'LinkedIn': 40, u'Facebook': {u'total_count': 1062, u'comment_count': 0, u'share_count': 1062}, u'GooglePlusOne': 0, u'Buzz': 0}</t>
  </si>
  <si>
    <t>Technology and Ethics</t>
  </si>
  <si>
    <t>techethics</t>
  </si>
  <si>
    <t>[4, 6, 20]</t>
  </si>
  <si>
    <t>[Information, Tech &amp; Design, Humanities , Social Sciences]</t>
  </si>
  <si>
    <t>https://www.coursera.org/course/techethics</t>
  </si>
  <si>
    <t>{u'StumbleUpon': 0, u'Reddit': 0, u'Delicious': 0, u'Pinterest': 1, u'Twitter': 0, u'Diggs': 0, u'LinkedIn': 5, u'Facebook': {u'total_count': 355, u'comment_count': 0, u'share_count': 355}, u'GooglePlusOne': 36573, u'Buzz': 0}</t>
  </si>
  <si>
    <t>An Introduction to the U.S. Food System: Perspectives from Public Health</t>
  </si>
  <si>
    <t>foodsys</t>
  </si>
  <si>
    <t>[8, 19]</t>
  </si>
  <si>
    <t>[Health &amp; Society, Food and Nutrition]</t>
  </si>
  <si>
    <t>https://www.coursera.org/course/foodsys</t>
  </si>
  <si>
    <t>{u'StumbleUpon': 0, u'Reddit': 0, u'Delicious': 0, u'Pinterest': 20, u'Twitter': 0, u'Diggs': 0, u'LinkedIn': 9801, u'Facebook': {u'total_count': 1062, u'comment_count': 0, u'share_count': 1062}, u'GooglePlusOne': 0, u'Buzz': 0}</t>
  </si>
  <si>
    <t>Global Affairs Final Project</t>
  </si>
  <si>
    <t>globalaffairsfinal</t>
  </si>
  <si>
    <t>https://www.coursera.org/course/globalaffairsfinal</t>
  </si>
  <si>
    <t>{u'StumbleUpon': 0, u'Reddit': 0, u'Delicious': 0, u'Pinterest': 0, u'Twitter': 0, u'Diggs': 0, u'LinkedIn': 0, u'Facebook': {u'total_count': 13, u'comment_count': 0, u'share_count': 13}, u'GooglePlusOne': 0, u'Buzz': 0}</t>
  </si>
  <si>
    <t>Conception et mise en Å“uvre d'algorithmes.</t>
  </si>
  <si>
    <t>algoprog</t>
  </si>
  <si>
    <t>[66]</t>
  </si>
  <si>
    <t>[Ã‰cole Polytechnique]</t>
  </si>
  <si>
    <t>https://www.coursera.org/course/algoprog</t>
  </si>
  <si>
    <t>Understanding the UK's 2015 General Election</t>
  </si>
  <si>
    <t>ge2015</t>
  </si>
  <si>
    <t>[6, 13, 16, 20]</t>
  </si>
  <si>
    <t>[Humanities , Business &amp; Management, Statistics and Data Analysis, Social Sciences]</t>
  </si>
  <si>
    <t>https://www.coursera.org/course/ge2015</t>
  </si>
  <si>
    <t>{u'StumbleUpon': 0, u'Reddit': 0, u'Delicious': 0, u'Pinterest': 0, u'Twitter': 0, u'Diggs': 0, u'LinkedIn': 3, u'Facebook': {u'total_count': 282, u'comment_count': 0, u'share_count': 282}, u'GooglePlusOne': 36573, u'Buzz': 0}</t>
  </si>
  <si>
    <t>American Health Policy: The Structure of the American Health Care System (Part I of II)</t>
  </si>
  <si>
    <t>americanhealthsystem</t>
  </si>
  <si>
    <t>https://www.coursera.org/course/americanhealthsystem</t>
  </si>
  <si>
    <t>{u'StumbleUpon': 0, u'Reddit': 0, u'Delicious': 0, u'Pinterest': 0, u'Twitter': 0, u'Diggs': 0, u'LinkedIn': 0, u'Facebook': {u'total_count': 67, u'comment_count': 0, u'share_count': 67}, u'GooglePlusOne': 36573, u'Buzz': 0}</t>
  </si>
  <si>
    <t>Volcanic Eruptions: a material science.</t>
  </si>
  <si>
    <t>volcano</t>
  </si>
  <si>
    <t>[9, 25]</t>
  </si>
  <si>
    <t>[Physical &amp; Earth Sciences, Energy &amp; Earth Sciences]</t>
  </si>
  <si>
    <t>https://www.coursera.org/course/volcano</t>
  </si>
  <si>
    <t>{u'StumbleUpon': 0, u'Reddit': 0, u'Delicious': 0, u'Pinterest': 11, u'Twitter': 0, u'Diggs': 0, u'LinkedIn': 0, u'Facebook': {u'total_count': 88, u'comment_count': 0, u'share_count': 88}, u'GooglePlusOne': 10987, u'Buzz': 0}</t>
  </si>
  <si>
    <t>Programming Cloud Services for Android Handheld Systems: Security</t>
  </si>
  <si>
    <t>mobilecloudsecurity</t>
  </si>
  <si>
    <t>https://www.coursera.org/course/mobilecloudsecurity</t>
  </si>
  <si>
    <t>{u'StumbleUpon': 0, u'Reddit': 0, u'Delicious': 0, u'Pinterest': 0, u'Twitter': 0, u'Diggs': 0, u'LinkedIn': 2, u'Facebook': {u'total_count': 18, u'comment_count': 0, u'share_count': 18}, u'GooglePlusOne': 0, u'Buzz': 0}</t>
  </si>
  <si>
    <t>Brand Management: Aligning Business, Brand and Behaviour</t>
  </si>
  <si>
    <t>brand</t>
  </si>
  <si>
    <t>https://www.coursera.org/course/brand</t>
  </si>
  <si>
    <t>{u'StumbleUpon': 0, u'Reddit': 0, u'Delicious': 0, u'Pinterest': 0, u'Twitter': 0, u'Diggs': 0, u'LinkedIn': 89, u'Facebook': {u'total_count': 88, u'comment_count': 0, u'share_count': 88}, u'GooglePlusOne': 36573, u'Buzz': 0}</t>
  </si>
  <si>
    <t>Latino Popular Culture for the Clueless</t>
  </si>
  <si>
    <t>latinopop</t>
  </si>
  <si>
    <t>https://www.coursera.org/course/latinopop</t>
  </si>
  <si>
    <t>{u'StumbleUpon': 0, u'Reddit': 0, u'Delicious': 0, u'Pinterest': 0, u'Twitter': 0, u'Diggs': 0, u'LinkedIn': 3, u'Facebook': {u'total_count': 341, u'comment_count': 0, u'share_count': 341}, u'GooglePlusOne': 0, u'Buzz': 0}</t>
  </si>
  <si>
    <t>Computational Photography</t>
  </si>
  <si>
    <t>compphoto</t>
  </si>
  <si>
    <t>https://www.coursera.org/course/compphoto</t>
  </si>
  <si>
    <t>{u'StumbleUpon': 0, u'Reddit': 0, u'Delicious': 0, u'Pinterest': 10, u'Twitter': 0, u'Diggs': 0, u'LinkedIn': 8, u'Facebook': {u'total_count': 1062, u'comment_count': 0, u'share_count': 1062}, u'GooglePlusOne': 10987, u'Buzz': 0}</t>
  </si>
  <si>
    <t>Conditions of War and Peace</t>
  </si>
  <si>
    <t>warandpeace</t>
  </si>
  <si>
    <t>[76]</t>
  </si>
  <si>
    <t>[The University of Tokyo]</t>
  </si>
  <si>
    <t>https://www.coursera.org/course/warandpeace</t>
  </si>
  <si>
    <t>The Language of Hollywood: Storytelling, Sound, and Color</t>
  </si>
  <si>
    <t>hollywood</t>
  </si>
  <si>
    <t>https://www.coursera.org/course/hollywood</t>
  </si>
  <si>
    <t>{u'StumbleUpon': 0, u'Reddit': 0, u'Delicious': 0, u'Pinterest': 27, u'Twitter': 0, u'Diggs': 0, u'LinkedIn': 14, u'Facebook': {u'total_count': 1062, u'comment_count': 0, u'share_count': 1062}, u'GooglePlusOne': 0, u'Buzz': 0}</t>
  </si>
  <si>
    <t>Philosophy and the Sciences</t>
  </si>
  <si>
    <t>philsci</t>
  </si>
  <si>
    <t>[6, 9, 17, 23]</t>
  </si>
  <si>
    <t>[Humanities , Physical &amp; Earth Sciences, Computer Science: Artificial Intelligence, Physics]</t>
  </si>
  <si>
    <t>https://www.coursera.org/course/philsci</t>
  </si>
  <si>
    <t>{u'StumbleUpon': 0, u'Reddit': 0, u'Delicious': 0, u'Pinterest': 13, u'Twitter': 0, u'Diggs': 0, u'LinkedIn': 23, u'Facebook': {u'total_count': 47, u'comment_count': 0, u'share_count': 47}, u'GooglePlusOne': 47, u'Buzz': 0}</t>
  </si>
  <si>
    <t>Globalization and You</t>
  </si>
  <si>
    <t>globalization</t>
  </si>
  <si>
    <t>https://www.coursera.org/course/globalization</t>
  </si>
  <si>
    <t>{u'StumbleUpon': 0, u'Reddit': 0, u'Delicious': 0, u'Pinterest': 10, u'Twitter': 0, u'Diggs': 0, u'LinkedIn': 66, u'Facebook': {u'total_count': 88, u'comment_count': 0, u'share_count': 88}, u'GooglePlusOne': 36573, u'Buzz': 0}</t>
  </si>
  <si>
    <t>Engaging Citizens:  A Game Changer for Development?</t>
  </si>
  <si>
    <t>engagecitizen</t>
  </si>
  <si>
    <t>[2, 4, 6, 20]</t>
  </si>
  <si>
    <t>[Economics &amp; Finance, Information, Tech &amp; Design, Humanities , Social Sciences]</t>
  </si>
  <si>
    <t>https://www.coursera.org/course/engagecitizen</t>
  </si>
  <si>
    <t>{u'StumbleUpon': 0, u'Reddit': 0, u'Delicious': 0, u'Pinterest': 9, u'Twitter': 0, u'Diggs': 0, u'LinkedIn': 473, u'Facebook': {u'total_count': 1062, u'comment_count': 0, u'share_count': 1062}, u'GooglePlusOne': 36573, u'Buzz': 0}</t>
  </si>
  <si>
    <t>The Beauty of Kunqu Opera | å´‘æ›²ä¹‹ç¾Ž</t>
  </si>
  <si>
    <t>kunqu</t>
  </si>
  <si>
    <t>https://www.coursera.org/course/kunqu</t>
  </si>
  <si>
    <t>Physique des cellules solaires au silicium</t>
  </si>
  <si>
    <t>enrpv</t>
  </si>
  <si>
    <t>[9, 23, 25]</t>
  </si>
  <si>
    <t>[Physical &amp; Earth Sciences, Physics, Energy &amp; Earth Sciences]</t>
  </si>
  <si>
    <t>https://www.coursera.org/course/enrpv</t>
  </si>
  <si>
    <t>{u'StumbleUpon': 0, u'Reddit': 0, u'Delicious': 0, u'Pinterest': 0, u'Twitter': 0, u'Diggs': 0, u'LinkedIn': 0, u'Facebook': {u'total_count': 128, u'comment_count': 0, u'share_count': 128}, u'GooglePlusOne': 0, u'Buzz': 0}</t>
  </si>
  <si>
    <t>Ocean Solutions</t>
  </si>
  <si>
    <t>oceansolutions</t>
  </si>
  <si>
    <t>[9, 10, 25]</t>
  </si>
  <si>
    <t>[Physical &amp; Earth Sciences, Biology &amp; Life Sciences, Energy &amp; Earth Sciences]</t>
  </si>
  <si>
    <t>https://www.coursera.org/course/oceansolutions</t>
  </si>
  <si>
    <t>{u'StumbleUpon': 0, u'Reddit': 0, u'Delicious': 0, u'Pinterest': 3, u'Twitter': 0, u'Diggs': 0, u'LinkedIn': 123, u'Facebook': {u'total_count': 1081, u'comment_count': 0, u'share_count': 1081}, u'GooglePlusOne': 0, u'Buzz': 0}</t>
  </si>
  <si>
    <t>Informatik fÃ¼r Ã–konomen</t>
  </si>
  <si>
    <t>inf4oec</t>
  </si>
  <si>
    <t>[4, 13]</t>
  </si>
  <si>
    <t>[Information, Tech &amp; Design, Business &amp; Management]</t>
  </si>
  <si>
    <t>https://www.coursera.org/course/inf4oec</t>
  </si>
  <si>
    <t>Mining Massive Datasets</t>
  </si>
  <si>
    <t>mmds</t>
  </si>
  <si>
    <t>[11, 17]</t>
  </si>
  <si>
    <t>[Computer Science: Systems &amp; Security, Computer Science: Artificial Intelligence]</t>
  </si>
  <si>
    <t>https://www.coursera.org/course/mmds</t>
  </si>
  <si>
    <t>{u'StumbleUpon': 0, u'Reddit': 0, u'Delicious': 0, u'Pinterest': 14, u'Twitter': 0, u'Diggs': 0, u'LinkedIn': 9801, u'Facebook': {u'total_count': 88, u'comment_count': 0, u'share_count': 88}, u'GooglePlusOne': 0, u'Buzz': 0}</t>
  </si>
  <si>
    <t>Android Capstone Project</t>
  </si>
  <si>
    <t>androidcapstone</t>
  </si>
  <si>
    <t>[32, 37]</t>
  </si>
  <si>
    <t>[University of Maryland, College Park, Vanderbilt University]</t>
  </si>
  <si>
    <t>https://www.coursera.org/course/androidcapstone</t>
  </si>
  <si>
    <t>TechniCity</t>
  </si>
  <si>
    <t>techcity</t>
  </si>
  <si>
    <t>https://www.coursera.org/course/techcity</t>
  </si>
  <si>
    <t>{u'StumbleUpon': 0, u'Reddit': 0, u'Delicious': 0, u'Pinterest': 13, u'Twitter': 0, u'Diggs': 0, u'LinkedIn': 9801, u'Facebook': {u'total_count': 88, u'comment_count': 0, u'share_count': 88}, u'GooglePlusOne': 10987, u'Buzz': 0}</t>
  </si>
  <si>
    <t xml:space="preserve">Foundations of E-Commerce </t>
  </si>
  <si>
    <t>ntuecom</t>
  </si>
  <si>
    <t>https://www.coursera.org/course/ntuecom</t>
  </si>
  <si>
    <t>{u'StumbleUpon': 0, u'Reddit': 0, u'Delicious': 0, u'Pinterest': 99, u'Twitter': 0, u'Diggs': 0, u'LinkedIn': 34, u'Facebook': {u'total_count': 88, u'comment_count': 0, u'share_count': 88}, u'GooglePlusOne': 0, u'Buzz': 0}</t>
  </si>
  <si>
    <t>Humanitarian communication : Addressing key challenges</t>
  </si>
  <si>
    <t>hacommunication</t>
  </si>
  <si>
    <t>https://www.coursera.org/course/hacommunication</t>
  </si>
  <si>
    <t>{u'StumbleUpon': 0, u'Reddit': 0, u'Delicious': 0, u'Pinterest': 0, u'Twitter': 0, u'Diggs': 0, u'LinkedIn': 0, u'Facebook': {u'total_count': 30, u'comment_count': 0, u'share_count': 30}, u'GooglePlusOne': 17, u'Buzz': 0}</t>
  </si>
  <si>
    <t>Exercise Physiology: Understanding the Athlete Within</t>
  </si>
  <si>
    <t>exphys</t>
  </si>
  <si>
    <t>https://www.coursera.org/course/exphys</t>
  </si>
  <si>
    <t>{u'StumbleUpon': 0, u'Reddit': 0, u'Delicious': 0, u'Pinterest': 104, u'Twitter': 0, u'Diggs': 0, u'LinkedIn': 3, u'Facebook': {u'total_count': 1062, u'comment_count': 0, u'share_count': 1062}, u'GooglePlusOne': 0, u'Buzz': 0}</t>
  </si>
  <si>
    <t>Critical Thinking in Global Challenges</t>
  </si>
  <si>
    <t>criticalthinking</t>
  </si>
  <si>
    <t>[8, 10, 25]</t>
  </si>
  <si>
    <t>[Health &amp; Society, Biology &amp; Life Sciences, Energy &amp; Earth Sciences]</t>
  </si>
  <si>
    <t>https://www.coursera.org/course/criticalthinking</t>
  </si>
  <si>
    <t>{u'StumbleUpon': 0, u'Reddit': 0, u'Delicious': 0, u'Pinterest': 47, u'Twitter': 0, u'Diggs': 0, u'LinkedIn': 83, u'Facebook': {u'total_count': 1062, u'comment_count': 0, u'share_count': 1062}, u'GooglePlusOne': 11818, u'Buzz': 0}</t>
  </si>
  <si>
    <t>Maps and the Geospatial Revolution</t>
  </si>
  <si>
    <t>maps</t>
  </si>
  <si>
    <t>https://www.coursera.org/course/maps</t>
  </si>
  <si>
    <t>{u'StumbleUpon': 0, u'Reddit': 0, u'Delicious': 0, u'Pinterest': 25, u'Twitter': 0, u'Diggs': 0, u'LinkedIn': 327, u'Facebook': {u'total_count': 30, u'comment_count': 0, u'share_count': 30}, u'GooglePlusOne': 0, u'Buzz': 0}</t>
  </si>
  <si>
    <t>Introduction to Sociology</t>
  </si>
  <si>
    <t>soc101</t>
  </si>
  <si>
    <t>https://www.coursera.org/course/soc101</t>
  </si>
  <si>
    <t>{u'StumbleUpon': 0, u'Reddit': 0, u'Delicious': 0, u'Pinterest': 28, u'Twitter': 0, u'Diggs': 0, u'LinkedIn': 101, u'Facebook': {u'total_count': 1062, u'comment_count': 0, u'share_count': 1062}, u'GooglePlusOne': 0, u'Buzz': 0}</t>
  </si>
  <si>
    <t>Public-Private Partnerships (PPP): How can PPPs help deliver better services?</t>
  </si>
  <si>
    <t>effectiveppp</t>
  </si>
  <si>
    <t>[2, 6, 13, 15, 20]</t>
  </si>
  <si>
    <t>[Economics &amp; Finance, Humanities , Business &amp; Management, Engineering, Social Sciences]</t>
  </si>
  <si>
    <t>https://www.coursera.org/course/effectiveppp</t>
  </si>
  <si>
    <t>{u'StumbleUpon': 0, u'Reddit': 0, u'Delicious': 0, u'Pinterest': 0, u'Twitter': 0, u'Diggs': 0, u'LinkedIn': 2043, u'Facebook': {u'total_count': 88, u'comment_count': 0, u'share_count': 88}, u'GooglePlusOne': 0, u'Buzz': 0}</t>
  </si>
  <si>
    <t>High Performance Scientific Computing</t>
  </si>
  <si>
    <t>scicomp</t>
  </si>
  <si>
    <t>[4, 16]</t>
  </si>
  <si>
    <t>[Information, Tech &amp; Design, Statistics and Data Analysis]</t>
  </si>
  <si>
    <t>https://www.coursera.org/course/scicomp</t>
  </si>
  <si>
    <t>{u'StumbleUpon': 0, u'Reddit': 0, u'Delicious': 0, u'Pinterest': 2, u'Twitter': 0, u'Diggs': 0, u'LinkedIn': 63, u'Facebook': {u'total_count': 88, u'comment_count': 0, u'share_count': 88}, u'GooglePlusOne': 36573, u'Buzz': 0}</t>
  </si>
  <si>
    <t>Comprendre les MicrocontrÃ´leurs</t>
  </si>
  <si>
    <t>microcontroleurs</t>
  </si>
  <si>
    <t>https://www.coursera.org/course/microcontroleurs</t>
  </si>
  <si>
    <t>{u'StumbleUpon': 0, u'Reddit': 0, u'Delicious': 0, u'Pinterest': 1, u'Twitter': 0, u'Diggs': 0, u'LinkedIn': 7, u'Facebook': {u'total_count': 1062, u'comment_count': 0, u'share_count': 1062}, u'GooglePlusOne': 0, u'Buzz': 0}</t>
  </si>
  <si>
    <t xml:space="preserve">Drug Discovery, Development &amp; Commercialization </t>
  </si>
  <si>
    <t>drugdiscovery</t>
  </si>
  <si>
    <t>https://www.coursera.org/course/drugdiscovery</t>
  </si>
  <si>
    <t>{u'StumbleUpon': 0, u'Reddit': 0, u'Delicious': 0, u'Pinterest': 7, u'Twitter': 0, u'Diggs': 0, u'LinkedIn': 9801, u'Facebook': {u'total_count': 88, u'comment_count': 0, u'share_count': 88}, u'GooglePlusOne': 0, u'Buzz': 0}</t>
  </si>
  <si>
    <t>Nutrition, Health, and Lifestyle: Issues and Insights</t>
  </si>
  <si>
    <t>lifenutr</t>
  </si>
  <si>
    <t>[10, 19]</t>
  </si>
  <si>
    <t>[Biology &amp; Life Sciences, Food and Nutrition]</t>
  </si>
  <si>
    <t>https://www.coursera.org/course/lifenutr</t>
  </si>
  <si>
    <t>{u'StumbleUpon': 0, u'Reddit': 0, u'Delicious': 0, u'Pinterest': 57, u'Twitter': 0, u'Diggs': 0, u'LinkedIn': 26, u'Facebook': {u'total_count': 1062, u'comment_count': 0, u'share_count': 1062}, u'GooglePlusOne': 0, u'Buzz': 0}</t>
  </si>
  <si>
    <t>Global Environmental Management</t>
  </si>
  <si>
    <t>globalenvmanangement</t>
  </si>
  <si>
    <t>[8, 9, 15, 20, 25]</t>
  </si>
  <si>
    <t>[Health &amp; Society, Physical &amp; Earth Sciences, Engineering, Social Sciences, Energy &amp; Earth Sciences]</t>
  </si>
  <si>
    <t>https://www.coursera.org/course/globalenvmanangement</t>
  </si>
  <si>
    <t>{u'StumbleUpon': 0, u'Reddit': 0, u'Delicious': 0, u'Pinterest': 0, u'Twitter': 0, u'Diggs': 0, u'LinkedIn': 61, u'Facebook': {u'total_count': 91, u'comment_count': 0, u'share_count': 91}, u'GooglePlusOne': 36573, u'Buzz': 0}</t>
  </si>
  <si>
    <t>Programmed cell death</t>
  </si>
  <si>
    <t>pcd</t>
  </si>
  <si>
    <t>https://www.coursera.org/course/pcd</t>
  </si>
  <si>
    <t>Archaeology's Dirty Little Secrets</t>
  </si>
  <si>
    <t>secrets</t>
  </si>
  <si>
    <t>[6, 9, 20, 22, 25]</t>
  </si>
  <si>
    <t>[Humanities , Physical &amp; Earth Sciences, Social Sciences, Arts, Energy &amp; Earth Sciences]</t>
  </si>
  <si>
    <t>https://www.coursera.org/course/secrets</t>
  </si>
  <si>
    <t>{u'StumbleUpon': 0, u'Reddit': 0, u'Delicious': 0, u'Pinterest': 15, u'Twitter': 0, u'Diggs': 0, u'LinkedIn': 5, u'Facebook': {u'total_count': 1062, u'comment_count': 0, u'share_count': 1062}, u'GooglePlusOne': 0, u'Buzz': 0}</t>
  </si>
  <si>
    <t>Continuidad y desarrollo de la empresa familiar</t>
  </si>
  <si>
    <t>empresafamiliar</t>
  </si>
  <si>
    <t>https://www.coursera.org/course/empresafamiliar</t>
  </si>
  <si>
    <t>{u'StumbleUpon': 0, u'Reddit': 0, u'Delicious': 0, u'Pinterest': 2, u'Twitter': 0, u'Diggs': 0, u'LinkedIn': 27, u'Facebook': {u'total_count': 3, u'comment_count': 0, u'share_count': 3}, u'GooglePlusOne': 0, u'Buzz': 0}</t>
  </si>
  <si>
    <t>HistÃ³ria da Contabilidade</t>
  </si>
  <si>
    <t>histcontabilidade</t>
  </si>
  <si>
    <t>https://www.coursera.org/course/histcontabilidade</t>
  </si>
  <si>
    <t>{u'StumbleUpon': 0, u'Reddit': 0, u'Delicious': 0, u'Pinterest': 1, u'Twitter': 0, u'Diggs': 0, u'LinkedIn': 11, u'Facebook': {u'total_count': 88, u'comment_count': 0, u'share_count': 88}, u'GooglePlusOne': 36573, u'Buzz': 0}</t>
  </si>
  <si>
    <t>Sustainability of Food Systems: A Global Life Cycle Perspective</t>
  </si>
  <si>
    <t>globalfoodsystems</t>
  </si>
  <si>
    <t>[2, 19, 25]</t>
  </si>
  <si>
    <t>[Economics &amp; Finance, Food and Nutrition, Energy &amp; Earth Sciences]</t>
  </si>
  <si>
    <t>https://www.coursera.org/course/globalfoodsystems</t>
  </si>
  <si>
    <t>{u'StumbleUpon': 0, u'Reddit': 0, u'Delicious': 0, u'Pinterest': 13, u'Twitter': 0, u'Diggs': 0, u'LinkedIn': 26, u'Facebook': {u'total_count': 88, u'comment_count': 0, u'share_count': 88}, u'GooglePlusOne': 0, u'Buzz': 0}</t>
  </si>
  <si>
    <t>Water in the Western United States</t>
  </si>
  <si>
    <t>waterwestus</t>
  </si>
  <si>
    <t>[9, 14, 20, 26]</t>
  </si>
  <si>
    <t>[Physical &amp; Earth Sciences, Education, Social Sciences, Teacher Professional Development]</t>
  </si>
  <si>
    <t>https://www.coursera.org/course/waterwestus</t>
  </si>
  <si>
    <t>{u'StumbleUpon': 0, u'Reddit': 0, u'Delicious': 0, u'Pinterest': 2, u'Twitter': 0, u'Diggs': 0, u'LinkedIn': 47, u'Facebook': {u'total_count': 88, u'comment_count': 0, u'share_count': 88}, u'GooglePlusOne': 0, u'Buzz': 0}</t>
  </si>
  <si>
    <t>Fog Networks and the Internet of Things</t>
  </si>
  <si>
    <t>fog</t>
  </si>
  <si>
    <t>[12, 15]</t>
  </si>
  <si>
    <t>[Computer Science: Software Engineering, Engineering]</t>
  </si>
  <si>
    <t>https://www.coursera.org/course/fog</t>
  </si>
  <si>
    <t>{u'StumbleUpon': 0, u'Reddit': 0, u'Delicious': 0, u'Pinterest': 2, u'Twitter': 0, u'Diggs': 0, u'LinkedIn': 9801, u'Facebook': {u'total_count': 267, u'comment_count': 0, u'share_count': 267}, u'GooglePlusOne': 0, u'Buzz': 0}</t>
  </si>
  <si>
    <t>Programming Mobile Services for Android Handheld Systems: Concurrency</t>
  </si>
  <si>
    <t>posaconcurrency</t>
  </si>
  <si>
    <t>https://www.coursera.org/course/posaconcurrency</t>
  </si>
  <si>
    <t>{u'StumbleUpon': 0, u'Reddit': 0, u'Delicious': 0, u'Pinterest': 1, u'Twitter': 0, u'Diggs': 0, u'LinkedIn': 1, u'Facebook': {u'total_count': 88, u'comment_count': 0, u'share_count': 88}, u'GooglePlusOne': 0, u'Buzz': 0}</t>
  </si>
  <si>
    <t>Principles of Economics for Scientists</t>
  </si>
  <si>
    <t>econ1scientists</t>
  </si>
  <si>
    <t>https://www.coursera.org/course/econ1scientists</t>
  </si>
  <si>
    <t>{u'StumbleUpon': 0, u'Reddit': 0, u'Delicious': 0, u'Pinterest': 3, u'Twitter': 0, u'Diggs': 0, u'LinkedIn': 10, u'Facebook': {u'total_count': 1062, u'comment_count': 0, u'share_count': 1062}, u'GooglePlusOne': 0, u'Buzz': 0}</t>
  </si>
  <si>
    <t>Collaboration and Communication in Healthcare: Interprofessional Practice</t>
  </si>
  <si>
    <t>interprofessional</t>
  </si>
  <si>
    <t>https://www.coursera.org/course/interprofessional</t>
  </si>
  <si>
    <t>{u'StumbleUpon': 0, u'Reddit': 0, u'Delicious': 0, u'Pinterest': 2, u'Twitter': 0, u'Diggs': 0, u'LinkedIn': 19, u'Facebook': {u'total_count': 1062, u'comment_count': 0, u'share_count': 1062}, u'GooglePlusOne': 36573, u'Buzz': 0}</t>
  </si>
  <si>
    <t>Science, Technology, and Society in China I: Basic Concepts</t>
  </si>
  <si>
    <t>stschina1</t>
  </si>
  <si>
    <t>https://www.coursera.org/course/stschina1</t>
  </si>
  <si>
    <t>{u'StumbleUpon': 0, u'Reddit': 0, u'Delicious': 0, u'Pinterest': 3, u'Twitter': 0, u'Diggs': 0, u'LinkedIn': 5, u'Facebook': {u'total_count': 504, u'comment_count': 0, u'share_count': 504}, u'GooglePlusOne': 0, u'Buzz': 0}</t>
  </si>
  <si>
    <t>Startup Engineering</t>
  </si>
  <si>
    <t>startup</t>
  </si>
  <si>
    <t>[12, 13, 16]</t>
  </si>
  <si>
    <t>[Computer Science: Software Engineering, Business &amp; Management, Statistics and Data Analysis]</t>
  </si>
  <si>
    <t>https://www.coursera.org/course/startup</t>
  </si>
  <si>
    <t>{u'StumbleUpon': 0, u'Reddit': 0, u'Delicious': 0, u'Pinterest': 25, u'Twitter': 0, u'Diggs': 0, u'LinkedIn': 254, u'Facebook': {u'total_count': 1062, u'comment_count': 0, u'share_count': 1062}, u'GooglePlusOne': 0, u'Buzz': 0}</t>
  </si>
  <si>
    <t>The Global Student's Introduction to U.S. Law</t>
  </si>
  <si>
    <t>globalintrouslaw</t>
  </si>
  <si>
    <t>https://www.coursera.org/course/globalintrouslaw</t>
  </si>
  <si>
    <t>Effective Classroom Interactions: Supporting Young Childrenâ€™s Development</t>
  </si>
  <si>
    <t>earlychildhood</t>
  </si>
  <si>
    <t>[University of Virginia]</t>
  </si>
  <si>
    <t>https://www.coursera.org/course/earlychildhood</t>
  </si>
  <si>
    <t>{u'StumbleUpon': 0, u'Reddit': 0, u'Delicious': 0, u'Pinterest': 36, u'Twitter': 0, u'Diggs': 0, u'LinkedIn': 19, u'Facebook': {u'total_count': 88, u'comment_count': 0, u'share_count': 88}, u'GooglePlusOne': 0, u'Buzz': 0}</t>
  </si>
  <si>
    <t>Teaching goes massive: new skills required</t>
  </si>
  <si>
    <t>massiveteaching</t>
  </si>
  <si>
    <t>https://www.coursera.org/course/massiveteaching</t>
  </si>
  <si>
    <t>{u'StumbleUpon': 0, u'Reddit': 0, u'Delicious': 0, u'Pinterest': 6, u'Twitter': 0, u'Diggs': 0, u'LinkedIn': 17, u'Facebook': {u'total_count': 296, u'comment_count': 0, u'share_count': 296}, u'GooglePlusOne': 0, u'Buzz': 0}</t>
  </si>
  <si>
    <t>Take the Lead on Healthcare Quality Improvement</t>
  </si>
  <si>
    <t>hcqualityimprovement</t>
  </si>
  <si>
    <t>[68]</t>
  </si>
  <si>
    <t>[Case Western Reserve University]</t>
  </si>
  <si>
    <t>https://www.coursera.org/course/hcqualityimprovement</t>
  </si>
  <si>
    <t>{u'StumbleUpon': 0, u'Reddit': 0, u'Delicious': 0, u'Pinterest': 1, u'Twitter': 0, u'Diggs': 0, u'LinkedIn': 12, u'Facebook': {u'total_count': 88, u'comment_count': 0, u'share_count': 88}, u'GooglePlusOne': 0, u'Buzz': 0}</t>
  </si>
  <si>
    <t>Common Core in Action II: Exploring Literacy Design Collaborative Tools</t>
  </si>
  <si>
    <t>cc2lit</t>
  </si>
  <si>
    <t>https://www.coursera.org/course/cc2lit</t>
  </si>
  <si>
    <t>{u'StumbleUpon': 0, u'Reddit': 0, u'Delicious': 0, u'Pinterest': 1, u'Twitter': 0, u'Diggs': 0, u'LinkedIn': 0, u'Facebook': {u'total_count': 14, u'comment_count': 0, u'share_count': 14}, u'GooglePlusOne': 0, u'Buzz': 0}</t>
  </si>
  <si>
    <t>"Pay Attention!!" ADHD Through the Lifespan</t>
  </si>
  <si>
    <t>adhd</t>
  </si>
  <si>
    <t>https://www.coursera.org/course/adhd</t>
  </si>
  <si>
    <t>{u'StumbleUpon': 0, u'Reddit': 0, u'Delicious': 0, u'Pinterest': 38, u'Twitter': 0, u'Diggs': 0, u'LinkedIn': 15, u'Facebook': {u'total_count': 1062, u'comment_count': 0, u'share_count': 1062}, u'GooglePlusOne': 10987, u'Buzz': 0}</t>
  </si>
  <si>
    <t>How to Succeed in College</t>
  </si>
  <si>
    <t>succeedincollege</t>
  </si>
  <si>
    <t>[127]</t>
  </si>
  <si>
    <t>[University of Kentucky]</t>
  </si>
  <si>
    <t>https://www.coursera.org/course/succeedincollege</t>
  </si>
  <si>
    <t>{u'StumbleUpon': 0, u'Reddit': 0, u'Delicious': 0, u'Pinterest': 16, u'Twitter': 0, u'Diggs': 0, u'LinkedIn': 41, u'Facebook': {u'total_count': 1062, u'comment_count': 0, u'share_count': 1062}, u'GooglePlusOne': 0, u'Buzz': 0}</t>
  </si>
  <si>
    <t>Learning for Sustainability: Developing a personal ethic</t>
  </si>
  <si>
    <t>sustainability</t>
  </si>
  <si>
    <t>[14, 20, 25, 26]</t>
  </si>
  <si>
    <t>[Education, Social Sciences, Energy &amp; Earth Sciences, Teacher Professional Development]</t>
  </si>
  <si>
    <t>https://www.coursera.org/course/sustainability</t>
  </si>
  <si>
    <t>{u'StumbleUpon': 0, u'Reddit': 0, u'Delicious': 0, u'Pinterest': 4, u'Twitter': 0, u'Diggs': 0, u'LinkedIn': 35, u'Facebook': {u'total_count': 88, u'comment_count': 0, u'share_count': 88}, u'GooglePlusOne': 0, u'Buzz': 0}</t>
  </si>
  <si>
    <t>Introduction to Mathematical Philosophy</t>
  </si>
  <si>
    <t>mathphil</t>
  </si>
  <si>
    <t>[5, 6]</t>
  </si>
  <si>
    <t>[Mathematics, Humanities ]</t>
  </si>
  <si>
    <t>https://www.coursera.org/course/mathphil</t>
  </si>
  <si>
    <t>{u'StumbleUpon': 0, u'Reddit': 0, u'Delicious': 0, u'Pinterest': 5, u'Twitter': 0, u'Diggs': 0, u'LinkedIn': 19, u'Facebook': {u'total_count': 1062, u'comment_count': 0, u'share_count': 1062}, u'GooglePlusOne': 10987, u'Buzz': 0}</t>
  </si>
  <si>
    <t>Children Acquiring Literacy Naturally</t>
  </si>
  <si>
    <t>childliteracy</t>
  </si>
  <si>
    <t>[4, 14, 20]</t>
  </si>
  <si>
    <t>[56]</t>
  </si>
  <si>
    <t>[Information, Tech &amp; Design, Education, Social Sciences]</t>
  </si>
  <si>
    <t>[University of California, Santa Cruz]</t>
  </si>
  <si>
    <t>https://www.coursera.org/course/childliteracy</t>
  </si>
  <si>
    <t>{u'StumbleUpon': 0, u'Reddit': 0, u'Delicious': 0, u'Pinterest': 11, u'Twitter': 0, u'Diggs': 0, u'LinkedIn': 0, u'Facebook': {u'total_count': 445, u'comment_count': 0, u'share_count': 445}, u'GooglePlusOne': 36573, u'Buzz': 0}</t>
  </si>
  <si>
    <t>Cardiac Arrest, Hypothermia, and Resuscitation Science</t>
  </si>
  <si>
    <t>cardiacarrest</t>
  </si>
  <si>
    <t>https://www.coursera.org/course/cardiacarrest</t>
  </si>
  <si>
    <t>{u'StumbleUpon': 0, u'Reddit': 0, u'Delicious': 0, u'Pinterest': 3, u'Twitter': 0, u'Diggs': 0, u'LinkedIn': 23, u'Facebook': {u'total_count': 1062, u'comment_count': 0, u'share_count': 1062}, u'GooglePlusOne': 10987, u'Buzz': 0}</t>
  </si>
  <si>
    <t>Rationing and Allocating Scarce Medical Resources</t>
  </si>
  <si>
    <t>rationing</t>
  </si>
  <si>
    <t>https://www.coursera.org/course/rationing</t>
  </si>
  <si>
    <t xml:space="preserve">The Role of the Renminbi in the International Monetary System </t>
  </si>
  <si>
    <t>renminbi</t>
  </si>
  <si>
    <t>https://www.coursera.org/course/renminbi</t>
  </si>
  <si>
    <t>{u'StumbleUpon': 0, u'Reddit': 0, u'Delicious': 0, u'Pinterest': 1, u'Twitter': 0, u'Diggs': 0, u'LinkedIn': 23, u'Facebook': {u'total_count': 555, u'comment_count': 0, u'share_count': 555}, u'GooglePlusOne': 10987, u'Buzz': 0}</t>
  </si>
  <si>
    <t>Principles of Public Health</t>
  </si>
  <si>
    <t>publichealth</t>
  </si>
  <si>
    <t>https://www.coursera.org/course/publichealth</t>
  </si>
  <si>
    <t>{u'StumbleUpon': 0, u'Reddit': 0, u'Delicious': 0, u'Pinterest': 5, u'Twitter': 0, u'Diggs': 0, u'LinkedIn': 21, u'Facebook': {u'total_count': 88, u'comment_count': 0, u'share_count': 88}, u'GooglePlusOne': 36573, u'Buzz': 0}</t>
  </si>
  <si>
    <t>Representing the Professional Athlete</t>
  </si>
  <si>
    <t>sportsagents</t>
  </si>
  <si>
    <t>[2, 8, 13, 21]</t>
  </si>
  <si>
    <t>[Economics &amp; Finance, Health &amp; Society, Business &amp; Management, Law]</t>
  </si>
  <si>
    <t>https://www.coursera.org/course/sportsagents</t>
  </si>
  <si>
    <t>{u'StumbleUpon': 0, u'Reddit': 0, u'Delicious': 0, u'Pinterest': 1, u'Twitter': 0, u'Diggs': 0, u'LinkedIn': 112, u'Facebook': {u'total_count': 0, u'comment_count': 0, u'share_count': 0}, u'GooglePlusOne': 0, u'Buzz': 0}</t>
  </si>
  <si>
    <t>Computer Security</t>
  </si>
  <si>
    <t>security</t>
  </si>
  <si>
    <t>[Computer Science: Systems &amp; Security]</t>
  </si>
  <si>
    <t>https://www.coursera.org/course/security</t>
  </si>
  <si>
    <t>{u'StumbleUpon': 0, u'Reddit': 0, u'Delicious': 0, u'Pinterest': 0, u'Twitter': 0, u'Diggs': 0, u'LinkedIn': 214, u'Facebook': {u'total_count': 88, u'comment_count': 0, u'share_count': 88}, u'GooglePlusOne': 0, u'Buzz': 0}</t>
  </si>
  <si>
    <t>Pre-Calculus</t>
  </si>
  <si>
    <t>precalculus</t>
  </si>
  <si>
    <t>https://www.coursera.org/course/precalculus</t>
  </si>
  <si>
    <t>{u'StumbleUpon': 0, u'Reddit': 0, u'Delicious': 0, u'Pinterest': 22, u'Twitter': 0, u'Diggs': 0, u'LinkedIn': 0, u'Facebook': {u'total_count': 88, u'comment_count': 0, u'share_count': 88}, u'GooglePlusOne': 36573, u'Buzz': 0}</t>
  </si>
  <si>
    <t>Design: Creation of Artifacts in Society</t>
  </si>
  <si>
    <t>design</t>
  </si>
  <si>
    <t>[4, 13, 15, 22]</t>
  </si>
  <si>
    <t>[Information, Tech &amp; Design, Business &amp; Management, Engineering, Arts]</t>
  </si>
  <si>
    <t>https://www.coursera.org/course/design</t>
  </si>
  <si>
    <t>{u'StumbleUpon': 0, u'Reddit': 0, u'Delicious': 0, u'Pinterest': 56, u'Twitter': 0, u'Diggs': 0, u'LinkedIn': 165, u'Facebook': {u'total_count': 1062, u'comment_count': 0, u'share_count': 1062}, u'GooglePlusOne': 11818, u'Buzz': 0}</t>
  </si>
  <si>
    <t>Risk and Opportunity: Managing Risk for Development</t>
  </si>
  <si>
    <t>managerisk</t>
  </si>
  <si>
    <t>[2, 20]</t>
  </si>
  <si>
    <t>[Economics &amp; Finance, Social Sciences]</t>
  </si>
  <si>
    <t>https://www.coursera.org/course/managerisk</t>
  </si>
  <si>
    <t>{u'StumbleUpon': 0, u'Reddit': 0, u'Delicious': 0, u'Pinterest': 4, u'Twitter': 0, u'Diggs': 0, u'LinkedIn': 179, u'Facebook': {u'total_count': 1062, u'comment_count': 0, u'share_count': 1062}, u'GooglePlusOne': 0, u'Buzz': 0}</t>
  </si>
  <si>
    <t>Surviving Disruptive Technologies</t>
  </si>
  <si>
    <t>sdt</t>
  </si>
  <si>
    <t>https://www.coursera.org/course/sdt</t>
  </si>
  <si>
    <t>{u'StumbleUpon': 0, u'Reddit': 0, u'Delicious': 0, u'Pinterest': 8, u'Twitter': 0, u'Diggs': 0, u'LinkedIn': 9801, u'Facebook': {u'total_count': 88, u'comment_count': 0, u'share_count': 88}, u'GooglePlusOne': 10987, u'Buzz': 0}</t>
  </si>
  <si>
    <t>Understanding Media by Understanding Google</t>
  </si>
  <si>
    <t>googlemedia</t>
  </si>
  <si>
    <t>https://www.coursera.org/course/googlemedia</t>
  </si>
  <si>
    <t>{u'StumbleUpon': 0, u'Reddit': 0, u'Delicious': 0, u'Pinterest': 111, u'Twitter': 0, u'Diggs': 0, u'LinkedIn': 9801, u'Facebook': {u'total_count': 1062, u'comment_count': 0, u'share_count': 1062}, u'GooglePlusOne': 10987, u'Buzz': 0}</t>
  </si>
  <si>
    <t>Structure Standing Still: The Statics of Everyday Objects</t>
  </si>
  <si>
    <t>staticsofobjects</t>
  </si>
  <si>
    <t>https://www.coursera.org/course/staticsofobjects</t>
  </si>
  <si>
    <t>{u'StumbleUpon': 0, u'Reddit': 0, u'Delicious': 0, u'Pinterest': 2, u'Twitter': 0, u'Diggs': 0, u'LinkedIn': 9801, u'Facebook': {u'total_count': 488, u'comment_count': 0, u'share_count': 488}, u'GooglePlusOne': 36573, u'Buzz': 0}</t>
  </si>
  <si>
    <t>Digital Analytics for Marketing Professionals: Marketing Analytics in Practice</t>
  </si>
  <si>
    <t>dmanalyticspractice</t>
  </si>
  <si>
    <t>https://www.coursera.org/course/dmanalyticspractice</t>
  </si>
  <si>
    <t>{u'StumbleUpon': 0, u'Reddit': 0, u'Delicious': 0, u'Pinterest': 2, u'Twitter': 0, u'Diggs': 0, u'LinkedIn': 6, u'Facebook': {u'total_count': 253, u'comment_count': 0, u'share_count': 253}, u'GooglePlusOne': 0, u'Buzz': 0}</t>
  </si>
  <si>
    <t>DurabilitÃ© : Ã©tat des lieux planÃ©taire, scÃ©narios envisageables</t>
  </si>
  <si>
    <t>durabilite</t>
  </si>
  <si>
    <t>[159]</t>
  </si>
  <si>
    <t>[University of Lausanne]</t>
  </si>
  <si>
    <t>https://www.coursera.org/course/durabilite</t>
  </si>
  <si>
    <t>{u'StumbleUpon': 0, u'Reddit': 0, u'Delicious': 0, u'Pinterest': 0, u'Twitter': 0, u'Diggs': 0, u'LinkedIn': 0, u'Facebook': {u'total_count': 64, u'comment_count': 0, u'share_count': 64}, u'GooglePlusOne': 0, u'Buzz': 0}</t>
  </si>
  <si>
    <t>Artificial Intelligence Planning</t>
  </si>
  <si>
    <t>aiplan</t>
  </si>
  <si>
    <t>https://www.coursera.org/course/aiplan</t>
  </si>
  <si>
    <t>{u'StumbleUpon': 0, u'Reddit': 0, u'Delicious': 0, u'Pinterest': 4, u'Twitter': 0, u'Diggs': 0, u'LinkedIn': 11, u'Facebook': {u'total_count': 1062, u'comment_count': 0, u'share_count': 1062}, u'GooglePlusOne': 10987, u'Buzz': 0}</t>
  </si>
  <si>
    <t>Global Tuberculosis (TB) Clinical Management and Research</t>
  </si>
  <si>
    <t>tbmanagement</t>
  </si>
  <si>
    <t>https://www.coursera.org/course/tbmanagement</t>
  </si>
  <si>
    <t>{u'StumbleUpon': 0, u'Reddit': 0, u'Delicious': 0, u'Pinterest': 1, u'Twitter': 0, u'Diggs': 0, u'LinkedIn': 8, u'Facebook': {u'total_count': 1062, u'comment_count': 0, u'share_count': 1062}, u'GooglePlusOne': 36573, u'Buzz': 0}</t>
  </si>
  <si>
    <t>International Organizations Management</t>
  </si>
  <si>
    <t>interorg</t>
  </si>
  <si>
    <t>https://www.coursera.org/course/interorg</t>
  </si>
  <si>
    <t>{u'StumbleUpon': 0, u'Reddit': 0, u'Delicious': 0, u'Pinterest': 104, u'Twitter': 0, u'Diggs': 0, u'LinkedIn': 9801, u'Facebook': {u'total_count': 3, u'comment_count': 0, u'share_count': 3}, u'GooglePlusOne': 0, u'Buzz': 0}</t>
  </si>
  <si>
    <t>Abortion: Quality Care and Public Health Implications</t>
  </si>
  <si>
    <t>abortion</t>
  </si>
  <si>
    <t>https://www.coursera.org/course/abortion</t>
  </si>
  <si>
    <t>{u'StumbleUpon': 0, u'Reddit': 0, u'Delicious': 0, u'Pinterest': 4, u'Twitter': 0, u'Diggs': 0, u'LinkedIn': 4, u'Facebook': {u'total_count': 88, u'comment_count': 0, u'share_count': 88}, u'GooglePlusOne': 36573, u'Buzz': 0}</t>
  </si>
  <si>
    <t xml:space="preserve"> Mobile Healthcare technologies for patients and providers</t>
  </si>
  <si>
    <t>introbiomedhlthinfo</t>
  </si>
  <si>
    <t>https://www.coursera.org/course/introbiomedhlthinfo</t>
  </si>
  <si>
    <t>{u'StumbleUpon': 0, u'Reddit': 0, u'Delicious': 0, u'Pinterest': 1, u'Twitter': 0, u'Diggs': 0, u'LinkedIn': 3, u'Facebook': {u'total_count': 16, u'comment_count': 0, u'share_count': 16}, u'GooglePlusOne': 36573, u'Buzz': 0}</t>
  </si>
  <si>
    <t>Managing the Company of the Future</t>
  </si>
  <si>
    <t>futuremanagement</t>
  </si>
  <si>
    <t>https://www.coursera.org/course/futuremanagement</t>
  </si>
  <si>
    <t>{u'StumbleUpon': 0, u'Reddit': 0, u'Delicious': 0, u'Pinterest': 19, u'Twitter': 0, u'Diggs': 0, u'LinkedIn': 9801, u'Facebook': {u'total_count': 56, u'comment_count': 0, u'share_count': 56}, u'GooglePlusOne': 0, u'Buzz': 0}</t>
  </si>
  <si>
    <t xml:space="preserve">El ABC del emprendimiento esbelto </t>
  </si>
  <si>
    <t>abcemprendimiento</t>
  </si>
  <si>
    <t>https://www.coursera.org/course/abcemprendimiento</t>
  </si>
  <si>
    <t>{u'StumbleUpon': 0, u'Reddit': 0, u'Delicious': 0, u'Pinterest': 3, u'Twitter': 0, u'Diggs': 0, u'LinkedIn': 46, u'Facebook': {u'total_count': 88, u'comment_count': 0, u'share_count': 88}, u'GooglePlusOne': 10987, u'Buzz': 0}</t>
  </si>
  <si>
    <t>Globalization of Business Enterprise</t>
  </si>
  <si>
    <t>globe</t>
  </si>
  <si>
    <t>[172]</t>
  </si>
  <si>
    <t>[IESE Business School]</t>
  </si>
  <si>
    <t>https://www.coursera.org/course/globe</t>
  </si>
  <si>
    <t>Freedom and protest: Magna Carta and its legacies</t>
  </si>
  <si>
    <t>magnacarta</t>
  </si>
  <si>
    <t>https://www.coursera.org/course/magnacarta</t>
  </si>
  <si>
    <t>{u'StumbleUpon': 0, u'Reddit': 0, u'Delicious': 0, u'Pinterest': 2, u'Twitter': 0, u'Diggs': 0, u'LinkedIn': 71, u'Facebook': {u'total_count': 88, u'comment_count': 0, u'share_count': 88}, u'GooglePlusOne': 0, u'Buzz': 0}</t>
  </si>
  <si>
    <t>Practical Learning Analytics</t>
  </si>
  <si>
    <t>pla</t>
  </si>
  <si>
    <t>[4, 14, 16, 26]</t>
  </si>
  <si>
    <t>[Information, Tech &amp; Design, Education, Statistics and Data Analysis, Teacher Professional Development]</t>
  </si>
  <si>
    <t>https://www.coursera.org/course/pla</t>
  </si>
  <si>
    <t>{u'StumbleUpon': 0, u'Reddit': 0, u'Delicious': 0, u'Pinterest': 2, u'Twitter': 0, u'Diggs': 0, u'LinkedIn': 16, u'Facebook': {u'total_count': 113, u'comment_count': 0, u'share_count': 113}, u'GooglePlusOne': 0, u'Buzz': 0}</t>
  </si>
  <si>
    <t>Programming Mobile Applications for Android Handheld Systems: Part 2</t>
  </si>
  <si>
    <t>androidpart2</t>
  </si>
  <si>
    <t>https://www.coursera.org/course/androidpart2</t>
  </si>
  <si>
    <t>{u'StumbleUpon': 0, u'Reddit': 0, u'Delicious': 0, u'Pinterest': 1, u'Twitter': 0, u'Diggs': 0, u'LinkedIn': 2, u'Facebook': {u'total_count': 1062, u'comment_count': 0, u'share_count': 1062}, u'GooglePlusOne': 36573, u'Buzz': 0}</t>
  </si>
  <si>
    <t>Foundations of Teaching for Learning 8: Developing Relationships</t>
  </si>
  <si>
    <t>teach8</t>
  </si>
  <si>
    <t>https://www.coursera.org/course/teach8</t>
  </si>
  <si>
    <t>{u'StumbleUpon': 0, u'Reddit': 0, u'Delicious': 0, u'Pinterest': 0, u'Twitter': 0, u'Diggs': 0, u'LinkedIn': 9801, u'Facebook': {u'total_count': 15, u'comment_count': 0, u'share_count': 15}, u'GooglePlusOne': 5, u'Buzz': 0}</t>
  </si>
  <si>
    <t>Creative, Serious and Playful Science of Android Apps</t>
  </si>
  <si>
    <t>androidapps101</t>
  </si>
  <si>
    <t>https://www.coursera.org/course/androidapps101</t>
  </si>
  <si>
    <t>{u'StumbleUpon': 0, u'Reddit': 0, u'Delicious': 0, u'Pinterest': 21, u'Twitter': 0, u'Diggs': 0, u'LinkedIn': 38, u'Facebook': {u'total_count': 1062, u'comment_count': 0, u'share_count': 1062}, u'GooglePlusOne': 10987, u'Buzz': 0}</t>
  </si>
  <si>
    <t>A Look at Nuclear Science and Technology</t>
  </si>
  <si>
    <t>nuclearscience</t>
  </si>
  <si>
    <t>https://www.coursera.org/course/nuclearscience</t>
  </si>
  <si>
    <t>{u'StumbleUpon': 0, u'Reddit': 0, u'Delicious': 0, u'Pinterest': 4, u'Twitter': 0, u'Diggs': 0, u'LinkedIn': 15, u'Facebook': {u'total_count': 88, u'comment_count': 0, u'share_count': 88}, u'GooglePlusOne': 10987, u'Buzz': 0}</t>
  </si>
  <si>
    <t>Introduction to Digital Sound Design</t>
  </si>
  <si>
    <t>digitalsounddesign</t>
  </si>
  <si>
    <t>https://www.coursera.org/course/digitalsounddesign</t>
  </si>
  <si>
    <t>{u'StumbleUpon': 0, u'Reddit': 0, u'Delicious': 0, u'Pinterest': 7, u'Twitter': 0, u'Diggs': 0, u'LinkedIn': 142, u'Facebook': {u'total_count': 1062, u'comment_count': 0, u'share_count': 1062}, u'GooglePlusOne': 36573, u'Buzz': 0}</t>
  </si>
  <si>
    <t>Droit international et droit comparÃ©: regards croisÃ©s</t>
  </si>
  <si>
    <t>droit</t>
  </si>
  <si>
    <t>https://www.coursera.org/course/droit</t>
  </si>
  <si>
    <t>{u'StumbleUpon': 0, u'Reddit': 0, u'Delicious': 0, u'Pinterest': 0, u'Twitter': 0, u'Diggs': 0, u'LinkedIn': 48, u'Facebook': {u'total_count': 167, u'comment_count': 0, u'share_count': 167}, u'GooglePlusOne': 0, u'Buzz': 0}</t>
  </si>
  <si>
    <t>Evaluation financiÃ¨re de l'entreprise</t>
  </si>
  <si>
    <t>evaluation</t>
  </si>
  <si>
    <t>[161]</t>
  </si>
  <si>
    <t>[HEC Paris]</t>
  </si>
  <si>
    <t>https://www.coursera.org/course/evaluation</t>
  </si>
  <si>
    <t>{u'StumbleUpon': 0, u'Reddit': 0, u'Delicious': 0, u'Pinterest': 1, u'Twitter': 0, u'Diggs': 0, u'LinkedIn': 19, u'Facebook': {u'total_count': 88, u'comment_count': 0, u'share_count': 88}, u'GooglePlusOne': 0, u'Buzz': 0}</t>
  </si>
  <si>
    <t>How Viruses Cause Disease</t>
  </si>
  <si>
    <t>virology2</t>
  </si>
  <si>
    <t>https://www.coursera.org/course/virology2</t>
  </si>
  <si>
    <t>{u'StumbleUpon': 0, u'Reddit': 0, u'Delicious': 0, u'Pinterest': 2, u'Twitter': 0, u'Diggs': 0, u'LinkedIn': 0, u'Facebook': {u'total_count': 88, u'comment_count': 0, u'share_count': 88}, u'GooglePlusOne': 36573, u'Buzz': 0}</t>
  </si>
  <si>
    <t>Myths and Realities of Personalised Medicine: The Genetic Revolution</t>
  </si>
  <si>
    <t>personalisedmed</t>
  </si>
  <si>
    <t>https://www.coursera.org/course/personalisedmed</t>
  </si>
  <si>
    <t>{u'StumbleUpon': 0, u'Reddit': 0, u'Delicious': 0, u'Pinterest': 1, u'Twitter': 0, u'Diggs': 0, u'LinkedIn': 49, u'Facebook': {u'total_count': 88, u'comment_count': 0, u'share_count': 88}, u'GooglePlusOne': 36573, u'Buzz': 0}</t>
  </si>
  <si>
    <t>Introduction to Psychology as a Science</t>
  </si>
  <si>
    <t>psy</t>
  </si>
  <si>
    <t>https://www.coursera.org/course/psy</t>
  </si>
  <si>
    <t>{u'StumbleUpon': 0, u'Reddit': 0, u'Delicious': 0, u'Pinterest': 12, u'Twitter': 0, u'Diggs': 0, u'LinkedIn': 2, u'Facebook': {u'total_count': 3, u'comment_count': 0, u'share_count': 3}, u'GooglePlusOne': 0, u'Buzz': 0}</t>
  </si>
  <si>
    <t>The Hardware/Software Interface</t>
  </si>
  <si>
    <t>hwswinterface</t>
  </si>
  <si>
    <t>https://www.coursera.org/course/hwswinterface</t>
  </si>
  <si>
    <t>{u'StumbleUpon': 0, u'Reddit': 0, u'Delicious': 0, u'Pinterest': 3, u'Twitter': 0, u'Diggs': 0, u'LinkedIn': 6, u'Facebook': {u'total_count': 1062, u'comment_count': 0, u'share_count': 1062}, u'GooglePlusOne': 0, u'Buzz': 0}</t>
  </si>
  <si>
    <t>Crafting an Effective Writer: Tools of the Trade (Fundamental English Writing)</t>
  </si>
  <si>
    <t>basicwriting</t>
  </si>
  <si>
    <t>[44]</t>
  </si>
  <si>
    <t>https://www.coursera.org/course/basicwriting</t>
  </si>
  <si>
    <t>{u'StumbleUpon': 0, u'Reddit': 0, u'Delicious': 0, u'Pinterest': 55, u'Twitter': 0, u'Diggs': 0, u'LinkedIn': 44, u'Facebook': {u'total_count': 1062, u'comment_count': 0, u'share_count': 1062}, u'GooglePlusOne': 11818, u'Buzz': 0}</t>
  </si>
  <si>
    <t>Warhol</t>
  </si>
  <si>
    <t>warhol</t>
  </si>
  <si>
    <t>https://www.coursera.org/course/warhol</t>
  </si>
  <si>
    <t>{u'StumbleUpon': 0, u'Reddit': 0, u'Delicious': 0, u'Pinterest': 8, u'Twitter': 0, u'Diggs': 0, u'LinkedIn': 90, u'Facebook': {u'total_count': 1062, u'comment_count': 0, u'share_count': 1062}, u'GooglePlusOne': 36573, u'Buzz': 0}</t>
  </si>
  <si>
    <t>The Global Business of Sports</t>
  </si>
  <si>
    <t>globalsportsbusiness</t>
  </si>
  <si>
    <t>[13, 20]</t>
  </si>
  <si>
    <t>[Business &amp; Management, Social Sciences]</t>
  </si>
  <si>
    <t>https://www.coursera.org/course/globalsportsbusiness</t>
  </si>
  <si>
    <t>{u'StumbleUpon': 0, u'Reddit': 0, u'Delicious': 0, u'Pinterest': 2, u'Twitter': 0, u'Diggs': 0, u'LinkedIn': 81, u'Facebook': {u'total_count': 88, u'comment_count': 0, u'share_count': 88}, u'GooglePlusOne': 0, u'Buzz': 0}</t>
  </si>
  <si>
    <t>Presumed Innocent? The Social Science of Wrongful Conviction</t>
  </si>
  <si>
    <t>wrongfulconviction</t>
  </si>
  <si>
    <t>[20, 21]</t>
  </si>
  <si>
    <t>[Social Sciences, Law]</t>
  </si>
  <si>
    <t>https://www.coursera.org/course/wrongfulconviction</t>
  </si>
  <si>
    <t>{u'StumbleUpon': 0, u'Reddit': 0, u'Delicious': 0, u'Pinterest': 12, u'Twitter': 0, u'Diggs': 0, u'LinkedIn': 14, u'Facebook': {u'total_count': 1062, u'comment_count': 0, u'share_count': 1062}, u'GooglePlusOne': 36573, u'Buzz': 0}</t>
  </si>
  <si>
    <t>Common Core in Action: Literacy in the Content Areas- Exploring Literacy Design Collaborative Template Tasks</t>
  </si>
  <si>
    <t>ccss-literacy1</t>
  </si>
  <si>
    <t>https://www.coursera.org/course/ccss-literacy1</t>
  </si>
  <si>
    <t>{u'StumbleUpon': 0, u'Reddit': 0, u'Delicious': 0, u'Pinterest': 18, u'Twitter': 0, u'Diggs': 0, u'LinkedIn': 2, u'Facebook': {u'total_count': 318, u'comment_count': 0, u'share_count': 318}, u'GooglePlusOne': 36573, u'Buzz': 0}</t>
  </si>
  <si>
    <t>Applying Principles of Behavior in the K-12 Classroom</t>
  </si>
  <si>
    <t>behaviorprinciples</t>
  </si>
  <si>
    <t>https://www.coursera.org/course/behaviorprinciples</t>
  </si>
  <si>
    <t>{u'StumbleUpon': 0, u'Reddit': 0, u'Delicious': 0, u'Pinterest': 10, u'Twitter': 0, u'Diggs': 0, u'LinkedIn': 3, u'Facebook': {u'total_count': 580, u'comment_count': 0, u'share_count': 580}, u'GooglePlusOne': 36573, u'Buzz': 0}</t>
  </si>
  <si>
    <t>Designing and Executing Information Security Strategies</t>
  </si>
  <si>
    <t>infosec</t>
  </si>
  <si>
    <t>https://www.coursera.org/course/infosec</t>
  </si>
  <si>
    <t>{u'StumbleUpon': 0, u'Reddit': 0, u'Delicious': 0, u'Pinterest': 2, u'Twitter': 0, u'Diggs': 0, u'LinkedIn': 78, u'Facebook': {u'total_count': 88, u'comment_count': 0, u'share_count': 88}, u'GooglePlusOne': 0, u'Buzz': 0}</t>
  </si>
  <si>
    <t>The Meat We Eat</t>
  </si>
  <si>
    <t>meatweeat</t>
  </si>
  <si>
    <t>https://www.coursera.org/course/meatweeat</t>
  </si>
  <si>
    <t>{u'StumbleUpon': 0, u'Reddit': 0, u'Delicious': 0, u'Pinterest': 9, u'Twitter': 0, u'Diggs': 0, u'LinkedIn': 5, u'Facebook': {u'total_count': 3, u'comment_count': 0, u'share_count': 3}, u'GooglePlusOne': 0, u'Buzz': 0}</t>
  </si>
  <si>
    <t>Introduction to Acoustics (Part 2)</t>
  </si>
  <si>
    <t>acoustics2</t>
  </si>
  <si>
    <t>https://www.coursera.org/course/acoustics2</t>
  </si>
  <si>
    <t>{u'StumbleUpon': 0, u'Reddit': 0, u'Delicious': 0, u'Pinterest': 4840, u'Twitter': 0, u'Diggs': 0, u'LinkedIn': 9801, u'Facebook': {u'total_count': 88, u'comment_count': 0, u'share_count': 88}, u'GooglePlusOne': 36573, u'Buzz': 0}</t>
  </si>
  <si>
    <t>Sagas and Space - Thinking Space in Viking Age and Medieval Scandinavia</t>
  </si>
  <si>
    <t>sagaspace</t>
  </si>
  <si>
    <t>https://www.coursera.org/course/sagaspace</t>
  </si>
  <si>
    <t>{u'StumbleUpon': 0, u'Reddit': 0, u'Delicious': 0, u'Pinterest': 2, u'Twitter': 0, u'Diggs': 0, u'LinkedIn': 5, u'Facebook': {u'total_count': 88, u'comment_count': 0, u'share_count': 88}, u'GooglePlusOne': 36573, u'Buzz': 0}</t>
  </si>
  <si>
    <t>Country</t>
  </si>
  <si>
    <t>Column1</t>
  </si>
  <si>
    <t>France</t>
  </si>
  <si>
    <t>Switzerland</t>
  </si>
  <si>
    <t>Denmark</t>
  </si>
  <si>
    <t>Netherlands</t>
  </si>
  <si>
    <t>Israel</t>
  </si>
  <si>
    <t>Spain</t>
  </si>
  <si>
    <t>Germany</t>
  </si>
  <si>
    <t>Sweden</t>
  </si>
  <si>
    <t>Italy</t>
  </si>
  <si>
    <t>Scotland</t>
  </si>
  <si>
    <t>Scofland</t>
  </si>
  <si>
    <t>UK</t>
  </si>
  <si>
    <t>TOTAL COURSES</t>
  </si>
  <si>
    <t>University of Cambridge</t>
  </si>
  <si>
    <t>University of Oxford</t>
  </si>
  <si>
    <t>University College London</t>
  </si>
  <si>
    <t>Swiss Federal Institute of Technology Zurich</t>
  </si>
  <si>
    <t>The Imperial College of Science, Technology and Medicine</t>
  </si>
  <si>
    <t>University of Copenhagen</t>
  </si>
  <si>
    <t>The University of Manchester</t>
  </si>
  <si>
    <t>Pierre and Marie Curie University - Paris 6</t>
  </si>
  <si>
    <t>The University of Edinburgh</t>
  </si>
  <si>
    <t>Karolinska Institute</t>
  </si>
  <si>
    <t>University of Paris-Sud (Paris 11)</t>
  </si>
  <si>
    <t>Heidelberg University</t>
  </si>
  <si>
    <t>Technical University Munich</t>
  </si>
  <si>
    <t>King's College London</t>
  </si>
  <si>
    <t>University of Munich</t>
  </si>
  <si>
    <t>University of Geneva</t>
  </si>
  <si>
    <t>University of Zurich</t>
  </si>
  <si>
    <t>University of Helsinki</t>
  </si>
  <si>
    <t>University of Bristol</t>
  </si>
  <si>
    <t>Uppsala University</t>
  </si>
  <si>
    <t>Ghent University</t>
  </si>
  <si>
    <t>Aarhus University</t>
  </si>
  <si>
    <t>Utrecht University</t>
  </si>
  <si>
    <t>University of Oslo</t>
  </si>
  <si>
    <t>Technion-Israel Institute of Technology</t>
  </si>
  <si>
    <t>University of Groningen</t>
  </si>
  <si>
    <t>Stockholm University</t>
  </si>
  <si>
    <t>Ecole Normale Superieure - Paris</t>
  </si>
  <si>
    <t>Moscow State University</t>
  </si>
  <si>
    <t>The Hebrew University of Jerusalem</t>
  </si>
  <si>
    <t>Swiss Federal Institute of Technology Lausanne</t>
  </si>
  <si>
    <t>KU Leuven</t>
  </si>
  <si>
    <t>Leiden University</t>
  </si>
  <si>
    <t>101-150</t>
  </si>
  <si>
    <t>Aix Marseille University</t>
  </si>
  <si>
    <t>Cardiff University</t>
  </si>
  <si>
    <t>Erasmus University</t>
  </si>
  <si>
    <t>Lund University</t>
  </si>
  <si>
    <t>Norwegian University of Science and Technology - NTNU</t>
  </si>
  <si>
    <t>Radboud University Nijmegen</t>
  </si>
  <si>
    <t>The University of Sheffield</t>
  </si>
  <si>
    <t>University of Amsterdam</t>
  </si>
  <si>
    <t>University of Basel</t>
  </si>
  <si>
    <t>University of Bern</t>
  </si>
  <si>
    <t>University of Birmingham</t>
  </si>
  <si>
    <t>University of Bonn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</si>
  <si>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</si>
  <si>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</si>
  <si>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</si>
  <si>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</si>
  <si>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</si>
  <si>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Muenster</t>
  </si>
  <si>
    <t>University of Nottingham</t>
  </si>
  <si>
    <t>University of Southampton</t>
  </si>
  <si>
    <t>University of Strasbourg</t>
  </si>
  <si>
    <t>University of Wageningen</t>
  </si>
  <si>
    <t>University Paris Diderot - Paris 7</t>
  </si>
  <si>
    <t>VU University Amsterdam</t>
  </si>
  <si>
    <t>Weizmann Institute of Science</t>
  </si>
  <si>
    <t>151-200</t>
  </si>
  <si>
    <t>Catholic University of Louvain</t>
  </si>
  <si>
    <t>Delft University of Technology</t>
  </si>
  <si>
    <t>Joseph Fourier University (Grenoble 1)</t>
  </si>
  <si>
    <t>London School of Economics and Political Science</t>
  </si>
  <si>
    <t>16-21</t>
  </si>
  <si>
    <t>London School of Hygiene &amp; Tropical Medicine</t>
  </si>
  <si>
    <t>Queen Mary University of London</t>
  </si>
  <si>
    <t>Sapienza University of Rome</t>
  </si>
  <si>
    <t>Technical University of Denmark</t>
  </si>
  <si>
    <t>Tel Aviv University</t>
  </si>
  <si>
    <t>Trinity College Dublin</t>
  </si>
  <si>
    <t>TU Dresden</t>
  </si>
  <si>
    <t>Université libre de Bruxelles (ULB)</t>
  </si>
  <si>
    <t>University of Barcelona</t>
  </si>
  <si>
    <t>University of Bordeaux</t>
  </si>
  <si>
    <t>University of Erlangen-Nuremberg</t>
  </si>
  <si>
    <t>University of Exeter</t>
  </si>
  <si>
    <t>University of Gothenburg</t>
  </si>
  <si>
    <t>University of Innsbruck</t>
  </si>
  <si>
    <t>University of Kiel</t>
  </si>
  <si>
    <t>University of Leipzig</t>
  </si>
  <si>
    <t>University of Lisbon</t>
  </si>
  <si>
    <t>University of Padua</t>
  </si>
  <si>
    <t>University of Paris Descartes (Paris 5)</t>
  </si>
  <si>
    <t>University of Tuebingen</t>
  </si>
  <si>
    <t>University of Vienna</t>
  </si>
  <si>
    <t>University of Warwick</t>
  </si>
  <si>
    <t>University of Wuerzburg</t>
  </si>
  <si>
    <t>201-300</t>
  </si>
  <si>
    <t>Aalborg University</t>
  </si>
  <si>
    <t>Autonomous University of Madrid</t>
  </si>
  <si>
    <t>Chalmers University of Technology</t>
  </si>
  <si>
    <t>Charles University in Prague</t>
  </si>
  <si>
    <t>Claude Bernard University Lyon 1</t>
  </si>
  <si>
    <t>Durham University</t>
  </si>
  <si>
    <t>22-28</t>
  </si>
  <si>
    <t>Eindhoven University of Technology</t>
  </si>
  <si>
    <t>Karlsruhe Institute of Technology (KIT)</t>
  </si>
  <si>
    <t>15-21</t>
  </si>
  <si>
    <t>KTH Royal Institute of Technology</t>
  </si>
  <si>
    <t>Maastricht University</t>
  </si>
  <si>
    <t>Medical University of Vienna</t>
  </si>
  <si>
    <t>Paul Sabatier University (Toulouse 3)</t>
  </si>
  <si>
    <t>Polytechnic Institute of Milan</t>
  </si>
  <si>
    <t>RWTH Aachen University</t>
  </si>
  <si>
    <t>Swedish University of Agricultural Sciences</t>
  </si>
  <si>
    <t>The University of Dundee</t>
  </si>
  <si>
    <t>Toulouse School of Economics</t>
  </si>
  <si>
    <t>University of Aberdeen</t>
  </si>
  <si>
    <t>University of Antwerp</t>
  </si>
  <si>
    <t>University of Belgrade</t>
  </si>
  <si>
    <t>University of Bergen</t>
  </si>
  <si>
    <t>University of Bochum</t>
  </si>
  <si>
    <t>University of Bologna</t>
  </si>
  <si>
    <t>University of East Anglia</t>
  </si>
  <si>
    <t>University of Florence</t>
  </si>
  <si>
    <t>University of Granada</t>
  </si>
  <si>
    <t>University of Hamburg</t>
  </si>
  <si>
    <t>University of Koeln</t>
  </si>
  <si>
    <t>University of Lausanne</t>
  </si>
  <si>
    <t>University of Leicester</t>
  </si>
  <si>
    <t>University of Lorraine</t>
  </si>
  <si>
    <t>University of Mainz</t>
  </si>
  <si>
    <t>University of Milan</t>
  </si>
  <si>
    <t>University of Notre Dame</t>
  </si>
  <si>
    <t>University of Pisa</t>
  </si>
  <si>
    <t>University of Sussex</t>
  </si>
  <si>
    <t>University of Turin</t>
  </si>
  <si>
    <t>University of Ulm</t>
  </si>
  <si>
    <t>University of York</t>
  </si>
  <si>
    <t>Vrije Universiteit Brussel (VUB)</t>
  </si>
  <si>
    <t>301-400</t>
  </si>
  <si>
    <t>Autonomous University of Barcelona</t>
  </si>
  <si>
    <t>Complutense University of Madrid</t>
  </si>
  <si>
    <t>Ecole Normale Superieure - Lyon</t>
  </si>
  <si>
    <t>14-18</t>
  </si>
  <si>
    <t>Ecole Polytechnique</t>
  </si>
  <si>
    <t>ESPCI ParisTech</t>
  </si>
  <si>
    <t>Hannover Medical School</t>
  </si>
  <si>
    <t>22-27</t>
  </si>
  <si>
    <t>Linkoping University</t>
  </si>
  <si>
    <t>National and Kapodistrian University of Athens</t>
  </si>
  <si>
    <t>National University of Ireland, Galway</t>
  </si>
  <si>
    <t>Newcastle University</t>
  </si>
  <si>
    <t>29-33</t>
  </si>
  <si>
    <t>Paris Dauphine University (Paris 9)</t>
  </si>
  <si>
    <t>Polytechnic University of Catalonia</t>
  </si>
  <si>
    <t>Polytechnic University of Valencia</t>
  </si>
  <si>
    <t>Pompeu Fabra University</t>
  </si>
  <si>
    <t>Queen's University Belfast</t>
  </si>
  <si>
    <t>Saint Petersburg State University</t>
  </si>
  <si>
    <t>Technical University of Berlin</t>
  </si>
  <si>
    <t>The University of Reading</t>
  </si>
  <si>
    <t>Umea University</t>
  </si>
  <si>
    <t>University College Dublin</t>
  </si>
  <si>
    <t>University of Bath</t>
  </si>
  <si>
    <t>University of Eastern Finland</t>
  </si>
  <si>
    <t>University of Fribourg</t>
  </si>
  <si>
    <t>University of Giessen</t>
  </si>
  <si>
    <t>University of Halle-Wittenberg</t>
  </si>
  <si>
    <t>University of Jena</t>
  </si>
  <si>
    <t>University of Liege</t>
  </si>
  <si>
    <t>University of Marburg</t>
  </si>
  <si>
    <t>University of Milan - Bicocca</t>
  </si>
  <si>
    <t>University of Montpellier</t>
  </si>
  <si>
    <t>University of Naples Federico II</t>
  </si>
  <si>
    <t>University of Pavia</t>
  </si>
  <si>
    <t>University of Porto</t>
  </si>
  <si>
    <t>University of Santiago Compostela</t>
  </si>
  <si>
    <t>University of Southern Denmark</t>
  </si>
  <si>
    <t>University of St Andrews</t>
  </si>
  <si>
    <t>University of Twente</t>
  </si>
  <si>
    <t>401-500</t>
  </si>
  <si>
    <t>Aalto University</t>
  </si>
  <si>
    <t>Aristotle University of Thessaloniki</t>
  </si>
  <si>
    <t>Bangor University</t>
  </si>
  <si>
    <t>34-37</t>
  </si>
  <si>
    <t>Ben-Gurion University of the Negev</t>
  </si>
  <si>
    <t>Bielefeld University</t>
  </si>
  <si>
    <t>28-38</t>
  </si>
  <si>
    <t>Brunel University</t>
  </si>
  <si>
    <t>Istanbul University</t>
  </si>
  <si>
    <t>Jagiellonian University</t>
  </si>
  <si>
    <t>Medical University of Graz</t>
  </si>
  <si>
    <t>MINES ParisTech</t>
  </si>
  <si>
    <t>19-22</t>
  </si>
  <si>
    <t>Novosibirsk State University</t>
  </si>
  <si>
    <t>Paris Sorbonne University</t>
  </si>
  <si>
    <t>Scuola Normale Superiore - Pisa</t>
  </si>
  <si>
    <t>St George's Hospital Medical School</t>
  </si>
  <si>
    <t>Stockholm School of Economics</t>
  </si>
  <si>
    <t>Technical University Darmstadt</t>
  </si>
  <si>
    <t>University of Aveiro</t>
  </si>
  <si>
    <t>University of Bayreuth</t>
  </si>
  <si>
    <t>University of Bremen</t>
  </si>
  <si>
    <t>University of Coimbra</t>
  </si>
  <si>
    <t>University of Duesseldorf</t>
  </si>
  <si>
    <t>University of Ferrara</t>
  </si>
  <si>
    <t>University of Hannover</t>
  </si>
  <si>
    <t>University of Konstanz</t>
  </si>
  <si>
    <t>University of Ljubljana</t>
  </si>
  <si>
    <t>University of Minho</t>
  </si>
  <si>
    <t>University of Nice Sophia Antipolis</t>
  </si>
  <si>
    <t>University of Oulu</t>
  </si>
  <si>
    <t>University of Palermo</t>
  </si>
  <si>
    <t>University of Parma</t>
  </si>
  <si>
    <t>University of Perugia</t>
  </si>
  <si>
    <t>University of Potsdam</t>
  </si>
  <si>
    <t>University of Regensburg</t>
  </si>
  <si>
    <t>University of Roma - Tor Vergata</t>
  </si>
  <si>
    <t>University of Rostock</t>
  </si>
  <si>
    <t>University of Salerno</t>
  </si>
  <si>
    <t>University of Stuttgart</t>
  </si>
  <si>
    <t>University of Surrey</t>
  </si>
  <si>
    <t>University of Tartu</t>
  </si>
  <si>
    <t>University of the Basque Country</t>
  </si>
  <si>
    <t>University of Turku</t>
  </si>
  <si>
    <t>University of Valencia</t>
  </si>
  <si>
    <t>University of Versailles Saint-Quentin-en-Yvelines</t>
  </si>
  <si>
    <t>University of Warsaw</t>
  </si>
  <si>
    <t>University of Zagreb</t>
  </si>
  <si>
    <t>University Rovira i Virgili</t>
  </si>
  <si>
    <t>Vienna University of Technology</t>
  </si>
  <si>
    <t>Vita-Salute San Raffaele University</t>
  </si>
  <si>
    <t>Ranking</t>
  </si>
  <si>
    <t>University</t>
  </si>
  <si>
    <t>National Rank</t>
  </si>
  <si>
    <t>Total Score</t>
  </si>
  <si>
    <t>Alumni</t>
  </si>
  <si>
    <t>Finland</t>
  </si>
  <si>
    <t>Belgium</t>
  </si>
  <si>
    <t>Norway</t>
  </si>
  <si>
    <t>Russia</t>
  </si>
  <si>
    <t>Ireland</t>
  </si>
  <si>
    <t>Austria</t>
  </si>
  <si>
    <t>Portugal</t>
  </si>
  <si>
    <t>Czech Republic</t>
  </si>
  <si>
    <t>Serbia</t>
  </si>
  <si>
    <t>Greece</t>
  </si>
  <si>
    <t>Turkey</t>
  </si>
  <si>
    <t>Poland</t>
  </si>
  <si>
    <t>Slovenia</t>
  </si>
  <si>
    <t>Estonia</t>
  </si>
  <si>
    <t>Croatia</t>
  </si>
  <si>
    <t>Copenhagen Business School</t>
  </si>
  <si>
    <t xml:space="preserve">University of Manchester   </t>
  </si>
  <si>
    <t>Hebrew University of Jerusalem</t>
  </si>
  <si>
    <t>University of London</t>
  </si>
  <si>
    <t>Universiteit Leiden</t>
  </si>
  <si>
    <t>CentraleSupÃ©lec</t>
  </si>
  <si>
    <t>Universiteit Leiden, University of Geneva</t>
  </si>
  <si>
    <t>Ludwig-Maximilians-UniversitÃ¤t MÃ¼nchen (LMU)</t>
  </si>
  <si>
    <t>Technical University of Denmark (DTU)</t>
  </si>
  <si>
    <t>IESE Business School</t>
  </si>
  <si>
    <t>HEC Paris</t>
  </si>
  <si>
    <t>École normale supérieure</t>
  </si>
  <si>
    <t>Centrale Superior</t>
  </si>
  <si>
    <t>Global Muckraking: Investigative Journalism and Global Media</t>
  </si>
  <si>
    <t>https://www.edx.org/course/global-muckraking-investigative-columbiax-gm1x</t>
  </si>
  <si>
    <t>ColumbiaX</t>
  </si>
  <si>
    <t>https://www.edx.org/node/24611</t>
  </si>
  <si>
    <t>Adaptive Leadership in Development</t>
  </si>
  <si>
    <t>https://www.edx.org/course/adaptive-leadership-development-uqx-lgdm3x</t>
  </si>
  <si>
    <t>UQx</t>
  </si>
  <si>
    <t>https://www.edx.org/node/25901</t>
  </si>
  <si>
    <t>Drinking Water Treatment</t>
  </si>
  <si>
    <t>https://www.edx.org/course/drinking-water-treatment-delftx-ctb3365dwx-0</t>
  </si>
  <si>
    <t>DelftX</t>
  </si>
  <si>
    <t>https://www.edx.org/node/29021</t>
  </si>
  <si>
    <t>Circular Economy: An Introduction</t>
  </si>
  <si>
    <t>https://www.edx.org/course/circular-economy-introduction-delftx-circularx-2</t>
  </si>
  <si>
    <t>https://www.edx.org/node/29141</t>
  </si>
  <si>
    <t>Cyber Security Basics: A Hands-on Approach</t>
  </si>
  <si>
    <t>https://www.edx.org/course/cyber-security-basics-hands-approach-uc3mx-inf-2x</t>
  </si>
  <si>
    <t>UC3Mx</t>
  </si>
  <si>
    <t>https://www.edx.org/node/28506</t>
  </si>
  <si>
    <t>From Poverty to Prosperity: Understanding Economic Development</t>
  </si>
  <si>
    <t>https://www.edx.org/course/poverty-prosperity-understanding-oxfordx-oxbsg01x</t>
  </si>
  <si>
    <t>OxfordX</t>
  </si>
  <si>
    <t>https://www.edx.org/node/28081</t>
  </si>
  <si>
    <t>Dinosaur Ecosystems</t>
  </si>
  <si>
    <t>https://www.edx.org/course/dinosaur-ecosystems-hkux-dinox</t>
  </si>
  <si>
    <t>HKUx</t>
  </si>
  <si>
    <t>https://www.edx.org/node/26971</t>
  </si>
  <si>
    <t>The Practitionerâ€™s Guide to Global Health</t>
  </si>
  <si>
    <t>https://www.edx.org/course/practitioners-guide-global-health-bux-globalhealthx</t>
  </si>
  <si>
    <t>BUx</t>
  </si>
  <si>
    <t>https://www.edx.org/node/29776</t>
  </si>
  <si>
    <t>How to Write a Novel: Structure &amp; Outline</t>
  </si>
  <si>
    <t>https://www.edx.org/course/how-write-novel-structure-outline-ubcx-cw1-1x-0</t>
  </si>
  <si>
    <t>UBCx</t>
  </si>
  <si>
    <t>https://www.edx.org/node/28351</t>
  </si>
  <si>
    <t>Top 10 Social Issues for the Presidentâ€™s First 100 Days</t>
  </si>
  <si>
    <t>https://www.edx.org/course/top-10-social-issues-presidents-first-pennx-top10x</t>
  </si>
  <si>
    <t>PennX</t>
  </si>
  <si>
    <t>https://www.edx.org/node/28231</t>
  </si>
  <si>
    <t>Communication Skills for Bridging Divides</t>
  </si>
  <si>
    <t>https://www.edx.org/course/communication-skills-bridging-divides-catalystx-ildiv1x</t>
  </si>
  <si>
    <t>CatalystX</t>
  </si>
  <si>
    <t>https://www.edx.org/node/29261</t>
  </si>
  <si>
    <t>Supply Chain Technology and Systems</t>
  </si>
  <si>
    <t>https://www.edx.org/course/supply-chain-technology-systems-mitx-ctl-sc4x</t>
  </si>
  <si>
    <t>MITx</t>
  </si>
  <si>
    <t>https://www.edx.org/node/19771</t>
  </si>
  <si>
    <t>Supply Chain Dynamics</t>
  </si>
  <si>
    <t>https://www.edx.org/course/supply-chain-dynamics-mitx-ctl-sc3x-0</t>
  </si>
  <si>
    <t>https://www.edx.org/node/25956</t>
  </si>
  <si>
    <t>Supply Chain Design</t>
  </si>
  <si>
    <t>https://www.edx.org/course/supply-chain-design-mitx-ctl-sc2x-0</t>
  </si>
  <si>
    <t>https://www.edx.org/node/23346</t>
  </si>
  <si>
    <t>Supply Chain Fundamentals</t>
  </si>
  <si>
    <t>https://www.edx.org/course/supply-chain-fundamentals-mitx-ctl-sc1x-0</t>
  </si>
  <si>
    <t>https://www.edx.org/node/23341</t>
  </si>
  <si>
    <t>Entrepreneurship 101: Who is Your Customer?</t>
  </si>
  <si>
    <t>https://www.edx.org/course/entrepreneurship-101-who-customer-mitx-bootcamp1</t>
  </si>
  <si>
    <t>https://www.edx.org/node/28876</t>
  </si>
  <si>
    <t>Introduction Ã  l'astrophysique</t>
  </si>
  <si>
    <t>https://www.edx.org/course/introduction-lastrophysique-epflx-phys-209x-0</t>
  </si>
  <si>
    <t>EPFLx</t>
  </si>
  <si>
    <t>https://www.edx.org/node/29741</t>
  </si>
  <si>
    <t>Introduction Ã  lâ€™Ã©conomÃ©trie</t>
  </si>
  <si>
    <t>https://www.edx.org/course/introduction-leconometrie-louvainx-louv14x</t>
  </si>
  <si>
    <t>LouvainX</t>
  </si>
  <si>
    <t>https://www.edx.org/node/25526</t>
  </si>
  <si>
    <t>Creative Problem Solving and Decision Making</t>
  </si>
  <si>
    <t>https://www.edx.org/course/creative-problem-solving-decision-making-delftx-tpm1x-0</t>
  </si>
  <si>
    <t>https://www.edx.org/node/22011</t>
  </si>
  <si>
    <t>People Management for Entrepreneurs</t>
  </si>
  <si>
    <t>https://www.edx.org/course/people-management-entrepreneurs-iimbx-hr102x</t>
  </si>
  <si>
    <t>IIMBx</t>
  </si>
  <si>
    <t>https://www.edx.org/node/25796</t>
  </si>
  <si>
    <t>Cybersecurity Capstone</t>
  </si>
  <si>
    <t>https://www.edx.org/course/cybersecurity-capstone-ritx-cyber525x</t>
  </si>
  <si>
    <t>RITx</t>
  </si>
  <si>
    <t>https://www.edx.org/node/28401</t>
  </si>
  <si>
    <t>Network Security</t>
  </si>
  <si>
    <t>https://www.edx.org/course/network-security-ritx-cyber504x</t>
  </si>
  <si>
    <t>https://www.edx.org/node/28441</t>
  </si>
  <si>
    <t>Cybersecurity Risk Management</t>
  </si>
  <si>
    <t>https://www.edx.org/course/cybersecurity-risk-management-ritx-cyber503x</t>
  </si>
  <si>
    <t>https://www.edx.org/node/28436</t>
  </si>
  <si>
    <t>Computer Forensics</t>
  </si>
  <si>
    <t>https://www.edx.org/course/computer-forensics-ritx-cyber502x</t>
  </si>
  <si>
    <t>https://www.edx.org/node/28426</t>
  </si>
  <si>
    <t>Cybersecurity Fundamentals</t>
  </si>
  <si>
    <t>https://www.edx.org/course/cybersecurity-fundamentals-ritx-cyber501x</t>
  </si>
  <si>
    <t>https://www.edx.org/node/28416</t>
  </si>
  <si>
    <t>International Project Management</t>
  </si>
  <si>
    <t>https://www.edx.org/course/international-project-management-ritx-pm9003x</t>
  </si>
  <si>
    <t>https://www.edx.org/node/26171</t>
  </si>
  <si>
    <t>Best Practices for Project Management Success</t>
  </si>
  <si>
    <t>https://www.edx.org/course/best-practices-project-management-ritx-pm9002x</t>
  </si>
  <si>
    <t>https://www.edx.org/node/26161</t>
  </si>
  <si>
    <t>Project Management Life Cycle</t>
  </si>
  <si>
    <t>https://www.edx.org/course/project-management-life-cycle-ritx-pm9001x</t>
  </si>
  <si>
    <t>https://www.edx.org/node/26156</t>
  </si>
  <si>
    <t>Processing Big Data with Hadoop in Azure HDInsight</t>
  </si>
  <si>
    <t>https://www.edx.org/course/processing-big-data-hadoop-azure-microsoft-dat202-1x-0</t>
  </si>
  <si>
    <t>Microsoft</t>
  </si>
  <si>
    <t>https://www.edx.org/node/29326</t>
  </si>
  <si>
    <t>Designing and Running Randomized Evaluations</t>
  </si>
  <si>
    <t>https://www.edx.org/course/designing-running-randomized-evaluations-mitx-jpal102x</t>
  </si>
  <si>
    <t>https://www.edx.org/node/28661</t>
  </si>
  <si>
    <t>Foundations of Development Policy: Advanced Development Economics</t>
  </si>
  <si>
    <t>https://www.edx.org/course/foundations-development-policy-advanced-mitx-14-740x-0</t>
  </si>
  <si>
    <t>https://www.edx.org/node/28656</t>
  </si>
  <si>
    <t>Data Analysis for Social Scientists</t>
  </si>
  <si>
    <t>https://www.edx.org/course/data-analysis-social-scientists-mitx-14-310x-0</t>
  </si>
  <si>
    <t>https://www.edx.org/node/28646</t>
  </si>
  <si>
    <t>Microeconomics</t>
  </si>
  <si>
    <t>https://www.edx.org/course/microeconomics-mitx-14-100x-0</t>
  </si>
  <si>
    <t>https://www.edx.org/node/28641</t>
  </si>
  <si>
    <t>The Challenges of Global Poverty</t>
  </si>
  <si>
    <t>https://www.edx.org/course/challenges-global-poverty-mitx-14-73x-4</t>
  </si>
  <si>
    <t>https://www.edx.org/node/28651</t>
  </si>
  <si>
    <t>Framing: How Politicians Debate</t>
  </si>
  <si>
    <t>https://www.edx.org/course/framing-how-politicians-debate-delftx-frame101x</t>
  </si>
  <si>
    <t>https://www.edx.org/node/16481</t>
  </si>
  <si>
    <t>Making Government Work in Hard Places</t>
  </si>
  <si>
    <t>https://www.edx.org/course/making-government-work-hard-places-princetonx-mgwx-0</t>
  </si>
  <si>
    <t>PrincetonX</t>
  </si>
  <si>
    <t>https://www.edx.org/node/29536</t>
  </si>
  <si>
    <t>What Now? Emerging Technologies and Their Practical Application in K12 Teaching and Learning.</t>
  </si>
  <si>
    <t>https://www.edx.org/course/what-now-emerging-technologies-practical-utarlingtonx-edtech101x-0</t>
  </si>
  <si>
    <t>UTArlingtonX</t>
  </si>
  <si>
    <t>https://www.edx.org/node/27711</t>
  </si>
  <si>
    <t>Innovating Instruction: Reimagining Teaching with Technology</t>
  </si>
  <si>
    <t>https://www.edx.org/course/innovating-instruction-reimagining-columbiax-innovate1x</t>
  </si>
  <si>
    <t>https://www.edx.org/node/29436</t>
  </si>
  <si>
    <t>Study Abroad USA: Building Capacity for US Institutions</t>
  </si>
  <si>
    <t>https://www.edx.org/course/study-abroad-usa-building-capacity-us-asux-gbl500x</t>
  </si>
  <si>
    <t>ASUx</t>
  </si>
  <si>
    <t>https://www.edx.org/node/23106</t>
  </si>
  <si>
    <t>Digital Branding and Engagement</t>
  </si>
  <si>
    <t>https://www.edx.org/course/digital-branding-engagement-curtinx-mkt1x-2</t>
  </si>
  <si>
    <t>CurtinX</t>
  </si>
  <si>
    <t>https://www.edx.org/node/27371</t>
  </si>
  <si>
    <t>Urban Design for the Public Good: Dutch Urbanism</t>
  </si>
  <si>
    <t>https://www.edx.org/course/urban-design-public-good-dutch-urbanism-delftx-urbanismx</t>
  </si>
  <si>
    <t>https://www.edx.org/node/29621</t>
  </si>
  <si>
    <t>Robotics</t>
  </si>
  <si>
    <t>https://www.edx.org/course/robotics-columbiax-csmm-103x</t>
  </si>
  <si>
    <t>https://www.edx.org/node/25826</t>
  </si>
  <si>
    <t>Animation and CGI Motion</t>
  </si>
  <si>
    <t>https://www.edx.org/course/animation-cgi-motion-columbiax-csmm-104x</t>
  </si>
  <si>
    <t>https://www.edx.org/node/25836</t>
  </si>
  <si>
    <t>Machine Learning</t>
  </si>
  <si>
    <t>https://www.edx.org/course/machine-learning-columbiax-csmm-102x</t>
  </si>
  <si>
    <t>https://www.edx.org/node/25816</t>
  </si>
  <si>
    <t>Artificial Intelligence (AI)</t>
  </si>
  <si>
    <t>https://www.edx.org/course/artificial-intelligence-ai-columbiax-csmm-101x</t>
  </si>
  <si>
    <t>https://www.edx.org/node/25811</t>
  </si>
  <si>
    <t>The Opioid Crisis in America</t>
  </si>
  <si>
    <t>https://www.edx.org/course/opioid-crisis-america-harvardx-hhp100</t>
  </si>
  <si>
    <t>HarvardX</t>
  </si>
  <si>
    <t>https://www.edx.org/node/28371</t>
  </si>
  <si>
    <t>Data Visualization for All</t>
  </si>
  <si>
    <t>https://www.edx.org/course/data-visualization-all-trinityx-t005x</t>
  </si>
  <si>
    <t>TrinityX</t>
  </si>
  <si>
    <t>https://www.edx.org/node/29771</t>
  </si>
  <si>
    <t>Interpreting and Communicating Data Insights in Business</t>
  </si>
  <si>
    <t>https://www.edx.org/course/interpreting-communicating-data-insights-microsoft-dat212x-1</t>
  </si>
  <si>
    <t>https://www.edx.org/node/30031</t>
  </si>
  <si>
    <t>Introduction to Xamarin.Forms</t>
  </si>
  <si>
    <t>https://www.edx.org/course/introduction-xamarin-forms-microsoft-dev215x-0</t>
  </si>
  <si>
    <t>https://www.edx.org/node/30026</t>
  </si>
  <si>
    <t>Delivering a Relational Data Warehouse</t>
  </si>
  <si>
    <t>https://www.edx.org/course/delivering-relational-data-warehouse-microsoft-dat216x-1</t>
  </si>
  <si>
    <t>https://www.edx.org/node/30021</t>
  </si>
  <si>
    <t>Philosophy and Critical Thinking</t>
  </si>
  <si>
    <t>https://www.edx.org/course/philosophy-critical-thinking-uqx-meta101x-1</t>
  </si>
  <si>
    <t>https://www.edx.org/node/29901</t>
  </si>
  <si>
    <t>Space Mission Design and Operations</t>
  </si>
  <si>
    <t>https://www.edx.org/course/space-mission-design-operations-epflx-ee585x-0</t>
  </si>
  <si>
    <t>https://www.edx.org/node/29881</t>
  </si>
  <si>
    <t>Supply Chain Management: A Decision-Making Framework</t>
  </si>
  <si>
    <t>https://www.edx.org/course/supply-chain-management-decision-making-louvainx-louv13x</t>
  </si>
  <si>
    <t>https://www.edx.org/node/29076</t>
  </si>
  <si>
    <t>Food Security and Sustainability: Food Access</t>
  </si>
  <si>
    <t>https://www.edx.org/course/food-security-sustainability-food-access-wageningenx-fssfax</t>
  </si>
  <si>
    <t>WageningenX</t>
  </si>
  <si>
    <t>https://www.edx.org/node/27456</t>
  </si>
  <si>
    <t>Financial Accounting Made Fun: Eliminating Your Fears</t>
  </si>
  <si>
    <t>https://www.edx.org/course/financial-accounting-made-fun-babsonx-bpet-accx</t>
  </si>
  <si>
    <t>BabsonX</t>
  </si>
  <si>
    <t>https://www.edx.org/node/27816</t>
  </si>
  <si>
    <t>Entrepreneurship in Emerging Economies</t>
  </si>
  <si>
    <t>https://www.edx.org/course/entrepreneurship-emerging-economies-harvardx-sw47x</t>
  </si>
  <si>
    <t>https://www.edx.org/node/29006</t>
  </si>
  <si>
    <t>Impacto de la InvestigaciÃ³n de Mercados</t>
  </si>
  <si>
    <t>https://www.edx.org/course/impacto-de-la-investigacion-de-mercados-javerianax-invm1-0x</t>
  </si>
  <si>
    <t>JaverianaX</t>
  </si>
  <si>
    <t>https://www.edx.org/node/29251</t>
  </si>
  <si>
    <t>Lo que todos deberÃ­an saber del Genoma Humano</t>
  </si>
  <si>
    <t>https://www.edx.org/course/lo-que-todos-deberian-saber-del-genoma-javerianax-gen1-0x</t>
  </si>
  <si>
    <t>https://www.edx.org/node/29171</t>
  </si>
  <si>
    <t>Ethics in Life Sciences and Healthcare: Exploring Bioethics through Manga - Part 2</t>
  </si>
  <si>
    <t>https://www.edx.org/course/ethics-life-sciences-healthcare-kyotoux-006-2x</t>
  </si>
  <si>
    <t>KyotoUx</t>
  </si>
  <si>
    <t>https://www.edx.org/node/24516</t>
  </si>
  <si>
    <t>Just Money: Banking as if Society Mattered</t>
  </si>
  <si>
    <t>https://www.edx.org/course/just-money-banking-if-society-mattered-mitx-11-405x-0</t>
  </si>
  <si>
    <t>https://www.edx.org/node/29811</t>
  </si>
  <si>
    <t>Teaching With Technology and Inquiry: An Open Course For Teachers</t>
  </si>
  <si>
    <t>https://www.edx.org/course/teaching-technology-inquiry-open-course-university-torontox-inq101x-0</t>
  </si>
  <si>
    <t>University of TorontoX</t>
  </si>
  <si>
    <t>https://www.edx.org/node/29676</t>
  </si>
  <si>
    <t>Financing for Development: Unlocking Investment Opportunities</t>
  </si>
  <si>
    <t>https://www.edx.org/course/financing-development-unlocking-wbgx-f4d01x</t>
  </si>
  <si>
    <t>WBGx</t>
  </si>
  <si>
    <t>https://www.edx.org/node/29161</t>
  </si>
  <si>
    <t>PredictionX: John Snow and the Cholera Epidemic of 1854</t>
  </si>
  <si>
    <t>https://www.edx.org/course/predictionx-john-snow-cholera-epidemic-harvardx-soc1-jsx</t>
  </si>
  <si>
    <t>https://www.edx.org/node/22776</t>
  </si>
  <si>
    <t>Biobased Processes and Implementation</t>
  </si>
  <si>
    <t>https://www.edx.org/course/biobased-processes-implementation-wageningenx-bb02x</t>
  </si>
  <si>
    <t>https://www.edx.org/node/25746</t>
  </si>
  <si>
    <t>Biobased Principles and Opportunities</t>
  </si>
  <si>
    <t>https://www.edx.org/course/biobased-principles-opportunities-wageningenx-bb01x</t>
  </si>
  <si>
    <t>https://www.edx.org/node/25736</t>
  </si>
  <si>
    <t>Stuff You Donâ€™t Learn in Engineering School</t>
  </si>
  <si>
    <t>https://www.edx.org/course/stuff-you-dont-learn-engineering-school-ieeex-ieeestuff-x</t>
  </si>
  <si>
    <t>IEEEx</t>
  </si>
  <si>
    <t>https://www.edx.org/node/28246</t>
  </si>
  <si>
    <t>Business Strategy from Wharton: Competitive Advantage</t>
  </si>
  <si>
    <t>https://www.edx.org/course/business-strategy-wharton-competitive-wharton-strategyx-1</t>
  </si>
  <si>
    <t>Wharton</t>
  </si>
  <si>
    <t>https://www.edx.org/node/29661</t>
  </si>
  <si>
    <t>Rethink the City: New approaches to Global and Local Urban Challenges</t>
  </si>
  <si>
    <t>https://www.edx.org/course/rethink-city-new-approaches-global-local-delftx-rtc1</t>
  </si>
  <si>
    <t>https://www.edx.org/node/29706</t>
  </si>
  <si>
    <t>Sensing Planet Earth â€“ From Core to Outer Space</t>
  </si>
  <si>
    <t>https://www.edx.org/course/sensing-planet-earth-core-outer-space-chalmersx-chm003x-0</t>
  </si>
  <si>
    <t>ChalmersX</t>
  </si>
  <si>
    <t>https://www.edx.org/node/29136</t>
  </si>
  <si>
    <t>Electronique II</t>
  </si>
  <si>
    <t>https://www.edx.org/course/electronique-ii-epflx-electroni2x</t>
  </si>
  <si>
    <t>https://www.edx.org/node/29711</t>
  </si>
  <si>
    <t>Managing the Value of Customer Relationships</t>
  </si>
  <si>
    <t>https://www.edx.org/course/managing-value-customer-relationships-wharton-customervaluex-0</t>
  </si>
  <si>
    <t>https://www.edx.org/node/29861</t>
  </si>
  <si>
    <t>Marketing Analytics: Data Tools and Techniques</t>
  </si>
  <si>
    <t>https://www.edx.org/course/marketing-analytics-data-tools-wharton-marketinganalytics101x-0</t>
  </si>
  <si>
    <t>https://www.edx.org/node/29866</t>
  </si>
  <si>
    <t>Selling Ideas: How to Influence Others and Get Your Message to Catch On</t>
  </si>
  <si>
    <t>https://www.edx.org/course/selling-ideas-how-influence-others-get-wharton-sellingideas101x-0</t>
  </si>
  <si>
    <t>https://www.edx.org/node/29871</t>
  </si>
  <si>
    <t>The Science and Politics of the GMO</t>
  </si>
  <si>
    <t>https://www.edx.org/course/science-politics-gmo-cornellx-gmo101x</t>
  </si>
  <si>
    <t>CornellX</t>
  </si>
  <si>
    <t>https://www.edx.org/node/29506</t>
  </si>
  <si>
    <t>DÃ©couvrir le marketing</t>
  </si>
  <si>
    <t>https://www.edx.org/course/decouvrir-le-marketing-louvainx-louv11x-1</t>
  </si>
  <si>
    <t>https://www.edx.org/node/20466</t>
  </si>
  <si>
    <t>APÂ® Spanish Language and Culture</t>
  </si>
  <si>
    <t>https://www.edx.org/course/apr-spanish-language-culture-bux-spanishx-0</t>
  </si>
  <si>
    <t>https://www.edx.org/node/29846</t>
  </si>
  <si>
    <t>Nuevas Tendencias en los Tratados Comerciales en AmÃ©rica Latina</t>
  </si>
  <si>
    <t>https://www.edx.org/course/nuevas-tendencias-en-los-tratados-idbx-idb5x-0</t>
  </si>
  <si>
    <t>IDBx</t>
  </si>
  <si>
    <t>https://www.edx.org/node/29426</t>
  </si>
  <si>
    <t>Developing Intelligent Apps and Bots</t>
  </si>
  <si>
    <t>https://www.edx.org/course/developing-intelligent-apps-bots-microsoft-dat211x</t>
  </si>
  <si>
    <t>https://www.edx.org/node/29296</t>
  </si>
  <si>
    <t>Digital Marketing, Social Media and E-Commerce for Your Business</t>
  </si>
  <si>
    <t>https://www.edx.org/course/digital-marketing-social-media-e-wharton-digitalmarketing1-1x-0</t>
  </si>
  <si>
    <t>https://www.edx.org/node/23441</t>
  </si>
  <si>
    <t>Contract Law: From Trust to Promise to Contract</t>
  </si>
  <si>
    <t>https://www.edx.org/course/contract-law-trust-promise-contract-harvardx-hls2x-2</t>
  </si>
  <si>
    <t>https://www.edx.org/node/28991</t>
  </si>
  <si>
    <t>Windows 10 Features for a Mobile Workforce: Managing and Maintaining Devices in the Enterprise</t>
  </si>
  <si>
    <t>https://www.edx.org/course/windows-10-features-mobile-workforce-microsoft-inf205x</t>
  </si>
  <si>
    <t>https://www.edx.org/node/26571</t>
  </si>
  <si>
    <t>Windows 10 Features for a Mobile Workforce: Identity Management and Data Access</t>
  </si>
  <si>
    <t>https://www.edx.org/course/windows-10-features-mobile-workforce-microsoft-inf203x-0</t>
  </si>
  <si>
    <t>https://www.edx.org/node/26531</t>
  </si>
  <si>
    <t>Implementing Predictive Solutions with Spark in Azure HDInsight</t>
  </si>
  <si>
    <t>https://www.edx.org/course/implementing-predictive-solutions-spark-microsoft-dat202-3x-2</t>
  </si>
  <si>
    <t>https://www.edx.org/node/29276</t>
  </si>
  <si>
    <t>Islam Through Its Scriptures</t>
  </si>
  <si>
    <t>https://www.edx.org/course/islam-through-its-scriptures-harvardx-hds-3221-4x</t>
  </si>
  <si>
    <t>https://www.edx.org/node/18671</t>
  </si>
  <si>
    <t>First Nights: Monteverdiâ€™s Lâ€™Orfeo and the Birth of Opera</t>
  </si>
  <si>
    <t>https://www.edx.org/course/first-nights-monteverdis-lorfeo-birth-harvardx-mus24-1x</t>
  </si>
  <si>
    <t>https://www.edx.org/node/19776</t>
  </si>
  <si>
    <t>The Book: Books in the Medieval Liturgy</t>
  </si>
  <si>
    <t>https://www.edx.org/course/book-books-medieval-liturgy-harvardx-hum1-9x</t>
  </si>
  <si>
    <t>https://www.edx.org/node/11791</t>
  </si>
  <si>
    <t>The Book: Monasteries, Schools, and Notaries, Part 2: Introduction to the Transitional Gothic Script</t>
  </si>
  <si>
    <t>https://www.edx.org/course/book-monasteries-schools-notaries-part-2-harvardx-hum1-7x</t>
  </si>
  <si>
    <t>https://www.edx.org/node/12201</t>
  </si>
  <si>
    <t>The Book: Scrolls in the Age of the Book</t>
  </si>
  <si>
    <t>https://www.edx.org/course/book-scrolls-age-book-harvardx-hum1-2x</t>
  </si>
  <si>
    <t>https://www.edx.org/node/9431</t>
  </si>
  <si>
    <t>Saving Schools, Mini-Course 3: Accountability and National Standards</t>
  </si>
  <si>
    <t>https://www.edx.org/course/saving-schools-mini-course-3-harvardx-1368-3x</t>
  </si>
  <si>
    <t>https://www.edx.org/node/14231</t>
  </si>
  <si>
    <t>Saving Schools, Mini-Course 2: Teacher Policies</t>
  </si>
  <si>
    <t>https://www.edx.org/course/saving-schools-mini-course-2-teacher-harvardx-1368-2x</t>
  </si>
  <si>
    <t>https://www.edx.org/node/14236</t>
  </si>
  <si>
    <t>The Book: The Medieval Book of Hours: Art and Devotion in the Later Middle Ages</t>
  </si>
  <si>
    <t>https://www.edx.org/course/book-medieval-book-hours-art-devotion-harvardx-hum1-8x</t>
  </si>
  <si>
    <t>https://www.edx.org/node/11736</t>
  </si>
  <si>
    <t>The Book: Monasteries, Schools, and Notaries, Part 1: Reading the Late Medieval Marseille Archive</t>
  </si>
  <si>
    <t>https://www.edx.org/course/book-monasteries-schools-notaries-part-1-harvardx-hum1-6x</t>
  </si>
  <si>
    <t>https://www.edx.org/node/12176</t>
  </si>
  <si>
    <t>The Book: Making and Meaning in the Medieval Manuscript</t>
  </si>
  <si>
    <t>https://www.edx.org/course/book-making-meaning-medieval-manuscript-harvardx-hum1-1x</t>
  </si>
  <si>
    <t>https://www.edx.org/node/12146</t>
  </si>
  <si>
    <t>First Nights: Beethovenâ€™s 9th Symphony and the 19th Century Orchestra</t>
  </si>
  <si>
    <t>https://www.edx.org/course/first-nights-beethovens-9th-symphony-harvardx-mus24-3x</t>
  </si>
  <si>
    <t>https://www.edx.org/node/17286</t>
  </si>
  <si>
    <t>The Book: The History of the Book in the 17th and 18th Century Europe</t>
  </si>
  <si>
    <t>https://www.edx.org/course/book-history-book-17th-18th-century-harvardx-hum1-4x</t>
  </si>
  <si>
    <t>https://www.edx.org/node/12156</t>
  </si>
  <si>
    <t>Saving Schools, Mini-Course 4: School Choice</t>
  </si>
  <si>
    <t>https://www.edx.org/course/saving-schools-mini-course-4-school-harvardx-1368-4x</t>
  </si>
  <si>
    <t>https://www.edx.org/node/14241</t>
  </si>
  <si>
    <t>First Nights: Handelâ€™s Messiah and Baroque Oratorio</t>
  </si>
  <si>
    <t>https://www.edx.org/course/first-nights-handels-messiah-baroque-harvardx-mus24-2x</t>
  </si>
  <si>
    <t>https://www.edx.org/node/13866</t>
  </si>
  <si>
    <t>Early Christianity: The Letters of Paul</t>
  </si>
  <si>
    <t>https://www.edx.org/course/early-christianity-letters-paul-harvardx-hds1544-1x</t>
  </si>
  <si>
    <t>https://www.edx.org/node/927</t>
  </si>
  <si>
    <t>The Book: Book Sleuthing: What 19th-Century Books Can Tell Us About the Rise of the Reading Public?</t>
  </si>
  <si>
    <t>https://www.edx.org/course/book-book-sleuthing-what-19th-century-harvardx-hum1-5x</t>
  </si>
  <si>
    <t>https://www.edx.org/node/12166</t>
  </si>
  <si>
    <t>Saving Schools, Mini-Course 1: History and Politics of U.S. Education</t>
  </si>
  <si>
    <t>https://www.edx.org/course/saving-schools-mini-course-1-history-harvardx-1368-1x</t>
  </si>
  <si>
    <t>https://www.edx.org/node/14226</t>
  </si>
  <si>
    <t>Course Name</t>
  </si>
  <si>
    <t>URL</t>
  </si>
  <si>
    <t>ID</t>
  </si>
  <si>
    <t>Twitter</t>
  </si>
  <si>
    <t>Linkedin</t>
  </si>
  <si>
    <t>Facebook</t>
  </si>
  <si>
    <t>EdX Partner</t>
  </si>
  <si>
    <t>University Name</t>
  </si>
  <si>
    <t>Number of courses</t>
  </si>
  <si>
    <t xml:space="preserve">The RWTH Aachen University </t>
  </si>
  <si>
    <t>Sorbonne University System</t>
  </si>
  <si>
    <t xml:space="preserve">Delft University of Technology (TU Delft) </t>
  </si>
  <si>
    <t>ETH Zurich</t>
  </si>
  <si>
    <t>Imperial College London</t>
  </si>
  <si>
    <t xml:space="preserve">Chalmers University of Technology </t>
  </si>
  <si>
    <t xml:space="preserve">Institut Mines-Télécom </t>
  </si>
  <si>
    <t>IsraelX</t>
  </si>
  <si>
    <t>ITMO University</t>
  </si>
  <si>
    <t>Universidad Carlos III de Madrid</t>
  </si>
  <si>
    <t>Size of the university</t>
  </si>
  <si>
    <t>MOOCs in Coursera</t>
  </si>
  <si>
    <t>MOOCs in edX</t>
  </si>
  <si>
    <t>Value of size of the university</t>
  </si>
  <si>
    <t>Shangai Ranking 2016</t>
  </si>
  <si>
    <t>Centrale Superior Paris</t>
  </si>
  <si>
    <t>Ludwig-Maximilians-University of Munich (LMU)</t>
  </si>
  <si>
    <t>Country Code</t>
  </si>
  <si>
    <t>BE</t>
  </si>
  <si>
    <t>DK</t>
  </si>
  <si>
    <t>FR</t>
  </si>
  <si>
    <t>DE</t>
  </si>
  <si>
    <t>ISR</t>
  </si>
  <si>
    <t>IT</t>
  </si>
  <si>
    <t>NL</t>
  </si>
  <si>
    <t>RU</t>
  </si>
  <si>
    <t>ES</t>
  </si>
  <si>
    <t>SE</t>
  </si>
  <si>
    <t>CH</t>
  </si>
  <si>
    <t>M9</t>
  </si>
  <si>
    <t>M2</t>
  </si>
  <si>
    <t>M10</t>
  </si>
  <si>
    <t>Shangai Ranking 2016 (custom)</t>
  </si>
  <si>
    <t>s</t>
  </si>
  <si>
    <t>M11</t>
  </si>
  <si>
    <t>Number of universities having at least 1 MOOC</t>
  </si>
  <si>
    <t>Number of universities in the Shangai Ranking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</si>
</sst>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NumberFormat="1" applyAlignment="1">
      <alignment horizontal="right"/>
    </xf>
    <xf numFmtId="0" fontId="2" fillId="0" borderId="0" xfId="0" applyFont="1" applyAlignment="1">
      <alignment textRotation="45"/>
    </xf>
    <xf numFmtId="0" fontId="4" fillId="2" borderId="1" xfId="0" applyFont="1" applyFill="1" applyBorder="1" applyAlignment="1">
      <alignment textRotation="45"/>
    </xf>
  </cellXfs>
  <cellStyles count="2">
    <cellStyle name="Normal" xfId="0" builtinId="0"/>
    <cellStyle name="Percent" xfId="1" builtinId="5"/>
  </cellStyles>
  <dxfs count="8">
    <dxf>
      <numFmt numFmtId="2" formatCode="0.00"/>
    </dxf>
    <dxf>
      <numFmt numFmtId="2" formatCode="0.00"/>
    </dxf>
    <dxf>
      <numFmt numFmtId="2" formatCode="0.0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dx-dump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N414" totalsRowShown="0">
  <autoFilter ref="A1:N414"/>
  <tableColumns count="14">
    <tableColumn id="1" name="Column1"/>
    <tableColumn id="2" name="course_name"/>
    <tableColumn id="3" name="course_language"/>
    <tableColumn id="4" name="course_short_name"/>
    <tableColumn id="5" name="categories"/>
    <tableColumn id="6" name="universities"/>
    <tableColumn id="7" name="categories_name"/>
    <tableColumn id="8" name="universities_name"/>
    <tableColumn id="9" name="Country"/>
    <tableColumn id="10" name="course_url"/>
    <tableColumn id="11" name="sharedcount_metrics"/>
    <tableColumn id="12" name="twitter_count"/>
    <tableColumn id="13" name="linkedin_count"/>
    <tableColumn id="14" name="facebook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8" totalsRowShown="0">
  <autoFilter ref="A1:I78">
    <filterColumn colId="7">
      <filters>
        <filter val="École normale supérieure"/>
      </filters>
    </filterColumn>
    <filterColumn colId="8">
      <filters>
        <filter val="France"/>
      </filters>
    </filterColumn>
  </autoFilter>
  <tableColumns count="9">
    <tableColumn id="1" name="Column1"/>
    <tableColumn id="2" name="course_name"/>
    <tableColumn id="3" name="course_language"/>
    <tableColumn id="4" name="course_short_name"/>
    <tableColumn id="5" name="categories"/>
    <tableColumn id="6" name="universities"/>
    <tableColumn id="7" name="categories_name"/>
    <tableColumn id="8" name="universities_name"/>
    <tableColumn id="9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210" totalsRowShown="0">
  <autoFilter ref="A1:F210"/>
  <tableColumns count="6">
    <tableColumn id="1" name="University"/>
    <tableColumn id="2" name="National Rank"/>
    <tableColumn id="3" name="Total Score"/>
    <tableColumn id="4" name="Alumni"/>
    <tableColumn id="5" name="Country"/>
    <tableColumn id="6" name="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L38" totalsRowShown="0" headerRowDxfId="5">
  <autoFilter ref="A1:L38"/>
  <sortState ref="A2:L38">
    <sortCondition descending="1" ref="J1:J38"/>
  </sortState>
  <tableColumns count="12">
    <tableColumn id="1" name="University"/>
    <tableColumn id="2" name="Country"/>
    <tableColumn id="8" name="Country Code"/>
    <tableColumn id="3" name="Size of the university" dataDxfId="4"/>
    <tableColumn id="4" name="Value of size of the university">
      <calculatedColumnFormula>IF(D2&lt;=5000,1,IF(D2&lt;=15000,2,IF(D2&lt;=25000,3,IF(D2&lt;=35000,4,5))))</calculatedColumnFormula>
    </tableColumn>
    <tableColumn id="12" name="Shangai Ranking 2016 (custom)">
      <calculatedColumnFormula>Table3[[#This Row],[Shangai Ranking 2016]]</calculatedColumnFormula>
    </tableColumn>
    <tableColumn id="5" name="Shangai Ranking 2016" dataDxfId="3"/>
    <tableColumn id="6" name="MOOCs in Coursera"/>
    <tableColumn id="7" name="MOOCs in edX"/>
    <tableColumn id="9" name="M2" dataDxfId="2">
      <calculatedColumnFormula>SUM(Table3[[#This Row],[MOOCs in Coursera]:[MOOCs in edX]])/EXP(Table3[[#This Row],[Value of size of the university]])</calculatedColumnFormula>
    </tableColumn>
    <tableColumn id="10" name="M9" dataDxfId="1">
      <calculatedColumnFormula>EXP(-Table3[[#This Row],[M2]])</calculatedColumnFormula>
    </tableColumn>
    <tableColumn id="11" name="M10" dataDxfId="0">
      <calculatedColumnFormula>SUM(Table3[[#This Row],[MOOCs in Coursera]:[MOOCs in edX]])/EXP(-Table3[[#This Row],[Shangai Ranking 2016 (custom)]]/500)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hanghairanking.com/World-University-Rankings/University-of-Mainz.html" TargetMode="External"/><Relationship Id="rId21" Type="http://schemas.openxmlformats.org/officeDocument/2006/relationships/hyperlink" Target="http://www.shanghairanking.com/World-University-Rankings/Ghent-University.html" TargetMode="External"/><Relationship Id="rId42" Type="http://schemas.openxmlformats.org/officeDocument/2006/relationships/hyperlink" Target="http://www.shanghairanking.com/World-University-Rankings/University-of-Basel.html" TargetMode="External"/><Relationship Id="rId63" Type="http://schemas.openxmlformats.org/officeDocument/2006/relationships/hyperlink" Target="http://www.shanghairanking.com/World-University-Rankings/London-School-of-Hygiene--Tropical-Medicine.html" TargetMode="External"/><Relationship Id="rId84" Type="http://schemas.openxmlformats.org/officeDocument/2006/relationships/hyperlink" Target="http://www.shanghairanking.com/World-University-Rankings/University-of-Warwick.html" TargetMode="External"/><Relationship Id="rId138" Type="http://schemas.openxmlformats.org/officeDocument/2006/relationships/hyperlink" Target="http://www.shanghairanking.com/World-University-Rankings/Pompeu-Fabra-University.html" TargetMode="External"/><Relationship Id="rId159" Type="http://schemas.openxmlformats.org/officeDocument/2006/relationships/hyperlink" Target="http://www.shanghairanking.com/World-University-Rankings/University-of-Southern-Denmark.html" TargetMode="External"/><Relationship Id="rId170" Type="http://schemas.openxmlformats.org/officeDocument/2006/relationships/hyperlink" Target="http://www.shanghairanking.com/World-University-Rankings/Medical-University-of-Graz.html" TargetMode="External"/><Relationship Id="rId191" Type="http://schemas.openxmlformats.org/officeDocument/2006/relationships/hyperlink" Target="http://www.shanghairanking.com/World-University-Rankings/University-of-Parma.html" TargetMode="External"/><Relationship Id="rId205" Type="http://schemas.openxmlformats.org/officeDocument/2006/relationships/hyperlink" Target="http://www.shanghairanking.com/World-University-Rankings/University-of-Warsaw.html" TargetMode="External"/><Relationship Id="rId16" Type="http://schemas.openxmlformats.org/officeDocument/2006/relationships/hyperlink" Target="http://www.shanghairanking.com/World-University-Rankings/University-of-Geneva.html" TargetMode="External"/><Relationship Id="rId107" Type="http://schemas.openxmlformats.org/officeDocument/2006/relationships/hyperlink" Target="http://www.shanghairanking.com/World-University-Rankings/University-of-Bochum.html" TargetMode="External"/><Relationship Id="rId11" Type="http://schemas.openxmlformats.org/officeDocument/2006/relationships/hyperlink" Target="http://www.shanghairanking.com/World-University-Rankings/University-of-Paris-Sud-(Paris-11).html" TargetMode="External"/><Relationship Id="rId32" Type="http://schemas.openxmlformats.org/officeDocument/2006/relationships/hyperlink" Target="http://www.shanghairanking.com/World-University-Rankings/KU-Leuven.html" TargetMode="External"/><Relationship Id="rId37" Type="http://schemas.openxmlformats.org/officeDocument/2006/relationships/hyperlink" Target="http://www.shanghairanking.com/World-University-Rankings/Lund-University.html" TargetMode="External"/><Relationship Id="rId53" Type="http://schemas.openxmlformats.org/officeDocument/2006/relationships/hyperlink" Target="http://www.shanghairanking.com/World-University-Rankings/University-of-Southampton.html" TargetMode="External"/><Relationship Id="rId58" Type="http://schemas.openxmlformats.org/officeDocument/2006/relationships/hyperlink" Target="http://www.shanghairanking.com/World-University-Rankings/Weizmann-Institute-of-Science.html" TargetMode="External"/><Relationship Id="rId74" Type="http://schemas.openxmlformats.org/officeDocument/2006/relationships/hyperlink" Target="http://www.shanghairanking.com/World-University-Rankings/University-of-Exeter.html" TargetMode="External"/><Relationship Id="rId79" Type="http://schemas.openxmlformats.org/officeDocument/2006/relationships/hyperlink" Target="http://www.shanghairanking.com/World-University-Rankings/University-of-Lisbon.html" TargetMode="External"/><Relationship Id="rId102" Type="http://schemas.openxmlformats.org/officeDocument/2006/relationships/hyperlink" Target="http://www.shanghairanking.com/World-University-Rankings/Toulouse-School-of-Economics.html" TargetMode="External"/><Relationship Id="rId123" Type="http://schemas.openxmlformats.org/officeDocument/2006/relationships/hyperlink" Target="http://www.shanghairanking.com/World-University-Rankings/University-of-York.html" TargetMode="External"/><Relationship Id="rId128" Type="http://schemas.openxmlformats.org/officeDocument/2006/relationships/hyperlink" Target="http://www.shanghairanking.com/World-University-Rankings/Ecole-Polytechnique.html" TargetMode="External"/><Relationship Id="rId144" Type="http://schemas.openxmlformats.org/officeDocument/2006/relationships/hyperlink" Target="http://www.shanghairanking.com/World-University-Rankings/University-College-Dublin.html" TargetMode="External"/><Relationship Id="rId149" Type="http://schemas.openxmlformats.org/officeDocument/2006/relationships/hyperlink" Target="http://www.shanghairanking.com/World-University-Rankings/University-of-Halle-Wittenberg.html" TargetMode="External"/><Relationship Id="rId5" Type="http://schemas.openxmlformats.org/officeDocument/2006/relationships/hyperlink" Target="http://www.shanghairanking.com/World-University-Rankings/The-Imperial-College-of-Science-Technology-and-Medicine.html" TargetMode="External"/><Relationship Id="rId90" Type="http://schemas.openxmlformats.org/officeDocument/2006/relationships/hyperlink" Target="http://www.shanghairanking.com/World-University-Rankings/Claude-Bernard-University-Lyon-1.html" TargetMode="External"/><Relationship Id="rId95" Type="http://schemas.openxmlformats.org/officeDocument/2006/relationships/hyperlink" Target="http://www.shanghairanking.com/World-University-Rankings/Maastricht-University.html" TargetMode="External"/><Relationship Id="rId160" Type="http://schemas.openxmlformats.org/officeDocument/2006/relationships/hyperlink" Target="http://www.shanghairanking.com/World-University-Rankings/University-of-St-Andrews.html" TargetMode="External"/><Relationship Id="rId165" Type="http://schemas.openxmlformats.org/officeDocument/2006/relationships/hyperlink" Target="http://www.shanghairanking.com/World-University-Rankings/Ben-Gurion-University-of-the-Negev.html" TargetMode="External"/><Relationship Id="rId181" Type="http://schemas.openxmlformats.org/officeDocument/2006/relationships/hyperlink" Target="http://www.shanghairanking.com/World-University-Rankings/University-of-Coimbra.html" TargetMode="External"/><Relationship Id="rId186" Type="http://schemas.openxmlformats.org/officeDocument/2006/relationships/hyperlink" Target="http://www.shanghairanking.com/World-University-Rankings/University-of-Ljubljana.html" TargetMode="External"/><Relationship Id="rId22" Type="http://schemas.openxmlformats.org/officeDocument/2006/relationships/hyperlink" Target="http://www.shanghairanking.com/World-University-Rankings/Aarhus-University.html" TargetMode="External"/><Relationship Id="rId27" Type="http://schemas.openxmlformats.org/officeDocument/2006/relationships/hyperlink" Target="http://www.shanghairanking.com/World-University-Rankings/Stockholm-University.html" TargetMode="External"/><Relationship Id="rId43" Type="http://schemas.openxmlformats.org/officeDocument/2006/relationships/hyperlink" Target="http://www.shanghairanking.com/World-University-Rankings/University-of-Bern.html" TargetMode="External"/><Relationship Id="rId48" Type="http://schemas.openxmlformats.org/officeDocument/2006/relationships/hyperlink" Target="http://www.shanghairanking.com/World-University-Rankings/University-of-Goettingen.html" TargetMode="External"/><Relationship Id="rId64" Type="http://schemas.openxmlformats.org/officeDocument/2006/relationships/hyperlink" Target="http://www.shanghairanking.com/World-University-Rankings/Queen-Mary-University-of-London.html" TargetMode="External"/><Relationship Id="rId69" Type="http://schemas.openxmlformats.org/officeDocument/2006/relationships/hyperlink" Target="http://www.shanghairanking.com/World-University-Rankings/TU-Dresden.html" TargetMode="External"/><Relationship Id="rId113" Type="http://schemas.openxmlformats.org/officeDocument/2006/relationships/hyperlink" Target="http://www.shanghairanking.com/World-University-Rankings/University-of-Koeln.html" TargetMode="External"/><Relationship Id="rId118" Type="http://schemas.openxmlformats.org/officeDocument/2006/relationships/hyperlink" Target="http://www.shanghairanking.com/World-University-Rankings/University-of-Milan.html" TargetMode="External"/><Relationship Id="rId134" Type="http://schemas.openxmlformats.org/officeDocument/2006/relationships/hyperlink" Target="http://www.shanghairanking.com/World-University-Rankings/Newcastle-University.html" TargetMode="External"/><Relationship Id="rId139" Type="http://schemas.openxmlformats.org/officeDocument/2006/relationships/hyperlink" Target="http://www.shanghairanking.com/World-University-Rankings/Queens-University-Belfast.html" TargetMode="External"/><Relationship Id="rId80" Type="http://schemas.openxmlformats.org/officeDocument/2006/relationships/hyperlink" Target="http://www.shanghairanking.com/World-University-Rankings/University-of-Padua.html" TargetMode="External"/><Relationship Id="rId85" Type="http://schemas.openxmlformats.org/officeDocument/2006/relationships/hyperlink" Target="http://www.shanghairanking.com/World-University-Rankings/University-of-Wuerzburg.html" TargetMode="External"/><Relationship Id="rId150" Type="http://schemas.openxmlformats.org/officeDocument/2006/relationships/hyperlink" Target="http://www.shanghairanking.com/World-University-Rankings/University-of-Jena.html" TargetMode="External"/><Relationship Id="rId155" Type="http://schemas.openxmlformats.org/officeDocument/2006/relationships/hyperlink" Target="http://www.shanghairanking.com/World-University-Rankings/University-of-Naples-Federico-II.html" TargetMode="External"/><Relationship Id="rId171" Type="http://schemas.openxmlformats.org/officeDocument/2006/relationships/hyperlink" Target="http://www.shanghairanking.com/World-University-Rankings/MINES-ParisTech.html" TargetMode="External"/><Relationship Id="rId176" Type="http://schemas.openxmlformats.org/officeDocument/2006/relationships/hyperlink" Target="http://www.shanghairanking.com/World-University-Rankings/Stockholm-School-of-Economics.html" TargetMode="External"/><Relationship Id="rId192" Type="http://schemas.openxmlformats.org/officeDocument/2006/relationships/hyperlink" Target="http://www.shanghairanking.com/World-University-Rankings/University-of-Perugia.html" TargetMode="External"/><Relationship Id="rId197" Type="http://schemas.openxmlformats.org/officeDocument/2006/relationships/hyperlink" Target="http://www.shanghairanking.com/World-University-Rankings/University-of-Salerno.html" TargetMode="External"/><Relationship Id="rId206" Type="http://schemas.openxmlformats.org/officeDocument/2006/relationships/hyperlink" Target="http://www.shanghairanking.com/World-University-Rankings/University-of-Zagreb.html" TargetMode="External"/><Relationship Id="rId201" Type="http://schemas.openxmlformats.org/officeDocument/2006/relationships/hyperlink" Target="http://www.shanghairanking.com/World-University-Rankings/University-of-the-Basque-Country.html" TargetMode="External"/><Relationship Id="rId12" Type="http://schemas.openxmlformats.org/officeDocument/2006/relationships/hyperlink" Target="http://www.shanghairanking.com/World-University-Rankings/Heidelberg-University.html" TargetMode="External"/><Relationship Id="rId17" Type="http://schemas.openxmlformats.org/officeDocument/2006/relationships/hyperlink" Target="http://www.shanghairanking.com/World-University-Rankings/University-of-Zurich.html" TargetMode="External"/><Relationship Id="rId33" Type="http://schemas.openxmlformats.org/officeDocument/2006/relationships/hyperlink" Target="http://www.shanghairanking.com/World-University-Rankings/Leiden-University.html" TargetMode="External"/><Relationship Id="rId38" Type="http://schemas.openxmlformats.org/officeDocument/2006/relationships/hyperlink" Target="http://www.shanghairanking.com/World-University-Rankings/Norwegian-University-of-Science-and-Technology---NTNU.html" TargetMode="External"/><Relationship Id="rId59" Type="http://schemas.openxmlformats.org/officeDocument/2006/relationships/hyperlink" Target="http://www.shanghairanking.com/World-University-Rankings/Catholic-University-of-Louvain.html" TargetMode="External"/><Relationship Id="rId103" Type="http://schemas.openxmlformats.org/officeDocument/2006/relationships/hyperlink" Target="http://www.shanghairanking.com/World-University-Rankings/University-of-Aberdeen.html" TargetMode="External"/><Relationship Id="rId108" Type="http://schemas.openxmlformats.org/officeDocument/2006/relationships/hyperlink" Target="http://www.shanghairanking.com/World-University-Rankings/University-of-Bologna.html" TargetMode="External"/><Relationship Id="rId124" Type="http://schemas.openxmlformats.org/officeDocument/2006/relationships/hyperlink" Target="http://www.shanghairanking.com/World-University-Rankings/Free-University-of-Brussels.html" TargetMode="External"/><Relationship Id="rId129" Type="http://schemas.openxmlformats.org/officeDocument/2006/relationships/hyperlink" Target="http://www.shanghairanking.com/World-University-Rankings/ESPCI-ParisTech.html" TargetMode="External"/><Relationship Id="rId54" Type="http://schemas.openxmlformats.org/officeDocument/2006/relationships/hyperlink" Target="http://www.shanghairanking.com/World-University-Rankings/University-of-Strasbourg.html" TargetMode="External"/><Relationship Id="rId70" Type="http://schemas.openxmlformats.org/officeDocument/2006/relationships/hyperlink" Target="http://www.shanghairanking.com/World-University-Rankings/Free-University-Brussels.html" TargetMode="External"/><Relationship Id="rId75" Type="http://schemas.openxmlformats.org/officeDocument/2006/relationships/hyperlink" Target="http://www.shanghairanking.com/World-University-Rankings/University-of-Gothenburg.html" TargetMode="External"/><Relationship Id="rId91" Type="http://schemas.openxmlformats.org/officeDocument/2006/relationships/hyperlink" Target="http://www.shanghairanking.com/World-University-Rankings/Durham-University.html" TargetMode="External"/><Relationship Id="rId96" Type="http://schemas.openxmlformats.org/officeDocument/2006/relationships/hyperlink" Target="http://www.shanghairanking.com/World-University-Rankings/Medical-University-of-Vienna.html" TargetMode="External"/><Relationship Id="rId140" Type="http://schemas.openxmlformats.org/officeDocument/2006/relationships/hyperlink" Target="http://www.shanghairanking.com/World-University-Rankings/Saint-Petersburg-State-University.html" TargetMode="External"/><Relationship Id="rId145" Type="http://schemas.openxmlformats.org/officeDocument/2006/relationships/hyperlink" Target="http://www.shanghairanking.com/World-University-Rankings/University-of-Bath.html" TargetMode="External"/><Relationship Id="rId161" Type="http://schemas.openxmlformats.org/officeDocument/2006/relationships/hyperlink" Target="http://www.shanghairanking.com/World-University-Rankings/University-of-Twente.html" TargetMode="External"/><Relationship Id="rId166" Type="http://schemas.openxmlformats.org/officeDocument/2006/relationships/hyperlink" Target="http://www.shanghairanking.com/World-University-Rankings/Bielefeld-University.html" TargetMode="External"/><Relationship Id="rId182" Type="http://schemas.openxmlformats.org/officeDocument/2006/relationships/hyperlink" Target="http://www.shanghairanking.com/World-University-Rankings/University-of-Duesseldorf.html" TargetMode="External"/><Relationship Id="rId187" Type="http://schemas.openxmlformats.org/officeDocument/2006/relationships/hyperlink" Target="http://www.shanghairanking.com/World-University-Rankings/University-of-Minho.html" TargetMode="External"/><Relationship Id="rId1" Type="http://schemas.openxmlformats.org/officeDocument/2006/relationships/hyperlink" Target="http://www.shanghairanking.com/World-University-Rankings/University-of-Cambridge.html" TargetMode="External"/><Relationship Id="rId6" Type="http://schemas.openxmlformats.org/officeDocument/2006/relationships/hyperlink" Target="http://www.shanghairanking.com/World-University-Rankings/University-of-Copenhagen.html" TargetMode="External"/><Relationship Id="rId23" Type="http://schemas.openxmlformats.org/officeDocument/2006/relationships/hyperlink" Target="http://www.shanghairanking.com/World-University-Rankings/Utrecht-University.html" TargetMode="External"/><Relationship Id="rId28" Type="http://schemas.openxmlformats.org/officeDocument/2006/relationships/hyperlink" Target="http://www.shanghairanking.com/World-University-Rankings/Ecole-Normale-Superieure---Paris.html" TargetMode="External"/><Relationship Id="rId49" Type="http://schemas.openxmlformats.org/officeDocument/2006/relationships/hyperlink" Target="http://www.shanghairanking.com/World-University-Rankings/University-of-Leeds.html" TargetMode="External"/><Relationship Id="rId114" Type="http://schemas.openxmlformats.org/officeDocument/2006/relationships/hyperlink" Target="http://www.shanghairanking.com/World-University-Rankings/University-of-Lausanne.html" TargetMode="External"/><Relationship Id="rId119" Type="http://schemas.openxmlformats.org/officeDocument/2006/relationships/hyperlink" Target="http://www.shanghairanking.com/World-University-Rankings/University-of-Pisa.html" TargetMode="External"/><Relationship Id="rId44" Type="http://schemas.openxmlformats.org/officeDocument/2006/relationships/hyperlink" Target="http://www.shanghairanking.com/World-University-Rankings/University-of-Birmingham.html" TargetMode="External"/><Relationship Id="rId60" Type="http://schemas.openxmlformats.org/officeDocument/2006/relationships/hyperlink" Target="http://www.shanghairanking.com/World-University-Rankings/Delft-University-of-Technology.html" TargetMode="External"/><Relationship Id="rId65" Type="http://schemas.openxmlformats.org/officeDocument/2006/relationships/hyperlink" Target="http://www.shanghairanking.com/World-University-Rankings/Sapienza-University-of-Rome.html" TargetMode="External"/><Relationship Id="rId81" Type="http://schemas.openxmlformats.org/officeDocument/2006/relationships/hyperlink" Target="http://www.shanghairanking.com/World-University-Rankings/University-of-Paris-Descartes-(Paris-5).html" TargetMode="External"/><Relationship Id="rId86" Type="http://schemas.openxmlformats.org/officeDocument/2006/relationships/hyperlink" Target="http://www.shanghairanking.com/World-University-Rankings/Aalborg-University.html" TargetMode="External"/><Relationship Id="rId130" Type="http://schemas.openxmlformats.org/officeDocument/2006/relationships/hyperlink" Target="http://www.shanghairanking.com/World-University-Rankings/Hannover-Medical-School.html" TargetMode="External"/><Relationship Id="rId135" Type="http://schemas.openxmlformats.org/officeDocument/2006/relationships/hyperlink" Target="http://www.shanghairanking.com/World-University-Rankings/Paris-Dauphine-University-(Paris-9).html" TargetMode="External"/><Relationship Id="rId151" Type="http://schemas.openxmlformats.org/officeDocument/2006/relationships/hyperlink" Target="http://www.shanghairanking.com/World-University-Rankings/University-of-Liege.html" TargetMode="External"/><Relationship Id="rId156" Type="http://schemas.openxmlformats.org/officeDocument/2006/relationships/hyperlink" Target="http://www.shanghairanking.com/World-University-Rankings/University-of-Pavia.html" TargetMode="External"/><Relationship Id="rId177" Type="http://schemas.openxmlformats.org/officeDocument/2006/relationships/hyperlink" Target="http://www.shanghairanking.com/World-University-Rankings/Technical-University-Darmstadt.html" TargetMode="External"/><Relationship Id="rId198" Type="http://schemas.openxmlformats.org/officeDocument/2006/relationships/hyperlink" Target="http://www.shanghairanking.com/World-University-Rankings/University-of-Stuttgart.html" TargetMode="External"/><Relationship Id="rId172" Type="http://schemas.openxmlformats.org/officeDocument/2006/relationships/hyperlink" Target="http://www.shanghairanking.com/World-University-Rankings/Novosibirsk-State-University.html" TargetMode="External"/><Relationship Id="rId193" Type="http://schemas.openxmlformats.org/officeDocument/2006/relationships/hyperlink" Target="http://www.shanghairanking.com/World-University-Rankings/University-of-Potsdam.html" TargetMode="External"/><Relationship Id="rId202" Type="http://schemas.openxmlformats.org/officeDocument/2006/relationships/hyperlink" Target="http://www.shanghairanking.com/World-University-Rankings/University-of-Turku.html" TargetMode="External"/><Relationship Id="rId207" Type="http://schemas.openxmlformats.org/officeDocument/2006/relationships/hyperlink" Target="http://www.shanghairanking.com/World-University-Rankings/University-Rovira-i-Virgili.html" TargetMode="External"/><Relationship Id="rId13" Type="http://schemas.openxmlformats.org/officeDocument/2006/relationships/hyperlink" Target="http://www.shanghairanking.com/World-University-Rankings/Technical-University-Munich.html" TargetMode="External"/><Relationship Id="rId18" Type="http://schemas.openxmlformats.org/officeDocument/2006/relationships/hyperlink" Target="http://www.shanghairanking.com/World-University-Rankings/University-of-Helsinki.html" TargetMode="External"/><Relationship Id="rId39" Type="http://schemas.openxmlformats.org/officeDocument/2006/relationships/hyperlink" Target="http://www.shanghairanking.com/World-University-Rankings/Radboud-University-Nijmegen.html" TargetMode="External"/><Relationship Id="rId109" Type="http://schemas.openxmlformats.org/officeDocument/2006/relationships/hyperlink" Target="http://www.shanghairanking.com/World-University-Rankings/University-of-East-Anglia.html" TargetMode="External"/><Relationship Id="rId34" Type="http://schemas.openxmlformats.org/officeDocument/2006/relationships/hyperlink" Target="http://www.shanghairanking.com/World-University-Rankings/Aix-Marseille-University.html" TargetMode="External"/><Relationship Id="rId50" Type="http://schemas.openxmlformats.org/officeDocument/2006/relationships/hyperlink" Target="http://www.shanghairanking.com/World-University-Rankings/University-of-Liverpool.html" TargetMode="External"/><Relationship Id="rId55" Type="http://schemas.openxmlformats.org/officeDocument/2006/relationships/hyperlink" Target="http://www.shanghairanking.com/World-University-Rankings/University-of-Wageningen.html" TargetMode="External"/><Relationship Id="rId76" Type="http://schemas.openxmlformats.org/officeDocument/2006/relationships/hyperlink" Target="http://www.shanghairanking.com/World-University-Rankings/University-of-Innsbruck.html" TargetMode="External"/><Relationship Id="rId97" Type="http://schemas.openxmlformats.org/officeDocument/2006/relationships/hyperlink" Target="http://www.shanghairanking.com/World-University-Rankings/Paul-Sabatier-University-(Toulouse-3).html" TargetMode="External"/><Relationship Id="rId104" Type="http://schemas.openxmlformats.org/officeDocument/2006/relationships/hyperlink" Target="http://www.shanghairanking.com/World-University-Rankings/University-of-Antwerp.html" TargetMode="External"/><Relationship Id="rId120" Type="http://schemas.openxmlformats.org/officeDocument/2006/relationships/hyperlink" Target="http://www.shanghairanking.com/World-University-Rankings/University-of-Sussex.html" TargetMode="External"/><Relationship Id="rId125" Type="http://schemas.openxmlformats.org/officeDocument/2006/relationships/hyperlink" Target="http://www.shanghairanking.com/World-University-Rankings/Autonomous-University-of-Barcelona.html" TargetMode="External"/><Relationship Id="rId141" Type="http://schemas.openxmlformats.org/officeDocument/2006/relationships/hyperlink" Target="http://www.shanghairanking.com/World-University-Rankings/Technical-University-of-Berlin.html" TargetMode="External"/><Relationship Id="rId146" Type="http://schemas.openxmlformats.org/officeDocument/2006/relationships/hyperlink" Target="http://www.shanghairanking.com/World-University-Rankings/University-of-Eastern-Finland.html" TargetMode="External"/><Relationship Id="rId167" Type="http://schemas.openxmlformats.org/officeDocument/2006/relationships/hyperlink" Target="http://www.shanghairanking.com/World-University-Rankings/Brunel-University.html" TargetMode="External"/><Relationship Id="rId188" Type="http://schemas.openxmlformats.org/officeDocument/2006/relationships/hyperlink" Target="http://www.shanghairanking.com/World-University-Rankings/University-of-Nice-Sophia-Antipolis.html" TargetMode="External"/><Relationship Id="rId7" Type="http://schemas.openxmlformats.org/officeDocument/2006/relationships/hyperlink" Target="http://www.shanghairanking.com/World-University-Rankings/The-University-of-Manchester.html" TargetMode="External"/><Relationship Id="rId71" Type="http://schemas.openxmlformats.org/officeDocument/2006/relationships/hyperlink" Target="http://www.shanghairanking.com/World-University-Rankings/University-of-Barcelona.html" TargetMode="External"/><Relationship Id="rId92" Type="http://schemas.openxmlformats.org/officeDocument/2006/relationships/hyperlink" Target="http://www.shanghairanking.com/World-University-Rankings/Eindhoven-University-of-Technology.html" TargetMode="External"/><Relationship Id="rId162" Type="http://schemas.openxmlformats.org/officeDocument/2006/relationships/hyperlink" Target="http://www.shanghairanking.com/World-University-Rankings/Aalto-University.html" TargetMode="External"/><Relationship Id="rId183" Type="http://schemas.openxmlformats.org/officeDocument/2006/relationships/hyperlink" Target="http://www.shanghairanking.com/World-University-Rankings/University-of-Ferrara.html" TargetMode="External"/><Relationship Id="rId2" Type="http://schemas.openxmlformats.org/officeDocument/2006/relationships/hyperlink" Target="http://www.shanghairanking.com/World-University-Rankings/University-of-Oxford.html" TargetMode="External"/><Relationship Id="rId29" Type="http://schemas.openxmlformats.org/officeDocument/2006/relationships/hyperlink" Target="http://www.shanghairanking.com/World-University-Rankings/Moscow-State-University.html" TargetMode="External"/><Relationship Id="rId24" Type="http://schemas.openxmlformats.org/officeDocument/2006/relationships/hyperlink" Target="http://www.shanghairanking.com/World-University-Rankings/University-of-Oslo.html" TargetMode="External"/><Relationship Id="rId40" Type="http://schemas.openxmlformats.org/officeDocument/2006/relationships/hyperlink" Target="http://www.shanghairanking.com/World-University-Rankings/The-University-of-Sheffield.html" TargetMode="External"/><Relationship Id="rId45" Type="http://schemas.openxmlformats.org/officeDocument/2006/relationships/hyperlink" Target="http://www.shanghairanking.com/World-University-Rankings/University-of-Bonn.html" TargetMode="External"/><Relationship Id="rId66" Type="http://schemas.openxmlformats.org/officeDocument/2006/relationships/hyperlink" Target="http://www.shanghairanking.com/World-University-Rankings/Technical-University-of-Denmark.html" TargetMode="External"/><Relationship Id="rId87" Type="http://schemas.openxmlformats.org/officeDocument/2006/relationships/hyperlink" Target="http://www.shanghairanking.com/World-University-Rankings/Autonomous-University-of-Madrid.html" TargetMode="External"/><Relationship Id="rId110" Type="http://schemas.openxmlformats.org/officeDocument/2006/relationships/hyperlink" Target="http://www.shanghairanking.com/World-University-Rankings/University-of-Florence.html" TargetMode="External"/><Relationship Id="rId115" Type="http://schemas.openxmlformats.org/officeDocument/2006/relationships/hyperlink" Target="http://www.shanghairanking.com/World-University-Rankings/University-of-Leicester.html" TargetMode="External"/><Relationship Id="rId131" Type="http://schemas.openxmlformats.org/officeDocument/2006/relationships/hyperlink" Target="http://www.shanghairanking.com/World-University-Rankings/Linkoping-University.html" TargetMode="External"/><Relationship Id="rId136" Type="http://schemas.openxmlformats.org/officeDocument/2006/relationships/hyperlink" Target="http://www.shanghairanking.com/World-University-Rankings/Polytechnic-University-of-Catalonia.html" TargetMode="External"/><Relationship Id="rId157" Type="http://schemas.openxmlformats.org/officeDocument/2006/relationships/hyperlink" Target="http://www.shanghairanking.com/World-University-Rankings/University-of-Porto.html" TargetMode="External"/><Relationship Id="rId178" Type="http://schemas.openxmlformats.org/officeDocument/2006/relationships/hyperlink" Target="http://www.shanghairanking.com/World-University-Rankings/University-of-Aveiro.html" TargetMode="External"/><Relationship Id="rId61" Type="http://schemas.openxmlformats.org/officeDocument/2006/relationships/hyperlink" Target="http://www.shanghairanking.com/World-University-Rankings/Joseph-Fourier-University-(Grenoble-1).html" TargetMode="External"/><Relationship Id="rId82" Type="http://schemas.openxmlformats.org/officeDocument/2006/relationships/hyperlink" Target="http://www.shanghairanking.com/World-University-Rankings/University-of-Tuebingen.html" TargetMode="External"/><Relationship Id="rId152" Type="http://schemas.openxmlformats.org/officeDocument/2006/relationships/hyperlink" Target="http://www.shanghairanking.com/World-University-Rankings/University-of-Marburg.html" TargetMode="External"/><Relationship Id="rId173" Type="http://schemas.openxmlformats.org/officeDocument/2006/relationships/hyperlink" Target="http://www.shanghairanking.com/World-University-Rankings/Paris-Sorbonne-University.html" TargetMode="External"/><Relationship Id="rId194" Type="http://schemas.openxmlformats.org/officeDocument/2006/relationships/hyperlink" Target="http://www.shanghairanking.com/World-University-Rankings/University-of-Regensburg.html" TargetMode="External"/><Relationship Id="rId199" Type="http://schemas.openxmlformats.org/officeDocument/2006/relationships/hyperlink" Target="http://www.shanghairanking.com/World-University-Rankings/University-of-Surrey.html" TargetMode="External"/><Relationship Id="rId203" Type="http://schemas.openxmlformats.org/officeDocument/2006/relationships/hyperlink" Target="http://www.shanghairanking.com/World-University-Rankings/University-of-Valencia.html" TargetMode="External"/><Relationship Id="rId208" Type="http://schemas.openxmlformats.org/officeDocument/2006/relationships/hyperlink" Target="http://www.shanghairanking.com/World-University-Rankings/Vienna-University-of-Technology.html" TargetMode="External"/><Relationship Id="rId19" Type="http://schemas.openxmlformats.org/officeDocument/2006/relationships/hyperlink" Target="http://www.shanghairanking.com/World-University-Rankings/University-of-Bristol.html" TargetMode="External"/><Relationship Id="rId14" Type="http://schemas.openxmlformats.org/officeDocument/2006/relationships/hyperlink" Target="http://www.shanghairanking.com/World-University-Rankings/Kings-College-London.html" TargetMode="External"/><Relationship Id="rId30" Type="http://schemas.openxmlformats.org/officeDocument/2006/relationships/hyperlink" Target="http://www.shanghairanking.com/World-University-Rankings/The-Hebrew-University-of-Jerusalem.html" TargetMode="External"/><Relationship Id="rId35" Type="http://schemas.openxmlformats.org/officeDocument/2006/relationships/hyperlink" Target="http://www.shanghairanking.com/World-University-Rankings/Cardiff-University.html" TargetMode="External"/><Relationship Id="rId56" Type="http://schemas.openxmlformats.org/officeDocument/2006/relationships/hyperlink" Target="http://www.shanghairanking.com/World-University-Rankings/University-Paris-Diderot---Paris-7.html" TargetMode="External"/><Relationship Id="rId77" Type="http://schemas.openxmlformats.org/officeDocument/2006/relationships/hyperlink" Target="http://www.shanghairanking.com/World-University-Rankings/University-of-Kiel.html" TargetMode="External"/><Relationship Id="rId100" Type="http://schemas.openxmlformats.org/officeDocument/2006/relationships/hyperlink" Target="http://www.shanghairanking.com/World-University-Rankings/Swedish-University-of-Agricultural-Sciences.html" TargetMode="External"/><Relationship Id="rId105" Type="http://schemas.openxmlformats.org/officeDocument/2006/relationships/hyperlink" Target="http://www.shanghairanking.com/World-University-Rankings/University-of-Belgrade.html" TargetMode="External"/><Relationship Id="rId126" Type="http://schemas.openxmlformats.org/officeDocument/2006/relationships/hyperlink" Target="http://www.shanghairanking.com/World-University-Rankings/Complutense-University-of-Madrid.html" TargetMode="External"/><Relationship Id="rId147" Type="http://schemas.openxmlformats.org/officeDocument/2006/relationships/hyperlink" Target="http://www.shanghairanking.com/World-University-Rankings/University-of-Fribourg.html" TargetMode="External"/><Relationship Id="rId168" Type="http://schemas.openxmlformats.org/officeDocument/2006/relationships/hyperlink" Target="http://www.shanghairanking.com/World-University-Rankings/Istanbul-University.html" TargetMode="External"/><Relationship Id="rId8" Type="http://schemas.openxmlformats.org/officeDocument/2006/relationships/hyperlink" Target="http://www.shanghairanking.com/World-University-Rankings/Pierre-and-Marie--Curie-University---Paris-6.html" TargetMode="External"/><Relationship Id="rId51" Type="http://schemas.openxmlformats.org/officeDocument/2006/relationships/hyperlink" Target="http://www.shanghairanking.com/World-University-Rankings/University-of-Muenster.html" TargetMode="External"/><Relationship Id="rId72" Type="http://schemas.openxmlformats.org/officeDocument/2006/relationships/hyperlink" Target="http://www.shanghairanking.com/World-University-Rankings/University-of-Bordeaux.html" TargetMode="External"/><Relationship Id="rId93" Type="http://schemas.openxmlformats.org/officeDocument/2006/relationships/hyperlink" Target="http://www.shanghairanking.com/World-University-Rankings/Karlsruhe-Institute-of-Technology-(KIT).html" TargetMode="External"/><Relationship Id="rId98" Type="http://schemas.openxmlformats.org/officeDocument/2006/relationships/hyperlink" Target="http://www.shanghairanking.com/World-University-Rankings/Polytechnic-Institute-of-Milan.html" TargetMode="External"/><Relationship Id="rId121" Type="http://schemas.openxmlformats.org/officeDocument/2006/relationships/hyperlink" Target="http://www.shanghairanking.com/World-University-Rankings/University-of-Turin.html" TargetMode="External"/><Relationship Id="rId142" Type="http://schemas.openxmlformats.org/officeDocument/2006/relationships/hyperlink" Target="http://www.shanghairanking.com/World-University-Rankings/The-University-of-Reading.html" TargetMode="External"/><Relationship Id="rId163" Type="http://schemas.openxmlformats.org/officeDocument/2006/relationships/hyperlink" Target="http://www.shanghairanking.com/World-University-Rankings/Aristotle-University-of-Thessaloniki.html" TargetMode="External"/><Relationship Id="rId184" Type="http://schemas.openxmlformats.org/officeDocument/2006/relationships/hyperlink" Target="http://www.shanghairanking.com/World-University-Rankings/University-of-Hannover.html" TargetMode="External"/><Relationship Id="rId189" Type="http://schemas.openxmlformats.org/officeDocument/2006/relationships/hyperlink" Target="http://www.shanghairanking.com/World-University-Rankings/University-of-Oulu.html" TargetMode="External"/><Relationship Id="rId3" Type="http://schemas.openxmlformats.org/officeDocument/2006/relationships/hyperlink" Target="http://www.shanghairanking.com/World-University-Rankings/University-College-London.html" TargetMode="External"/><Relationship Id="rId25" Type="http://schemas.openxmlformats.org/officeDocument/2006/relationships/hyperlink" Target="http://www.shanghairanking.com/World-University-Rankings/Technion-Israel-Institute-of-Technology.html" TargetMode="External"/><Relationship Id="rId46" Type="http://schemas.openxmlformats.org/officeDocument/2006/relationships/hyperlink" Target="http://www.shanghairanking.com/World-University-Rankings/University-of-Frankfurt.html" TargetMode="External"/><Relationship Id="rId67" Type="http://schemas.openxmlformats.org/officeDocument/2006/relationships/hyperlink" Target="http://www.shanghairanking.com/World-University-Rankings/Tel-Aviv-University.html" TargetMode="External"/><Relationship Id="rId116" Type="http://schemas.openxmlformats.org/officeDocument/2006/relationships/hyperlink" Target="http://www.shanghairanking.com/World-University-Rankings/University-of-Lorraine.html" TargetMode="External"/><Relationship Id="rId137" Type="http://schemas.openxmlformats.org/officeDocument/2006/relationships/hyperlink" Target="http://www.shanghairanking.com/World-University-Rankings/Polytechnic-University-of-Valencia.html" TargetMode="External"/><Relationship Id="rId158" Type="http://schemas.openxmlformats.org/officeDocument/2006/relationships/hyperlink" Target="http://www.shanghairanking.com/World-University-Rankings/University-of-Santiago-Compostela.html" TargetMode="External"/><Relationship Id="rId20" Type="http://schemas.openxmlformats.org/officeDocument/2006/relationships/hyperlink" Target="http://www.shanghairanking.com/World-University-Rankings/Uppsala-University.html" TargetMode="External"/><Relationship Id="rId41" Type="http://schemas.openxmlformats.org/officeDocument/2006/relationships/hyperlink" Target="http://www.shanghairanking.com/World-University-Rankings/University-of-Amsterdam.html" TargetMode="External"/><Relationship Id="rId62" Type="http://schemas.openxmlformats.org/officeDocument/2006/relationships/hyperlink" Target="http://www.shanghairanking.com/World-University-Rankings/London-School-of-Economics-and-Political-Science.html" TargetMode="External"/><Relationship Id="rId83" Type="http://schemas.openxmlformats.org/officeDocument/2006/relationships/hyperlink" Target="http://www.shanghairanking.com/World-University-Rankings/University-of-Vienna.html" TargetMode="External"/><Relationship Id="rId88" Type="http://schemas.openxmlformats.org/officeDocument/2006/relationships/hyperlink" Target="http://www.shanghairanking.com/World-University-Rankings/Chalmers-University-of-Technology.html" TargetMode="External"/><Relationship Id="rId111" Type="http://schemas.openxmlformats.org/officeDocument/2006/relationships/hyperlink" Target="http://www.shanghairanking.com/World-University-Rankings/University-of-Granada.html" TargetMode="External"/><Relationship Id="rId132" Type="http://schemas.openxmlformats.org/officeDocument/2006/relationships/hyperlink" Target="http://www.shanghairanking.com/World-University-Rankings/National-and-Kapodistrian-University-of-Athens.html" TargetMode="External"/><Relationship Id="rId153" Type="http://schemas.openxmlformats.org/officeDocument/2006/relationships/hyperlink" Target="http://www.shanghairanking.com/World-University-Rankings/University-of-Milan---Bicocca.html" TargetMode="External"/><Relationship Id="rId174" Type="http://schemas.openxmlformats.org/officeDocument/2006/relationships/hyperlink" Target="http://www.shanghairanking.com/World-University-Rankings/Scuola-Normale-Superiore---Pisa.html" TargetMode="External"/><Relationship Id="rId179" Type="http://schemas.openxmlformats.org/officeDocument/2006/relationships/hyperlink" Target="http://www.shanghairanking.com/World-University-Rankings/University-of-Bayreuth.html" TargetMode="External"/><Relationship Id="rId195" Type="http://schemas.openxmlformats.org/officeDocument/2006/relationships/hyperlink" Target="http://www.shanghairanking.com/World-University-Rankings/University-of-Roma---Tor-Vergata.html" TargetMode="External"/><Relationship Id="rId209" Type="http://schemas.openxmlformats.org/officeDocument/2006/relationships/hyperlink" Target="http://www.shanghairanking.com/World-University-Rankings/Vita-Salute-San-Raffaele-University.html" TargetMode="External"/><Relationship Id="rId190" Type="http://schemas.openxmlformats.org/officeDocument/2006/relationships/hyperlink" Target="http://www.shanghairanking.com/World-University-Rankings/University-of-Palermo.html" TargetMode="External"/><Relationship Id="rId204" Type="http://schemas.openxmlformats.org/officeDocument/2006/relationships/hyperlink" Target="http://www.shanghairanking.com/World-University-Rankings/University-of-Versailles-Saint-Quentin-en-Yvelines.html" TargetMode="External"/><Relationship Id="rId15" Type="http://schemas.openxmlformats.org/officeDocument/2006/relationships/hyperlink" Target="http://www.shanghairanking.com/World-University-Rankings/University-of-Munich.html" TargetMode="External"/><Relationship Id="rId36" Type="http://schemas.openxmlformats.org/officeDocument/2006/relationships/hyperlink" Target="http://www.shanghairanking.com/World-University-Rankings/Erasmus-University.html" TargetMode="External"/><Relationship Id="rId57" Type="http://schemas.openxmlformats.org/officeDocument/2006/relationships/hyperlink" Target="http://www.shanghairanking.com/World-University-Rankings/VU-University-Amsterdam.html" TargetMode="External"/><Relationship Id="rId106" Type="http://schemas.openxmlformats.org/officeDocument/2006/relationships/hyperlink" Target="http://www.shanghairanking.com/World-University-Rankings/University-of-Bergen.html" TargetMode="External"/><Relationship Id="rId127" Type="http://schemas.openxmlformats.org/officeDocument/2006/relationships/hyperlink" Target="http://www.shanghairanking.com/World-University-Rankings/Ecole-Normale-Superieure---Lyon.html" TargetMode="External"/><Relationship Id="rId10" Type="http://schemas.openxmlformats.org/officeDocument/2006/relationships/hyperlink" Target="http://www.shanghairanking.com/World-University-Rankings/Karolinska-Institute.html" TargetMode="External"/><Relationship Id="rId31" Type="http://schemas.openxmlformats.org/officeDocument/2006/relationships/hyperlink" Target="http://www.shanghairanking.com/World-University-Rankings/Swiss-Federal-Institute-of-Technology-Lausanne.html" TargetMode="External"/><Relationship Id="rId52" Type="http://schemas.openxmlformats.org/officeDocument/2006/relationships/hyperlink" Target="http://www.shanghairanking.com/World-University-Rankings/University-of-Nottingham.html" TargetMode="External"/><Relationship Id="rId73" Type="http://schemas.openxmlformats.org/officeDocument/2006/relationships/hyperlink" Target="http://www.shanghairanking.com/World-University-Rankings/University-of-Erlangen-Nuremberg.html" TargetMode="External"/><Relationship Id="rId78" Type="http://schemas.openxmlformats.org/officeDocument/2006/relationships/hyperlink" Target="http://www.shanghairanking.com/World-University-Rankings/University-of-Leipzig.html" TargetMode="External"/><Relationship Id="rId94" Type="http://schemas.openxmlformats.org/officeDocument/2006/relationships/hyperlink" Target="http://www.shanghairanking.com/World-University-Rankings/KTH-Royal-Institute-of-Technology.html" TargetMode="External"/><Relationship Id="rId99" Type="http://schemas.openxmlformats.org/officeDocument/2006/relationships/hyperlink" Target="http://www.shanghairanking.com/World-University-Rankings/RWTH-Aachen-University.html" TargetMode="External"/><Relationship Id="rId101" Type="http://schemas.openxmlformats.org/officeDocument/2006/relationships/hyperlink" Target="http://www.shanghairanking.com/World-University-Rankings/The-University-of-Dundee.html" TargetMode="External"/><Relationship Id="rId122" Type="http://schemas.openxmlformats.org/officeDocument/2006/relationships/hyperlink" Target="http://www.shanghairanking.com/World-University-Rankings/University-of-Ulm.html" TargetMode="External"/><Relationship Id="rId143" Type="http://schemas.openxmlformats.org/officeDocument/2006/relationships/hyperlink" Target="http://www.shanghairanking.com/World-University-Rankings/Umea-University.html" TargetMode="External"/><Relationship Id="rId148" Type="http://schemas.openxmlformats.org/officeDocument/2006/relationships/hyperlink" Target="http://www.shanghairanking.com/World-University-Rankings/University-of-Giessen.html" TargetMode="External"/><Relationship Id="rId164" Type="http://schemas.openxmlformats.org/officeDocument/2006/relationships/hyperlink" Target="http://www.shanghairanking.com/World-University-Rankings/Bangor-University.html" TargetMode="External"/><Relationship Id="rId169" Type="http://schemas.openxmlformats.org/officeDocument/2006/relationships/hyperlink" Target="http://www.shanghairanking.com/World-University-Rankings/Jagiellonian-University.html" TargetMode="External"/><Relationship Id="rId185" Type="http://schemas.openxmlformats.org/officeDocument/2006/relationships/hyperlink" Target="http://www.shanghairanking.com/World-University-Rankings/University-of-Konstanz.html" TargetMode="External"/><Relationship Id="rId4" Type="http://schemas.openxmlformats.org/officeDocument/2006/relationships/hyperlink" Target="http://www.shanghairanking.com/World-University-Rankings/Swiss-Federal-Institute-of-Technology-Zurich.html" TargetMode="External"/><Relationship Id="rId9" Type="http://schemas.openxmlformats.org/officeDocument/2006/relationships/hyperlink" Target="http://www.shanghairanking.com/World-University-Rankings/The-University-of-Edinburgh.html" TargetMode="External"/><Relationship Id="rId180" Type="http://schemas.openxmlformats.org/officeDocument/2006/relationships/hyperlink" Target="http://www.shanghairanking.com/World-University-Rankings/University-of-Bremen.html" TargetMode="External"/><Relationship Id="rId210" Type="http://schemas.openxmlformats.org/officeDocument/2006/relationships/table" Target="../tables/table3.xml"/><Relationship Id="rId26" Type="http://schemas.openxmlformats.org/officeDocument/2006/relationships/hyperlink" Target="http://www.shanghairanking.com/World-University-Rankings/University-of-Groningen.html" TargetMode="External"/><Relationship Id="rId47" Type="http://schemas.openxmlformats.org/officeDocument/2006/relationships/hyperlink" Target="http://www.shanghairanking.com/World-University-Rankings/University-of-Freiburg.html" TargetMode="External"/><Relationship Id="rId68" Type="http://schemas.openxmlformats.org/officeDocument/2006/relationships/hyperlink" Target="http://www.shanghairanking.com/World-University-Rankings/Trinity-College-Dublin.html" TargetMode="External"/><Relationship Id="rId89" Type="http://schemas.openxmlformats.org/officeDocument/2006/relationships/hyperlink" Target="http://www.shanghairanking.com/World-University-Rankings/Charles-University-in-Prague.html" TargetMode="External"/><Relationship Id="rId112" Type="http://schemas.openxmlformats.org/officeDocument/2006/relationships/hyperlink" Target="http://www.shanghairanking.com/World-University-Rankings/University-of-Hamburg.html" TargetMode="External"/><Relationship Id="rId133" Type="http://schemas.openxmlformats.org/officeDocument/2006/relationships/hyperlink" Target="http://www.shanghairanking.com/World-University-Rankings/National-University-of-Ireland-Galway.html" TargetMode="External"/><Relationship Id="rId154" Type="http://schemas.openxmlformats.org/officeDocument/2006/relationships/hyperlink" Target="http://www.shanghairanking.com/World-University-Rankings/University-of-Montpellier.html" TargetMode="External"/><Relationship Id="rId175" Type="http://schemas.openxmlformats.org/officeDocument/2006/relationships/hyperlink" Target="http://www.shanghairanking.com/World-University-Rankings/St-Georges-Hospital-Medical-School.html" TargetMode="External"/><Relationship Id="rId196" Type="http://schemas.openxmlformats.org/officeDocument/2006/relationships/hyperlink" Target="http://www.shanghairanking.com/World-University-Rankings/University-of-Rostock.html" TargetMode="External"/><Relationship Id="rId200" Type="http://schemas.openxmlformats.org/officeDocument/2006/relationships/hyperlink" Target="http://www.shanghairanking.com/World-University-Rankings/University-of-Tartu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topLeftCell="A13" workbookViewId="0">
      <selection activeCell="K2" sqref="K2"/>
    </sheetView>
  </sheetViews>
  <sheetFormatPr defaultRowHeight="15" x14ac:dyDescent="0.25"/>
  <cols>
    <col min="1" max="1" width="11" customWidth="1"/>
    <col min="2" max="2" width="81.140625" bestFit="1" customWidth="1"/>
    <col min="3" max="3" width="18" customWidth="1"/>
    <col min="4" max="4" width="24.5703125" bestFit="1" customWidth="1"/>
    <col min="5" max="5" width="70.42578125" bestFit="1" customWidth="1"/>
    <col min="6" max="6" width="13.5703125" customWidth="1"/>
    <col min="7" max="7" width="81.140625" bestFit="1" customWidth="1"/>
    <col min="8" max="8" width="58.85546875" bestFit="1" customWidth="1"/>
    <col min="9" max="9" width="58.85546875" customWidth="1"/>
    <col min="10" max="10" width="56.42578125" bestFit="1" customWidth="1"/>
    <col min="11" max="11" width="81.140625" bestFit="1" customWidth="1"/>
    <col min="12" max="12" width="15.28515625" customWidth="1"/>
    <col min="13" max="13" width="16.42578125" customWidth="1"/>
    <col min="14" max="14" width="17.28515625" customWidth="1"/>
  </cols>
  <sheetData>
    <row r="1" spans="1:14" x14ac:dyDescent="0.25">
      <c r="A1" t="s">
        <v>2146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2145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20</v>
      </c>
      <c r="L2">
        <v>0</v>
      </c>
      <c r="M2">
        <v>3</v>
      </c>
      <c r="N2">
        <v>1062</v>
      </c>
    </row>
    <row r="3" spans="1:14" x14ac:dyDescent="0.25">
      <c r="A3">
        <v>1</v>
      </c>
      <c r="B3" t="s">
        <v>21</v>
      </c>
      <c r="C3" t="s">
        <v>13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J3" t="s">
        <v>27</v>
      </c>
      <c r="K3" t="s">
        <v>28</v>
      </c>
      <c r="L3">
        <v>0</v>
      </c>
      <c r="M3">
        <v>1</v>
      </c>
      <c r="N3">
        <v>88</v>
      </c>
    </row>
    <row r="4" spans="1:14" x14ac:dyDescent="0.25">
      <c r="A4">
        <v>2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J4" t="s">
        <v>36</v>
      </c>
      <c r="K4" t="s">
        <v>37</v>
      </c>
      <c r="L4">
        <v>0</v>
      </c>
      <c r="M4">
        <v>0</v>
      </c>
      <c r="N4">
        <v>101</v>
      </c>
    </row>
    <row r="5" spans="1:14" x14ac:dyDescent="0.25">
      <c r="A5">
        <v>3</v>
      </c>
      <c r="B5" t="s">
        <v>38</v>
      </c>
      <c r="C5" t="s">
        <v>13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2154</v>
      </c>
      <c r="J5" t="s">
        <v>44</v>
      </c>
      <c r="K5" t="s">
        <v>45</v>
      </c>
      <c r="L5">
        <v>0</v>
      </c>
      <c r="M5">
        <v>150</v>
      </c>
      <c r="N5">
        <v>1062</v>
      </c>
    </row>
    <row r="6" spans="1:14" x14ac:dyDescent="0.25">
      <c r="A6">
        <v>4</v>
      </c>
      <c r="B6" t="s">
        <v>46</v>
      </c>
      <c r="C6" t="s">
        <v>13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J6" t="s">
        <v>52</v>
      </c>
      <c r="K6" t="s">
        <v>53</v>
      </c>
      <c r="L6">
        <v>0</v>
      </c>
      <c r="M6">
        <v>10</v>
      </c>
      <c r="N6">
        <v>1062</v>
      </c>
    </row>
    <row r="7" spans="1:14" x14ac:dyDescent="0.25">
      <c r="A7">
        <v>5</v>
      </c>
      <c r="B7" t="s">
        <v>54</v>
      </c>
      <c r="C7" t="s">
        <v>13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J7" t="s">
        <v>60</v>
      </c>
      <c r="K7" t="s">
        <v>61</v>
      </c>
      <c r="L7">
        <v>0</v>
      </c>
      <c r="M7">
        <v>2</v>
      </c>
      <c r="N7">
        <v>41</v>
      </c>
    </row>
    <row r="8" spans="1:14" x14ac:dyDescent="0.25">
      <c r="A8">
        <v>6</v>
      </c>
      <c r="B8" t="s">
        <v>62</v>
      </c>
      <c r="C8" t="s">
        <v>13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J8" t="s">
        <v>68</v>
      </c>
      <c r="K8" t="s">
        <v>69</v>
      </c>
      <c r="L8">
        <v>0</v>
      </c>
      <c r="M8">
        <v>3</v>
      </c>
      <c r="N8">
        <v>88</v>
      </c>
    </row>
    <row r="9" spans="1:14" x14ac:dyDescent="0.25">
      <c r="A9">
        <v>7</v>
      </c>
      <c r="B9" t="s">
        <v>70</v>
      </c>
      <c r="C9" t="s">
        <v>13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J9" t="s">
        <v>76</v>
      </c>
      <c r="K9" t="s">
        <v>77</v>
      </c>
      <c r="L9">
        <v>0</v>
      </c>
      <c r="M9">
        <v>9801</v>
      </c>
      <c r="N9">
        <v>1002</v>
      </c>
    </row>
    <row r="10" spans="1:14" x14ac:dyDescent="0.25">
      <c r="A10">
        <v>8</v>
      </c>
      <c r="B10" t="s">
        <v>78</v>
      </c>
      <c r="C10" t="s">
        <v>13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t="s">
        <v>2149</v>
      </c>
      <c r="J10" t="s">
        <v>84</v>
      </c>
      <c r="K10" t="s">
        <v>85</v>
      </c>
      <c r="L10">
        <v>0</v>
      </c>
      <c r="M10">
        <v>9801</v>
      </c>
      <c r="N10">
        <v>1062</v>
      </c>
    </row>
    <row r="11" spans="1:14" x14ac:dyDescent="0.25">
      <c r="A11">
        <v>9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J11" t="s">
        <v>93</v>
      </c>
      <c r="K11" t="s">
        <v>94</v>
      </c>
      <c r="L11">
        <v>0</v>
      </c>
      <c r="M11">
        <v>39</v>
      </c>
      <c r="N11">
        <v>1062</v>
      </c>
    </row>
    <row r="12" spans="1:14" x14ac:dyDescent="0.25">
      <c r="A12">
        <v>10</v>
      </c>
      <c r="B12" t="s">
        <v>95</v>
      </c>
      <c r="C12" t="s">
        <v>13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J12" t="s">
        <v>101</v>
      </c>
      <c r="K12" t="s">
        <v>102</v>
      </c>
      <c r="L12">
        <v>0</v>
      </c>
      <c r="M12">
        <v>17</v>
      </c>
      <c r="N12">
        <v>1062</v>
      </c>
    </row>
    <row r="13" spans="1:14" x14ac:dyDescent="0.25">
      <c r="A13">
        <v>11</v>
      </c>
      <c r="B13" t="s">
        <v>103</v>
      </c>
      <c r="C13" t="s">
        <v>13</v>
      </c>
      <c r="D13" t="s">
        <v>104</v>
      </c>
      <c r="E13" t="s">
        <v>64</v>
      </c>
      <c r="F13" t="s">
        <v>89</v>
      </c>
      <c r="G13" t="s">
        <v>66</v>
      </c>
      <c r="H13" t="s">
        <v>105</v>
      </c>
      <c r="I13" t="s">
        <v>2156</v>
      </c>
      <c r="J13" t="s">
        <v>106</v>
      </c>
      <c r="K13" t="s">
        <v>107</v>
      </c>
      <c r="L13">
        <v>0</v>
      </c>
      <c r="M13">
        <v>39</v>
      </c>
      <c r="N13">
        <v>1479</v>
      </c>
    </row>
    <row r="14" spans="1:14" x14ac:dyDescent="0.25">
      <c r="A14">
        <v>12</v>
      </c>
      <c r="B14" t="s">
        <v>108</v>
      </c>
      <c r="C14" t="s">
        <v>13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J14" t="s">
        <v>114</v>
      </c>
      <c r="K14" t="s">
        <v>115</v>
      </c>
      <c r="L14">
        <v>0</v>
      </c>
      <c r="M14">
        <v>27</v>
      </c>
      <c r="N14">
        <v>88</v>
      </c>
    </row>
    <row r="15" spans="1:14" x14ac:dyDescent="0.25">
      <c r="A15">
        <v>13</v>
      </c>
      <c r="B15" t="s">
        <v>116</v>
      </c>
      <c r="C15" t="s">
        <v>30</v>
      </c>
      <c r="D15" t="s">
        <v>117</v>
      </c>
      <c r="E15" t="s">
        <v>118</v>
      </c>
      <c r="F15" t="s">
        <v>33</v>
      </c>
      <c r="G15" t="s">
        <v>119</v>
      </c>
      <c r="H15" t="s">
        <v>35</v>
      </c>
      <c r="J15" t="s">
        <v>120</v>
      </c>
      <c r="K15" t="s">
        <v>121</v>
      </c>
      <c r="L15">
        <v>0</v>
      </c>
      <c r="M15">
        <v>0</v>
      </c>
      <c r="N15">
        <v>312</v>
      </c>
    </row>
    <row r="16" spans="1:14" x14ac:dyDescent="0.25">
      <c r="A16">
        <v>14</v>
      </c>
      <c r="B16" t="s">
        <v>122</v>
      </c>
      <c r="C16" t="s">
        <v>13</v>
      </c>
      <c r="D16" t="s">
        <v>123</v>
      </c>
      <c r="E16" t="s">
        <v>89</v>
      </c>
      <c r="F16" t="s">
        <v>89</v>
      </c>
      <c r="G16" t="s">
        <v>91</v>
      </c>
      <c r="H16" t="s">
        <v>105</v>
      </c>
      <c r="I16" t="s">
        <v>2156</v>
      </c>
      <c r="J16" t="s">
        <v>124</v>
      </c>
      <c r="K16" t="s">
        <v>125</v>
      </c>
      <c r="L16">
        <v>0</v>
      </c>
      <c r="M16">
        <v>9801</v>
      </c>
      <c r="N16">
        <v>88</v>
      </c>
    </row>
    <row r="17" spans="1:14" x14ac:dyDescent="0.25">
      <c r="A17">
        <v>15</v>
      </c>
      <c r="B17" t="s">
        <v>126</v>
      </c>
      <c r="C17" t="s">
        <v>13</v>
      </c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J17" t="s">
        <v>132</v>
      </c>
      <c r="K17" t="s">
        <v>133</v>
      </c>
      <c r="L17">
        <v>0</v>
      </c>
      <c r="M17">
        <v>1</v>
      </c>
      <c r="N17">
        <v>88</v>
      </c>
    </row>
    <row r="18" spans="1:14" x14ac:dyDescent="0.25">
      <c r="A18">
        <v>16</v>
      </c>
      <c r="B18" t="s">
        <v>134</v>
      </c>
      <c r="C18" t="s">
        <v>13</v>
      </c>
      <c r="D18" t="s">
        <v>135</v>
      </c>
      <c r="E18" t="s">
        <v>136</v>
      </c>
      <c r="F18" t="s">
        <v>137</v>
      </c>
      <c r="G18" t="s">
        <v>138</v>
      </c>
      <c r="H18" t="s">
        <v>139</v>
      </c>
      <c r="J18" t="s">
        <v>140</v>
      </c>
      <c r="K18" t="s">
        <v>141</v>
      </c>
      <c r="L18">
        <v>0</v>
      </c>
      <c r="M18">
        <v>7</v>
      </c>
      <c r="N18">
        <v>88</v>
      </c>
    </row>
    <row r="19" spans="1:14" x14ac:dyDescent="0.25">
      <c r="A19">
        <v>17</v>
      </c>
      <c r="B19" t="s">
        <v>142</v>
      </c>
      <c r="C19" t="s">
        <v>13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J19" t="s">
        <v>148</v>
      </c>
      <c r="K19" t="s">
        <v>149</v>
      </c>
      <c r="L19">
        <v>0</v>
      </c>
      <c r="M19">
        <v>481</v>
      </c>
      <c r="N19">
        <v>1062</v>
      </c>
    </row>
    <row r="20" spans="1:14" x14ac:dyDescent="0.25">
      <c r="A20">
        <v>18</v>
      </c>
      <c r="B20" t="s">
        <v>150</v>
      </c>
      <c r="C20" t="s">
        <v>87</v>
      </c>
      <c r="D20" t="s">
        <v>151</v>
      </c>
      <c r="E20" t="s">
        <v>152</v>
      </c>
      <c r="F20" t="s">
        <v>153</v>
      </c>
      <c r="G20" t="s">
        <v>154</v>
      </c>
      <c r="H20" t="s">
        <v>155</v>
      </c>
      <c r="J20" t="s">
        <v>156</v>
      </c>
      <c r="K20" t="s">
        <v>157</v>
      </c>
      <c r="L20">
        <v>0</v>
      </c>
      <c r="M20">
        <v>21</v>
      </c>
      <c r="N20">
        <v>3</v>
      </c>
    </row>
    <row r="21" spans="1:14" x14ac:dyDescent="0.25">
      <c r="A21">
        <v>19</v>
      </c>
      <c r="B21" t="s">
        <v>158</v>
      </c>
      <c r="C21" t="s">
        <v>13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J21" t="s">
        <v>164</v>
      </c>
      <c r="K21" t="s">
        <v>165</v>
      </c>
      <c r="L21">
        <v>0</v>
      </c>
      <c r="M21">
        <v>17</v>
      </c>
      <c r="N21">
        <v>88</v>
      </c>
    </row>
    <row r="22" spans="1:14" x14ac:dyDescent="0.25">
      <c r="A22">
        <v>20</v>
      </c>
      <c r="B22" t="s">
        <v>166</v>
      </c>
      <c r="C22" t="s">
        <v>13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J22" t="s">
        <v>172</v>
      </c>
      <c r="K22" t="s">
        <v>173</v>
      </c>
      <c r="L22">
        <v>0</v>
      </c>
      <c r="M22">
        <v>4</v>
      </c>
      <c r="N22">
        <v>88</v>
      </c>
    </row>
    <row r="23" spans="1:14" x14ac:dyDescent="0.25">
      <c r="A23">
        <v>21</v>
      </c>
      <c r="B23" t="s">
        <v>174</v>
      </c>
      <c r="C23" t="s">
        <v>13</v>
      </c>
      <c r="D23" t="s">
        <v>175</v>
      </c>
      <c r="E23" t="s">
        <v>176</v>
      </c>
      <c r="F23" t="s">
        <v>177</v>
      </c>
      <c r="G23" t="s">
        <v>178</v>
      </c>
      <c r="H23" t="s">
        <v>179</v>
      </c>
      <c r="J23" t="s">
        <v>180</v>
      </c>
      <c r="K23" t="s">
        <v>181</v>
      </c>
      <c r="L23">
        <v>0</v>
      </c>
      <c r="M23">
        <v>4</v>
      </c>
      <c r="N23">
        <v>144</v>
      </c>
    </row>
    <row r="24" spans="1:14" x14ac:dyDescent="0.25">
      <c r="A24">
        <v>22</v>
      </c>
      <c r="B24" t="s">
        <v>182</v>
      </c>
      <c r="C24" t="s">
        <v>13</v>
      </c>
      <c r="D24" t="s">
        <v>183</v>
      </c>
      <c r="E24" t="s">
        <v>184</v>
      </c>
      <c r="F24" t="s">
        <v>160</v>
      </c>
      <c r="G24" t="s">
        <v>185</v>
      </c>
      <c r="H24" t="s">
        <v>186</v>
      </c>
      <c r="J24" t="s">
        <v>187</v>
      </c>
      <c r="K24" t="s">
        <v>188</v>
      </c>
      <c r="L24">
        <v>0</v>
      </c>
      <c r="M24">
        <v>11</v>
      </c>
      <c r="N24">
        <v>24</v>
      </c>
    </row>
    <row r="25" spans="1:14" x14ac:dyDescent="0.25">
      <c r="A25">
        <v>23</v>
      </c>
      <c r="B25" t="s">
        <v>189</v>
      </c>
      <c r="C25" t="s">
        <v>13</v>
      </c>
      <c r="D25" t="s">
        <v>190</v>
      </c>
      <c r="E25" t="s">
        <v>191</v>
      </c>
      <c r="F25" t="s">
        <v>192</v>
      </c>
      <c r="G25" t="s">
        <v>193</v>
      </c>
      <c r="H25" t="s">
        <v>194</v>
      </c>
      <c r="J25" t="s">
        <v>195</v>
      </c>
      <c r="K25" t="s">
        <v>196</v>
      </c>
      <c r="L25">
        <v>0</v>
      </c>
      <c r="M25">
        <v>0</v>
      </c>
      <c r="N25">
        <v>11</v>
      </c>
    </row>
    <row r="26" spans="1:14" x14ac:dyDescent="0.25">
      <c r="A26">
        <v>24</v>
      </c>
      <c r="B26" t="s">
        <v>197</v>
      </c>
      <c r="C26" t="s">
        <v>13</v>
      </c>
      <c r="D26" t="s">
        <v>198</v>
      </c>
      <c r="E26" t="s">
        <v>199</v>
      </c>
      <c r="F26" t="s">
        <v>200</v>
      </c>
      <c r="G26" t="s">
        <v>201</v>
      </c>
      <c r="H26" t="s">
        <v>202</v>
      </c>
      <c r="J26" t="s">
        <v>203</v>
      </c>
      <c r="K26" t="s">
        <v>204</v>
      </c>
      <c r="L26">
        <v>0</v>
      </c>
      <c r="M26">
        <v>16</v>
      </c>
      <c r="N26">
        <v>88</v>
      </c>
    </row>
    <row r="27" spans="1:14" x14ac:dyDescent="0.25">
      <c r="A27">
        <v>25</v>
      </c>
      <c r="B27" t="s">
        <v>205</v>
      </c>
      <c r="C27" t="s">
        <v>13</v>
      </c>
      <c r="D27" t="s">
        <v>206</v>
      </c>
      <c r="E27" t="s">
        <v>207</v>
      </c>
      <c r="F27" t="s">
        <v>97</v>
      </c>
      <c r="G27" t="s">
        <v>208</v>
      </c>
      <c r="H27" t="s">
        <v>209</v>
      </c>
      <c r="J27" t="s">
        <v>210</v>
      </c>
      <c r="K27" t="s">
        <v>211</v>
      </c>
      <c r="L27">
        <v>0</v>
      </c>
      <c r="M27">
        <v>4</v>
      </c>
      <c r="N27">
        <v>88</v>
      </c>
    </row>
    <row r="28" spans="1:14" x14ac:dyDescent="0.25">
      <c r="A28">
        <v>26</v>
      </c>
      <c r="B28" t="s">
        <v>212</v>
      </c>
      <c r="C28" t="s">
        <v>87</v>
      </c>
      <c r="D28" t="s">
        <v>213</v>
      </c>
      <c r="E28" t="s">
        <v>214</v>
      </c>
      <c r="F28" t="s">
        <v>153</v>
      </c>
      <c r="G28" t="s">
        <v>215</v>
      </c>
      <c r="H28" t="s">
        <v>155</v>
      </c>
      <c r="J28" t="s">
        <v>216</v>
      </c>
      <c r="K28" t="s">
        <v>217</v>
      </c>
      <c r="L28">
        <v>0</v>
      </c>
      <c r="M28">
        <v>3</v>
      </c>
      <c r="N28">
        <v>88</v>
      </c>
    </row>
    <row r="29" spans="1:14" x14ac:dyDescent="0.25">
      <c r="A29">
        <v>27</v>
      </c>
      <c r="B29" t="s">
        <v>218</v>
      </c>
      <c r="C29" t="s">
        <v>13</v>
      </c>
      <c r="D29" t="s">
        <v>219</v>
      </c>
      <c r="E29" t="s">
        <v>110</v>
      </c>
      <c r="F29" t="s">
        <v>220</v>
      </c>
      <c r="G29" t="s">
        <v>112</v>
      </c>
      <c r="H29" t="s">
        <v>221</v>
      </c>
      <c r="J29" t="s">
        <v>222</v>
      </c>
      <c r="K29" t="s">
        <v>223</v>
      </c>
      <c r="L29">
        <v>0</v>
      </c>
      <c r="M29">
        <v>0</v>
      </c>
      <c r="N29">
        <v>88</v>
      </c>
    </row>
    <row r="30" spans="1:14" x14ac:dyDescent="0.25">
      <c r="A30">
        <v>28</v>
      </c>
      <c r="B30" t="s">
        <v>224</v>
      </c>
      <c r="C30" t="s">
        <v>13</v>
      </c>
      <c r="D30" t="s">
        <v>225</v>
      </c>
      <c r="E30" t="s">
        <v>15</v>
      </c>
      <c r="F30" t="s">
        <v>177</v>
      </c>
      <c r="G30" t="s">
        <v>17</v>
      </c>
      <c r="H30" t="s">
        <v>179</v>
      </c>
      <c r="J30" t="s">
        <v>226</v>
      </c>
      <c r="K30" t="s">
        <v>227</v>
      </c>
      <c r="L30">
        <v>0</v>
      </c>
      <c r="M30">
        <v>147</v>
      </c>
      <c r="N30">
        <v>3</v>
      </c>
    </row>
    <row r="31" spans="1:14" x14ac:dyDescent="0.25">
      <c r="A31">
        <v>29</v>
      </c>
      <c r="B31" t="s">
        <v>228</v>
      </c>
      <c r="C31" t="s">
        <v>13</v>
      </c>
      <c r="D31" t="s">
        <v>229</v>
      </c>
      <c r="E31" t="s">
        <v>230</v>
      </c>
      <c r="F31" t="s">
        <v>57</v>
      </c>
      <c r="G31" t="s">
        <v>231</v>
      </c>
      <c r="H31" t="s">
        <v>59</v>
      </c>
      <c r="J31" t="s">
        <v>232</v>
      </c>
      <c r="K31" t="s">
        <v>233</v>
      </c>
      <c r="L31">
        <v>0</v>
      </c>
      <c r="M31">
        <v>9801</v>
      </c>
      <c r="N31">
        <v>1062</v>
      </c>
    </row>
    <row r="32" spans="1:14" x14ac:dyDescent="0.25">
      <c r="A32">
        <v>30</v>
      </c>
      <c r="B32" t="s">
        <v>234</v>
      </c>
      <c r="C32" t="s">
        <v>13</v>
      </c>
      <c r="D32" t="s">
        <v>235</v>
      </c>
      <c r="E32" t="s">
        <v>236</v>
      </c>
      <c r="F32" t="s">
        <v>237</v>
      </c>
      <c r="G32" t="s">
        <v>238</v>
      </c>
      <c r="H32" t="s">
        <v>239</v>
      </c>
      <c r="J32" t="s">
        <v>240</v>
      </c>
      <c r="K32" t="s">
        <v>241</v>
      </c>
      <c r="L32">
        <v>0</v>
      </c>
      <c r="M32">
        <v>0</v>
      </c>
      <c r="N32">
        <v>88</v>
      </c>
    </row>
    <row r="33" spans="1:14" x14ac:dyDescent="0.25">
      <c r="A33">
        <v>31</v>
      </c>
      <c r="B33" t="s">
        <v>242</v>
      </c>
      <c r="C33" t="s">
        <v>13</v>
      </c>
      <c r="D33" t="s">
        <v>243</v>
      </c>
      <c r="E33" t="s">
        <v>176</v>
      </c>
      <c r="F33" t="s">
        <v>244</v>
      </c>
      <c r="G33" t="s">
        <v>178</v>
      </c>
      <c r="H33" t="s">
        <v>245</v>
      </c>
      <c r="J33" t="s">
        <v>246</v>
      </c>
      <c r="K33" t="s">
        <v>247</v>
      </c>
      <c r="L33">
        <v>0</v>
      </c>
      <c r="M33">
        <v>3</v>
      </c>
      <c r="N33">
        <v>88</v>
      </c>
    </row>
    <row r="34" spans="1:14" x14ac:dyDescent="0.25">
      <c r="A34">
        <v>32</v>
      </c>
      <c r="B34" t="s">
        <v>248</v>
      </c>
      <c r="C34" t="s">
        <v>13</v>
      </c>
      <c r="D34" t="s">
        <v>249</v>
      </c>
      <c r="E34" t="s">
        <v>250</v>
      </c>
      <c r="F34" t="s">
        <v>160</v>
      </c>
      <c r="G34" t="s">
        <v>251</v>
      </c>
      <c r="H34" t="s">
        <v>186</v>
      </c>
      <c r="J34" t="s">
        <v>252</v>
      </c>
      <c r="K34" t="s">
        <v>253</v>
      </c>
      <c r="L34">
        <v>0</v>
      </c>
      <c r="M34">
        <v>9801</v>
      </c>
      <c r="N34">
        <v>6405</v>
      </c>
    </row>
    <row r="35" spans="1:14" x14ac:dyDescent="0.25">
      <c r="A35">
        <v>33</v>
      </c>
      <c r="B35" t="s">
        <v>254</v>
      </c>
      <c r="C35" t="s">
        <v>255</v>
      </c>
      <c r="D35" t="s">
        <v>256</v>
      </c>
      <c r="E35" t="s">
        <v>144</v>
      </c>
      <c r="F35" t="s">
        <v>257</v>
      </c>
      <c r="G35" t="s">
        <v>146</v>
      </c>
      <c r="H35" t="s">
        <v>258</v>
      </c>
      <c r="J35" t="s">
        <v>259</v>
      </c>
      <c r="K35" t="s">
        <v>260</v>
      </c>
      <c r="L35">
        <v>0</v>
      </c>
      <c r="M35">
        <v>4</v>
      </c>
      <c r="N35">
        <v>88</v>
      </c>
    </row>
    <row r="36" spans="1:14" x14ac:dyDescent="0.25">
      <c r="A36">
        <v>34</v>
      </c>
      <c r="B36" t="s">
        <v>261</v>
      </c>
      <c r="C36" t="s">
        <v>13</v>
      </c>
      <c r="D36" t="s">
        <v>262</v>
      </c>
      <c r="E36" t="s">
        <v>263</v>
      </c>
      <c r="F36" t="s">
        <v>264</v>
      </c>
      <c r="G36" t="s">
        <v>265</v>
      </c>
      <c r="H36" t="s">
        <v>266</v>
      </c>
      <c r="J36" t="s">
        <v>267</v>
      </c>
      <c r="K36" t="s">
        <v>268</v>
      </c>
      <c r="L36">
        <v>0</v>
      </c>
      <c r="M36">
        <v>68</v>
      </c>
      <c r="N36">
        <v>88</v>
      </c>
    </row>
    <row r="37" spans="1:14" x14ac:dyDescent="0.25">
      <c r="A37">
        <v>35</v>
      </c>
      <c r="B37" t="s">
        <v>269</v>
      </c>
      <c r="C37" t="s">
        <v>13</v>
      </c>
      <c r="D37" t="s">
        <v>270</v>
      </c>
      <c r="E37" t="s">
        <v>271</v>
      </c>
      <c r="F37" t="s">
        <v>272</v>
      </c>
      <c r="G37" t="s">
        <v>273</v>
      </c>
      <c r="H37" t="s">
        <v>274</v>
      </c>
      <c r="I37" t="s">
        <v>2158</v>
      </c>
      <c r="J37" t="s">
        <v>275</v>
      </c>
      <c r="K37" t="s">
        <v>276</v>
      </c>
      <c r="L37">
        <v>0</v>
      </c>
      <c r="M37">
        <v>185</v>
      </c>
      <c r="N37">
        <v>1062</v>
      </c>
    </row>
    <row r="38" spans="1:14" x14ac:dyDescent="0.25">
      <c r="A38">
        <v>36</v>
      </c>
      <c r="B38" t="s">
        <v>277</v>
      </c>
      <c r="C38" t="s">
        <v>13</v>
      </c>
      <c r="D38" t="s">
        <v>278</v>
      </c>
      <c r="E38" t="s">
        <v>279</v>
      </c>
      <c r="F38" t="s">
        <v>280</v>
      </c>
      <c r="G38" t="s">
        <v>281</v>
      </c>
      <c r="H38" t="s">
        <v>282</v>
      </c>
      <c r="J38" t="s">
        <v>283</v>
      </c>
      <c r="K38" t="s">
        <v>284</v>
      </c>
      <c r="L38">
        <v>0</v>
      </c>
      <c r="M38">
        <v>7</v>
      </c>
      <c r="N38">
        <v>1062</v>
      </c>
    </row>
    <row r="39" spans="1:14" x14ac:dyDescent="0.25">
      <c r="A39">
        <v>37</v>
      </c>
      <c r="B39" t="s">
        <v>285</v>
      </c>
      <c r="C39" t="s">
        <v>13</v>
      </c>
      <c r="D39" t="s">
        <v>286</v>
      </c>
      <c r="E39" t="s">
        <v>57</v>
      </c>
      <c r="F39" t="s">
        <v>287</v>
      </c>
      <c r="G39" t="s">
        <v>288</v>
      </c>
      <c r="H39" t="s">
        <v>289</v>
      </c>
      <c r="J39" t="s">
        <v>290</v>
      </c>
      <c r="K39" t="s">
        <v>291</v>
      </c>
      <c r="L39">
        <v>0</v>
      </c>
      <c r="M39">
        <v>15</v>
      </c>
      <c r="N39">
        <v>1062</v>
      </c>
    </row>
    <row r="40" spans="1:14" x14ac:dyDescent="0.25">
      <c r="A40">
        <v>38</v>
      </c>
      <c r="B40" t="s">
        <v>292</v>
      </c>
      <c r="C40" t="s">
        <v>30</v>
      </c>
      <c r="D40" t="s">
        <v>293</v>
      </c>
      <c r="E40" t="s">
        <v>128</v>
      </c>
      <c r="F40" t="s">
        <v>294</v>
      </c>
      <c r="G40" t="s">
        <v>130</v>
      </c>
      <c r="H40" t="s">
        <v>295</v>
      </c>
      <c r="J40" t="s">
        <v>296</v>
      </c>
      <c r="K40" t="s">
        <v>297</v>
      </c>
      <c r="L40">
        <v>0</v>
      </c>
      <c r="M40">
        <v>1</v>
      </c>
      <c r="N40">
        <v>88</v>
      </c>
    </row>
    <row r="41" spans="1:14" x14ac:dyDescent="0.25">
      <c r="A41">
        <v>39</v>
      </c>
      <c r="B41" t="s">
        <v>298</v>
      </c>
      <c r="C41" t="s">
        <v>13</v>
      </c>
      <c r="D41" t="s">
        <v>299</v>
      </c>
      <c r="E41" t="s">
        <v>300</v>
      </c>
      <c r="F41" t="s">
        <v>191</v>
      </c>
      <c r="G41" t="s">
        <v>301</v>
      </c>
      <c r="H41" t="s">
        <v>302</v>
      </c>
      <c r="J41" t="s">
        <v>303</v>
      </c>
      <c r="K41" t="s">
        <v>304</v>
      </c>
      <c r="L41">
        <v>0</v>
      </c>
      <c r="M41">
        <v>151</v>
      </c>
      <c r="N41">
        <v>1062</v>
      </c>
    </row>
    <row r="42" spans="1:14" x14ac:dyDescent="0.25">
      <c r="A42">
        <v>40</v>
      </c>
      <c r="B42" t="s">
        <v>305</v>
      </c>
      <c r="C42" t="s">
        <v>13</v>
      </c>
      <c r="D42" t="s">
        <v>306</v>
      </c>
      <c r="E42" t="s">
        <v>110</v>
      </c>
      <c r="F42" t="s">
        <v>220</v>
      </c>
      <c r="G42" t="s">
        <v>112</v>
      </c>
      <c r="H42" t="s">
        <v>221</v>
      </c>
      <c r="J42" t="s">
        <v>307</v>
      </c>
      <c r="K42" t="s">
        <v>308</v>
      </c>
      <c r="L42">
        <v>0</v>
      </c>
      <c r="M42">
        <v>43</v>
      </c>
      <c r="N42">
        <v>3</v>
      </c>
    </row>
    <row r="43" spans="1:14" x14ac:dyDescent="0.25">
      <c r="A43">
        <v>41</v>
      </c>
      <c r="B43" t="s">
        <v>309</v>
      </c>
      <c r="C43" t="s">
        <v>13</v>
      </c>
      <c r="D43" t="s">
        <v>310</v>
      </c>
      <c r="E43" t="s">
        <v>161</v>
      </c>
      <c r="F43" t="s">
        <v>161</v>
      </c>
      <c r="G43" t="s">
        <v>311</v>
      </c>
      <c r="H43" t="s">
        <v>163</v>
      </c>
      <c r="J43" t="s">
        <v>312</v>
      </c>
      <c r="K43" t="s">
        <v>313</v>
      </c>
      <c r="L43">
        <v>0</v>
      </c>
      <c r="M43">
        <v>100</v>
      </c>
      <c r="N43">
        <v>1062</v>
      </c>
    </row>
    <row r="44" spans="1:14" x14ac:dyDescent="0.25">
      <c r="A44">
        <v>42</v>
      </c>
      <c r="B44" t="s">
        <v>314</v>
      </c>
      <c r="C44" t="s">
        <v>13</v>
      </c>
      <c r="D44" t="s">
        <v>315</v>
      </c>
      <c r="E44" t="s">
        <v>316</v>
      </c>
      <c r="F44" t="s">
        <v>49</v>
      </c>
      <c r="G44" t="s">
        <v>317</v>
      </c>
      <c r="H44" t="s">
        <v>51</v>
      </c>
      <c r="J44" t="s">
        <v>318</v>
      </c>
      <c r="K44" t="s">
        <v>319</v>
      </c>
      <c r="L44">
        <v>0</v>
      </c>
      <c r="M44">
        <v>0</v>
      </c>
      <c r="N44">
        <v>88</v>
      </c>
    </row>
    <row r="45" spans="1:14" x14ac:dyDescent="0.25">
      <c r="A45">
        <v>43</v>
      </c>
      <c r="B45" t="s">
        <v>320</v>
      </c>
      <c r="C45" t="s">
        <v>13</v>
      </c>
      <c r="D45" t="s">
        <v>321</v>
      </c>
      <c r="E45" t="s">
        <v>160</v>
      </c>
      <c r="F45" t="s">
        <v>89</v>
      </c>
      <c r="G45" t="s">
        <v>162</v>
      </c>
      <c r="H45" t="s">
        <v>105</v>
      </c>
      <c r="I45" t="s">
        <v>2156</v>
      </c>
      <c r="J45" t="s">
        <v>322</v>
      </c>
      <c r="K45" t="s">
        <v>323</v>
      </c>
      <c r="L45">
        <v>0</v>
      </c>
      <c r="M45">
        <v>10</v>
      </c>
      <c r="N45">
        <v>1062</v>
      </c>
    </row>
    <row r="46" spans="1:14" x14ac:dyDescent="0.25">
      <c r="A46">
        <v>44</v>
      </c>
      <c r="B46" t="s">
        <v>324</v>
      </c>
      <c r="C46" t="s">
        <v>13</v>
      </c>
      <c r="D46" t="s">
        <v>325</v>
      </c>
      <c r="E46" t="s">
        <v>326</v>
      </c>
      <c r="F46" t="s">
        <v>65</v>
      </c>
      <c r="G46" t="s">
        <v>327</v>
      </c>
      <c r="H46" t="s">
        <v>67</v>
      </c>
      <c r="J46" t="s">
        <v>328</v>
      </c>
      <c r="K46" t="s">
        <v>329</v>
      </c>
      <c r="L46">
        <v>0</v>
      </c>
      <c r="M46">
        <v>62</v>
      </c>
      <c r="N46">
        <v>1062</v>
      </c>
    </row>
    <row r="47" spans="1:14" x14ac:dyDescent="0.25">
      <c r="A47">
        <v>45</v>
      </c>
      <c r="B47" t="s">
        <v>330</v>
      </c>
      <c r="C47" t="s">
        <v>13</v>
      </c>
      <c r="D47" t="s">
        <v>331</v>
      </c>
      <c r="E47" t="s">
        <v>136</v>
      </c>
      <c r="F47" t="s">
        <v>98</v>
      </c>
      <c r="G47" t="s">
        <v>138</v>
      </c>
      <c r="H47" t="s">
        <v>100</v>
      </c>
      <c r="J47" t="s">
        <v>332</v>
      </c>
      <c r="K47" t="s">
        <v>333</v>
      </c>
      <c r="L47">
        <v>0</v>
      </c>
      <c r="M47">
        <v>1</v>
      </c>
      <c r="N47">
        <v>582</v>
      </c>
    </row>
    <row r="48" spans="1:14" x14ac:dyDescent="0.25">
      <c r="A48">
        <v>46</v>
      </c>
      <c r="B48" t="s">
        <v>334</v>
      </c>
      <c r="C48" t="s">
        <v>13</v>
      </c>
      <c r="D48" t="s">
        <v>335</v>
      </c>
      <c r="E48" t="s">
        <v>336</v>
      </c>
      <c r="F48" t="s">
        <v>177</v>
      </c>
      <c r="G48" t="s">
        <v>337</v>
      </c>
      <c r="H48" t="s">
        <v>179</v>
      </c>
      <c r="J48" t="s">
        <v>338</v>
      </c>
      <c r="K48" t="s">
        <v>339</v>
      </c>
      <c r="L48">
        <v>0</v>
      </c>
      <c r="M48">
        <v>34</v>
      </c>
      <c r="N48">
        <v>0</v>
      </c>
    </row>
    <row r="49" spans="1:14" x14ac:dyDescent="0.25">
      <c r="A49">
        <v>47</v>
      </c>
      <c r="B49" t="s">
        <v>340</v>
      </c>
      <c r="C49" t="s">
        <v>13</v>
      </c>
      <c r="D49" t="s">
        <v>341</v>
      </c>
      <c r="E49" t="s">
        <v>207</v>
      </c>
      <c r="F49" t="s">
        <v>16</v>
      </c>
      <c r="G49" t="s">
        <v>208</v>
      </c>
      <c r="H49" t="s">
        <v>18</v>
      </c>
      <c r="J49" t="s">
        <v>342</v>
      </c>
      <c r="K49" t="s">
        <v>343</v>
      </c>
      <c r="L49">
        <v>0</v>
      </c>
      <c r="M49">
        <v>8</v>
      </c>
      <c r="N49">
        <v>88</v>
      </c>
    </row>
    <row r="50" spans="1:14" x14ac:dyDescent="0.25">
      <c r="A50">
        <v>48</v>
      </c>
      <c r="B50" t="s">
        <v>344</v>
      </c>
      <c r="C50" t="s">
        <v>30</v>
      </c>
      <c r="D50" t="s">
        <v>345</v>
      </c>
      <c r="E50" t="s">
        <v>144</v>
      </c>
      <c r="F50" t="s">
        <v>346</v>
      </c>
      <c r="G50" t="s">
        <v>146</v>
      </c>
      <c r="H50" t="s">
        <v>347</v>
      </c>
      <c r="J50" t="s">
        <v>348</v>
      </c>
      <c r="K50" t="s">
        <v>349</v>
      </c>
      <c r="L50">
        <v>0</v>
      </c>
      <c r="M50">
        <v>1</v>
      </c>
      <c r="N50">
        <v>93</v>
      </c>
    </row>
    <row r="51" spans="1:14" x14ac:dyDescent="0.25">
      <c r="A51">
        <v>49</v>
      </c>
      <c r="B51" t="s">
        <v>350</v>
      </c>
      <c r="C51" t="s">
        <v>13</v>
      </c>
      <c r="D51" t="s">
        <v>351</v>
      </c>
      <c r="E51" t="s">
        <v>57</v>
      </c>
      <c r="F51" t="s">
        <v>352</v>
      </c>
      <c r="G51" t="s">
        <v>288</v>
      </c>
      <c r="H51" t="s">
        <v>353</v>
      </c>
      <c r="I51" t="s">
        <v>2151</v>
      </c>
      <c r="J51" t="s">
        <v>354</v>
      </c>
      <c r="K51" t="s">
        <v>355</v>
      </c>
      <c r="L51">
        <v>0</v>
      </c>
      <c r="M51">
        <v>9</v>
      </c>
      <c r="N51">
        <v>1062</v>
      </c>
    </row>
    <row r="52" spans="1:14" x14ac:dyDescent="0.25">
      <c r="A52">
        <v>50</v>
      </c>
      <c r="B52" t="s">
        <v>356</v>
      </c>
      <c r="C52" t="s">
        <v>13</v>
      </c>
      <c r="D52" t="s">
        <v>357</v>
      </c>
      <c r="E52" t="s">
        <v>358</v>
      </c>
      <c r="F52" t="s">
        <v>192</v>
      </c>
      <c r="G52" t="s">
        <v>359</v>
      </c>
      <c r="H52" t="s">
        <v>194</v>
      </c>
      <c r="J52" t="s">
        <v>360</v>
      </c>
      <c r="K52" t="s">
        <v>361</v>
      </c>
      <c r="L52">
        <v>0</v>
      </c>
      <c r="M52">
        <v>0</v>
      </c>
      <c r="N52">
        <v>14</v>
      </c>
    </row>
    <row r="53" spans="1:14" x14ac:dyDescent="0.25">
      <c r="A53">
        <v>51</v>
      </c>
      <c r="B53" t="s">
        <v>362</v>
      </c>
      <c r="C53" t="s">
        <v>13</v>
      </c>
      <c r="D53" t="s">
        <v>363</v>
      </c>
      <c r="E53" t="s">
        <v>364</v>
      </c>
      <c r="F53" t="s">
        <v>161</v>
      </c>
      <c r="G53" t="s">
        <v>365</v>
      </c>
      <c r="H53" t="s">
        <v>163</v>
      </c>
      <c r="J53" t="s">
        <v>366</v>
      </c>
      <c r="K53" t="s">
        <v>367</v>
      </c>
      <c r="L53">
        <v>0</v>
      </c>
      <c r="M53">
        <v>52</v>
      </c>
      <c r="N53">
        <v>1062</v>
      </c>
    </row>
    <row r="54" spans="1:14" x14ac:dyDescent="0.25">
      <c r="A54">
        <v>52</v>
      </c>
      <c r="B54" t="s">
        <v>368</v>
      </c>
      <c r="C54" t="s">
        <v>13</v>
      </c>
      <c r="D54" t="s">
        <v>369</v>
      </c>
      <c r="E54" t="s">
        <v>144</v>
      </c>
      <c r="F54" t="s">
        <v>370</v>
      </c>
      <c r="G54" t="s">
        <v>146</v>
      </c>
      <c r="H54" t="s">
        <v>371</v>
      </c>
      <c r="J54" t="s">
        <v>372</v>
      </c>
      <c r="K54" t="s">
        <v>373</v>
      </c>
      <c r="L54">
        <v>0</v>
      </c>
      <c r="M54">
        <v>28</v>
      </c>
      <c r="N54">
        <v>435</v>
      </c>
    </row>
    <row r="55" spans="1:14" x14ac:dyDescent="0.25">
      <c r="A55">
        <v>53</v>
      </c>
      <c r="B55" t="s">
        <v>374</v>
      </c>
      <c r="C55" t="s">
        <v>13</v>
      </c>
      <c r="D55" t="s">
        <v>375</v>
      </c>
      <c r="E55" t="s">
        <v>15</v>
      </c>
      <c r="F55" t="s">
        <v>177</v>
      </c>
      <c r="G55" t="s">
        <v>17</v>
      </c>
      <c r="H55" t="s">
        <v>179</v>
      </c>
      <c r="J55" t="s">
        <v>376</v>
      </c>
      <c r="K55" t="s">
        <v>377</v>
      </c>
      <c r="L55">
        <v>0</v>
      </c>
      <c r="M55">
        <v>2</v>
      </c>
      <c r="N55">
        <v>132</v>
      </c>
    </row>
    <row r="56" spans="1:14" x14ac:dyDescent="0.25">
      <c r="A56">
        <v>54</v>
      </c>
      <c r="B56" t="s">
        <v>378</v>
      </c>
      <c r="C56" t="s">
        <v>30</v>
      </c>
      <c r="D56" t="s">
        <v>379</v>
      </c>
      <c r="E56" t="s">
        <v>352</v>
      </c>
      <c r="F56" t="s">
        <v>33</v>
      </c>
      <c r="G56" t="s">
        <v>380</v>
      </c>
      <c r="H56" t="s">
        <v>35</v>
      </c>
      <c r="J56" t="s">
        <v>381</v>
      </c>
      <c r="K56" t="s">
        <v>382</v>
      </c>
      <c r="L56">
        <v>0</v>
      </c>
      <c r="M56">
        <v>0</v>
      </c>
      <c r="N56">
        <v>63</v>
      </c>
    </row>
    <row r="57" spans="1:14" x14ac:dyDescent="0.25">
      <c r="A57">
        <v>55</v>
      </c>
      <c r="B57" t="s">
        <v>383</v>
      </c>
      <c r="C57" t="s">
        <v>13</v>
      </c>
      <c r="D57" t="s">
        <v>384</v>
      </c>
      <c r="E57" t="s">
        <v>15</v>
      </c>
      <c r="F57" t="s">
        <v>49</v>
      </c>
      <c r="G57" t="s">
        <v>17</v>
      </c>
      <c r="H57" t="s">
        <v>51</v>
      </c>
      <c r="J57" t="s">
        <v>385</v>
      </c>
      <c r="K57" t="s">
        <v>386</v>
      </c>
      <c r="L57">
        <v>0</v>
      </c>
      <c r="M57">
        <v>16</v>
      </c>
      <c r="N57">
        <v>1062</v>
      </c>
    </row>
    <row r="58" spans="1:14" x14ac:dyDescent="0.25">
      <c r="A58">
        <v>56</v>
      </c>
      <c r="B58" t="s">
        <v>387</v>
      </c>
      <c r="C58" t="s">
        <v>13</v>
      </c>
      <c r="D58" t="s">
        <v>388</v>
      </c>
      <c r="E58" t="s">
        <v>389</v>
      </c>
      <c r="F58" t="s">
        <v>280</v>
      </c>
      <c r="G58" t="s">
        <v>390</v>
      </c>
      <c r="H58" t="s">
        <v>282</v>
      </c>
      <c r="J58" t="s">
        <v>391</v>
      </c>
      <c r="K58" t="s">
        <v>392</v>
      </c>
      <c r="L58">
        <v>0</v>
      </c>
      <c r="M58">
        <v>32</v>
      </c>
      <c r="N58">
        <v>88</v>
      </c>
    </row>
    <row r="59" spans="1:14" x14ac:dyDescent="0.25">
      <c r="A59">
        <v>57</v>
      </c>
      <c r="B59" t="s">
        <v>393</v>
      </c>
      <c r="C59" t="s">
        <v>13</v>
      </c>
      <c r="D59" t="s">
        <v>394</v>
      </c>
      <c r="E59" t="s">
        <v>395</v>
      </c>
      <c r="F59" t="s">
        <v>73</v>
      </c>
      <c r="G59" t="s">
        <v>396</v>
      </c>
      <c r="H59" t="s">
        <v>75</v>
      </c>
      <c r="J59" t="s">
        <v>397</v>
      </c>
      <c r="K59" t="s">
        <v>398</v>
      </c>
      <c r="L59">
        <v>0</v>
      </c>
      <c r="M59">
        <v>36</v>
      </c>
      <c r="N59">
        <v>1062</v>
      </c>
    </row>
    <row r="60" spans="1:14" x14ac:dyDescent="0.25">
      <c r="A60">
        <v>58</v>
      </c>
      <c r="B60" t="s">
        <v>399</v>
      </c>
      <c r="C60" t="s">
        <v>13</v>
      </c>
      <c r="D60" t="s">
        <v>400</v>
      </c>
      <c r="E60" t="s">
        <v>401</v>
      </c>
      <c r="F60" t="s">
        <v>280</v>
      </c>
      <c r="G60" t="s">
        <v>402</v>
      </c>
      <c r="H60" t="s">
        <v>282</v>
      </c>
      <c r="J60" t="s">
        <v>403</v>
      </c>
      <c r="K60" t="s">
        <v>404</v>
      </c>
      <c r="L60">
        <v>0</v>
      </c>
      <c r="M60">
        <v>9801</v>
      </c>
      <c r="N60">
        <v>1062</v>
      </c>
    </row>
    <row r="61" spans="1:14" x14ac:dyDescent="0.25">
      <c r="A61">
        <v>59</v>
      </c>
      <c r="B61" t="s">
        <v>405</v>
      </c>
      <c r="C61" t="s">
        <v>406</v>
      </c>
      <c r="D61" t="s">
        <v>407</v>
      </c>
      <c r="E61" t="s">
        <v>160</v>
      </c>
      <c r="F61" t="s">
        <v>408</v>
      </c>
      <c r="G61" t="s">
        <v>162</v>
      </c>
      <c r="H61" t="s">
        <v>409</v>
      </c>
      <c r="I61" t="s">
        <v>2153</v>
      </c>
      <c r="J61" t="s">
        <v>410</v>
      </c>
      <c r="K61" t="s">
        <v>411</v>
      </c>
      <c r="L61">
        <v>0</v>
      </c>
      <c r="M61">
        <v>2</v>
      </c>
      <c r="N61">
        <v>88</v>
      </c>
    </row>
    <row r="62" spans="1:14" x14ac:dyDescent="0.25">
      <c r="A62">
        <v>60</v>
      </c>
      <c r="B62" t="s">
        <v>412</v>
      </c>
      <c r="C62" t="s">
        <v>13</v>
      </c>
      <c r="D62" t="s">
        <v>413</v>
      </c>
      <c r="E62" t="s">
        <v>250</v>
      </c>
      <c r="F62" t="s">
        <v>414</v>
      </c>
      <c r="G62" t="s">
        <v>251</v>
      </c>
      <c r="H62" t="s">
        <v>415</v>
      </c>
      <c r="I62" t="s">
        <v>2158</v>
      </c>
      <c r="J62" t="s">
        <v>416</v>
      </c>
      <c r="K62" t="s">
        <v>417</v>
      </c>
      <c r="L62">
        <v>0</v>
      </c>
      <c r="M62">
        <v>477</v>
      </c>
      <c r="N62">
        <v>1062</v>
      </c>
    </row>
    <row r="63" spans="1:14" x14ac:dyDescent="0.25">
      <c r="A63">
        <v>61</v>
      </c>
      <c r="B63" t="s">
        <v>418</v>
      </c>
      <c r="C63" t="s">
        <v>13</v>
      </c>
      <c r="D63" t="s">
        <v>419</v>
      </c>
      <c r="E63" t="s">
        <v>420</v>
      </c>
      <c r="F63" t="s">
        <v>389</v>
      </c>
      <c r="G63" t="s">
        <v>421</v>
      </c>
      <c r="H63" t="s">
        <v>422</v>
      </c>
      <c r="I63" t="s">
        <v>2150</v>
      </c>
      <c r="J63" t="s">
        <v>423</v>
      </c>
      <c r="K63" t="s">
        <v>424</v>
      </c>
      <c r="L63">
        <v>0</v>
      </c>
      <c r="M63">
        <v>42</v>
      </c>
      <c r="N63">
        <v>88</v>
      </c>
    </row>
    <row r="64" spans="1:14" x14ac:dyDescent="0.25">
      <c r="A64">
        <v>62</v>
      </c>
      <c r="B64" t="s">
        <v>425</v>
      </c>
      <c r="C64" t="s">
        <v>13</v>
      </c>
      <c r="D64" t="s">
        <v>426</v>
      </c>
      <c r="E64" t="s">
        <v>427</v>
      </c>
      <c r="F64" t="s">
        <v>428</v>
      </c>
      <c r="G64" t="s">
        <v>429</v>
      </c>
      <c r="H64" t="s">
        <v>430</v>
      </c>
      <c r="J64" t="s">
        <v>431</v>
      </c>
      <c r="K64" t="s">
        <v>432</v>
      </c>
      <c r="L64">
        <v>0</v>
      </c>
      <c r="M64">
        <v>29</v>
      </c>
      <c r="N64">
        <v>1062</v>
      </c>
    </row>
    <row r="65" spans="1:14" x14ac:dyDescent="0.25">
      <c r="A65">
        <v>63</v>
      </c>
      <c r="B65" t="s">
        <v>433</v>
      </c>
      <c r="C65" t="s">
        <v>13</v>
      </c>
      <c r="D65" t="s">
        <v>434</v>
      </c>
      <c r="E65" t="s">
        <v>15</v>
      </c>
      <c r="F65" t="s">
        <v>177</v>
      </c>
      <c r="G65" t="s">
        <v>17</v>
      </c>
      <c r="H65" t="s">
        <v>179</v>
      </c>
      <c r="J65" t="s">
        <v>435</v>
      </c>
      <c r="K65" t="s">
        <v>436</v>
      </c>
      <c r="L65">
        <v>0</v>
      </c>
      <c r="M65">
        <v>14</v>
      </c>
      <c r="N65">
        <v>88</v>
      </c>
    </row>
    <row r="66" spans="1:14" x14ac:dyDescent="0.25">
      <c r="A66">
        <v>64</v>
      </c>
      <c r="B66" t="s">
        <v>437</v>
      </c>
      <c r="C66" t="s">
        <v>13</v>
      </c>
      <c r="D66" t="s">
        <v>438</v>
      </c>
      <c r="E66" t="s">
        <v>111</v>
      </c>
      <c r="F66" t="s">
        <v>439</v>
      </c>
      <c r="G66" t="s">
        <v>440</v>
      </c>
      <c r="H66" t="s">
        <v>441</v>
      </c>
      <c r="J66" t="s">
        <v>442</v>
      </c>
      <c r="K66" t="s">
        <v>443</v>
      </c>
      <c r="L66">
        <v>0</v>
      </c>
      <c r="M66">
        <v>42</v>
      </c>
      <c r="N66">
        <v>107</v>
      </c>
    </row>
    <row r="67" spans="1:14" x14ac:dyDescent="0.25">
      <c r="A67">
        <v>65</v>
      </c>
      <c r="B67" t="s">
        <v>444</v>
      </c>
      <c r="C67" t="s">
        <v>13</v>
      </c>
      <c r="D67" t="s">
        <v>445</v>
      </c>
      <c r="E67" t="s">
        <v>111</v>
      </c>
      <c r="F67" t="s">
        <v>428</v>
      </c>
      <c r="G67" t="s">
        <v>440</v>
      </c>
      <c r="H67" t="s">
        <v>430</v>
      </c>
      <c r="J67" t="s">
        <v>446</v>
      </c>
      <c r="K67" t="s">
        <v>447</v>
      </c>
      <c r="L67">
        <v>0</v>
      </c>
      <c r="M67">
        <v>11</v>
      </c>
      <c r="N67">
        <v>695</v>
      </c>
    </row>
    <row r="68" spans="1:14" x14ac:dyDescent="0.25">
      <c r="A68">
        <v>66</v>
      </c>
      <c r="B68" t="s">
        <v>448</v>
      </c>
      <c r="C68" t="s">
        <v>13</v>
      </c>
      <c r="D68" t="s">
        <v>449</v>
      </c>
      <c r="E68" t="s">
        <v>160</v>
      </c>
      <c r="F68" t="s">
        <v>450</v>
      </c>
      <c r="G68" t="s">
        <v>162</v>
      </c>
      <c r="H68" t="s">
        <v>451</v>
      </c>
      <c r="J68" t="s">
        <v>452</v>
      </c>
      <c r="K68" t="s">
        <v>453</v>
      </c>
      <c r="L68">
        <v>0</v>
      </c>
      <c r="M68">
        <v>3</v>
      </c>
      <c r="N68">
        <v>88</v>
      </c>
    </row>
    <row r="69" spans="1:14" x14ac:dyDescent="0.25">
      <c r="A69">
        <v>67</v>
      </c>
      <c r="B69" t="s">
        <v>454</v>
      </c>
      <c r="C69" t="s">
        <v>455</v>
      </c>
      <c r="D69" t="s">
        <v>456</v>
      </c>
      <c r="E69" t="s">
        <v>263</v>
      </c>
      <c r="F69" t="s">
        <v>457</v>
      </c>
      <c r="G69" t="s">
        <v>265</v>
      </c>
      <c r="H69" t="s">
        <v>458</v>
      </c>
      <c r="J69" t="s">
        <v>459</v>
      </c>
      <c r="K69" t="s">
        <v>460</v>
      </c>
      <c r="L69">
        <v>0</v>
      </c>
      <c r="M69">
        <v>0</v>
      </c>
      <c r="N69">
        <v>1062</v>
      </c>
    </row>
    <row r="70" spans="1:14" x14ac:dyDescent="0.25">
      <c r="A70">
        <v>68</v>
      </c>
      <c r="B70" t="s">
        <v>78</v>
      </c>
      <c r="C70" t="s">
        <v>13</v>
      </c>
      <c r="D70" t="s">
        <v>461</v>
      </c>
      <c r="E70" t="s">
        <v>462</v>
      </c>
      <c r="F70" t="s">
        <v>57</v>
      </c>
      <c r="G70" t="s">
        <v>463</v>
      </c>
      <c r="H70" t="s">
        <v>59</v>
      </c>
      <c r="J70" t="s">
        <v>464</v>
      </c>
      <c r="K70" t="s">
        <v>465</v>
      </c>
      <c r="L70">
        <v>0</v>
      </c>
      <c r="M70">
        <v>90</v>
      </c>
      <c r="N70">
        <v>1062</v>
      </c>
    </row>
    <row r="71" spans="1:14" x14ac:dyDescent="0.25">
      <c r="A71">
        <v>69</v>
      </c>
      <c r="B71" t="s">
        <v>466</v>
      </c>
      <c r="C71" t="s">
        <v>13</v>
      </c>
      <c r="D71" t="s">
        <v>467</v>
      </c>
      <c r="E71" t="s">
        <v>468</v>
      </c>
      <c r="F71" t="s">
        <v>160</v>
      </c>
      <c r="G71" t="s">
        <v>469</v>
      </c>
      <c r="H71" t="s">
        <v>186</v>
      </c>
      <c r="J71" t="s">
        <v>470</v>
      </c>
      <c r="K71" t="s">
        <v>471</v>
      </c>
      <c r="L71">
        <v>0</v>
      </c>
      <c r="M71">
        <v>0</v>
      </c>
      <c r="N71">
        <v>88</v>
      </c>
    </row>
    <row r="72" spans="1:14" x14ac:dyDescent="0.25">
      <c r="A72">
        <v>70</v>
      </c>
      <c r="B72" t="s">
        <v>472</v>
      </c>
      <c r="C72" t="s">
        <v>30</v>
      </c>
      <c r="D72" t="s">
        <v>473</v>
      </c>
      <c r="E72" t="s">
        <v>474</v>
      </c>
      <c r="F72" t="s">
        <v>475</v>
      </c>
      <c r="G72" t="s">
        <v>476</v>
      </c>
      <c r="H72" t="s">
        <v>477</v>
      </c>
      <c r="J72" t="s">
        <v>478</v>
      </c>
      <c r="K72" t="s">
        <v>479</v>
      </c>
      <c r="L72">
        <v>0</v>
      </c>
      <c r="M72">
        <v>1</v>
      </c>
      <c r="N72">
        <v>124</v>
      </c>
    </row>
    <row r="73" spans="1:14" x14ac:dyDescent="0.25">
      <c r="A73">
        <v>71</v>
      </c>
      <c r="B73" t="s">
        <v>480</v>
      </c>
      <c r="C73" t="s">
        <v>13</v>
      </c>
      <c r="D73" t="s">
        <v>481</v>
      </c>
      <c r="E73" t="s">
        <v>16</v>
      </c>
      <c r="F73" t="s">
        <v>370</v>
      </c>
      <c r="G73" t="s">
        <v>482</v>
      </c>
      <c r="H73" t="s">
        <v>371</v>
      </c>
      <c r="J73" t="s">
        <v>483</v>
      </c>
      <c r="K73" t="s">
        <v>484</v>
      </c>
      <c r="L73">
        <v>0</v>
      </c>
      <c r="M73">
        <v>2</v>
      </c>
      <c r="N73">
        <v>88</v>
      </c>
    </row>
    <row r="74" spans="1:14" x14ac:dyDescent="0.25">
      <c r="A74">
        <v>72</v>
      </c>
      <c r="B74" t="s">
        <v>485</v>
      </c>
      <c r="C74" t="s">
        <v>13</v>
      </c>
      <c r="D74" t="s">
        <v>486</v>
      </c>
      <c r="E74" t="s">
        <v>487</v>
      </c>
      <c r="F74" t="s">
        <v>488</v>
      </c>
      <c r="G74" t="s">
        <v>489</v>
      </c>
      <c r="H74" t="s">
        <v>490</v>
      </c>
      <c r="J74" t="s">
        <v>491</v>
      </c>
      <c r="K74" t="s">
        <v>492</v>
      </c>
      <c r="L74">
        <v>0</v>
      </c>
      <c r="M74">
        <v>0</v>
      </c>
      <c r="N74">
        <v>88</v>
      </c>
    </row>
    <row r="75" spans="1:14" x14ac:dyDescent="0.25">
      <c r="A75">
        <v>73</v>
      </c>
      <c r="B75" t="s">
        <v>493</v>
      </c>
      <c r="C75" t="s">
        <v>13</v>
      </c>
      <c r="D75" t="s">
        <v>494</v>
      </c>
      <c r="E75" t="s">
        <v>495</v>
      </c>
      <c r="F75" t="s">
        <v>300</v>
      </c>
      <c r="G75" t="s">
        <v>496</v>
      </c>
      <c r="H75" t="s">
        <v>497</v>
      </c>
      <c r="I75" t="s">
        <v>2148</v>
      </c>
      <c r="J75" t="s">
        <v>498</v>
      </c>
      <c r="K75" t="s">
        <v>499</v>
      </c>
      <c r="L75">
        <v>0</v>
      </c>
      <c r="M75">
        <v>43</v>
      </c>
      <c r="N75">
        <v>15</v>
      </c>
    </row>
    <row r="76" spans="1:14" x14ac:dyDescent="0.25">
      <c r="A76">
        <v>74</v>
      </c>
      <c r="B76" t="s">
        <v>500</v>
      </c>
      <c r="C76" t="s">
        <v>13</v>
      </c>
      <c r="D76" t="s">
        <v>501</v>
      </c>
      <c r="E76" t="s">
        <v>160</v>
      </c>
      <c r="F76" t="s">
        <v>16</v>
      </c>
      <c r="G76" t="s">
        <v>162</v>
      </c>
      <c r="H76" t="s">
        <v>18</v>
      </c>
      <c r="J76" t="s">
        <v>502</v>
      </c>
      <c r="K76" t="s">
        <v>503</v>
      </c>
      <c r="L76">
        <v>0</v>
      </c>
      <c r="M76">
        <v>2</v>
      </c>
      <c r="N76">
        <v>1062</v>
      </c>
    </row>
    <row r="77" spans="1:14" x14ac:dyDescent="0.25">
      <c r="A77">
        <v>75</v>
      </c>
      <c r="B77" t="s">
        <v>504</v>
      </c>
      <c r="C77" t="s">
        <v>13</v>
      </c>
      <c r="D77" t="s">
        <v>505</v>
      </c>
      <c r="E77" t="s">
        <v>506</v>
      </c>
      <c r="F77" t="s">
        <v>57</v>
      </c>
      <c r="G77" t="s">
        <v>507</v>
      </c>
      <c r="H77" t="s">
        <v>59</v>
      </c>
      <c r="J77" t="s">
        <v>508</v>
      </c>
      <c r="K77" t="s">
        <v>509</v>
      </c>
      <c r="L77">
        <v>0</v>
      </c>
      <c r="M77">
        <v>0</v>
      </c>
      <c r="N77">
        <v>11</v>
      </c>
    </row>
    <row r="78" spans="1:14" x14ac:dyDescent="0.25">
      <c r="A78">
        <v>76</v>
      </c>
      <c r="B78" t="s">
        <v>510</v>
      </c>
      <c r="C78" t="s">
        <v>13</v>
      </c>
      <c r="D78" t="s">
        <v>511</v>
      </c>
      <c r="E78" t="s">
        <v>512</v>
      </c>
      <c r="F78" t="s">
        <v>177</v>
      </c>
      <c r="G78" t="s">
        <v>513</v>
      </c>
      <c r="H78" t="s">
        <v>179</v>
      </c>
      <c r="J78" t="s">
        <v>514</v>
      </c>
      <c r="K78" t="s">
        <v>515</v>
      </c>
      <c r="L78">
        <v>0</v>
      </c>
      <c r="M78">
        <v>5</v>
      </c>
      <c r="N78">
        <v>88</v>
      </c>
    </row>
    <row r="79" spans="1:14" x14ac:dyDescent="0.25">
      <c r="A79">
        <v>77</v>
      </c>
      <c r="B79" t="s">
        <v>516</v>
      </c>
      <c r="C79" t="s">
        <v>13</v>
      </c>
      <c r="D79" t="s">
        <v>517</v>
      </c>
      <c r="E79" t="s">
        <v>518</v>
      </c>
      <c r="F79" t="s">
        <v>439</v>
      </c>
      <c r="G79" t="s">
        <v>518</v>
      </c>
      <c r="H79" t="s">
        <v>441</v>
      </c>
      <c r="J79" t="s">
        <v>519</v>
      </c>
      <c r="K79" t="s">
        <v>520</v>
      </c>
      <c r="L79">
        <v>0</v>
      </c>
      <c r="M79">
        <v>12</v>
      </c>
      <c r="N79">
        <v>88</v>
      </c>
    </row>
    <row r="80" spans="1:14" x14ac:dyDescent="0.25">
      <c r="A80">
        <v>78</v>
      </c>
      <c r="B80" t="s">
        <v>521</v>
      </c>
      <c r="C80" t="s">
        <v>13</v>
      </c>
      <c r="D80" t="s">
        <v>522</v>
      </c>
      <c r="E80" t="s">
        <v>15</v>
      </c>
      <c r="F80" t="s">
        <v>16</v>
      </c>
      <c r="G80" t="s">
        <v>17</v>
      </c>
      <c r="H80" t="s">
        <v>18</v>
      </c>
      <c r="J80" t="s">
        <v>523</v>
      </c>
      <c r="K80" t="s">
        <v>492</v>
      </c>
      <c r="L80">
        <v>0</v>
      </c>
      <c r="M80">
        <v>0</v>
      </c>
      <c r="N80">
        <v>88</v>
      </c>
    </row>
    <row r="81" spans="1:14" x14ac:dyDescent="0.25">
      <c r="A81">
        <v>79</v>
      </c>
      <c r="B81" t="s">
        <v>524</v>
      </c>
      <c r="C81" t="s">
        <v>13</v>
      </c>
      <c r="D81" t="s">
        <v>525</v>
      </c>
      <c r="E81" t="s">
        <v>526</v>
      </c>
      <c r="F81" t="s">
        <v>161</v>
      </c>
      <c r="G81" t="s">
        <v>527</v>
      </c>
      <c r="H81" t="s">
        <v>163</v>
      </c>
      <c r="J81" t="s">
        <v>528</v>
      </c>
      <c r="K81" t="s">
        <v>529</v>
      </c>
      <c r="L81">
        <v>0</v>
      </c>
      <c r="M81">
        <v>9801</v>
      </c>
      <c r="N81">
        <v>1062</v>
      </c>
    </row>
    <row r="82" spans="1:14" x14ac:dyDescent="0.25">
      <c r="A82">
        <v>80</v>
      </c>
      <c r="B82" t="s">
        <v>530</v>
      </c>
      <c r="C82" t="s">
        <v>13</v>
      </c>
      <c r="D82" t="s">
        <v>531</v>
      </c>
      <c r="E82" t="s">
        <v>532</v>
      </c>
      <c r="F82" t="s">
        <v>533</v>
      </c>
      <c r="G82" t="s">
        <v>534</v>
      </c>
      <c r="H82" t="s">
        <v>535</v>
      </c>
      <c r="I82" t="s">
        <v>2147</v>
      </c>
      <c r="J82" t="s">
        <v>536</v>
      </c>
      <c r="K82" t="s">
        <v>537</v>
      </c>
      <c r="L82">
        <v>0</v>
      </c>
      <c r="M82">
        <v>136</v>
      </c>
      <c r="N82">
        <v>88</v>
      </c>
    </row>
    <row r="83" spans="1:14" x14ac:dyDescent="0.25">
      <c r="A83">
        <v>81</v>
      </c>
      <c r="B83" t="s">
        <v>538</v>
      </c>
      <c r="C83" t="s">
        <v>13</v>
      </c>
      <c r="D83" t="s">
        <v>539</v>
      </c>
      <c r="E83" t="s">
        <v>540</v>
      </c>
      <c r="F83" t="s">
        <v>541</v>
      </c>
      <c r="G83" t="s">
        <v>542</v>
      </c>
      <c r="H83" t="s">
        <v>543</v>
      </c>
      <c r="J83" t="s">
        <v>544</v>
      </c>
      <c r="K83" t="s">
        <v>545</v>
      </c>
      <c r="L83">
        <v>0</v>
      </c>
      <c r="M83">
        <v>52</v>
      </c>
      <c r="N83">
        <v>1062</v>
      </c>
    </row>
    <row r="84" spans="1:14" x14ac:dyDescent="0.25">
      <c r="A84">
        <v>82</v>
      </c>
      <c r="B84" t="s">
        <v>546</v>
      </c>
      <c r="C84" t="s">
        <v>13</v>
      </c>
      <c r="D84" t="s">
        <v>547</v>
      </c>
      <c r="E84" t="s">
        <v>548</v>
      </c>
      <c r="F84" t="s">
        <v>49</v>
      </c>
      <c r="G84" t="s">
        <v>549</v>
      </c>
      <c r="H84" t="s">
        <v>51</v>
      </c>
      <c r="J84" t="s">
        <v>550</v>
      </c>
      <c r="K84" t="s">
        <v>551</v>
      </c>
      <c r="L84">
        <v>0</v>
      </c>
      <c r="M84">
        <v>398</v>
      </c>
      <c r="N84">
        <v>88</v>
      </c>
    </row>
    <row r="85" spans="1:14" x14ac:dyDescent="0.25">
      <c r="A85">
        <v>83</v>
      </c>
      <c r="B85" t="s">
        <v>552</v>
      </c>
      <c r="C85" t="s">
        <v>13</v>
      </c>
      <c r="D85" t="s">
        <v>553</v>
      </c>
      <c r="E85" t="s">
        <v>554</v>
      </c>
      <c r="F85" t="s">
        <v>161</v>
      </c>
      <c r="G85" t="s">
        <v>555</v>
      </c>
      <c r="H85" t="s">
        <v>163</v>
      </c>
      <c r="J85" t="s">
        <v>556</v>
      </c>
      <c r="K85" t="s">
        <v>557</v>
      </c>
      <c r="L85">
        <v>0</v>
      </c>
      <c r="M85">
        <v>8</v>
      </c>
      <c r="N85">
        <v>196</v>
      </c>
    </row>
    <row r="86" spans="1:14" x14ac:dyDescent="0.25">
      <c r="A86">
        <v>84</v>
      </c>
      <c r="B86" t="s">
        <v>558</v>
      </c>
      <c r="C86" t="s">
        <v>13</v>
      </c>
      <c r="D86" t="s">
        <v>559</v>
      </c>
      <c r="E86" t="s">
        <v>560</v>
      </c>
      <c r="F86" t="s">
        <v>264</v>
      </c>
      <c r="G86" t="s">
        <v>561</v>
      </c>
      <c r="H86" t="s">
        <v>266</v>
      </c>
      <c r="J86" t="s">
        <v>562</v>
      </c>
      <c r="K86" t="s">
        <v>563</v>
      </c>
      <c r="L86">
        <v>0</v>
      </c>
      <c r="M86">
        <v>6</v>
      </c>
      <c r="N86">
        <v>88</v>
      </c>
    </row>
    <row r="87" spans="1:14" x14ac:dyDescent="0.25">
      <c r="A87">
        <v>85</v>
      </c>
      <c r="B87" t="s">
        <v>564</v>
      </c>
      <c r="C87" t="s">
        <v>13</v>
      </c>
      <c r="D87" t="s">
        <v>565</v>
      </c>
      <c r="E87" t="s">
        <v>566</v>
      </c>
      <c r="F87" t="s">
        <v>177</v>
      </c>
      <c r="G87" t="s">
        <v>567</v>
      </c>
      <c r="H87" t="s">
        <v>179</v>
      </c>
      <c r="J87" t="s">
        <v>568</v>
      </c>
      <c r="K87" t="s">
        <v>569</v>
      </c>
      <c r="L87">
        <v>0</v>
      </c>
      <c r="M87">
        <v>1</v>
      </c>
      <c r="N87">
        <v>1062</v>
      </c>
    </row>
    <row r="88" spans="1:14" x14ac:dyDescent="0.25">
      <c r="A88">
        <v>86</v>
      </c>
      <c r="B88" t="s">
        <v>570</v>
      </c>
      <c r="C88" t="s">
        <v>13</v>
      </c>
      <c r="D88" t="s">
        <v>571</v>
      </c>
      <c r="E88" t="s">
        <v>15</v>
      </c>
      <c r="F88" t="s">
        <v>177</v>
      </c>
      <c r="G88" t="s">
        <v>17</v>
      </c>
      <c r="H88" t="s">
        <v>179</v>
      </c>
      <c r="J88" t="s">
        <v>572</v>
      </c>
      <c r="K88" t="s">
        <v>573</v>
      </c>
      <c r="L88">
        <v>0</v>
      </c>
      <c r="M88">
        <v>11</v>
      </c>
      <c r="N88">
        <v>88</v>
      </c>
    </row>
    <row r="89" spans="1:14" x14ac:dyDescent="0.25">
      <c r="A89">
        <v>87</v>
      </c>
      <c r="B89" t="s">
        <v>574</v>
      </c>
      <c r="C89" t="s">
        <v>13</v>
      </c>
      <c r="D89" t="s">
        <v>575</v>
      </c>
      <c r="E89" t="s">
        <v>576</v>
      </c>
      <c r="F89" t="s">
        <v>65</v>
      </c>
      <c r="G89" t="s">
        <v>577</v>
      </c>
      <c r="H89" t="s">
        <v>67</v>
      </c>
      <c r="J89" t="s">
        <v>578</v>
      </c>
      <c r="K89" t="s">
        <v>579</v>
      </c>
      <c r="L89">
        <v>0</v>
      </c>
      <c r="M89">
        <v>28</v>
      </c>
      <c r="N89">
        <v>43</v>
      </c>
    </row>
    <row r="90" spans="1:14" x14ac:dyDescent="0.25">
      <c r="A90">
        <v>88</v>
      </c>
      <c r="B90" t="s">
        <v>580</v>
      </c>
      <c r="C90" t="s">
        <v>455</v>
      </c>
      <c r="D90" t="s">
        <v>581</v>
      </c>
      <c r="E90" t="s">
        <v>582</v>
      </c>
      <c r="F90" t="s">
        <v>457</v>
      </c>
      <c r="G90" t="s">
        <v>583</v>
      </c>
      <c r="H90" t="s">
        <v>458</v>
      </c>
      <c r="J90" t="s">
        <v>584</v>
      </c>
      <c r="K90" t="s">
        <v>319</v>
      </c>
      <c r="L90">
        <v>0</v>
      </c>
      <c r="M90">
        <v>0</v>
      </c>
      <c r="N90">
        <v>88</v>
      </c>
    </row>
    <row r="91" spans="1:14" x14ac:dyDescent="0.25">
      <c r="A91">
        <v>89</v>
      </c>
      <c r="B91" t="s">
        <v>585</v>
      </c>
      <c r="C91" t="s">
        <v>30</v>
      </c>
      <c r="D91" t="s">
        <v>586</v>
      </c>
      <c r="E91" t="s">
        <v>161</v>
      </c>
      <c r="F91" t="s">
        <v>33</v>
      </c>
      <c r="G91" t="s">
        <v>311</v>
      </c>
      <c r="H91" t="s">
        <v>35</v>
      </c>
      <c r="J91" t="s">
        <v>587</v>
      </c>
      <c r="K91" t="s">
        <v>196</v>
      </c>
      <c r="L91">
        <v>0</v>
      </c>
      <c r="M91">
        <v>0</v>
      </c>
      <c r="N91">
        <v>11</v>
      </c>
    </row>
    <row r="92" spans="1:14" x14ac:dyDescent="0.25">
      <c r="A92">
        <v>90</v>
      </c>
      <c r="B92" t="s">
        <v>588</v>
      </c>
      <c r="C92" t="s">
        <v>30</v>
      </c>
      <c r="D92" t="s">
        <v>589</v>
      </c>
      <c r="E92" t="s">
        <v>57</v>
      </c>
      <c r="F92" t="s">
        <v>294</v>
      </c>
      <c r="G92" t="s">
        <v>288</v>
      </c>
      <c r="H92" t="s">
        <v>295</v>
      </c>
      <c r="J92" t="s">
        <v>590</v>
      </c>
      <c r="K92" t="s">
        <v>591</v>
      </c>
      <c r="L92">
        <v>0</v>
      </c>
      <c r="M92">
        <v>1</v>
      </c>
      <c r="N92">
        <v>155</v>
      </c>
    </row>
    <row r="93" spans="1:14" x14ac:dyDescent="0.25">
      <c r="A93">
        <v>91</v>
      </c>
      <c r="B93" t="s">
        <v>592</v>
      </c>
      <c r="C93" t="s">
        <v>13</v>
      </c>
      <c r="D93" t="s">
        <v>593</v>
      </c>
      <c r="E93" t="s">
        <v>594</v>
      </c>
      <c r="F93" t="s">
        <v>488</v>
      </c>
      <c r="G93" t="s">
        <v>595</v>
      </c>
      <c r="H93" t="s">
        <v>490</v>
      </c>
      <c r="J93" t="s">
        <v>596</v>
      </c>
      <c r="K93" t="s">
        <v>597</v>
      </c>
      <c r="L93">
        <v>0</v>
      </c>
      <c r="M93">
        <v>0</v>
      </c>
      <c r="N93">
        <v>1062</v>
      </c>
    </row>
    <row r="94" spans="1:14" x14ac:dyDescent="0.25">
      <c r="A94">
        <v>92</v>
      </c>
      <c r="B94" t="s">
        <v>598</v>
      </c>
      <c r="C94" t="s">
        <v>13</v>
      </c>
      <c r="D94" t="s">
        <v>599</v>
      </c>
      <c r="E94" t="s">
        <v>57</v>
      </c>
      <c r="F94" t="s">
        <v>414</v>
      </c>
      <c r="G94" t="s">
        <v>288</v>
      </c>
      <c r="H94" t="s">
        <v>415</v>
      </c>
      <c r="I94" t="s">
        <v>2158</v>
      </c>
      <c r="J94" t="s">
        <v>600</v>
      </c>
      <c r="K94" t="s">
        <v>601</v>
      </c>
      <c r="L94">
        <v>0</v>
      </c>
      <c r="M94">
        <v>0</v>
      </c>
      <c r="N94">
        <v>88</v>
      </c>
    </row>
    <row r="95" spans="1:14" x14ac:dyDescent="0.25">
      <c r="A95">
        <v>93</v>
      </c>
      <c r="B95" t="s">
        <v>602</v>
      </c>
      <c r="C95" t="s">
        <v>13</v>
      </c>
      <c r="D95" t="s">
        <v>603</v>
      </c>
      <c r="E95" t="s">
        <v>15</v>
      </c>
      <c r="F95" t="s">
        <v>177</v>
      </c>
      <c r="G95" t="s">
        <v>17</v>
      </c>
      <c r="H95" t="s">
        <v>179</v>
      </c>
      <c r="J95" t="s">
        <v>604</v>
      </c>
      <c r="K95" t="s">
        <v>605</v>
      </c>
      <c r="L95">
        <v>0</v>
      </c>
      <c r="M95">
        <v>126</v>
      </c>
      <c r="N95">
        <v>88</v>
      </c>
    </row>
    <row r="96" spans="1:14" x14ac:dyDescent="0.25">
      <c r="A96">
        <v>94</v>
      </c>
      <c r="B96" t="s">
        <v>606</v>
      </c>
      <c r="C96" t="s">
        <v>13</v>
      </c>
      <c r="D96" t="s">
        <v>607</v>
      </c>
      <c r="E96" t="s">
        <v>177</v>
      </c>
      <c r="F96" t="s">
        <v>177</v>
      </c>
      <c r="G96" t="s">
        <v>608</v>
      </c>
      <c r="H96" t="s">
        <v>179</v>
      </c>
      <c r="J96" t="s">
        <v>609</v>
      </c>
      <c r="K96" t="s">
        <v>610</v>
      </c>
      <c r="L96">
        <v>0</v>
      </c>
      <c r="M96">
        <v>51</v>
      </c>
      <c r="N96">
        <v>1062</v>
      </c>
    </row>
    <row r="97" spans="1:14" x14ac:dyDescent="0.25">
      <c r="A97">
        <v>95</v>
      </c>
      <c r="B97" t="s">
        <v>611</v>
      </c>
      <c r="C97" t="s">
        <v>13</v>
      </c>
      <c r="D97" t="s">
        <v>612</v>
      </c>
      <c r="E97" t="s">
        <v>613</v>
      </c>
      <c r="F97" t="s">
        <v>57</v>
      </c>
      <c r="G97" t="s">
        <v>614</v>
      </c>
      <c r="H97" t="s">
        <v>59</v>
      </c>
      <c r="J97" t="s">
        <v>615</v>
      </c>
      <c r="K97" t="s">
        <v>616</v>
      </c>
      <c r="L97">
        <v>0</v>
      </c>
      <c r="M97">
        <v>0</v>
      </c>
      <c r="N97">
        <v>16</v>
      </c>
    </row>
    <row r="98" spans="1:14" x14ac:dyDescent="0.25">
      <c r="A98">
        <v>96</v>
      </c>
      <c r="B98" t="s">
        <v>617</v>
      </c>
      <c r="C98" t="s">
        <v>13</v>
      </c>
      <c r="D98" t="s">
        <v>618</v>
      </c>
      <c r="E98" t="s">
        <v>15</v>
      </c>
      <c r="F98" t="s">
        <v>16</v>
      </c>
      <c r="G98" t="s">
        <v>17</v>
      </c>
      <c r="H98" t="s">
        <v>18</v>
      </c>
      <c r="J98" t="s">
        <v>619</v>
      </c>
      <c r="K98" t="s">
        <v>620</v>
      </c>
      <c r="L98">
        <v>0</v>
      </c>
      <c r="M98">
        <v>1</v>
      </c>
      <c r="N98">
        <v>124</v>
      </c>
    </row>
    <row r="99" spans="1:14" x14ac:dyDescent="0.25">
      <c r="A99">
        <v>97</v>
      </c>
      <c r="B99" t="s">
        <v>621</v>
      </c>
      <c r="C99" t="s">
        <v>13</v>
      </c>
      <c r="D99" t="s">
        <v>622</v>
      </c>
      <c r="E99" t="s">
        <v>623</v>
      </c>
      <c r="F99" t="s">
        <v>624</v>
      </c>
      <c r="G99" t="s">
        <v>625</v>
      </c>
      <c r="H99" t="s">
        <v>626</v>
      </c>
      <c r="I99" t="s">
        <v>2148</v>
      </c>
      <c r="J99" t="s">
        <v>627</v>
      </c>
      <c r="K99" t="s">
        <v>628</v>
      </c>
      <c r="L99">
        <v>0</v>
      </c>
      <c r="M99">
        <v>13</v>
      </c>
      <c r="N99">
        <v>304</v>
      </c>
    </row>
    <row r="100" spans="1:14" x14ac:dyDescent="0.25">
      <c r="A100">
        <v>98</v>
      </c>
      <c r="B100" t="s">
        <v>629</v>
      </c>
      <c r="C100" t="s">
        <v>13</v>
      </c>
      <c r="D100" t="s">
        <v>630</v>
      </c>
      <c r="E100" t="s">
        <v>631</v>
      </c>
      <c r="F100" t="s">
        <v>192</v>
      </c>
      <c r="G100" t="s">
        <v>632</v>
      </c>
      <c r="H100" t="s">
        <v>194</v>
      </c>
      <c r="J100" t="s">
        <v>633</v>
      </c>
      <c r="K100" t="s">
        <v>634</v>
      </c>
      <c r="L100">
        <v>0</v>
      </c>
      <c r="M100">
        <v>1</v>
      </c>
      <c r="N100">
        <v>88</v>
      </c>
    </row>
    <row r="101" spans="1:14" x14ac:dyDescent="0.25">
      <c r="A101">
        <v>99</v>
      </c>
      <c r="B101" t="s">
        <v>635</v>
      </c>
      <c r="C101" t="s">
        <v>30</v>
      </c>
      <c r="D101" t="s">
        <v>636</v>
      </c>
      <c r="E101" t="s">
        <v>637</v>
      </c>
      <c r="F101" t="s">
        <v>33</v>
      </c>
      <c r="G101" t="s">
        <v>638</v>
      </c>
      <c r="H101" t="s">
        <v>35</v>
      </c>
      <c r="J101" t="s">
        <v>639</v>
      </c>
      <c r="K101" t="s">
        <v>319</v>
      </c>
      <c r="L101">
        <v>0</v>
      </c>
      <c r="M101">
        <v>0</v>
      </c>
      <c r="N101">
        <v>88</v>
      </c>
    </row>
    <row r="102" spans="1:14" x14ac:dyDescent="0.25">
      <c r="A102">
        <v>100</v>
      </c>
      <c r="B102" t="s">
        <v>640</v>
      </c>
      <c r="C102" t="s">
        <v>13</v>
      </c>
      <c r="D102" t="s">
        <v>641</v>
      </c>
      <c r="E102" t="s">
        <v>642</v>
      </c>
      <c r="F102" t="s">
        <v>65</v>
      </c>
      <c r="G102" t="s">
        <v>643</v>
      </c>
      <c r="H102" t="s">
        <v>67</v>
      </c>
      <c r="J102" t="s">
        <v>644</v>
      </c>
      <c r="K102" t="s">
        <v>645</v>
      </c>
      <c r="L102">
        <v>0</v>
      </c>
      <c r="M102">
        <v>5</v>
      </c>
      <c r="N102">
        <v>88</v>
      </c>
    </row>
    <row r="103" spans="1:14" x14ac:dyDescent="0.25">
      <c r="A103">
        <v>101</v>
      </c>
      <c r="B103" t="s">
        <v>646</v>
      </c>
      <c r="C103" t="s">
        <v>13</v>
      </c>
      <c r="D103" t="s">
        <v>647</v>
      </c>
      <c r="E103" t="s">
        <v>279</v>
      </c>
      <c r="F103" t="s">
        <v>346</v>
      </c>
      <c r="G103" t="s">
        <v>281</v>
      </c>
      <c r="H103" t="s">
        <v>347</v>
      </c>
      <c r="J103" t="s">
        <v>648</v>
      </c>
      <c r="K103" t="s">
        <v>649</v>
      </c>
      <c r="L103">
        <v>0</v>
      </c>
      <c r="M103">
        <v>131</v>
      </c>
      <c r="N103">
        <v>1062</v>
      </c>
    </row>
    <row r="104" spans="1:14" x14ac:dyDescent="0.25">
      <c r="A104">
        <v>102</v>
      </c>
      <c r="B104" t="s">
        <v>650</v>
      </c>
      <c r="C104" t="s">
        <v>13</v>
      </c>
      <c r="D104" t="s">
        <v>651</v>
      </c>
      <c r="E104" t="s">
        <v>176</v>
      </c>
      <c r="F104" t="s">
        <v>414</v>
      </c>
      <c r="G104" t="s">
        <v>178</v>
      </c>
      <c r="H104" t="s">
        <v>415</v>
      </c>
      <c r="I104" t="s">
        <v>2158</v>
      </c>
      <c r="J104" t="s">
        <v>652</v>
      </c>
      <c r="K104" t="s">
        <v>653</v>
      </c>
      <c r="L104">
        <v>0</v>
      </c>
      <c r="M104">
        <v>82</v>
      </c>
      <c r="N104">
        <v>88</v>
      </c>
    </row>
    <row r="105" spans="1:14" x14ac:dyDescent="0.25">
      <c r="A105">
        <v>103</v>
      </c>
      <c r="B105" t="s">
        <v>654</v>
      </c>
      <c r="C105" t="s">
        <v>13</v>
      </c>
      <c r="D105" t="s">
        <v>655</v>
      </c>
      <c r="E105" t="s">
        <v>656</v>
      </c>
      <c r="F105" t="s">
        <v>97</v>
      </c>
      <c r="G105" t="s">
        <v>657</v>
      </c>
      <c r="H105" t="s">
        <v>209</v>
      </c>
      <c r="J105" t="s">
        <v>658</v>
      </c>
      <c r="K105" t="s">
        <v>659</v>
      </c>
      <c r="L105">
        <v>0</v>
      </c>
      <c r="M105">
        <v>13</v>
      </c>
      <c r="N105">
        <v>1062</v>
      </c>
    </row>
    <row r="106" spans="1:14" x14ac:dyDescent="0.25">
      <c r="A106">
        <v>104</v>
      </c>
      <c r="B106" t="s">
        <v>660</v>
      </c>
      <c r="C106" t="s">
        <v>13</v>
      </c>
      <c r="D106" t="s">
        <v>661</v>
      </c>
      <c r="E106" t="s">
        <v>176</v>
      </c>
      <c r="F106" t="s">
        <v>662</v>
      </c>
      <c r="G106" t="s">
        <v>178</v>
      </c>
      <c r="H106" t="s">
        <v>518</v>
      </c>
      <c r="J106" t="s">
        <v>663</v>
      </c>
      <c r="K106" t="s">
        <v>664</v>
      </c>
      <c r="L106">
        <v>0</v>
      </c>
      <c r="M106">
        <v>41</v>
      </c>
      <c r="N106">
        <v>1062</v>
      </c>
    </row>
    <row r="107" spans="1:14" x14ac:dyDescent="0.25">
      <c r="A107">
        <v>105</v>
      </c>
      <c r="B107" t="s">
        <v>665</v>
      </c>
      <c r="C107" t="s">
        <v>13</v>
      </c>
      <c r="D107" t="s">
        <v>666</v>
      </c>
      <c r="E107" t="s">
        <v>236</v>
      </c>
      <c r="F107" t="s">
        <v>111</v>
      </c>
      <c r="G107" t="s">
        <v>238</v>
      </c>
      <c r="H107" t="s">
        <v>113</v>
      </c>
      <c r="J107" t="s">
        <v>667</v>
      </c>
      <c r="K107" t="s">
        <v>668</v>
      </c>
      <c r="L107">
        <v>0</v>
      </c>
      <c r="M107">
        <v>30</v>
      </c>
      <c r="N107">
        <v>88</v>
      </c>
    </row>
    <row r="108" spans="1:14" x14ac:dyDescent="0.25">
      <c r="A108">
        <v>106</v>
      </c>
      <c r="B108" t="s">
        <v>669</v>
      </c>
      <c r="C108" t="s">
        <v>455</v>
      </c>
      <c r="D108" t="s">
        <v>670</v>
      </c>
      <c r="E108" t="s">
        <v>57</v>
      </c>
      <c r="F108" t="s">
        <v>457</v>
      </c>
      <c r="G108" t="s">
        <v>288</v>
      </c>
      <c r="H108" t="s">
        <v>458</v>
      </c>
      <c r="J108" t="s">
        <v>671</v>
      </c>
      <c r="K108" t="s">
        <v>672</v>
      </c>
      <c r="L108">
        <v>0</v>
      </c>
      <c r="M108">
        <v>0</v>
      </c>
      <c r="N108">
        <v>3</v>
      </c>
    </row>
    <row r="109" spans="1:14" x14ac:dyDescent="0.25">
      <c r="A109">
        <v>107</v>
      </c>
      <c r="B109" t="s">
        <v>673</v>
      </c>
      <c r="C109" t="s">
        <v>13</v>
      </c>
      <c r="D109" t="s">
        <v>674</v>
      </c>
      <c r="E109" t="s">
        <v>675</v>
      </c>
      <c r="F109" t="s">
        <v>89</v>
      </c>
      <c r="G109" t="s">
        <v>676</v>
      </c>
      <c r="H109" t="s">
        <v>105</v>
      </c>
      <c r="I109" t="s">
        <v>2156</v>
      </c>
      <c r="J109" t="s">
        <v>677</v>
      </c>
      <c r="K109" t="s">
        <v>678</v>
      </c>
      <c r="L109">
        <v>0</v>
      </c>
      <c r="M109">
        <v>0</v>
      </c>
      <c r="N109">
        <v>88</v>
      </c>
    </row>
    <row r="110" spans="1:14" x14ac:dyDescent="0.25">
      <c r="A110">
        <v>108</v>
      </c>
      <c r="B110" t="s">
        <v>679</v>
      </c>
      <c r="C110" t="s">
        <v>455</v>
      </c>
      <c r="D110" t="s">
        <v>680</v>
      </c>
      <c r="E110" t="s">
        <v>57</v>
      </c>
      <c r="F110" t="s">
        <v>457</v>
      </c>
      <c r="G110" t="s">
        <v>288</v>
      </c>
      <c r="H110" t="s">
        <v>458</v>
      </c>
      <c r="J110" t="s">
        <v>681</v>
      </c>
      <c r="K110" t="s">
        <v>682</v>
      </c>
      <c r="L110">
        <v>0</v>
      </c>
      <c r="M110">
        <v>9801</v>
      </c>
      <c r="N110">
        <v>1062</v>
      </c>
    </row>
    <row r="111" spans="1:14" x14ac:dyDescent="0.25">
      <c r="A111">
        <v>109</v>
      </c>
      <c r="B111" t="s">
        <v>683</v>
      </c>
      <c r="C111" t="s">
        <v>13</v>
      </c>
      <c r="D111" t="s">
        <v>684</v>
      </c>
      <c r="E111" t="s">
        <v>685</v>
      </c>
      <c r="F111" t="s">
        <v>65</v>
      </c>
      <c r="G111" t="s">
        <v>686</v>
      </c>
      <c r="H111" t="s">
        <v>67</v>
      </c>
      <c r="J111" t="s">
        <v>687</v>
      </c>
      <c r="K111" t="s">
        <v>688</v>
      </c>
      <c r="L111">
        <v>0</v>
      </c>
      <c r="M111">
        <v>22</v>
      </c>
      <c r="N111">
        <v>283</v>
      </c>
    </row>
    <row r="112" spans="1:14" x14ac:dyDescent="0.25">
      <c r="A112">
        <v>110</v>
      </c>
      <c r="B112" t="s">
        <v>689</v>
      </c>
      <c r="C112" t="s">
        <v>30</v>
      </c>
      <c r="D112" t="s">
        <v>690</v>
      </c>
      <c r="E112" t="s">
        <v>691</v>
      </c>
      <c r="F112" t="s">
        <v>160</v>
      </c>
      <c r="G112" t="s">
        <v>692</v>
      </c>
      <c r="H112" t="s">
        <v>186</v>
      </c>
      <c r="J112" t="s">
        <v>693</v>
      </c>
      <c r="K112" t="s">
        <v>694</v>
      </c>
      <c r="L112">
        <v>0</v>
      </c>
      <c r="M112">
        <v>3</v>
      </c>
      <c r="N112">
        <v>1062</v>
      </c>
    </row>
    <row r="113" spans="1:14" x14ac:dyDescent="0.25">
      <c r="A113">
        <v>111</v>
      </c>
      <c r="B113" t="s">
        <v>695</v>
      </c>
      <c r="C113" t="s">
        <v>13</v>
      </c>
      <c r="D113" t="s">
        <v>696</v>
      </c>
      <c r="E113" t="s">
        <v>176</v>
      </c>
      <c r="F113" t="s">
        <v>244</v>
      </c>
      <c r="G113" t="s">
        <v>178</v>
      </c>
      <c r="H113" t="s">
        <v>245</v>
      </c>
      <c r="J113" t="s">
        <v>697</v>
      </c>
      <c r="K113" t="s">
        <v>698</v>
      </c>
      <c r="L113">
        <v>0</v>
      </c>
      <c r="M113">
        <v>29</v>
      </c>
      <c r="N113">
        <v>88</v>
      </c>
    </row>
    <row r="114" spans="1:14" x14ac:dyDescent="0.25">
      <c r="A114">
        <v>112</v>
      </c>
      <c r="B114" t="s">
        <v>699</v>
      </c>
      <c r="C114" t="s">
        <v>13</v>
      </c>
      <c r="D114" t="s">
        <v>700</v>
      </c>
      <c r="E114" t="s">
        <v>701</v>
      </c>
      <c r="F114" t="s">
        <v>57</v>
      </c>
      <c r="G114" t="s">
        <v>702</v>
      </c>
      <c r="H114" t="s">
        <v>59</v>
      </c>
      <c r="J114" t="s">
        <v>703</v>
      </c>
      <c r="K114" t="s">
        <v>704</v>
      </c>
      <c r="L114">
        <v>0</v>
      </c>
      <c r="M114">
        <v>41</v>
      </c>
      <c r="N114">
        <v>1062</v>
      </c>
    </row>
    <row r="115" spans="1:14" x14ac:dyDescent="0.25">
      <c r="A115">
        <v>113</v>
      </c>
      <c r="B115" t="s">
        <v>705</v>
      </c>
      <c r="C115" t="s">
        <v>13</v>
      </c>
      <c r="D115" t="s">
        <v>706</v>
      </c>
      <c r="E115" t="s">
        <v>707</v>
      </c>
      <c r="F115" t="s">
        <v>160</v>
      </c>
      <c r="G115" t="s">
        <v>708</v>
      </c>
      <c r="H115" t="s">
        <v>186</v>
      </c>
      <c r="J115" t="s">
        <v>709</v>
      </c>
      <c r="K115" t="s">
        <v>710</v>
      </c>
      <c r="L115">
        <v>0</v>
      </c>
      <c r="M115">
        <v>41</v>
      </c>
      <c r="N115">
        <v>1062</v>
      </c>
    </row>
    <row r="116" spans="1:14" x14ac:dyDescent="0.25">
      <c r="A116">
        <v>114</v>
      </c>
      <c r="B116" t="s">
        <v>711</v>
      </c>
      <c r="C116" t="s">
        <v>13</v>
      </c>
      <c r="D116" t="s">
        <v>712</v>
      </c>
      <c r="E116" t="s">
        <v>506</v>
      </c>
      <c r="F116" t="s">
        <v>137</v>
      </c>
      <c r="G116" t="s">
        <v>507</v>
      </c>
      <c r="H116" t="s">
        <v>139</v>
      </c>
      <c r="J116" t="s">
        <v>713</v>
      </c>
      <c r="K116" t="s">
        <v>714</v>
      </c>
      <c r="L116">
        <v>0</v>
      </c>
      <c r="M116">
        <v>0</v>
      </c>
      <c r="N116">
        <v>25</v>
      </c>
    </row>
    <row r="117" spans="1:14" x14ac:dyDescent="0.25">
      <c r="A117">
        <v>115</v>
      </c>
      <c r="B117" t="s">
        <v>715</v>
      </c>
      <c r="C117" t="s">
        <v>13</v>
      </c>
      <c r="D117" t="s">
        <v>716</v>
      </c>
      <c r="E117" t="s">
        <v>642</v>
      </c>
      <c r="F117" t="s">
        <v>300</v>
      </c>
      <c r="G117" t="s">
        <v>643</v>
      </c>
      <c r="H117" t="s">
        <v>497</v>
      </c>
      <c r="I117" t="s">
        <v>2148</v>
      </c>
      <c r="J117" t="s">
        <v>717</v>
      </c>
      <c r="K117" t="s">
        <v>718</v>
      </c>
      <c r="L117">
        <v>0</v>
      </c>
      <c r="M117">
        <v>9</v>
      </c>
      <c r="N117">
        <v>88</v>
      </c>
    </row>
    <row r="118" spans="1:14" x14ac:dyDescent="0.25">
      <c r="A118">
        <v>116</v>
      </c>
      <c r="B118" t="s">
        <v>719</v>
      </c>
      <c r="C118" t="s">
        <v>13</v>
      </c>
      <c r="D118" t="s">
        <v>720</v>
      </c>
      <c r="E118" t="s">
        <v>721</v>
      </c>
      <c r="F118" t="s">
        <v>161</v>
      </c>
      <c r="G118" t="s">
        <v>722</v>
      </c>
      <c r="H118" t="s">
        <v>163</v>
      </c>
      <c r="J118" t="s">
        <v>723</v>
      </c>
      <c r="K118" t="s">
        <v>724</v>
      </c>
      <c r="L118">
        <v>0</v>
      </c>
      <c r="M118">
        <v>7</v>
      </c>
      <c r="N118">
        <v>88</v>
      </c>
    </row>
    <row r="119" spans="1:14" x14ac:dyDescent="0.25">
      <c r="A119">
        <v>117</v>
      </c>
      <c r="B119" t="s">
        <v>725</v>
      </c>
      <c r="C119" t="s">
        <v>13</v>
      </c>
      <c r="D119" t="s">
        <v>726</v>
      </c>
      <c r="E119" t="s">
        <v>15</v>
      </c>
      <c r="F119" t="s">
        <v>49</v>
      </c>
      <c r="G119" t="s">
        <v>17</v>
      </c>
      <c r="H119" t="s">
        <v>51</v>
      </c>
      <c r="J119" t="s">
        <v>727</v>
      </c>
      <c r="K119" t="s">
        <v>728</v>
      </c>
      <c r="L119">
        <v>0</v>
      </c>
      <c r="M119">
        <v>9</v>
      </c>
      <c r="N119">
        <v>88</v>
      </c>
    </row>
    <row r="120" spans="1:14" x14ac:dyDescent="0.25">
      <c r="A120">
        <v>118</v>
      </c>
      <c r="B120" t="s">
        <v>729</v>
      </c>
      <c r="C120" t="s">
        <v>13</v>
      </c>
      <c r="D120" t="s">
        <v>730</v>
      </c>
      <c r="E120" t="s">
        <v>191</v>
      </c>
      <c r="F120" t="s">
        <v>731</v>
      </c>
      <c r="G120" t="s">
        <v>193</v>
      </c>
      <c r="H120" t="s">
        <v>732</v>
      </c>
      <c r="J120" t="s">
        <v>733</v>
      </c>
      <c r="K120" t="s">
        <v>734</v>
      </c>
      <c r="L120">
        <v>0</v>
      </c>
      <c r="M120">
        <v>9801</v>
      </c>
      <c r="N120">
        <v>88</v>
      </c>
    </row>
    <row r="121" spans="1:14" x14ac:dyDescent="0.25">
      <c r="A121">
        <v>119</v>
      </c>
      <c r="B121" t="s">
        <v>735</v>
      </c>
      <c r="C121" t="s">
        <v>13</v>
      </c>
      <c r="D121" t="s">
        <v>736</v>
      </c>
      <c r="E121" t="s">
        <v>737</v>
      </c>
      <c r="F121" t="s">
        <v>177</v>
      </c>
      <c r="G121" t="s">
        <v>738</v>
      </c>
      <c r="H121" t="s">
        <v>179</v>
      </c>
      <c r="J121" t="s">
        <v>739</v>
      </c>
      <c r="K121" t="s">
        <v>740</v>
      </c>
      <c r="L121">
        <v>0</v>
      </c>
      <c r="M121">
        <v>19</v>
      </c>
      <c r="N121">
        <v>604</v>
      </c>
    </row>
    <row r="122" spans="1:14" x14ac:dyDescent="0.25">
      <c r="A122">
        <v>120</v>
      </c>
      <c r="B122" t="s">
        <v>741</v>
      </c>
      <c r="C122" t="s">
        <v>13</v>
      </c>
      <c r="D122" t="s">
        <v>742</v>
      </c>
      <c r="E122" t="s">
        <v>250</v>
      </c>
      <c r="F122" t="s">
        <v>541</v>
      </c>
      <c r="G122" t="s">
        <v>251</v>
      </c>
      <c r="H122" t="s">
        <v>543</v>
      </c>
      <c r="J122" t="s">
        <v>743</v>
      </c>
      <c r="K122" t="s">
        <v>744</v>
      </c>
      <c r="L122">
        <v>0</v>
      </c>
      <c r="M122">
        <v>17</v>
      </c>
      <c r="N122">
        <v>517</v>
      </c>
    </row>
    <row r="123" spans="1:14" x14ac:dyDescent="0.25">
      <c r="A123">
        <v>121</v>
      </c>
      <c r="B123" t="s">
        <v>745</v>
      </c>
      <c r="C123" t="s">
        <v>13</v>
      </c>
      <c r="D123" t="s">
        <v>746</v>
      </c>
      <c r="E123" t="s">
        <v>56</v>
      </c>
      <c r="F123" t="s">
        <v>57</v>
      </c>
      <c r="G123" t="s">
        <v>58</v>
      </c>
      <c r="H123" t="s">
        <v>59</v>
      </c>
      <c r="J123" t="s">
        <v>747</v>
      </c>
      <c r="K123" t="s">
        <v>748</v>
      </c>
      <c r="L123">
        <v>0</v>
      </c>
      <c r="M123">
        <v>135</v>
      </c>
      <c r="N123">
        <v>88</v>
      </c>
    </row>
    <row r="124" spans="1:14" x14ac:dyDescent="0.25">
      <c r="A124">
        <v>122</v>
      </c>
      <c r="B124" t="s">
        <v>749</v>
      </c>
      <c r="C124" t="s">
        <v>13</v>
      </c>
      <c r="D124" t="s">
        <v>750</v>
      </c>
      <c r="E124" t="s">
        <v>751</v>
      </c>
      <c r="F124" t="s">
        <v>118</v>
      </c>
      <c r="G124" t="s">
        <v>752</v>
      </c>
      <c r="H124" t="s">
        <v>753</v>
      </c>
      <c r="J124" t="s">
        <v>754</v>
      </c>
      <c r="K124" t="s">
        <v>755</v>
      </c>
      <c r="L124">
        <v>0</v>
      </c>
      <c r="M124">
        <v>9</v>
      </c>
      <c r="N124">
        <v>1062</v>
      </c>
    </row>
    <row r="125" spans="1:14" x14ac:dyDescent="0.25">
      <c r="A125">
        <v>123</v>
      </c>
      <c r="B125" t="s">
        <v>756</v>
      </c>
      <c r="C125" t="s">
        <v>13</v>
      </c>
      <c r="D125" t="s">
        <v>757</v>
      </c>
      <c r="E125" t="s">
        <v>279</v>
      </c>
      <c r="F125" t="s">
        <v>758</v>
      </c>
      <c r="G125" t="s">
        <v>281</v>
      </c>
      <c r="H125" t="s">
        <v>759</v>
      </c>
      <c r="I125" t="s">
        <v>2155</v>
      </c>
      <c r="J125" t="s">
        <v>760</v>
      </c>
      <c r="K125" t="s">
        <v>761</v>
      </c>
      <c r="L125">
        <v>0</v>
      </c>
      <c r="M125">
        <v>2</v>
      </c>
      <c r="N125">
        <v>1062</v>
      </c>
    </row>
    <row r="126" spans="1:14" x14ac:dyDescent="0.25">
      <c r="A126">
        <v>124</v>
      </c>
      <c r="B126" t="s">
        <v>762</v>
      </c>
      <c r="C126" t="s">
        <v>13</v>
      </c>
      <c r="D126" t="s">
        <v>763</v>
      </c>
      <c r="E126" t="s">
        <v>73</v>
      </c>
      <c r="F126" t="s">
        <v>764</v>
      </c>
      <c r="G126" t="s">
        <v>765</v>
      </c>
      <c r="H126" t="s">
        <v>766</v>
      </c>
      <c r="J126" t="s">
        <v>767</v>
      </c>
      <c r="K126" t="s">
        <v>768</v>
      </c>
      <c r="L126">
        <v>0</v>
      </c>
      <c r="M126">
        <v>228</v>
      </c>
      <c r="N126">
        <v>1062</v>
      </c>
    </row>
    <row r="127" spans="1:14" x14ac:dyDescent="0.25">
      <c r="A127">
        <v>125</v>
      </c>
      <c r="B127" t="s">
        <v>769</v>
      </c>
      <c r="C127" t="s">
        <v>13</v>
      </c>
      <c r="D127" t="s">
        <v>770</v>
      </c>
      <c r="E127" t="s">
        <v>15</v>
      </c>
      <c r="F127" t="s">
        <v>16</v>
      </c>
      <c r="G127" t="s">
        <v>17</v>
      </c>
      <c r="H127" t="s">
        <v>18</v>
      </c>
      <c r="J127" t="s">
        <v>771</v>
      </c>
      <c r="K127" t="s">
        <v>772</v>
      </c>
      <c r="L127">
        <v>0</v>
      </c>
      <c r="M127">
        <v>0</v>
      </c>
      <c r="N127">
        <v>1062</v>
      </c>
    </row>
    <row r="128" spans="1:14" x14ac:dyDescent="0.25">
      <c r="A128">
        <v>126</v>
      </c>
      <c r="B128" t="s">
        <v>773</v>
      </c>
      <c r="C128" t="s">
        <v>13</v>
      </c>
      <c r="D128" t="s">
        <v>774</v>
      </c>
      <c r="E128" t="s">
        <v>97</v>
      </c>
      <c r="F128" t="s">
        <v>775</v>
      </c>
      <c r="G128" t="s">
        <v>99</v>
      </c>
      <c r="H128" t="s">
        <v>776</v>
      </c>
      <c r="I128" t="s">
        <v>2148</v>
      </c>
      <c r="J128" t="s">
        <v>777</v>
      </c>
      <c r="K128" t="s">
        <v>778</v>
      </c>
      <c r="L128">
        <v>0</v>
      </c>
      <c r="M128">
        <v>130</v>
      </c>
      <c r="N128">
        <v>1062</v>
      </c>
    </row>
    <row r="129" spans="1:14" x14ac:dyDescent="0.25">
      <c r="A129">
        <v>127</v>
      </c>
      <c r="B129" t="s">
        <v>779</v>
      </c>
      <c r="C129" t="s">
        <v>13</v>
      </c>
      <c r="D129" t="s">
        <v>780</v>
      </c>
      <c r="E129" t="s">
        <v>781</v>
      </c>
      <c r="F129" t="s">
        <v>57</v>
      </c>
      <c r="G129" t="s">
        <v>782</v>
      </c>
      <c r="H129" t="s">
        <v>59</v>
      </c>
      <c r="J129" t="s">
        <v>783</v>
      </c>
      <c r="K129" t="s">
        <v>784</v>
      </c>
      <c r="L129">
        <v>0</v>
      </c>
      <c r="M129">
        <v>13</v>
      </c>
      <c r="N129">
        <v>1062</v>
      </c>
    </row>
    <row r="130" spans="1:14" x14ac:dyDescent="0.25">
      <c r="A130">
        <v>128</v>
      </c>
      <c r="B130" t="s">
        <v>785</v>
      </c>
      <c r="C130" t="s">
        <v>13</v>
      </c>
      <c r="D130" t="s">
        <v>786</v>
      </c>
      <c r="E130" t="s">
        <v>160</v>
      </c>
      <c r="F130" t="s">
        <v>16</v>
      </c>
      <c r="G130" t="s">
        <v>162</v>
      </c>
      <c r="H130" t="s">
        <v>18</v>
      </c>
      <c r="J130" t="s">
        <v>787</v>
      </c>
      <c r="K130" t="s">
        <v>529</v>
      </c>
      <c r="L130">
        <v>0</v>
      </c>
      <c r="M130">
        <v>9801</v>
      </c>
      <c r="N130">
        <v>1062</v>
      </c>
    </row>
    <row r="131" spans="1:14" x14ac:dyDescent="0.25">
      <c r="A131">
        <v>129</v>
      </c>
      <c r="B131" t="s">
        <v>788</v>
      </c>
      <c r="C131" t="s">
        <v>406</v>
      </c>
      <c r="D131" t="s">
        <v>789</v>
      </c>
      <c r="E131" t="s">
        <v>790</v>
      </c>
      <c r="F131" t="s">
        <v>624</v>
      </c>
      <c r="G131" t="s">
        <v>791</v>
      </c>
      <c r="H131" t="s">
        <v>626</v>
      </c>
      <c r="I131" t="s">
        <v>2148</v>
      </c>
      <c r="J131" t="s">
        <v>792</v>
      </c>
      <c r="K131" t="s">
        <v>319</v>
      </c>
      <c r="L131">
        <v>0</v>
      </c>
      <c r="M131">
        <v>0</v>
      </c>
      <c r="N131">
        <v>88</v>
      </c>
    </row>
    <row r="132" spans="1:14" x14ac:dyDescent="0.25">
      <c r="A132">
        <v>130</v>
      </c>
      <c r="B132" t="s">
        <v>793</v>
      </c>
      <c r="C132" t="s">
        <v>13</v>
      </c>
      <c r="D132" t="s">
        <v>794</v>
      </c>
      <c r="E132" t="s">
        <v>73</v>
      </c>
      <c r="F132" t="s">
        <v>263</v>
      </c>
      <c r="G132" t="s">
        <v>765</v>
      </c>
      <c r="H132" t="s">
        <v>795</v>
      </c>
      <c r="J132" t="s">
        <v>796</v>
      </c>
      <c r="K132" t="s">
        <v>797</v>
      </c>
      <c r="L132">
        <v>0</v>
      </c>
      <c r="M132">
        <v>1281</v>
      </c>
      <c r="N132">
        <v>723</v>
      </c>
    </row>
    <row r="133" spans="1:14" x14ac:dyDescent="0.25">
      <c r="A133">
        <v>131</v>
      </c>
      <c r="B133" t="s">
        <v>798</v>
      </c>
      <c r="C133" t="s">
        <v>13</v>
      </c>
      <c r="D133" t="s">
        <v>799</v>
      </c>
      <c r="E133" t="s">
        <v>300</v>
      </c>
      <c r="F133" t="s">
        <v>800</v>
      </c>
      <c r="G133" t="s">
        <v>301</v>
      </c>
      <c r="H133" t="s">
        <v>801</v>
      </c>
      <c r="J133" t="s">
        <v>802</v>
      </c>
      <c r="K133" t="s">
        <v>803</v>
      </c>
      <c r="L133">
        <v>0</v>
      </c>
      <c r="M133">
        <v>60</v>
      </c>
      <c r="N133">
        <v>88</v>
      </c>
    </row>
    <row r="134" spans="1:14" x14ac:dyDescent="0.25">
      <c r="A134">
        <v>132</v>
      </c>
      <c r="B134" t="s">
        <v>804</v>
      </c>
      <c r="C134" t="s">
        <v>87</v>
      </c>
      <c r="D134" t="s">
        <v>805</v>
      </c>
      <c r="E134" t="s">
        <v>414</v>
      </c>
      <c r="F134" t="s">
        <v>153</v>
      </c>
      <c r="G134" t="s">
        <v>806</v>
      </c>
      <c r="H134" t="s">
        <v>155</v>
      </c>
      <c r="J134" t="s">
        <v>807</v>
      </c>
      <c r="K134" t="s">
        <v>808</v>
      </c>
      <c r="L134">
        <v>0</v>
      </c>
      <c r="M134">
        <v>29</v>
      </c>
      <c r="N134">
        <v>1062</v>
      </c>
    </row>
    <row r="135" spans="1:14" x14ac:dyDescent="0.25">
      <c r="A135">
        <v>133</v>
      </c>
      <c r="B135" t="s">
        <v>809</v>
      </c>
      <c r="C135" t="s">
        <v>13</v>
      </c>
      <c r="D135" t="s">
        <v>810</v>
      </c>
      <c r="E135" t="s">
        <v>691</v>
      </c>
      <c r="F135" t="s">
        <v>811</v>
      </c>
      <c r="G135" t="s">
        <v>692</v>
      </c>
      <c r="H135" t="s">
        <v>812</v>
      </c>
      <c r="I135" t="s">
        <v>2150</v>
      </c>
      <c r="J135" t="s">
        <v>813</v>
      </c>
      <c r="K135" t="s">
        <v>814</v>
      </c>
      <c r="L135">
        <v>0</v>
      </c>
      <c r="M135">
        <v>294</v>
      </c>
      <c r="N135">
        <v>1062</v>
      </c>
    </row>
    <row r="136" spans="1:14" x14ac:dyDescent="0.25">
      <c r="A136">
        <v>134</v>
      </c>
      <c r="B136" t="s">
        <v>815</v>
      </c>
      <c r="C136" t="s">
        <v>13</v>
      </c>
      <c r="D136" t="s">
        <v>816</v>
      </c>
      <c r="E136" t="s">
        <v>518</v>
      </c>
      <c r="F136" t="s">
        <v>764</v>
      </c>
      <c r="G136" t="s">
        <v>518</v>
      </c>
      <c r="H136" t="s">
        <v>766</v>
      </c>
      <c r="J136" t="s">
        <v>817</v>
      </c>
      <c r="K136" t="s">
        <v>818</v>
      </c>
      <c r="L136">
        <v>0</v>
      </c>
      <c r="M136">
        <v>9801</v>
      </c>
      <c r="N136">
        <v>88</v>
      </c>
    </row>
    <row r="137" spans="1:14" x14ac:dyDescent="0.25">
      <c r="A137">
        <v>135</v>
      </c>
      <c r="B137" t="s">
        <v>819</v>
      </c>
      <c r="C137" t="s">
        <v>30</v>
      </c>
      <c r="D137" t="s">
        <v>820</v>
      </c>
      <c r="E137" t="s">
        <v>161</v>
      </c>
      <c r="F137" t="s">
        <v>33</v>
      </c>
      <c r="G137" t="s">
        <v>311</v>
      </c>
      <c r="H137" t="s">
        <v>35</v>
      </c>
      <c r="J137" t="s">
        <v>821</v>
      </c>
      <c r="K137" t="s">
        <v>822</v>
      </c>
      <c r="L137">
        <v>0</v>
      </c>
      <c r="M137">
        <v>0</v>
      </c>
      <c r="N137">
        <v>108</v>
      </c>
    </row>
    <row r="138" spans="1:14" x14ac:dyDescent="0.25">
      <c r="A138">
        <v>136</v>
      </c>
      <c r="B138" t="s">
        <v>823</v>
      </c>
      <c r="C138" t="s">
        <v>13</v>
      </c>
      <c r="D138" t="s">
        <v>824</v>
      </c>
      <c r="E138" t="s">
        <v>825</v>
      </c>
      <c r="F138" t="s">
        <v>826</v>
      </c>
      <c r="G138" t="s">
        <v>827</v>
      </c>
      <c r="H138" t="s">
        <v>828</v>
      </c>
      <c r="J138" t="s">
        <v>829</v>
      </c>
      <c r="K138" t="s">
        <v>830</v>
      </c>
      <c r="L138">
        <v>0</v>
      </c>
      <c r="M138">
        <v>1</v>
      </c>
      <c r="N138">
        <v>1062</v>
      </c>
    </row>
    <row r="139" spans="1:14" x14ac:dyDescent="0.25">
      <c r="A139">
        <v>137</v>
      </c>
      <c r="B139" t="s">
        <v>831</v>
      </c>
      <c r="C139" t="s">
        <v>455</v>
      </c>
      <c r="D139" t="s">
        <v>832</v>
      </c>
      <c r="E139" t="s">
        <v>57</v>
      </c>
      <c r="F139" t="s">
        <v>457</v>
      </c>
      <c r="G139" t="s">
        <v>288</v>
      </c>
      <c r="H139" t="s">
        <v>458</v>
      </c>
      <c r="J139" t="s">
        <v>833</v>
      </c>
      <c r="K139" t="s">
        <v>834</v>
      </c>
      <c r="L139">
        <v>0</v>
      </c>
      <c r="M139">
        <v>0</v>
      </c>
      <c r="N139">
        <v>1062</v>
      </c>
    </row>
    <row r="140" spans="1:14" x14ac:dyDescent="0.25">
      <c r="A140">
        <v>138</v>
      </c>
      <c r="B140" t="s">
        <v>835</v>
      </c>
      <c r="C140" t="s">
        <v>13</v>
      </c>
      <c r="D140" t="s">
        <v>836</v>
      </c>
      <c r="E140" t="s">
        <v>15</v>
      </c>
      <c r="F140" t="s">
        <v>89</v>
      </c>
      <c r="G140" t="s">
        <v>17</v>
      </c>
      <c r="H140" t="s">
        <v>105</v>
      </c>
      <c r="I140" t="s">
        <v>2156</v>
      </c>
      <c r="J140" t="s">
        <v>837</v>
      </c>
      <c r="K140" t="s">
        <v>838</v>
      </c>
      <c r="L140">
        <v>0</v>
      </c>
      <c r="M140">
        <v>7</v>
      </c>
      <c r="N140">
        <v>88</v>
      </c>
    </row>
    <row r="141" spans="1:14" x14ac:dyDescent="0.25">
      <c r="A141">
        <v>139</v>
      </c>
      <c r="B141" t="s">
        <v>839</v>
      </c>
      <c r="C141" t="s">
        <v>13</v>
      </c>
      <c r="D141" t="s">
        <v>840</v>
      </c>
      <c r="E141" t="s">
        <v>841</v>
      </c>
      <c r="F141" t="s">
        <v>842</v>
      </c>
      <c r="G141" t="s">
        <v>843</v>
      </c>
      <c r="H141" t="s">
        <v>844</v>
      </c>
      <c r="J141" t="s">
        <v>845</v>
      </c>
      <c r="K141" t="s">
        <v>846</v>
      </c>
      <c r="L141">
        <v>0</v>
      </c>
      <c r="M141">
        <v>51</v>
      </c>
      <c r="N141">
        <v>54</v>
      </c>
    </row>
    <row r="142" spans="1:14" x14ac:dyDescent="0.25">
      <c r="A142">
        <v>140</v>
      </c>
      <c r="B142" t="s">
        <v>847</v>
      </c>
      <c r="C142" t="s">
        <v>13</v>
      </c>
      <c r="D142" t="s">
        <v>848</v>
      </c>
      <c r="E142" t="s">
        <v>849</v>
      </c>
      <c r="F142" t="s">
        <v>192</v>
      </c>
      <c r="G142" t="s">
        <v>850</v>
      </c>
      <c r="H142" t="s">
        <v>194</v>
      </c>
      <c r="J142" t="s">
        <v>851</v>
      </c>
      <c r="K142" t="s">
        <v>852</v>
      </c>
      <c r="L142">
        <v>0</v>
      </c>
      <c r="M142">
        <v>0</v>
      </c>
      <c r="N142">
        <v>26</v>
      </c>
    </row>
    <row r="143" spans="1:14" x14ac:dyDescent="0.25">
      <c r="A143">
        <v>141</v>
      </c>
      <c r="B143" t="s">
        <v>853</v>
      </c>
      <c r="C143" t="s">
        <v>13</v>
      </c>
      <c r="D143" t="s">
        <v>854</v>
      </c>
      <c r="E143" t="s">
        <v>855</v>
      </c>
      <c r="F143" t="s">
        <v>775</v>
      </c>
      <c r="G143" t="s">
        <v>856</v>
      </c>
      <c r="H143" t="s">
        <v>776</v>
      </c>
      <c r="I143" t="s">
        <v>2148</v>
      </c>
      <c r="J143" t="s">
        <v>857</v>
      </c>
      <c r="K143" t="s">
        <v>858</v>
      </c>
      <c r="L143">
        <v>0</v>
      </c>
      <c r="M143">
        <v>89</v>
      </c>
      <c r="N143">
        <v>88</v>
      </c>
    </row>
    <row r="144" spans="1:14" x14ac:dyDescent="0.25">
      <c r="A144">
        <v>142</v>
      </c>
      <c r="B144" t="s">
        <v>859</v>
      </c>
      <c r="C144" t="s">
        <v>860</v>
      </c>
      <c r="D144" t="s">
        <v>861</v>
      </c>
      <c r="E144" t="s">
        <v>57</v>
      </c>
      <c r="F144" t="s">
        <v>862</v>
      </c>
      <c r="G144" t="s">
        <v>288</v>
      </c>
      <c r="H144" t="s">
        <v>863</v>
      </c>
      <c r="I144" t="s">
        <v>2147</v>
      </c>
      <c r="J144" t="s">
        <v>864</v>
      </c>
      <c r="K144" t="s">
        <v>865</v>
      </c>
      <c r="L144">
        <v>0</v>
      </c>
      <c r="M144">
        <v>5</v>
      </c>
      <c r="N144">
        <v>3</v>
      </c>
    </row>
    <row r="145" spans="1:14" x14ac:dyDescent="0.25">
      <c r="A145">
        <v>143</v>
      </c>
      <c r="B145" t="s">
        <v>866</v>
      </c>
      <c r="C145" t="s">
        <v>13</v>
      </c>
      <c r="D145" t="s">
        <v>867</v>
      </c>
      <c r="E145" t="s">
        <v>15</v>
      </c>
      <c r="F145" t="s">
        <v>169</v>
      </c>
      <c r="G145" t="s">
        <v>17</v>
      </c>
      <c r="H145" t="s">
        <v>171</v>
      </c>
      <c r="J145" t="s">
        <v>868</v>
      </c>
      <c r="K145" t="s">
        <v>869</v>
      </c>
      <c r="L145">
        <v>0</v>
      </c>
      <c r="M145">
        <v>18</v>
      </c>
      <c r="N145">
        <v>122</v>
      </c>
    </row>
    <row r="146" spans="1:14" x14ac:dyDescent="0.25">
      <c r="A146">
        <v>144</v>
      </c>
      <c r="B146" t="s">
        <v>870</v>
      </c>
      <c r="C146" t="s">
        <v>13</v>
      </c>
      <c r="D146" t="s">
        <v>871</v>
      </c>
      <c r="E146" t="s">
        <v>57</v>
      </c>
      <c r="F146" t="s">
        <v>191</v>
      </c>
      <c r="G146" t="s">
        <v>288</v>
      </c>
      <c r="H146" t="s">
        <v>302</v>
      </c>
      <c r="J146" t="s">
        <v>872</v>
      </c>
      <c r="K146" t="s">
        <v>873</v>
      </c>
      <c r="L146">
        <v>0</v>
      </c>
      <c r="M146">
        <v>43</v>
      </c>
      <c r="N146">
        <v>88</v>
      </c>
    </row>
    <row r="147" spans="1:14" x14ac:dyDescent="0.25">
      <c r="A147">
        <v>145</v>
      </c>
      <c r="B147" t="s">
        <v>874</v>
      </c>
      <c r="C147" t="s">
        <v>13</v>
      </c>
      <c r="D147" t="s">
        <v>875</v>
      </c>
      <c r="E147" t="s">
        <v>300</v>
      </c>
      <c r="F147" t="s">
        <v>129</v>
      </c>
      <c r="G147" t="s">
        <v>301</v>
      </c>
      <c r="H147" t="s">
        <v>131</v>
      </c>
      <c r="J147" t="s">
        <v>876</v>
      </c>
      <c r="K147" t="s">
        <v>877</v>
      </c>
      <c r="L147">
        <v>0</v>
      </c>
      <c r="M147">
        <v>3</v>
      </c>
      <c r="N147">
        <v>1062</v>
      </c>
    </row>
    <row r="148" spans="1:14" x14ac:dyDescent="0.25">
      <c r="A148">
        <v>146</v>
      </c>
      <c r="B148" t="s">
        <v>878</v>
      </c>
      <c r="C148" t="s">
        <v>13</v>
      </c>
      <c r="D148" t="s">
        <v>879</v>
      </c>
      <c r="E148" t="s">
        <v>15</v>
      </c>
      <c r="F148" t="s">
        <v>160</v>
      </c>
      <c r="G148" t="s">
        <v>17</v>
      </c>
      <c r="H148" t="s">
        <v>186</v>
      </c>
      <c r="J148" t="s">
        <v>880</v>
      </c>
      <c r="K148" t="s">
        <v>881</v>
      </c>
      <c r="L148">
        <v>0</v>
      </c>
      <c r="M148">
        <v>19</v>
      </c>
      <c r="N148">
        <v>1062</v>
      </c>
    </row>
    <row r="149" spans="1:14" x14ac:dyDescent="0.25">
      <c r="A149">
        <v>147</v>
      </c>
      <c r="B149" t="s">
        <v>882</v>
      </c>
      <c r="C149" t="s">
        <v>13</v>
      </c>
      <c r="D149" t="s">
        <v>883</v>
      </c>
      <c r="E149" t="s">
        <v>884</v>
      </c>
      <c r="F149" t="s">
        <v>885</v>
      </c>
      <c r="G149" t="s">
        <v>886</v>
      </c>
      <c r="H149" t="s">
        <v>887</v>
      </c>
      <c r="I149" t="s">
        <v>2153</v>
      </c>
      <c r="J149" t="s">
        <v>888</v>
      </c>
      <c r="K149" t="s">
        <v>889</v>
      </c>
      <c r="L149">
        <v>0</v>
      </c>
      <c r="M149">
        <v>0</v>
      </c>
      <c r="N149">
        <v>52</v>
      </c>
    </row>
    <row r="150" spans="1:14" x14ac:dyDescent="0.25">
      <c r="A150">
        <v>148</v>
      </c>
      <c r="B150" t="s">
        <v>890</v>
      </c>
      <c r="C150" t="s">
        <v>13</v>
      </c>
      <c r="D150" t="s">
        <v>891</v>
      </c>
      <c r="E150" t="s">
        <v>136</v>
      </c>
      <c r="F150" t="s">
        <v>161</v>
      </c>
      <c r="G150" t="s">
        <v>138</v>
      </c>
      <c r="H150" t="s">
        <v>163</v>
      </c>
      <c r="J150" t="s">
        <v>892</v>
      </c>
      <c r="K150" t="s">
        <v>893</v>
      </c>
      <c r="L150">
        <v>0</v>
      </c>
      <c r="M150">
        <v>18</v>
      </c>
      <c r="N150">
        <v>88</v>
      </c>
    </row>
    <row r="151" spans="1:14" x14ac:dyDescent="0.25">
      <c r="A151">
        <v>149</v>
      </c>
      <c r="B151" t="s">
        <v>894</v>
      </c>
      <c r="C151" t="s">
        <v>13</v>
      </c>
      <c r="D151" t="s">
        <v>895</v>
      </c>
      <c r="E151" t="s">
        <v>506</v>
      </c>
      <c r="F151" t="s">
        <v>98</v>
      </c>
      <c r="G151" t="s">
        <v>507</v>
      </c>
      <c r="H151" t="s">
        <v>100</v>
      </c>
      <c r="J151" t="s">
        <v>896</v>
      </c>
      <c r="K151" t="s">
        <v>897</v>
      </c>
      <c r="L151">
        <v>0</v>
      </c>
      <c r="M151">
        <v>284</v>
      </c>
      <c r="N151">
        <v>1062</v>
      </c>
    </row>
    <row r="152" spans="1:14" x14ac:dyDescent="0.25">
      <c r="A152">
        <v>150</v>
      </c>
      <c r="B152" t="s">
        <v>898</v>
      </c>
      <c r="C152" t="s">
        <v>13</v>
      </c>
      <c r="D152" t="s">
        <v>899</v>
      </c>
      <c r="E152" t="s">
        <v>263</v>
      </c>
      <c r="F152" t="s">
        <v>826</v>
      </c>
      <c r="G152" t="s">
        <v>265</v>
      </c>
      <c r="H152" t="s">
        <v>828</v>
      </c>
      <c r="J152" t="s">
        <v>900</v>
      </c>
      <c r="K152" t="s">
        <v>901</v>
      </c>
      <c r="L152">
        <v>0</v>
      </c>
      <c r="M152">
        <v>31</v>
      </c>
      <c r="N152">
        <v>1062</v>
      </c>
    </row>
    <row r="153" spans="1:14" x14ac:dyDescent="0.25">
      <c r="A153">
        <v>151</v>
      </c>
      <c r="B153" t="s">
        <v>902</v>
      </c>
      <c r="C153" t="s">
        <v>13</v>
      </c>
      <c r="D153" t="s">
        <v>903</v>
      </c>
      <c r="E153" t="s">
        <v>111</v>
      </c>
      <c r="F153" t="s">
        <v>192</v>
      </c>
      <c r="G153" t="s">
        <v>440</v>
      </c>
      <c r="H153" t="s">
        <v>194</v>
      </c>
      <c r="J153" t="s">
        <v>904</v>
      </c>
      <c r="K153" t="s">
        <v>905</v>
      </c>
      <c r="L153">
        <v>0</v>
      </c>
      <c r="M153">
        <v>5</v>
      </c>
      <c r="N153">
        <v>1062</v>
      </c>
    </row>
    <row r="154" spans="1:14" x14ac:dyDescent="0.25">
      <c r="A154">
        <v>152</v>
      </c>
      <c r="B154" t="s">
        <v>906</v>
      </c>
      <c r="C154" t="s">
        <v>13</v>
      </c>
      <c r="D154" t="s">
        <v>907</v>
      </c>
      <c r="E154" t="s">
        <v>57</v>
      </c>
      <c r="F154" t="s">
        <v>192</v>
      </c>
      <c r="G154" t="s">
        <v>288</v>
      </c>
      <c r="H154" t="s">
        <v>194</v>
      </c>
      <c r="J154" t="s">
        <v>908</v>
      </c>
      <c r="K154" t="s">
        <v>909</v>
      </c>
      <c r="L154">
        <v>0</v>
      </c>
      <c r="M154">
        <v>0</v>
      </c>
      <c r="N154">
        <v>478</v>
      </c>
    </row>
    <row r="155" spans="1:14" x14ac:dyDescent="0.25">
      <c r="A155">
        <v>153</v>
      </c>
      <c r="B155" t="s">
        <v>910</v>
      </c>
      <c r="C155" t="s">
        <v>13</v>
      </c>
      <c r="D155" t="s">
        <v>911</v>
      </c>
      <c r="E155" t="s">
        <v>136</v>
      </c>
      <c r="F155" t="s">
        <v>73</v>
      </c>
      <c r="G155" t="s">
        <v>138</v>
      </c>
      <c r="H155" t="s">
        <v>75</v>
      </c>
      <c r="J155" t="s">
        <v>912</v>
      </c>
      <c r="K155" t="s">
        <v>913</v>
      </c>
      <c r="L155">
        <v>0</v>
      </c>
      <c r="M155">
        <v>0</v>
      </c>
      <c r="N155">
        <v>1062</v>
      </c>
    </row>
    <row r="156" spans="1:14" x14ac:dyDescent="0.25">
      <c r="A156">
        <v>154</v>
      </c>
      <c r="B156" t="s">
        <v>914</v>
      </c>
      <c r="C156" t="s">
        <v>13</v>
      </c>
      <c r="D156" t="s">
        <v>915</v>
      </c>
      <c r="E156" t="s">
        <v>518</v>
      </c>
      <c r="F156" t="s">
        <v>272</v>
      </c>
      <c r="G156" t="s">
        <v>518</v>
      </c>
      <c r="H156" t="s">
        <v>274</v>
      </c>
      <c r="I156" t="s">
        <v>2158</v>
      </c>
      <c r="J156" t="s">
        <v>916</v>
      </c>
      <c r="K156" t="s">
        <v>917</v>
      </c>
      <c r="L156">
        <v>0</v>
      </c>
      <c r="M156">
        <v>431</v>
      </c>
      <c r="N156">
        <v>88</v>
      </c>
    </row>
    <row r="157" spans="1:14" x14ac:dyDescent="0.25">
      <c r="A157">
        <v>155</v>
      </c>
      <c r="B157" t="s">
        <v>918</v>
      </c>
      <c r="C157" t="s">
        <v>13</v>
      </c>
      <c r="D157" t="s">
        <v>919</v>
      </c>
      <c r="E157" t="s">
        <v>136</v>
      </c>
      <c r="F157" t="s">
        <v>153</v>
      </c>
      <c r="G157" t="s">
        <v>138</v>
      </c>
      <c r="H157" t="s">
        <v>155</v>
      </c>
      <c r="J157" t="s">
        <v>920</v>
      </c>
      <c r="K157" t="s">
        <v>921</v>
      </c>
      <c r="L157">
        <v>0</v>
      </c>
      <c r="M157">
        <v>11</v>
      </c>
      <c r="N157">
        <v>1062</v>
      </c>
    </row>
    <row r="158" spans="1:14" x14ac:dyDescent="0.25">
      <c r="A158">
        <v>156</v>
      </c>
      <c r="B158" t="s">
        <v>922</v>
      </c>
      <c r="C158" t="s">
        <v>13</v>
      </c>
      <c r="D158" t="s">
        <v>923</v>
      </c>
      <c r="E158" t="s">
        <v>176</v>
      </c>
      <c r="F158" t="s">
        <v>924</v>
      </c>
      <c r="G158" t="s">
        <v>178</v>
      </c>
      <c r="H158" t="s">
        <v>925</v>
      </c>
      <c r="J158" t="s">
        <v>926</v>
      </c>
      <c r="K158" t="s">
        <v>927</v>
      </c>
      <c r="L158">
        <v>0</v>
      </c>
      <c r="M158">
        <v>10</v>
      </c>
      <c r="N158">
        <v>39</v>
      </c>
    </row>
    <row r="159" spans="1:14" x14ac:dyDescent="0.25">
      <c r="A159">
        <v>157</v>
      </c>
      <c r="B159" t="s">
        <v>928</v>
      </c>
      <c r="C159" t="s">
        <v>13</v>
      </c>
      <c r="D159" t="s">
        <v>929</v>
      </c>
      <c r="E159" t="s">
        <v>930</v>
      </c>
      <c r="F159" t="s">
        <v>177</v>
      </c>
      <c r="G159" t="s">
        <v>931</v>
      </c>
      <c r="H159" t="s">
        <v>179</v>
      </c>
      <c r="J159" t="s">
        <v>932</v>
      </c>
      <c r="K159" t="s">
        <v>933</v>
      </c>
      <c r="L159">
        <v>0</v>
      </c>
      <c r="M159">
        <v>2</v>
      </c>
      <c r="N159">
        <v>144</v>
      </c>
    </row>
    <row r="160" spans="1:14" x14ac:dyDescent="0.25">
      <c r="A160">
        <v>158</v>
      </c>
      <c r="B160" t="s">
        <v>934</v>
      </c>
      <c r="C160" t="s">
        <v>13</v>
      </c>
      <c r="D160" t="s">
        <v>935</v>
      </c>
      <c r="E160" t="s">
        <v>176</v>
      </c>
      <c r="F160" t="s">
        <v>177</v>
      </c>
      <c r="G160" t="s">
        <v>178</v>
      </c>
      <c r="H160" t="s">
        <v>179</v>
      </c>
      <c r="J160" t="s">
        <v>936</v>
      </c>
      <c r="K160" t="s">
        <v>937</v>
      </c>
      <c r="L160">
        <v>0</v>
      </c>
      <c r="M160">
        <v>7</v>
      </c>
      <c r="N160">
        <v>88</v>
      </c>
    </row>
    <row r="161" spans="1:14" x14ac:dyDescent="0.25">
      <c r="A161">
        <v>159</v>
      </c>
      <c r="B161" t="s">
        <v>938</v>
      </c>
      <c r="C161" t="s">
        <v>13</v>
      </c>
      <c r="D161" t="s">
        <v>939</v>
      </c>
      <c r="E161" t="s">
        <v>279</v>
      </c>
      <c r="F161" t="s">
        <v>439</v>
      </c>
      <c r="G161" t="s">
        <v>281</v>
      </c>
      <c r="H161" t="s">
        <v>441</v>
      </c>
      <c r="J161" t="s">
        <v>940</v>
      </c>
      <c r="K161" t="s">
        <v>941</v>
      </c>
      <c r="L161">
        <v>0</v>
      </c>
      <c r="M161">
        <v>57</v>
      </c>
      <c r="N161">
        <v>1062</v>
      </c>
    </row>
    <row r="162" spans="1:14" x14ac:dyDescent="0.25">
      <c r="A162">
        <v>160</v>
      </c>
      <c r="B162" t="s">
        <v>942</v>
      </c>
      <c r="C162" t="s">
        <v>13</v>
      </c>
      <c r="D162" t="s">
        <v>943</v>
      </c>
      <c r="E162" t="s">
        <v>944</v>
      </c>
      <c r="F162" t="s">
        <v>49</v>
      </c>
      <c r="G162" t="s">
        <v>945</v>
      </c>
      <c r="H162" t="s">
        <v>51</v>
      </c>
      <c r="J162" t="s">
        <v>946</v>
      </c>
      <c r="K162" t="s">
        <v>698</v>
      </c>
      <c r="L162">
        <v>0</v>
      </c>
      <c r="M162">
        <v>29</v>
      </c>
      <c r="N162">
        <v>88</v>
      </c>
    </row>
    <row r="163" spans="1:14" x14ac:dyDescent="0.25">
      <c r="A163">
        <v>161</v>
      </c>
      <c r="B163" t="s">
        <v>947</v>
      </c>
      <c r="C163" t="s">
        <v>13</v>
      </c>
      <c r="D163" t="s">
        <v>948</v>
      </c>
      <c r="E163" t="s">
        <v>199</v>
      </c>
      <c r="F163" t="s">
        <v>263</v>
      </c>
      <c r="G163" t="s">
        <v>201</v>
      </c>
      <c r="H163" t="s">
        <v>795</v>
      </c>
      <c r="J163" t="s">
        <v>949</v>
      </c>
      <c r="K163" t="s">
        <v>950</v>
      </c>
      <c r="L163">
        <v>0</v>
      </c>
      <c r="M163">
        <v>48</v>
      </c>
      <c r="N163">
        <v>88</v>
      </c>
    </row>
    <row r="164" spans="1:14" x14ac:dyDescent="0.25">
      <c r="A164">
        <v>162</v>
      </c>
      <c r="B164" t="s">
        <v>951</v>
      </c>
      <c r="C164" t="s">
        <v>13</v>
      </c>
      <c r="D164" t="s">
        <v>952</v>
      </c>
      <c r="E164" t="s">
        <v>176</v>
      </c>
      <c r="F164" t="s">
        <v>73</v>
      </c>
      <c r="G164" t="s">
        <v>178</v>
      </c>
      <c r="H164" t="s">
        <v>75</v>
      </c>
      <c r="J164" t="s">
        <v>953</v>
      </c>
      <c r="K164" t="s">
        <v>954</v>
      </c>
      <c r="L164">
        <v>0</v>
      </c>
      <c r="M164">
        <v>0</v>
      </c>
      <c r="N164">
        <v>139</v>
      </c>
    </row>
    <row r="165" spans="1:14" x14ac:dyDescent="0.25">
      <c r="A165">
        <v>163</v>
      </c>
      <c r="B165" t="s">
        <v>955</v>
      </c>
      <c r="C165" t="s">
        <v>13</v>
      </c>
      <c r="D165" t="s">
        <v>956</v>
      </c>
      <c r="E165" t="s">
        <v>136</v>
      </c>
      <c r="F165" t="s">
        <v>57</v>
      </c>
      <c r="G165" t="s">
        <v>138</v>
      </c>
      <c r="H165" t="s">
        <v>59</v>
      </c>
      <c r="J165" t="s">
        <v>957</v>
      </c>
      <c r="K165" t="s">
        <v>958</v>
      </c>
      <c r="L165">
        <v>0</v>
      </c>
      <c r="M165">
        <v>20</v>
      </c>
      <c r="N165">
        <v>1062</v>
      </c>
    </row>
    <row r="166" spans="1:14" x14ac:dyDescent="0.25">
      <c r="A166">
        <v>164</v>
      </c>
      <c r="B166" t="s">
        <v>959</v>
      </c>
      <c r="C166" t="s">
        <v>13</v>
      </c>
      <c r="D166" t="s">
        <v>960</v>
      </c>
      <c r="E166" t="s">
        <v>176</v>
      </c>
      <c r="F166" t="s">
        <v>73</v>
      </c>
      <c r="G166" t="s">
        <v>178</v>
      </c>
      <c r="H166" t="s">
        <v>75</v>
      </c>
      <c r="J166" t="s">
        <v>961</v>
      </c>
      <c r="K166" t="s">
        <v>962</v>
      </c>
      <c r="L166">
        <v>0</v>
      </c>
      <c r="M166">
        <v>2</v>
      </c>
      <c r="N166">
        <v>114</v>
      </c>
    </row>
    <row r="167" spans="1:14" x14ac:dyDescent="0.25">
      <c r="A167">
        <v>165</v>
      </c>
      <c r="B167" t="s">
        <v>963</v>
      </c>
      <c r="C167" t="s">
        <v>13</v>
      </c>
      <c r="D167" t="s">
        <v>964</v>
      </c>
      <c r="E167" t="s">
        <v>300</v>
      </c>
      <c r="F167" t="s">
        <v>111</v>
      </c>
      <c r="G167" t="s">
        <v>301</v>
      </c>
      <c r="H167" t="s">
        <v>113</v>
      </c>
      <c r="J167" t="s">
        <v>965</v>
      </c>
      <c r="K167" t="s">
        <v>966</v>
      </c>
      <c r="L167">
        <v>0</v>
      </c>
      <c r="M167">
        <v>22</v>
      </c>
      <c r="N167">
        <v>88</v>
      </c>
    </row>
    <row r="168" spans="1:14" x14ac:dyDescent="0.25">
      <c r="A168">
        <v>166</v>
      </c>
      <c r="B168" t="s">
        <v>967</v>
      </c>
      <c r="C168" t="s">
        <v>13</v>
      </c>
      <c r="D168" t="s">
        <v>968</v>
      </c>
      <c r="E168" t="s">
        <v>118</v>
      </c>
      <c r="F168" t="s">
        <v>24</v>
      </c>
      <c r="G168" t="s">
        <v>119</v>
      </c>
      <c r="H168" t="s">
        <v>26</v>
      </c>
      <c r="J168" t="s">
        <v>969</v>
      </c>
      <c r="K168" t="s">
        <v>970</v>
      </c>
      <c r="L168">
        <v>0</v>
      </c>
      <c r="M168">
        <v>1</v>
      </c>
      <c r="N168">
        <v>88</v>
      </c>
    </row>
    <row r="169" spans="1:14" x14ac:dyDescent="0.25">
      <c r="A169">
        <v>167</v>
      </c>
      <c r="B169" t="s">
        <v>971</v>
      </c>
      <c r="C169" t="s">
        <v>13</v>
      </c>
      <c r="D169" t="s">
        <v>972</v>
      </c>
      <c r="E169" t="s">
        <v>207</v>
      </c>
      <c r="F169" t="s">
        <v>65</v>
      </c>
      <c r="G169" t="s">
        <v>208</v>
      </c>
      <c r="H169" t="s">
        <v>67</v>
      </c>
      <c r="J169" t="s">
        <v>973</v>
      </c>
      <c r="K169" t="s">
        <v>974</v>
      </c>
      <c r="L169">
        <v>0</v>
      </c>
      <c r="M169">
        <v>0</v>
      </c>
      <c r="N169">
        <v>1062</v>
      </c>
    </row>
    <row r="170" spans="1:14" x14ac:dyDescent="0.25">
      <c r="A170">
        <v>168</v>
      </c>
      <c r="B170" t="s">
        <v>975</v>
      </c>
      <c r="C170" t="s">
        <v>30</v>
      </c>
      <c r="D170" t="s">
        <v>976</v>
      </c>
      <c r="E170" t="s">
        <v>57</v>
      </c>
      <c r="F170" t="s">
        <v>33</v>
      </c>
      <c r="G170" t="s">
        <v>288</v>
      </c>
      <c r="H170" t="s">
        <v>35</v>
      </c>
      <c r="J170" t="s">
        <v>977</v>
      </c>
      <c r="K170" t="s">
        <v>241</v>
      </c>
      <c r="L170">
        <v>0</v>
      </c>
      <c r="M170">
        <v>0</v>
      </c>
      <c r="N170">
        <v>88</v>
      </c>
    </row>
    <row r="171" spans="1:14" x14ac:dyDescent="0.25">
      <c r="A171">
        <v>169</v>
      </c>
      <c r="B171" t="s">
        <v>978</v>
      </c>
      <c r="C171" t="s">
        <v>13</v>
      </c>
      <c r="D171" t="s">
        <v>979</v>
      </c>
      <c r="E171" t="s">
        <v>316</v>
      </c>
      <c r="F171" t="s">
        <v>237</v>
      </c>
      <c r="G171" t="s">
        <v>317</v>
      </c>
      <c r="H171" t="s">
        <v>239</v>
      </c>
      <c r="J171" t="s">
        <v>980</v>
      </c>
      <c r="K171" t="s">
        <v>981</v>
      </c>
      <c r="L171">
        <v>0</v>
      </c>
      <c r="M171">
        <v>0</v>
      </c>
      <c r="N171">
        <v>7</v>
      </c>
    </row>
    <row r="172" spans="1:14" x14ac:dyDescent="0.25">
      <c r="A172">
        <v>170</v>
      </c>
      <c r="B172" t="s">
        <v>982</v>
      </c>
      <c r="C172" t="s">
        <v>13</v>
      </c>
      <c r="D172" t="s">
        <v>983</v>
      </c>
      <c r="E172" t="s">
        <v>72</v>
      </c>
      <c r="F172" t="s">
        <v>161</v>
      </c>
      <c r="G172" t="s">
        <v>74</v>
      </c>
      <c r="H172" t="s">
        <v>163</v>
      </c>
      <c r="J172" t="s">
        <v>984</v>
      </c>
      <c r="K172" t="s">
        <v>985</v>
      </c>
      <c r="L172">
        <v>0</v>
      </c>
      <c r="M172">
        <v>960</v>
      </c>
      <c r="N172">
        <v>1062</v>
      </c>
    </row>
    <row r="173" spans="1:14" x14ac:dyDescent="0.25">
      <c r="A173">
        <v>171</v>
      </c>
      <c r="B173" t="s">
        <v>986</v>
      </c>
      <c r="C173" t="s">
        <v>13</v>
      </c>
      <c r="D173" t="s">
        <v>987</v>
      </c>
      <c r="E173" t="s">
        <v>988</v>
      </c>
      <c r="F173" t="s">
        <v>263</v>
      </c>
      <c r="G173" t="s">
        <v>989</v>
      </c>
      <c r="H173" t="s">
        <v>795</v>
      </c>
      <c r="J173" t="s">
        <v>990</v>
      </c>
      <c r="K173" t="s">
        <v>991</v>
      </c>
      <c r="L173">
        <v>0</v>
      </c>
      <c r="M173">
        <v>9801</v>
      </c>
      <c r="N173">
        <v>1062</v>
      </c>
    </row>
    <row r="174" spans="1:14" x14ac:dyDescent="0.25">
      <c r="A174">
        <v>172</v>
      </c>
      <c r="B174" t="s">
        <v>992</v>
      </c>
      <c r="C174" t="s">
        <v>13</v>
      </c>
      <c r="D174" t="s">
        <v>993</v>
      </c>
      <c r="E174" t="s">
        <v>994</v>
      </c>
      <c r="F174" t="s">
        <v>842</v>
      </c>
      <c r="G174" t="s">
        <v>995</v>
      </c>
      <c r="H174" t="s">
        <v>844</v>
      </c>
      <c r="J174" t="s">
        <v>996</v>
      </c>
      <c r="K174" t="s">
        <v>997</v>
      </c>
      <c r="L174">
        <v>0</v>
      </c>
      <c r="M174">
        <v>5</v>
      </c>
      <c r="N174">
        <v>88</v>
      </c>
    </row>
    <row r="175" spans="1:14" x14ac:dyDescent="0.25">
      <c r="A175">
        <v>173</v>
      </c>
      <c r="B175" t="s">
        <v>998</v>
      </c>
      <c r="C175" t="s">
        <v>13</v>
      </c>
      <c r="D175" t="s">
        <v>999</v>
      </c>
      <c r="E175" t="s">
        <v>57</v>
      </c>
      <c r="F175" t="s">
        <v>160</v>
      </c>
      <c r="G175" t="s">
        <v>288</v>
      </c>
      <c r="H175" t="s">
        <v>186</v>
      </c>
      <c r="J175" t="s">
        <v>1000</v>
      </c>
      <c r="K175" t="s">
        <v>1001</v>
      </c>
      <c r="L175">
        <v>0</v>
      </c>
      <c r="M175">
        <v>71</v>
      </c>
      <c r="N175">
        <v>1062</v>
      </c>
    </row>
    <row r="176" spans="1:14" x14ac:dyDescent="0.25">
      <c r="A176">
        <v>174</v>
      </c>
      <c r="B176" t="s">
        <v>1002</v>
      </c>
      <c r="C176" t="s">
        <v>13</v>
      </c>
      <c r="D176" t="s">
        <v>1003</v>
      </c>
      <c r="E176" t="s">
        <v>15</v>
      </c>
      <c r="F176" t="s">
        <v>57</v>
      </c>
      <c r="G176" t="s">
        <v>17</v>
      </c>
      <c r="H176" t="s">
        <v>59</v>
      </c>
      <c r="J176" t="s">
        <v>1004</v>
      </c>
      <c r="K176" t="s">
        <v>1005</v>
      </c>
      <c r="L176">
        <v>0</v>
      </c>
      <c r="M176">
        <v>114</v>
      </c>
      <c r="N176">
        <v>88</v>
      </c>
    </row>
    <row r="177" spans="1:14" x14ac:dyDescent="0.25">
      <c r="A177">
        <v>175</v>
      </c>
      <c r="B177" t="s">
        <v>1006</v>
      </c>
      <c r="C177" t="s">
        <v>13</v>
      </c>
      <c r="D177" t="s">
        <v>1007</v>
      </c>
      <c r="E177" t="s">
        <v>389</v>
      </c>
      <c r="F177" t="s">
        <v>169</v>
      </c>
      <c r="G177" t="s">
        <v>390</v>
      </c>
      <c r="H177" t="s">
        <v>171</v>
      </c>
      <c r="J177" t="s">
        <v>1008</v>
      </c>
      <c r="K177" t="s">
        <v>1009</v>
      </c>
      <c r="L177">
        <v>0</v>
      </c>
      <c r="M177">
        <v>24</v>
      </c>
      <c r="N177">
        <v>88</v>
      </c>
    </row>
    <row r="178" spans="1:14" x14ac:dyDescent="0.25">
      <c r="A178">
        <v>176</v>
      </c>
      <c r="B178" t="s">
        <v>1010</v>
      </c>
      <c r="C178" t="s">
        <v>13</v>
      </c>
      <c r="D178" t="s">
        <v>1011</v>
      </c>
      <c r="E178" t="s">
        <v>1012</v>
      </c>
      <c r="F178" t="s">
        <v>111</v>
      </c>
      <c r="G178" t="s">
        <v>1013</v>
      </c>
      <c r="H178" t="s">
        <v>113</v>
      </c>
      <c r="J178" t="s">
        <v>1014</v>
      </c>
      <c r="K178" t="s">
        <v>1015</v>
      </c>
      <c r="L178">
        <v>0</v>
      </c>
      <c r="M178">
        <v>3</v>
      </c>
      <c r="N178">
        <v>1062</v>
      </c>
    </row>
    <row r="179" spans="1:14" x14ac:dyDescent="0.25">
      <c r="A179">
        <v>177</v>
      </c>
      <c r="B179" t="s">
        <v>1016</v>
      </c>
      <c r="C179" t="s">
        <v>13</v>
      </c>
      <c r="D179" t="s">
        <v>1017</v>
      </c>
      <c r="E179" t="s">
        <v>128</v>
      </c>
      <c r="F179" t="s">
        <v>414</v>
      </c>
      <c r="G179" t="s">
        <v>130</v>
      </c>
      <c r="H179" t="s">
        <v>415</v>
      </c>
      <c r="I179" t="s">
        <v>2158</v>
      </c>
      <c r="J179" t="s">
        <v>1018</v>
      </c>
      <c r="K179" t="s">
        <v>1019</v>
      </c>
      <c r="L179">
        <v>0</v>
      </c>
      <c r="M179">
        <v>126</v>
      </c>
      <c r="N179">
        <v>88</v>
      </c>
    </row>
    <row r="180" spans="1:14" x14ac:dyDescent="0.25">
      <c r="A180">
        <v>178</v>
      </c>
      <c r="B180" t="s">
        <v>1020</v>
      </c>
      <c r="C180" t="s">
        <v>455</v>
      </c>
      <c r="D180" t="s">
        <v>1021</v>
      </c>
      <c r="E180" t="s">
        <v>263</v>
      </c>
      <c r="F180" t="s">
        <v>457</v>
      </c>
      <c r="G180" t="s">
        <v>265</v>
      </c>
      <c r="H180" t="s">
        <v>458</v>
      </c>
      <c r="J180" t="s">
        <v>1022</v>
      </c>
      <c r="K180" t="s">
        <v>1023</v>
      </c>
      <c r="L180">
        <v>0</v>
      </c>
      <c r="M180">
        <v>2</v>
      </c>
      <c r="N180">
        <v>1062</v>
      </c>
    </row>
    <row r="181" spans="1:14" x14ac:dyDescent="0.25">
      <c r="A181">
        <v>179</v>
      </c>
      <c r="B181" t="s">
        <v>1024</v>
      </c>
      <c r="C181" t="s">
        <v>860</v>
      </c>
      <c r="D181" t="s">
        <v>1025</v>
      </c>
      <c r="E181" t="s">
        <v>111</v>
      </c>
      <c r="F181" t="s">
        <v>300</v>
      </c>
      <c r="G181" t="s">
        <v>440</v>
      </c>
      <c r="H181" t="s">
        <v>497</v>
      </c>
      <c r="I181" t="s">
        <v>2148</v>
      </c>
      <c r="J181" t="s">
        <v>1026</v>
      </c>
      <c r="K181" t="s">
        <v>1027</v>
      </c>
      <c r="L181">
        <v>0</v>
      </c>
      <c r="M181">
        <v>3</v>
      </c>
      <c r="N181">
        <v>65</v>
      </c>
    </row>
    <row r="182" spans="1:14" x14ac:dyDescent="0.25">
      <c r="A182">
        <v>180</v>
      </c>
      <c r="B182" t="s">
        <v>1028</v>
      </c>
      <c r="C182" t="s">
        <v>13</v>
      </c>
      <c r="D182" t="s">
        <v>1029</v>
      </c>
      <c r="E182" t="s">
        <v>1030</v>
      </c>
      <c r="F182" t="s">
        <v>237</v>
      </c>
      <c r="G182" t="s">
        <v>1031</v>
      </c>
      <c r="H182" t="s">
        <v>239</v>
      </c>
      <c r="J182" t="s">
        <v>1032</v>
      </c>
      <c r="K182" t="s">
        <v>1033</v>
      </c>
      <c r="L182">
        <v>0</v>
      </c>
      <c r="M182">
        <v>9801</v>
      </c>
      <c r="N182">
        <v>28</v>
      </c>
    </row>
    <row r="183" spans="1:14" x14ac:dyDescent="0.25">
      <c r="A183">
        <v>181</v>
      </c>
      <c r="B183" t="s">
        <v>1034</v>
      </c>
      <c r="C183" t="s">
        <v>13</v>
      </c>
      <c r="D183" t="s">
        <v>1035</v>
      </c>
      <c r="E183" t="s">
        <v>389</v>
      </c>
      <c r="F183" t="s">
        <v>370</v>
      </c>
      <c r="G183" t="s">
        <v>390</v>
      </c>
      <c r="H183" t="s">
        <v>371</v>
      </c>
      <c r="J183" t="s">
        <v>1036</v>
      </c>
      <c r="K183" t="s">
        <v>1037</v>
      </c>
      <c r="L183">
        <v>0</v>
      </c>
      <c r="M183">
        <v>17</v>
      </c>
      <c r="N183">
        <v>88</v>
      </c>
    </row>
    <row r="184" spans="1:14" x14ac:dyDescent="0.25">
      <c r="A184">
        <v>182</v>
      </c>
      <c r="B184" t="s">
        <v>1038</v>
      </c>
      <c r="C184" t="s">
        <v>406</v>
      </c>
      <c r="D184" t="s">
        <v>1039</v>
      </c>
      <c r="E184" t="s">
        <v>263</v>
      </c>
      <c r="F184" t="s">
        <v>408</v>
      </c>
      <c r="G184" t="s">
        <v>265</v>
      </c>
      <c r="H184" t="s">
        <v>409</v>
      </c>
      <c r="I184" t="s">
        <v>2153</v>
      </c>
      <c r="J184" t="s">
        <v>1040</v>
      </c>
      <c r="K184" t="s">
        <v>1041</v>
      </c>
      <c r="L184">
        <v>0</v>
      </c>
      <c r="M184">
        <v>10</v>
      </c>
      <c r="N184">
        <v>346</v>
      </c>
    </row>
    <row r="185" spans="1:14" x14ac:dyDescent="0.25">
      <c r="A185">
        <v>183</v>
      </c>
      <c r="B185" t="s">
        <v>1042</v>
      </c>
      <c r="C185" t="s">
        <v>13</v>
      </c>
      <c r="D185" t="s">
        <v>1043</v>
      </c>
      <c r="E185" t="s">
        <v>316</v>
      </c>
      <c r="F185" t="s">
        <v>533</v>
      </c>
      <c r="G185" t="s">
        <v>317</v>
      </c>
      <c r="H185" t="s">
        <v>535</v>
      </c>
      <c r="I185" t="s">
        <v>2147</v>
      </c>
      <c r="J185" t="s">
        <v>1044</v>
      </c>
      <c r="K185" t="s">
        <v>1045</v>
      </c>
      <c r="L185">
        <v>0</v>
      </c>
      <c r="M185">
        <v>81</v>
      </c>
      <c r="N185">
        <v>3</v>
      </c>
    </row>
    <row r="186" spans="1:14" x14ac:dyDescent="0.25">
      <c r="A186">
        <v>184</v>
      </c>
      <c r="B186" t="s">
        <v>1046</v>
      </c>
      <c r="C186" t="s">
        <v>13</v>
      </c>
      <c r="D186" t="s">
        <v>1047</v>
      </c>
      <c r="E186" t="s">
        <v>1048</v>
      </c>
      <c r="F186" t="s">
        <v>800</v>
      </c>
      <c r="G186" t="s">
        <v>1049</v>
      </c>
      <c r="H186" t="s">
        <v>801</v>
      </c>
      <c r="J186" t="s">
        <v>1050</v>
      </c>
      <c r="K186" t="s">
        <v>734</v>
      </c>
      <c r="L186">
        <v>0</v>
      </c>
      <c r="M186">
        <v>9801</v>
      </c>
      <c r="N186">
        <v>88</v>
      </c>
    </row>
    <row r="187" spans="1:14" x14ac:dyDescent="0.25">
      <c r="A187">
        <v>185</v>
      </c>
      <c r="B187" t="s">
        <v>1051</v>
      </c>
      <c r="C187" t="s">
        <v>30</v>
      </c>
      <c r="D187" t="s">
        <v>1052</v>
      </c>
      <c r="E187" t="s">
        <v>1053</v>
      </c>
      <c r="F187" t="s">
        <v>294</v>
      </c>
      <c r="G187" t="s">
        <v>1054</v>
      </c>
      <c r="H187" t="s">
        <v>295</v>
      </c>
      <c r="J187" t="s">
        <v>1055</v>
      </c>
      <c r="K187" t="s">
        <v>1056</v>
      </c>
      <c r="L187">
        <v>0</v>
      </c>
      <c r="M187">
        <v>3</v>
      </c>
      <c r="N187">
        <v>118</v>
      </c>
    </row>
    <row r="188" spans="1:14" x14ac:dyDescent="0.25">
      <c r="A188">
        <v>186</v>
      </c>
      <c r="B188" t="s">
        <v>1057</v>
      </c>
      <c r="C188" t="s">
        <v>30</v>
      </c>
      <c r="D188" t="s">
        <v>1058</v>
      </c>
      <c r="E188" t="s">
        <v>884</v>
      </c>
      <c r="F188" t="s">
        <v>294</v>
      </c>
      <c r="G188" t="s">
        <v>886</v>
      </c>
      <c r="H188" t="s">
        <v>295</v>
      </c>
      <c r="J188" t="s">
        <v>1059</v>
      </c>
      <c r="K188" t="s">
        <v>1060</v>
      </c>
      <c r="L188">
        <v>0</v>
      </c>
      <c r="M188">
        <v>0</v>
      </c>
      <c r="N188">
        <v>81</v>
      </c>
    </row>
    <row r="189" spans="1:14" x14ac:dyDescent="0.25">
      <c r="A189">
        <v>187</v>
      </c>
      <c r="B189" t="s">
        <v>1061</v>
      </c>
      <c r="C189" t="s">
        <v>13</v>
      </c>
      <c r="D189" t="s">
        <v>1062</v>
      </c>
      <c r="E189" t="s">
        <v>207</v>
      </c>
      <c r="F189" t="s">
        <v>885</v>
      </c>
      <c r="G189" t="s">
        <v>208</v>
      </c>
      <c r="H189" t="s">
        <v>887</v>
      </c>
      <c r="I189" t="s">
        <v>2153</v>
      </c>
      <c r="J189" t="s">
        <v>1063</v>
      </c>
      <c r="K189" t="s">
        <v>1064</v>
      </c>
      <c r="L189">
        <v>0</v>
      </c>
      <c r="M189">
        <v>21</v>
      </c>
      <c r="N189">
        <v>1062</v>
      </c>
    </row>
    <row r="190" spans="1:14" x14ac:dyDescent="0.25">
      <c r="A190">
        <v>188</v>
      </c>
      <c r="B190" t="s">
        <v>1065</v>
      </c>
      <c r="C190" t="s">
        <v>30</v>
      </c>
      <c r="D190" t="s">
        <v>1066</v>
      </c>
      <c r="E190" t="s">
        <v>1067</v>
      </c>
      <c r="F190" t="s">
        <v>33</v>
      </c>
      <c r="G190" t="s">
        <v>1068</v>
      </c>
      <c r="H190" t="s">
        <v>35</v>
      </c>
      <c r="J190" t="s">
        <v>1069</v>
      </c>
      <c r="K190" t="s">
        <v>1070</v>
      </c>
      <c r="L190">
        <v>0</v>
      </c>
      <c r="M190">
        <v>0</v>
      </c>
      <c r="N190">
        <v>37</v>
      </c>
    </row>
    <row r="191" spans="1:14" x14ac:dyDescent="0.25">
      <c r="A191">
        <v>189</v>
      </c>
      <c r="B191" t="s">
        <v>1071</v>
      </c>
      <c r="C191" t="s">
        <v>13</v>
      </c>
      <c r="D191" t="s">
        <v>1072</v>
      </c>
      <c r="E191" t="s">
        <v>15</v>
      </c>
      <c r="F191" t="s">
        <v>775</v>
      </c>
      <c r="G191" t="s">
        <v>17</v>
      </c>
      <c r="H191" t="s">
        <v>776</v>
      </c>
      <c r="I191" t="s">
        <v>2148</v>
      </c>
      <c r="J191" t="s">
        <v>1073</v>
      </c>
      <c r="K191" t="s">
        <v>1074</v>
      </c>
      <c r="L191">
        <v>0</v>
      </c>
      <c r="M191">
        <v>50</v>
      </c>
      <c r="N191">
        <v>30</v>
      </c>
    </row>
    <row r="192" spans="1:14" x14ac:dyDescent="0.25">
      <c r="A192">
        <v>190</v>
      </c>
      <c r="B192" t="s">
        <v>1075</v>
      </c>
      <c r="C192" t="s">
        <v>455</v>
      </c>
      <c r="D192" t="s">
        <v>1076</v>
      </c>
      <c r="E192" t="s">
        <v>57</v>
      </c>
      <c r="F192" t="s">
        <v>457</v>
      </c>
      <c r="G192" t="s">
        <v>288</v>
      </c>
      <c r="H192" t="s">
        <v>458</v>
      </c>
      <c r="J192" t="s">
        <v>1077</v>
      </c>
      <c r="K192" t="s">
        <v>834</v>
      </c>
      <c r="L192">
        <v>0</v>
      </c>
      <c r="M192">
        <v>0</v>
      </c>
      <c r="N192">
        <v>1062</v>
      </c>
    </row>
    <row r="193" spans="1:14" x14ac:dyDescent="0.25">
      <c r="A193">
        <v>191</v>
      </c>
      <c r="B193" t="s">
        <v>1078</v>
      </c>
      <c r="C193" t="s">
        <v>13</v>
      </c>
      <c r="D193" t="s">
        <v>1079</v>
      </c>
      <c r="E193" t="s">
        <v>15</v>
      </c>
      <c r="F193" t="s">
        <v>57</v>
      </c>
      <c r="G193" t="s">
        <v>17</v>
      </c>
      <c r="H193" t="s">
        <v>59</v>
      </c>
      <c r="J193" t="s">
        <v>1080</v>
      </c>
      <c r="K193" t="s">
        <v>1081</v>
      </c>
      <c r="L193">
        <v>0</v>
      </c>
      <c r="M193">
        <v>48</v>
      </c>
      <c r="N193">
        <v>1062</v>
      </c>
    </row>
    <row r="194" spans="1:14" x14ac:dyDescent="0.25">
      <c r="A194">
        <v>192</v>
      </c>
      <c r="B194" t="s">
        <v>1082</v>
      </c>
      <c r="C194" t="s">
        <v>13</v>
      </c>
      <c r="D194" t="s">
        <v>1083</v>
      </c>
      <c r="E194" t="s">
        <v>1084</v>
      </c>
      <c r="F194" t="s">
        <v>111</v>
      </c>
      <c r="G194" t="s">
        <v>1085</v>
      </c>
      <c r="H194" t="s">
        <v>113</v>
      </c>
      <c r="J194" t="s">
        <v>1086</v>
      </c>
      <c r="K194" t="s">
        <v>1087</v>
      </c>
      <c r="L194">
        <v>0</v>
      </c>
      <c r="M194">
        <v>9801</v>
      </c>
      <c r="N194">
        <v>1062</v>
      </c>
    </row>
    <row r="195" spans="1:14" x14ac:dyDescent="0.25">
      <c r="A195">
        <v>193</v>
      </c>
      <c r="B195" t="s">
        <v>466</v>
      </c>
      <c r="C195" t="s">
        <v>13</v>
      </c>
      <c r="D195" t="s">
        <v>1088</v>
      </c>
      <c r="E195" t="s">
        <v>637</v>
      </c>
      <c r="F195" t="s">
        <v>346</v>
      </c>
      <c r="G195" t="s">
        <v>638</v>
      </c>
      <c r="H195" t="s">
        <v>347</v>
      </c>
      <c r="J195" t="s">
        <v>1089</v>
      </c>
      <c r="K195" t="s">
        <v>1090</v>
      </c>
      <c r="L195">
        <v>0</v>
      </c>
      <c r="M195">
        <v>1</v>
      </c>
      <c r="N195">
        <v>460</v>
      </c>
    </row>
    <row r="196" spans="1:14" x14ac:dyDescent="0.25">
      <c r="A196">
        <v>194</v>
      </c>
      <c r="B196" t="s">
        <v>1091</v>
      </c>
      <c r="C196" t="s">
        <v>13</v>
      </c>
      <c r="D196" t="s">
        <v>1092</v>
      </c>
      <c r="E196" t="s">
        <v>176</v>
      </c>
      <c r="F196" t="s">
        <v>450</v>
      </c>
      <c r="G196" t="s">
        <v>178</v>
      </c>
      <c r="H196" t="s">
        <v>451</v>
      </c>
      <c r="J196" t="s">
        <v>1093</v>
      </c>
      <c r="K196" t="s">
        <v>1094</v>
      </c>
      <c r="L196">
        <v>0</v>
      </c>
      <c r="M196">
        <v>3</v>
      </c>
      <c r="N196">
        <v>88</v>
      </c>
    </row>
    <row r="197" spans="1:14" x14ac:dyDescent="0.25">
      <c r="A197">
        <v>195</v>
      </c>
      <c r="B197" t="s">
        <v>1095</v>
      </c>
      <c r="C197" t="s">
        <v>13</v>
      </c>
      <c r="D197" t="s">
        <v>1096</v>
      </c>
      <c r="E197" t="s">
        <v>15</v>
      </c>
      <c r="F197" t="s">
        <v>1097</v>
      </c>
      <c r="G197" t="s">
        <v>17</v>
      </c>
      <c r="H197" t="s">
        <v>1098</v>
      </c>
      <c r="J197" t="s">
        <v>1099</v>
      </c>
      <c r="K197" t="s">
        <v>319</v>
      </c>
      <c r="L197">
        <v>0</v>
      </c>
      <c r="M197">
        <v>0</v>
      </c>
      <c r="N197">
        <v>88</v>
      </c>
    </row>
    <row r="198" spans="1:14" x14ac:dyDescent="0.25">
      <c r="A198">
        <v>196</v>
      </c>
      <c r="B198" t="s">
        <v>1100</v>
      </c>
      <c r="C198" t="s">
        <v>13</v>
      </c>
      <c r="D198" t="s">
        <v>1101</v>
      </c>
      <c r="E198" t="s">
        <v>160</v>
      </c>
      <c r="F198" t="s">
        <v>161</v>
      </c>
      <c r="G198" t="s">
        <v>162</v>
      </c>
      <c r="H198" t="s">
        <v>163</v>
      </c>
      <c r="J198" t="s">
        <v>1102</v>
      </c>
      <c r="K198" t="s">
        <v>1103</v>
      </c>
      <c r="L198">
        <v>0</v>
      </c>
      <c r="M198">
        <v>7</v>
      </c>
      <c r="N198">
        <v>88</v>
      </c>
    </row>
    <row r="199" spans="1:14" x14ac:dyDescent="0.25">
      <c r="A199">
        <v>197</v>
      </c>
      <c r="B199" t="s">
        <v>1104</v>
      </c>
      <c r="C199" t="s">
        <v>30</v>
      </c>
      <c r="D199" t="s">
        <v>1105</v>
      </c>
      <c r="E199" t="s">
        <v>161</v>
      </c>
      <c r="F199" t="s">
        <v>33</v>
      </c>
      <c r="G199" t="s">
        <v>311</v>
      </c>
      <c r="H199" t="s">
        <v>35</v>
      </c>
      <c r="J199" t="s">
        <v>1106</v>
      </c>
      <c r="K199" t="s">
        <v>223</v>
      </c>
      <c r="L199">
        <v>0</v>
      </c>
      <c r="M199">
        <v>0</v>
      </c>
      <c r="N199">
        <v>88</v>
      </c>
    </row>
    <row r="200" spans="1:14" x14ac:dyDescent="0.25">
      <c r="A200">
        <v>198</v>
      </c>
      <c r="B200" t="s">
        <v>1107</v>
      </c>
      <c r="C200" t="s">
        <v>13</v>
      </c>
      <c r="D200" t="s">
        <v>1108</v>
      </c>
      <c r="E200" t="s">
        <v>80</v>
      </c>
      <c r="F200" t="s">
        <v>57</v>
      </c>
      <c r="G200" t="s">
        <v>82</v>
      </c>
      <c r="H200" t="s">
        <v>59</v>
      </c>
      <c r="J200" t="s">
        <v>1109</v>
      </c>
      <c r="K200" t="s">
        <v>1110</v>
      </c>
      <c r="L200">
        <v>0</v>
      </c>
      <c r="M200">
        <v>454</v>
      </c>
      <c r="N200">
        <v>88</v>
      </c>
    </row>
    <row r="201" spans="1:14" x14ac:dyDescent="0.25">
      <c r="A201">
        <v>199</v>
      </c>
      <c r="B201" t="s">
        <v>1111</v>
      </c>
      <c r="C201" t="s">
        <v>13</v>
      </c>
      <c r="D201" t="s">
        <v>1112</v>
      </c>
      <c r="E201" t="s">
        <v>1113</v>
      </c>
      <c r="F201" t="s">
        <v>272</v>
      </c>
      <c r="G201" t="s">
        <v>1114</v>
      </c>
      <c r="H201" t="s">
        <v>274</v>
      </c>
      <c r="I201" t="s">
        <v>2158</v>
      </c>
      <c r="J201" t="s">
        <v>1115</v>
      </c>
      <c r="K201" t="s">
        <v>1116</v>
      </c>
      <c r="L201">
        <v>0</v>
      </c>
      <c r="M201">
        <v>78</v>
      </c>
      <c r="N201">
        <v>1062</v>
      </c>
    </row>
    <row r="202" spans="1:14" x14ac:dyDescent="0.25">
      <c r="A202">
        <v>200</v>
      </c>
      <c r="B202" t="s">
        <v>1117</v>
      </c>
      <c r="C202" t="s">
        <v>13</v>
      </c>
      <c r="D202" t="s">
        <v>1118</v>
      </c>
      <c r="E202" t="s">
        <v>16</v>
      </c>
      <c r="F202" t="s">
        <v>57</v>
      </c>
      <c r="G202" t="s">
        <v>482</v>
      </c>
      <c r="H202" t="s">
        <v>59</v>
      </c>
      <c r="J202" t="s">
        <v>1119</v>
      </c>
      <c r="K202" t="s">
        <v>1120</v>
      </c>
      <c r="L202">
        <v>0</v>
      </c>
      <c r="M202">
        <v>32</v>
      </c>
      <c r="N202">
        <v>1062</v>
      </c>
    </row>
    <row r="203" spans="1:14" x14ac:dyDescent="0.25">
      <c r="A203">
        <v>201</v>
      </c>
      <c r="B203" t="s">
        <v>1121</v>
      </c>
      <c r="C203" t="s">
        <v>13</v>
      </c>
      <c r="D203" t="s">
        <v>1122</v>
      </c>
      <c r="E203" t="s">
        <v>1123</v>
      </c>
      <c r="F203" t="s">
        <v>98</v>
      </c>
      <c r="G203" t="s">
        <v>1124</v>
      </c>
      <c r="H203" t="s">
        <v>100</v>
      </c>
      <c r="J203" t="s">
        <v>1125</v>
      </c>
      <c r="K203" t="s">
        <v>1126</v>
      </c>
      <c r="L203">
        <v>0</v>
      </c>
      <c r="M203">
        <v>2</v>
      </c>
      <c r="N203">
        <v>1062</v>
      </c>
    </row>
    <row r="204" spans="1:14" x14ac:dyDescent="0.25">
      <c r="A204">
        <v>202</v>
      </c>
      <c r="B204" t="s">
        <v>1127</v>
      </c>
      <c r="C204" t="s">
        <v>13</v>
      </c>
      <c r="D204" t="s">
        <v>1128</v>
      </c>
      <c r="E204" t="s">
        <v>1129</v>
      </c>
      <c r="F204" t="s">
        <v>1097</v>
      </c>
      <c r="G204" t="s">
        <v>1130</v>
      </c>
      <c r="H204" t="s">
        <v>1098</v>
      </c>
      <c r="J204" t="s">
        <v>1131</v>
      </c>
      <c r="K204" t="s">
        <v>1132</v>
      </c>
      <c r="L204">
        <v>0</v>
      </c>
      <c r="M204">
        <v>22</v>
      </c>
      <c r="N204">
        <v>88</v>
      </c>
    </row>
    <row r="205" spans="1:14" x14ac:dyDescent="0.25">
      <c r="A205">
        <v>203</v>
      </c>
      <c r="B205" t="s">
        <v>1133</v>
      </c>
      <c r="C205" t="s">
        <v>13</v>
      </c>
      <c r="D205" t="s">
        <v>1134</v>
      </c>
      <c r="E205" t="s">
        <v>23</v>
      </c>
      <c r="F205" t="s">
        <v>24</v>
      </c>
      <c r="G205" t="s">
        <v>25</v>
      </c>
      <c r="H205" t="s">
        <v>26</v>
      </c>
      <c r="J205" t="s">
        <v>1135</v>
      </c>
      <c r="K205" t="s">
        <v>1136</v>
      </c>
      <c r="L205">
        <v>0</v>
      </c>
      <c r="M205">
        <v>3</v>
      </c>
      <c r="N205">
        <v>88</v>
      </c>
    </row>
    <row r="206" spans="1:14" x14ac:dyDescent="0.25">
      <c r="A206">
        <v>204</v>
      </c>
      <c r="B206" t="s">
        <v>1137</v>
      </c>
      <c r="C206" t="s">
        <v>13</v>
      </c>
      <c r="D206" t="s">
        <v>1138</v>
      </c>
      <c r="E206" t="s">
        <v>1139</v>
      </c>
      <c r="F206" t="s">
        <v>177</v>
      </c>
      <c r="G206" t="s">
        <v>1140</v>
      </c>
      <c r="H206" t="s">
        <v>179</v>
      </c>
      <c r="J206" t="s">
        <v>1141</v>
      </c>
      <c r="K206" t="s">
        <v>1142</v>
      </c>
      <c r="L206">
        <v>0</v>
      </c>
      <c r="M206">
        <v>210</v>
      </c>
      <c r="N206">
        <v>88</v>
      </c>
    </row>
    <row r="207" spans="1:14" x14ac:dyDescent="0.25">
      <c r="A207">
        <v>205</v>
      </c>
      <c r="B207" t="s">
        <v>1143</v>
      </c>
      <c r="C207" t="s">
        <v>13</v>
      </c>
      <c r="D207" t="s">
        <v>1144</v>
      </c>
      <c r="E207" t="s">
        <v>15</v>
      </c>
      <c r="F207" t="s">
        <v>49</v>
      </c>
      <c r="G207" t="s">
        <v>17</v>
      </c>
      <c r="H207" t="s">
        <v>51</v>
      </c>
      <c r="J207" t="s">
        <v>1145</v>
      </c>
      <c r="K207" t="s">
        <v>165</v>
      </c>
      <c r="L207">
        <v>0</v>
      </c>
      <c r="M207">
        <v>17</v>
      </c>
      <c r="N207">
        <v>88</v>
      </c>
    </row>
    <row r="208" spans="1:14" x14ac:dyDescent="0.25">
      <c r="A208">
        <v>206</v>
      </c>
      <c r="B208" t="s">
        <v>1146</v>
      </c>
      <c r="C208" t="s">
        <v>13</v>
      </c>
      <c r="D208" t="s">
        <v>1147</v>
      </c>
      <c r="E208" t="s">
        <v>57</v>
      </c>
      <c r="F208" t="s">
        <v>118</v>
      </c>
      <c r="G208" t="s">
        <v>288</v>
      </c>
      <c r="H208" t="s">
        <v>753</v>
      </c>
      <c r="J208" t="s">
        <v>1148</v>
      </c>
      <c r="K208" t="s">
        <v>1149</v>
      </c>
      <c r="L208">
        <v>0</v>
      </c>
      <c r="M208">
        <v>2</v>
      </c>
      <c r="N208">
        <v>1062</v>
      </c>
    </row>
    <row r="209" spans="1:14" x14ac:dyDescent="0.25">
      <c r="A209">
        <v>207</v>
      </c>
      <c r="B209" t="s">
        <v>1150</v>
      </c>
      <c r="C209" t="s">
        <v>13</v>
      </c>
      <c r="D209" t="s">
        <v>1151</v>
      </c>
      <c r="E209" t="s">
        <v>176</v>
      </c>
      <c r="F209" t="s">
        <v>73</v>
      </c>
      <c r="G209" t="s">
        <v>178</v>
      </c>
      <c r="H209" t="s">
        <v>75</v>
      </c>
      <c r="J209" t="s">
        <v>1152</v>
      </c>
      <c r="K209" t="s">
        <v>1153</v>
      </c>
      <c r="L209">
        <v>0</v>
      </c>
      <c r="M209">
        <v>0</v>
      </c>
      <c r="N209">
        <v>88</v>
      </c>
    </row>
    <row r="210" spans="1:14" x14ac:dyDescent="0.25">
      <c r="A210">
        <v>208</v>
      </c>
      <c r="B210" t="s">
        <v>1154</v>
      </c>
      <c r="C210" t="s">
        <v>13</v>
      </c>
      <c r="D210" t="s">
        <v>1155</v>
      </c>
      <c r="E210" t="s">
        <v>1156</v>
      </c>
      <c r="F210" t="s">
        <v>272</v>
      </c>
      <c r="G210" t="s">
        <v>1157</v>
      </c>
      <c r="H210" t="s">
        <v>274</v>
      </c>
      <c r="I210" t="s">
        <v>2158</v>
      </c>
      <c r="J210" t="s">
        <v>1158</v>
      </c>
      <c r="K210" t="s">
        <v>1159</v>
      </c>
      <c r="L210">
        <v>0</v>
      </c>
      <c r="M210">
        <v>12</v>
      </c>
      <c r="N210">
        <v>1062</v>
      </c>
    </row>
    <row r="211" spans="1:14" x14ac:dyDescent="0.25">
      <c r="A211">
        <v>209</v>
      </c>
      <c r="B211" t="s">
        <v>1160</v>
      </c>
      <c r="C211" t="s">
        <v>13</v>
      </c>
      <c r="D211" t="s">
        <v>1161</v>
      </c>
      <c r="E211" t="s">
        <v>988</v>
      </c>
      <c r="F211" t="s">
        <v>161</v>
      </c>
      <c r="G211" t="s">
        <v>989</v>
      </c>
      <c r="H211" t="s">
        <v>163</v>
      </c>
      <c r="J211" t="s">
        <v>1162</v>
      </c>
      <c r="K211" t="s">
        <v>1163</v>
      </c>
      <c r="L211">
        <v>0</v>
      </c>
      <c r="M211">
        <v>1715</v>
      </c>
      <c r="N211">
        <v>1062</v>
      </c>
    </row>
    <row r="212" spans="1:14" x14ac:dyDescent="0.25">
      <c r="A212">
        <v>210</v>
      </c>
      <c r="B212" t="s">
        <v>1164</v>
      </c>
      <c r="C212" t="s">
        <v>13</v>
      </c>
      <c r="D212" t="s">
        <v>1165</v>
      </c>
      <c r="E212" t="s">
        <v>1166</v>
      </c>
      <c r="F212" t="s">
        <v>65</v>
      </c>
      <c r="G212" t="s">
        <v>1167</v>
      </c>
      <c r="H212" t="s">
        <v>67</v>
      </c>
      <c r="J212" t="s">
        <v>1168</v>
      </c>
      <c r="K212" t="s">
        <v>1169</v>
      </c>
      <c r="L212">
        <v>0</v>
      </c>
      <c r="M212">
        <v>40</v>
      </c>
      <c r="N212">
        <v>134</v>
      </c>
    </row>
    <row r="213" spans="1:14" x14ac:dyDescent="0.25">
      <c r="A213">
        <v>211</v>
      </c>
      <c r="B213" t="s">
        <v>1170</v>
      </c>
      <c r="C213" t="s">
        <v>13</v>
      </c>
      <c r="D213" t="s">
        <v>1171</v>
      </c>
      <c r="E213" t="s">
        <v>57</v>
      </c>
      <c r="F213" t="s">
        <v>272</v>
      </c>
      <c r="G213" t="s">
        <v>288</v>
      </c>
      <c r="H213" t="s">
        <v>274</v>
      </c>
      <c r="I213" t="s">
        <v>2158</v>
      </c>
      <c r="J213" t="s">
        <v>1172</v>
      </c>
      <c r="K213" t="s">
        <v>1173</v>
      </c>
      <c r="L213">
        <v>0</v>
      </c>
      <c r="M213">
        <v>5</v>
      </c>
      <c r="N213">
        <v>1062</v>
      </c>
    </row>
    <row r="214" spans="1:14" x14ac:dyDescent="0.25">
      <c r="A214">
        <v>212</v>
      </c>
      <c r="B214" t="s">
        <v>1174</v>
      </c>
      <c r="C214" t="s">
        <v>13</v>
      </c>
      <c r="D214" t="s">
        <v>1175</v>
      </c>
      <c r="E214" t="s">
        <v>1176</v>
      </c>
      <c r="F214" t="s">
        <v>488</v>
      </c>
      <c r="G214" t="s">
        <v>1177</v>
      </c>
      <c r="H214" t="s">
        <v>490</v>
      </c>
      <c r="J214" t="s">
        <v>1178</v>
      </c>
      <c r="K214" t="s">
        <v>319</v>
      </c>
      <c r="L214">
        <v>0</v>
      </c>
      <c r="M214">
        <v>0</v>
      </c>
      <c r="N214">
        <v>88</v>
      </c>
    </row>
    <row r="215" spans="1:14" x14ac:dyDescent="0.25">
      <c r="A215">
        <v>213</v>
      </c>
      <c r="B215" t="s">
        <v>1179</v>
      </c>
      <c r="C215" t="s">
        <v>860</v>
      </c>
      <c r="D215" t="s">
        <v>1180</v>
      </c>
      <c r="E215" t="s">
        <v>57</v>
      </c>
      <c r="F215" t="s">
        <v>775</v>
      </c>
      <c r="G215" t="s">
        <v>288</v>
      </c>
      <c r="H215" t="s">
        <v>776</v>
      </c>
      <c r="I215" t="s">
        <v>2148</v>
      </c>
      <c r="J215" t="s">
        <v>1181</v>
      </c>
      <c r="K215" t="s">
        <v>1182</v>
      </c>
      <c r="L215">
        <v>0</v>
      </c>
      <c r="M215">
        <v>25</v>
      </c>
      <c r="N215">
        <v>88</v>
      </c>
    </row>
    <row r="216" spans="1:14" x14ac:dyDescent="0.25">
      <c r="A216">
        <v>214</v>
      </c>
      <c r="B216" t="s">
        <v>1183</v>
      </c>
      <c r="C216" t="s">
        <v>13</v>
      </c>
      <c r="D216" t="s">
        <v>1184</v>
      </c>
      <c r="E216" t="s">
        <v>176</v>
      </c>
      <c r="F216" t="s">
        <v>662</v>
      </c>
      <c r="G216" t="s">
        <v>178</v>
      </c>
      <c r="H216" t="s">
        <v>518</v>
      </c>
      <c r="J216" t="s">
        <v>1185</v>
      </c>
      <c r="K216" t="s">
        <v>1186</v>
      </c>
      <c r="L216">
        <v>0</v>
      </c>
      <c r="M216">
        <v>9801</v>
      </c>
      <c r="N216">
        <v>1062</v>
      </c>
    </row>
    <row r="217" spans="1:14" x14ac:dyDescent="0.25">
      <c r="A217">
        <v>215</v>
      </c>
      <c r="B217" t="s">
        <v>1187</v>
      </c>
      <c r="C217" t="s">
        <v>13</v>
      </c>
      <c r="D217" t="s">
        <v>1188</v>
      </c>
      <c r="E217" t="s">
        <v>1189</v>
      </c>
      <c r="F217" t="s">
        <v>177</v>
      </c>
      <c r="G217" t="s">
        <v>1190</v>
      </c>
      <c r="H217" t="s">
        <v>179</v>
      </c>
      <c r="J217" t="s">
        <v>1191</v>
      </c>
      <c r="K217" t="s">
        <v>1192</v>
      </c>
      <c r="L217">
        <v>0</v>
      </c>
      <c r="M217">
        <v>0</v>
      </c>
      <c r="N217">
        <v>127</v>
      </c>
    </row>
    <row r="218" spans="1:14" x14ac:dyDescent="0.25">
      <c r="A218">
        <v>216</v>
      </c>
      <c r="B218" t="s">
        <v>1193</v>
      </c>
      <c r="C218" t="s">
        <v>13</v>
      </c>
      <c r="D218" t="s">
        <v>1194</v>
      </c>
      <c r="E218" t="s">
        <v>1195</v>
      </c>
      <c r="F218" t="s">
        <v>169</v>
      </c>
      <c r="G218" t="s">
        <v>1196</v>
      </c>
      <c r="H218" t="s">
        <v>171</v>
      </c>
      <c r="J218" t="s">
        <v>1197</v>
      </c>
      <c r="K218" t="s">
        <v>1198</v>
      </c>
      <c r="L218">
        <v>0</v>
      </c>
      <c r="M218">
        <v>1</v>
      </c>
      <c r="N218">
        <v>1062</v>
      </c>
    </row>
    <row r="219" spans="1:14" x14ac:dyDescent="0.25">
      <c r="A219">
        <v>217</v>
      </c>
      <c r="B219" t="s">
        <v>1199</v>
      </c>
      <c r="C219" t="s">
        <v>13</v>
      </c>
      <c r="D219" t="s">
        <v>1200</v>
      </c>
      <c r="E219" t="s">
        <v>176</v>
      </c>
      <c r="F219" t="s">
        <v>73</v>
      </c>
      <c r="G219" t="s">
        <v>178</v>
      </c>
      <c r="H219" t="s">
        <v>75</v>
      </c>
      <c r="J219" t="s">
        <v>1201</v>
      </c>
      <c r="K219" t="s">
        <v>1202</v>
      </c>
      <c r="L219">
        <v>0</v>
      </c>
      <c r="M219">
        <v>0</v>
      </c>
      <c r="N219">
        <v>42</v>
      </c>
    </row>
    <row r="220" spans="1:14" x14ac:dyDescent="0.25">
      <c r="A220">
        <v>218</v>
      </c>
      <c r="B220" t="s">
        <v>1203</v>
      </c>
      <c r="C220" t="s">
        <v>13</v>
      </c>
      <c r="D220" t="s">
        <v>1204</v>
      </c>
      <c r="E220" t="s">
        <v>136</v>
      </c>
      <c r="F220" t="s">
        <v>1205</v>
      </c>
      <c r="G220" t="s">
        <v>138</v>
      </c>
      <c r="H220" t="s">
        <v>1206</v>
      </c>
      <c r="J220" t="s">
        <v>1207</v>
      </c>
      <c r="K220" t="s">
        <v>1208</v>
      </c>
      <c r="L220">
        <v>0</v>
      </c>
      <c r="M220">
        <v>13</v>
      </c>
      <c r="N220">
        <v>88</v>
      </c>
    </row>
    <row r="221" spans="1:14" x14ac:dyDescent="0.25">
      <c r="A221">
        <v>219</v>
      </c>
      <c r="B221" t="s">
        <v>1209</v>
      </c>
      <c r="C221" t="s">
        <v>13</v>
      </c>
      <c r="D221" t="s">
        <v>1210</v>
      </c>
      <c r="E221" t="s">
        <v>1211</v>
      </c>
      <c r="F221" t="s">
        <v>764</v>
      </c>
      <c r="G221" t="s">
        <v>1212</v>
      </c>
      <c r="H221" t="s">
        <v>766</v>
      </c>
      <c r="J221" t="s">
        <v>1213</v>
      </c>
      <c r="K221" t="s">
        <v>1214</v>
      </c>
      <c r="L221">
        <v>0</v>
      </c>
      <c r="M221">
        <v>3</v>
      </c>
      <c r="N221">
        <v>88</v>
      </c>
    </row>
    <row r="222" spans="1:14" x14ac:dyDescent="0.25">
      <c r="A222">
        <v>220</v>
      </c>
      <c r="B222" t="s">
        <v>1215</v>
      </c>
      <c r="C222" t="s">
        <v>13</v>
      </c>
      <c r="D222" t="s">
        <v>1216</v>
      </c>
      <c r="E222" t="s">
        <v>560</v>
      </c>
      <c r="F222" t="s">
        <v>264</v>
      </c>
      <c r="G222" t="s">
        <v>561</v>
      </c>
      <c r="H222" t="s">
        <v>266</v>
      </c>
      <c r="J222" t="s">
        <v>1217</v>
      </c>
      <c r="K222" t="s">
        <v>1218</v>
      </c>
      <c r="L222">
        <v>0</v>
      </c>
      <c r="M222">
        <v>3</v>
      </c>
      <c r="N222">
        <v>88</v>
      </c>
    </row>
    <row r="223" spans="1:14" x14ac:dyDescent="0.25">
      <c r="A223">
        <v>221</v>
      </c>
      <c r="B223" t="s">
        <v>1219</v>
      </c>
      <c r="C223" t="s">
        <v>13</v>
      </c>
      <c r="D223" t="s">
        <v>1220</v>
      </c>
      <c r="E223" t="s">
        <v>97</v>
      </c>
      <c r="F223" t="s">
        <v>72</v>
      </c>
      <c r="G223" t="s">
        <v>99</v>
      </c>
      <c r="H223" t="s">
        <v>1221</v>
      </c>
      <c r="J223" t="s">
        <v>1222</v>
      </c>
      <c r="K223" t="s">
        <v>1223</v>
      </c>
      <c r="L223">
        <v>0</v>
      </c>
      <c r="M223">
        <v>18</v>
      </c>
      <c r="N223">
        <v>1062</v>
      </c>
    </row>
    <row r="224" spans="1:14" x14ac:dyDescent="0.25">
      <c r="A224">
        <v>222</v>
      </c>
      <c r="B224" t="s">
        <v>1224</v>
      </c>
      <c r="C224" t="s">
        <v>13</v>
      </c>
      <c r="D224" t="s">
        <v>1225</v>
      </c>
      <c r="E224" t="s">
        <v>111</v>
      </c>
      <c r="F224" t="s">
        <v>73</v>
      </c>
      <c r="G224" t="s">
        <v>440</v>
      </c>
      <c r="H224" t="s">
        <v>75</v>
      </c>
      <c r="J224" t="s">
        <v>1226</v>
      </c>
      <c r="K224" t="s">
        <v>223</v>
      </c>
      <c r="L224">
        <v>0</v>
      </c>
      <c r="M224">
        <v>0</v>
      </c>
      <c r="N224">
        <v>88</v>
      </c>
    </row>
    <row r="225" spans="1:14" x14ac:dyDescent="0.25">
      <c r="A225">
        <v>223</v>
      </c>
      <c r="B225" t="s">
        <v>1227</v>
      </c>
      <c r="C225" t="s">
        <v>13</v>
      </c>
      <c r="D225" t="s">
        <v>1228</v>
      </c>
      <c r="E225" t="s">
        <v>1229</v>
      </c>
      <c r="F225" t="s">
        <v>177</v>
      </c>
      <c r="G225" t="s">
        <v>1230</v>
      </c>
      <c r="H225" t="s">
        <v>179</v>
      </c>
      <c r="J225" t="s">
        <v>1231</v>
      </c>
      <c r="K225" t="s">
        <v>1232</v>
      </c>
      <c r="L225">
        <v>0</v>
      </c>
      <c r="M225">
        <v>52</v>
      </c>
      <c r="N225">
        <v>88</v>
      </c>
    </row>
    <row r="226" spans="1:14" x14ac:dyDescent="0.25">
      <c r="A226">
        <v>224</v>
      </c>
      <c r="B226" t="s">
        <v>1233</v>
      </c>
      <c r="C226" t="s">
        <v>13</v>
      </c>
      <c r="D226" t="s">
        <v>1234</v>
      </c>
      <c r="E226" t="s">
        <v>1235</v>
      </c>
      <c r="F226" t="s">
        <v>192</v>
      </c>
      <c r="G226" t="s">
        <v>1236</v>
      </c>
      <c r="H226" t="s">
        <v>194</v>
      </c>
      <c r="J226" t="s">
        <v>1237</v>
      </c>
      <c r="K226" t="s">
        <v>260</v>
      </c>
      <c r="L226">
        <v>0</v>
      </c>
      <c r="M226">
        <v>4</v>
      </c>
      <c r="N226">
        <v>88</v>
      </c>
    </row>
    <row r="227" spans="1:14" x14ac:dyDescent="0.25">
      <c r="A227">
        <v>225</v>
      </c>
      <c r="B227" t="s">
        <v>1238</v>
      </c>
      <c r="C227" t="s">
        <v>13</v>
      </c>
      <c r="D227" t="s">
        <v>1239</v>
      </c>
      <c r="E227" t="s">
        <v>1240</v>
      </c>
      <c r="F227" t="s">
        <v>1241</v>
      </c>
      <c r="G227" t="s">
        <v>1242</v>
      </c>
      <c r="H227" t="s">
        <v>1243</v>
      </c>
      <c r="J227" t="s">
        <v>1244</v>
      </c>
      <c r="K227" t="s">
        <v>1245</v>
      </c>
      <c r="L227">
        <v>0</v>
      </c>
      <c r="M227">
        <v>38</v>
      </c>
      <c r="N227">
        <v>1062</v>
      </c>
    </row>
    <row r="228" spans="1:14" x14ac:dyDescent="0.25">
      <c r="A228">
        <v>226</v>
      </c>
      <c r="B228" t="s">
        <v>1246</v>
      </c>
      <c r="C228" t="s">
        <v>455</v>
      </c>
      <c r="D228" t="s">
        <v>1247</v>
      </c>
      <c r="E228" t="s">
        <v>1248</v>
      </c>
      <c r="F228" t="s">
        <v>457</v>
      </c>
      <c r="G228" t="s">
        <v>1249</v>
      </c>
      <c r="H228" t="s">
        <v>458</v>
      </c>
      <c r="J228" t="s">
        <v>1250</v>
      </c>
      <c r="K228" t="s">
        <v>460</v>
      </c>
      <c r="L228">
        <v>0</v>
      </c>
      <c r="M228">
        <v>0</v>
      </c>
      <c r="N228">
        <v>1062</v>
      </c>
    </row>
    <row r="229" spans="1:14" x14ac:dyDescent="0.25">
      <c r="A229">
        <v>227</v>
      </c>
      <c r="B229" t="s">
        <v>1251</v>
      </c>
      <c r="C229" t="s">
        <v>13</v>
      </c>
      <c r="D229" t="s">
        <v>1252</v>
      </c>
      <c r="E229" t="s">
        <v>358</v>
      </c>
      <c r="F229" t="s">
        <v>192</v>
      </c>
      <c r="G229" t="s">
        <v>359</v>
      </c>
      <c r="H229" t="s">
        <v>194</v>
      </c>
      <c r="J229" t="s">
        <v>1253</v>
      </c>
      <c r="K229" t="s">
        <v>1254</v>
      </c>
      <c r="L229">
        <v>0</v>
      </c>
      <c r="M229">
        <v>0</v>
      </c>
      <c r="N229">
        <v>25</v>
      </c>
    </row>
    <row r="230" spans="1:14" x14ac:dyDescent="0.25">
      <c r="A230">
        <v>228</v>
      </c>
      <c r="B230" t="s">
        <v>1255</v>
      </c>
      <c r="C230" t="s">
        <v>13</v>
      </c>
      <c r="D230" t="s">
        <v>1256</v>
      </c>
      <c r="E230" t="s">
        <v>316</v>
      </c>
      <c r="F230" t="s">
        <v>370</v>
      </c>
      <c r="G230" t="s">
        <v>317</v>
      </c>
      <c r="H230" t="s">
        <v>371</v>
      </c>
      <c r="J230" t="s">
        <v>1257</v>
      </c>
      <c r="K230" t="s">
        <v>1258</v>
      </c>
      <c r="L230">
        <v>0</v>
      </c>
      <c r="M230">
        <v>0</v>
      </c>
      <c r="N230">
        <v>1062</v>
      </c>
    </row>
    <row r="231" spans="1:14" x14ac:dyDescent="0.25">
      <c r="A231">
        <v>229</v>
      </c>
      <c r="B231" t="s">
        <v>1259</v>
      </c>
      <c r="C231" t="s">
        <v>13</v>
      </c>
      <c r="D231" t="s">
        <v>1260</v>
      </c>
      <c r="E231" t="s">
        <v>506</v>
      </c>
      <c r="F231" t="s">
        <v>137</v>
      </c>
      <c r="G231" t="s">
        <v>507</v>
      </c>
      <c r="H231" t="s">
        <v>139</v>
      </c>
      <c r="J231" t="s">
        <v>1261</v>
      </c>
      <c r="K231" t="s">
        <v>1262</v>
      </c>
      <c r="L231">
        <v>0</v>
      </c>
      <c r="M231">
        <v>0</v>
      </c>
      <c r="N231">
        <v>15</v>
      </c>
    </row>
    <row r="232" spans="1:14" x14ac:dyDescent="0.25">
      <c r="A232">
        <v>230</v>
      </c>
      <c r="B232" t="s">
        <v>1263</v>
      </c>
      <c r="C232" t="s">
        <v>30</v>
      </c>
      <c r="D232" t="s">
        <v>1264</v>
      </c>
      <c r="E232" t="s">
        <v>72</v>
      </c>
      <c r="F232" t="s">
        <v>33</v>
      </c>
      <c r="G232" t="s">
        <v>74</v>
      </c>
      <c r="H232" t="s">
        <v>35</v>
      </c>
      <c r="J232" t="s">
        <v>1265</v>
      </c>
      <c r="K232" t="s">
        <v>1266</v>
      </c>
      <c r="L232">
        <v>0</v>
      </c>
      <c r="M232">
        <v>0</v>
      </c>
      <c r="N232">
        <v>34</v>
      </c>
    </row>
    <row r="233" spans="1:14" x14ac:dyDescent="0.25">
      <c r="A233">
        <v>231</v>
      </c>
      <c r="B233" t="s">
        <v>1267</v>
      </c>
      <c r="C233" t="s">
        <v>13</v>
      </c>
      <c r="D233" t="s">
        <v>1268</v>
      </c>
      <c r="E233" t="s">
        <v>1269</v>
      </c>
      <c r="F233" t="s">
        <v>1270</v>
      </c>
      <c r="G233" t="s">
        <v>1271</v>
      </c>
      <c r="H233" t="s">
        <v>1272</v>
      </c>
      <c r="J233" t="s">
        <v>1273</v>
      </c>
      <c r="K233" t="s">
        <v>1274</v>
      </c>
      <c r="L233">
        <v>0</v>
      </c>
      <c r="M233">
        <v>17</v>
      </c>
      <c r="N233">
        <v>1062</v>
      </c>
    </row>
    <row r="234" spans="1:14" x14ac:dyDescent="0.25">
      <c r="A234">
        <v>232</v>
      </c>
      <c r="B234" t="s">
        <v>1275</v>
      </c>
      <c r="C234" t="s">
        <v>13</v>
      </c>
      <c r="D234" t="s">
        <v>1276</v>
      </c>
      <c r="E234" t="s">
        <v>136</v>
      </c>
      <c r="F234" t="s">
        <v>137</v>
      </c>
      <c r="G234" t="s">
        <v>138</v>
      </c>
      <c r="H234" t="s">
        <v>139</v>
      </c>
      <c r="J234" t="s">
        <v>1277</v>
      </c>
      <c r="K234" t="s">
        <v>1278</v>
      </c>
      <c r="L234">
        <v>0</v>
      </c>
      <c r="M234">
        <v>0</v>
      </c>
      <c r="N234">
        <v>47</v>
      </c>
    </row>
    <row r="235" spans="1:14" x14ac:dyDescent="0.25">
      <c r="A235">
        <v>233</v>
      </c>
      <c r="B235" t="s">
        <v>1279</v>
      </c>
      <c r="C235" t="s">
        <v>13</v>
      </c>
      <c r="D235" t="s">
        <v>1280</v>
      </c>
      <c r="E235" t="s">
        <v>1281</v>
      </c>
      <c r="F235" t="s">
        <v>428</v>
      </c>
      <c r="G235" t="s">
        <v>1282</v>
      </c>
      <c r="H235" t="s">
        <v>430</v>
      </c>
      <c r="J235" t="s">
        <v>1283</v>
      </c>
      <c r="K235" t="s">
        <v>1284</v>
      </c>
      <c r="L235">
        <v>0</v>
      </c>
      <c r="M235">
        <v>40</v>
      </c>
      <c r="N235">
        <v>88</v>
      </c>
    </row>
    <row r="236" spans="1:14" x14ac:dyDescent="0.25">
      <c r="A236">
        <v>234</v>
      </c>
      <c r="B236" t="s">
        <v>1285</v>
      </c>
      <c r="C236" t="s">
        <v>13</v>
      </c>
      <c r="D236" t="s">
        <v>1286</v>
      </c>
      <c r="E236" t="s">
        <v>128</v>
      </c>
      <c r="F236" t="s">
        <v>1287</v>
      </c>
      <c r="G236" t="s">
        <v>130</v>
      </c>
      <c r="H236" t="s">
        <v>1288</v>
      </c>
      <c r="J236" t="s">
        <v>1289</v>
      </c>
      <c r="K236" t="s">
        <v>1290</v>
      </c>
      <c r="L236">
        <v>0</v>
      </c>
      <c r="M236">
        <v>10</v>
      </c>
      <c r="N236">
        <v>88</v>
      </c>
    </row>
    <row r="237" spans="1:14" x14ac:dyDescent="0.25">
      <c r="A237">
        <v>235</v>
      </c>
      <c r="B237" t="s">
        <v>1291</v>
      </c>
      <c r="C237" t="s">
        <v>13</v>
      </c>
      <c r="D237" t="s">
        <v>1292</v>
      </c>
      <c r="E237" t="s">
        <v>506</v>
      </c>
      <c r="F237" t="s">
        <v>49</v>
      </c>
      <c r="G237" t="s">
        <v>507</v>
      </c>
      <c r="H237" t="s">
        <v>51</v>
      </c>
      <c r="J237" t="s">
        <v>1293</v>
      </c>
      <c r="K237" t="s">
        <v>1294</v>
      </c>
      <c r="L237">
        <v>0</v>
      </c>
      <c r="M237">
        <v>0</v>
      </c>
      <c r="N237">
        <v>88</v>
      </c>
    </row>
    <row r="238" spans="1:14" x14ac:dyDescent="0.25">
      <c r="A238">
        <v>236</v>
      </c>
      <c r="B238" t="s">
        <v>1295</v>
      </c>
      <c r="C238" t="s">
        <v>13</v>
      </c>
      <c r="D238" t="s">
        <v>1296</v>
      </c>
      <c r="E238" t="s">
        <v>128</v>
      </c>
      <c r="F238" t="s">
        <v>624</v>
      </c>
      <c r="G238" t="s">
        <v>130</v>
      </c>
      <c r="H238" t="s">
        <v>626</v>
      </c>
      <c r="I238" t="s">
        <v>2148</v>
      </c>
      <c r="J238" t="s">
        <v>1297</v>
      </c>
      <c r="K238" t="s">
        <v>1298</v>
      </c>
      <c r="L238">
        <v>0</v>
      </c>
      <c r="M238">
        <v>11</v>
      </c>
      <c r="N238">
        <v>1062</v>
      </c>
    </row>
    <row r="239" spans="1:14" x14ac:dyDescent="0.25">
      <c r="A239">
        <v>237</v>
      </c>
      <c r="B239" t="s">
        <v>1299</v>
      </c>
      <c r="C239" t="s">
        <v>13</v>
      </c>
      <c r="D239" t="s">
        <v>1300</v>
      </c>
      <c r="E239" t="s">
        <v>751</v>
      </c>
      <c r="F239" t="s">
        <v>1301</v>
      </c>
      <c r="G239" t="s">
        <v>752</v>
      </c>
      <c r="H239" t="s">
        <v>1302</v>
      </c>
      <c r="I239" t="s">
        <v>2149</v>
      </c>
      <c r="J239" t="s">
        <v>1303</v>
      </c>
      <c r="K239" t="s">
        <v>1304</v>
      </c>
      <c r="L239">
        <v>0</v>
      </c>
      <c r="M239">
        <v>10</v>
      </c>
      <c r="N239">
        <v>1062</v>
      </c>
    </row>
    <row r="240" spans="1:14" x14ac:dyDescent="0.25">
      <c r="A240">
        <v>238</v>
      </c>
      <c r="B240" t="s">
        <v>1305</v>
      </c>
      <c r="C240" t="s">
        <v>13</v>
      </c>
      <c r="D240" t="s">
        <v>1306</v>
      </c>
      <c r="E240" t="s">
        <v>1307</v>
      </c>
      <c r="F240" t="s">
        <v>111</v>
      </c>
      <c r="G240" t="s">
        <v>1308</v>
      </c>
      <c r="H240" t="s">
        <v>113</v>
      </c>
      <c r="J240" t="s">
        <v>1309</v>
      </c>
      <c r="K240" t="s">
        <v>1310</v>
      </c>
      <c r="L240">
        <v>0</v>
      </c>
      <c r="M240">
        <v>139</v>
      </c>
      <c r="N240">
        <v>88</v>
      </c>
    </row>
    <row r="241" spans="1:14" x14ac:dyDescent="0.25">
      <c r="A241">
        <v>239</v>
      </c>
      <c r="B241" t="s">
        <v>1311</v>
      </c>
      <c r="C241" t="s">
        <v>13</v>
      </c>
      <c r="D241" t="s">
        <v>1312</v>
      </c>
      <c r="E241" t="s">
        <v>1313</v>
      </c>
      <c r="F241" t="s">
        <v>1314</v>
      </c>
      <c r="G241" t="s">
        <v>1315</v>
      </c>
      <c r="H241" t="s">
        <v>1316</v>
      </c>
      <c r="I241" t="s">
        <v>2150</v>
      </c>
      <c r="J241" t="s">
        <v>1317</v>
      </c>
      <c r="K241" t="s">
        <v>1318</v>
      </c>
      <c r="L241">
        <v>0</v>
      </c>
      <c r="M241">
        <v>108</v>
      </c>
      <c r="N241">
        <v>3</v>
      </c>
    </row>
    <row r="242" spans="1:14" x14ac:dyDescent="0.25">
      <c r="A242">
        <v>240</v>
      </c>
      <c r="B242" t="s">
        <v>1319</v>
      </c>
      <c r="C242" t="s">
        <v>13</v>
      </c>
      <c r="D242" t="s">
        <v>1320</v>
      </c>
      <c r="E242" t="s">
        <v>352</v>
      </c>
      <c r="F242" t="s">
        <v>73</v>
      </c>
      <c r="G242" t="s">
        <v>380</v>
      </c>
      <c r="H242" t="s">
        <v>75</v>
      </c>
      <c r="J242" t="s">
        <v>1321</v>
      </c>
      <c r="K242" t="s">
        <v>1322</v>
      </c>
      <c r="L242">
        <v>0</v>
      </c>
      <c r="M242">
        <v>4</v>
      </c>
      <c r="N242">
        <v>88</v>
      </c>
    </row>
    <row r="243" spans="1:14" x14ac:dyDescent="0.25">
      <c r="A243">
        <v>241</v>
      </c>
      <c r="B243" t="s">
        <v>1323</v>
      </c>
      <c r="C243" t="s">
        <v>13</v>
      </c>
      <c r="D243" t="s">
        <v>1324</v>
      </c>
      <c r="E243" t="s">
        <v>1325</v>
      </c>
      <c r="F243" t="s">
        <v>161</v>
      </c>
      <c r="G243" t="s">
        <v>1326</v>
      </c>
      <c r="H243" t="s">
        <v>163</v>
      </c>
      <c r="J243" t="s">
        <v>1327</v>
      </c>
      <c r="K243" t="s">
        <v>1328</v>
      </c>
      <c r="L243">
        <v>0</v>
      </c>
      <c r="M243">
        <v>53</v>
      </c>
      <c r="N243">
        <v>3</v>
      </c>
    </row>
    <row r="244" spans="1:14" x14ac:dyDescent="0.25">
      <c r="A244">
        <v>242</v>
      </c>
      <c r="B244" t="s">
        <v>1329</v>
      </c>
      <c r="C244" t="s">
        <v>13</v>
      </c>
      <c r="D244" t="s">
        <v>1330</v>
      </c>
      <c r="E244" t="s">
        <v>300</v>
      </c>
      <c r="F244" t="s">
        <v>1331</v>
      </c>
      <c r="G244" t="s">
        <v>301</v>
      </c>
      <c r="H244" t="s">
        <v>1332</v>
      </c>
      <c r="J244" t="s">
        <v>1333</v>
      </c>
      <c r="K244" t="s">
        <v>1334</v>
      </c>
      <c r="L244">
        <v>0</v>
      </c>
      <c r="M244">
        <v>11</v>
      </c>
      <c r="N244">
        <v>3</v>
      </c>
    </row>
    <row r="245" spans="1:14" x14ac:dyDescent="0.25">
      <c r="A245">
        <v>243</v>
      </c>
      <c r="B245" t="s">
        <v>1335</v>
      </c>
      <c r="C245" t="s">
        <v>13</v>
      </c>
      <c r="D245" t="s">
        <v>1336</v>
      </c>
      <c r="E245" t="s">
        <v>518</v>
      </c>
      <c r="F245" t="s">
        <v>300</v>
      </c>
      <c r="G245" t="s">
        <v>518</v>
      </c>
      <c r="H245" t="s">
        <v>497</v>
      </c>
      <c r="I245" t="s">
        <v>2148</v>
      </c>
      <c r="J245" t="s">
        <v>1337</v>
      </c>
      <c r="K245" t="s">
        <v>1338</v>
      </c>
      <c r="L245">
        <v>0</v>
      </c>
      <c r="M245">
        <v>56</v>
      </c>
      <c r="N245">
        <v>3</v>
      </c>
    </row>
    <row r="246" spans="1:14" x14ac:dyDescent="0.25">
      <c r="A246">
        <v>244</v>
      </c>
      <c r="B246" t="s">
        <v>1339</v>
      </c>
      <c r="C246" t="s">
        <v>13</v>
      </c>
      <c r="D246" t="s">
        <v>1340</v>
      </c>
      <c r="E246" t="s">
        <v>420</v>
      </c>
      <c r="F246" t="s">
        <v>811</v>
      </c>
      <c r="G246" t="s">
        <v>421</v>
      </c>
      <c r="H246" t="s">
        <v>812</v>
      </c>
      <c r="I246" t="s">
        <v>2150</v>
      </c>
      <c r="J246" t="s">
        <v>1341</v>
      </c>
      <c r="K246" t="s">
        <v>1342</v>
      </c>
      <c r="L246">
        <v>0</v>
      </c>
      <c r="M246">
        <v>315</v>
      </c>
      <c r="N246">
        <v>3</v>
      </c>
    </row>
    <row r="247" spans="1:14" x14ac:dyDescent="0.25">
      <c r="A247">
        <v>245</v>
      </c>
      <c r="B247" t="s">
        <v>1343</v>
      </c>
      <c r="C247" t="s">
        <v>13</v>
      </c>
      <c r="D247" t="s">
        <v>1344</v>
      </c>
      <c r="E247" t="s">
        <v>1345</v>
      </c>
      <c r="F247" t="s">
        <v>118</v>
      </c>
      <c r="G247" t="s">
        <v>1346</v>
      </c>
      <c r="H247" t="s">
        <v>753</v>
      </c>
      <c r="J247" t="s">
        <v>1347</v>
      </c>
      <c r="K247" t="s">
        <v>1348</v>
      </c>
      <c r="L247">
        <v>0</v>
      </c>
      <c r="M247">
        <v>9801</v>
      </c>
      <c r="N247">
        <v>1062</v>
      </c>
    </row>
    <row r="248" spans="1:14" x14ac:dyDescent="0.25">
      <c r="A248">
        <v>246</v>
      </c>
      <c r="B248" t="s">
        <v>1349</v>
      </c>
      <c r="C248" t="s">
        <v>13</v>
      </c>
      <c r="D248" t="s">
        <v>1350</v>
      </c>
      <c r="E248" t="s">
        <v>97</v>
      </c>
      <c r="F248" t="s">
        <v>1351</v>
      </c>
      <c r="G248" t="s">
        <v>99</v>
      </c>
      <c r="H248" t="s">
        <v>1352</v>
      </c>
      <c r="J248" t="s">
        <v>1353</v>
      </c>
      <c r="K248" t="s">
        <v>1354</v>
      </c>
      <c r="L248">
        <v>0</v>
      </c>
      <c r="M248">
        <v>1</v>
      </c>
      <c r="N248">
        <v>1062</v>
      </c>
    </row>
    <row r="249" spans="1:14" x14ac:dyDescent="0.25">
      <c r="A249">
        <v>247</v>
      </c>
      <c r="B249" t="s">
        <v>1355</v>
      </c>
      <c r="C249" t="s">
        <v>30</v>
      </c>
      <c r="D249" t="s">
        <v>1356</v>
      </c>
      <c r="E249" t="s">
        <v>316</v>
      </c>
      <c r="F249" t="s">
        <v>294</v>
      </c>
      <c r="G249" t="s">
        <v>317</v>
      </c>
      <c r="H249" t="s">
        <v>295</v>
      </c>
      <c r="J249" t="s">
        <v>1357</v>
      </c>
      <c r="K249" t="s">
        <v>1358</v>
      </c>
      <c r="L249">
        <v>0</v>
      </c>
      <c r="M249">
        <v>1</v>
      </c>
      <c r="N249">
        <v>257</v>
      </c>
    </row>
    <row r="250" spans="1:14" x14ac:dyDescent="0.25">
      <c r="A250">
        <v>248</v>
      </c>
      <c r="B250" t="s">
        <v>1359</v>
      </c>
      <c r="C250" t="s">
        <v>13</v>
      </c>
      <c r="D250" t="s">
        <v>1360</v>
      </c>
      <c r="E250" t="s">
        <v>1361</v>
      </c>
      <c r="F250" t="s">
        <v>263</v>
      </c>
      <c r="G250" t="s">
        <v>1362</v>
      </c>
      <c r="H250" t="s">
        <v>795</v>
      </c>
      <c r="J250" t="s">
        <v>1363</v>
      </c>
      <c r="K250" t="s">
        <v>1364</v>
      </c>
      <c r="L250">
        <v>0</v>
      </c>
      <c r="M250">
        <v>14</v>
      </c>
      <c r="N250">
        <v>16</v>
      </c>
    </row>
    <row r="251" spans="1:14" x14ac:dyDescent="0.25">
      <c r="A251">
        <v>249</v>
      </c>
      <c r="B251" t="s">
        <v>1365</v>
      </c>
      <c r="C251" t="s">
        <v>13</v>
      </c>
      <c r="D251" t="s">
        <v>1366</v>
      </c>
      <c r="E251" t="s">
        <v>176</v>
      </c>
      <c r="F251" t="s">
        <v>264</v>
      </c>
      <c r="G251" t="s">
        <v>178</v>
      </c>
      <c r="H251" t="s">
        <v>266</v>
      </c>
      <c r="J251" t="s">
        <v>1367</v>
      </c>
      <c r="K251" t="s">
        <v>1368</v>
      </c>
      <c r="L251">
        <v>0</v>
      </c>
      <c r="M251">
        <v>58</v>
      </c>
      <c r="N251">
        <v>168</v>
      </c>
    </row>
    <row r="252" spans="1:14" x14ac:dyDescent="0.25">
      <c r="A252">
        <v>250</v>
      </c>
      <c r="B252" t="s">
        <v>1369</v>
      </c>
      <c r="C252" t="s">
        <v>13</v>
      </c>
      <c r="D252" t="s">
        <v>1370</v>
      </c>
      <c r="E252" t="s">
        <v>825</v>
      </c>
      <c r="F252" t="s">
        <v>16</v>
      </c>
      <c r="G252" t="s">
        <v>827</v>
      </c>
      <c r="H252" t="s">
        <v>18</v>
      </c>
      <c r="J252" t="s">
        <v>1371</v>
      </c>
      <c r="K252" t="s">
        <v>1372</v>
      </c>
      <c r="L252">
        <v>0</v>
      </c>
      <c r="M252">
        <v>35</v>
      </c>
      <c r="N252">
        <v>88</v>
      </c>
    </row>
    <row r="253" spans="1:14" x14ac:dyDescent="0.25">
      <c r="A253">
        <v>251</v>
      </c>
      <c r="B253" t="s">
        <v>1373</v>
      </c>
      <c r="C253" t="s">
        <v>13</v>
      </c>
      <c r="D253" t="s">
        <v>1374</v>
      </c>
      <c r="E253" t="s">
        <v>1375</v>
      </c>
      <c r="F253" t="s">
        <v>129</v>
      </c>
      <c r="G253" t="s">
        <v>1376</v>
      </c>
      <c r="H253" t="s">
        <v>131</v>
      </c>
      <c r="J253" t="s">
        <v>1377</v>
      </c>
      <c r="K253" t="s">
        <v>1378</v>
      </c>
      <c r="L253">
        <v>0</v>
      </c>
      <c r="M253">
        <v>262</v>
      </c>
      <c r="N253">
        <v>1062</v>
      </c>
    </row>
    <row r="254" spans="1:14" x14ac:dyDescent="0.25">
      <c r="A254">
        <v>252</v>
      </c>
      <c r="B254" t="s">
        <v>1379</v>
      </c>
      <c r="C254" t="s">
        <v>455</v>
      </c>
      <c r="D254" t="s">
        <v>1380</v>
      </c>
      <c r="E254" t="s">
        <v>57</v>
      </c>
      <c r="F254" t="s">
        <v>457</v>
      </c>
      <c r="G254" t="s">
        <v>288</v>
      </c>
      <c r="H254" t="s">
        <v>458</v>
      </c>
      <c r="J254" t="s">
        <v>1381</v>
      </c>
      <c r="K254" t="s">
        <v>1382</v>
      </c>
      <c r="L254">
        <v>0</v>
      </c>
      <c r="M254">
        <v>1</v>
      </c>
      <c r="N254">
        <v>3</v>
      </c>
    </row>
    <row r="255" spans="1:14" x14ac:dyDescent="0.25">
      <c r="A255">
        <v>253</v>
      </c>
      <c r="B255" t="s">
        <v>1383</v>
      </c>
      <c r="C255" t="s">
        <v>13</v>
      </c>
      <c r="D255" t="s">
        <v>1384</v>
      </c>
      <c r="E255" t="s">
        <v>1385</v>
      </c>
      <c r="F255" t="s">
        <v>300</v>
      </c>
      <c r="G255" t="s">
        <v>1386</v>
      </c>
      <c r="H255" t="s">
        <v>497</v>
      </c>
      <c r="I255" t="s">
        <v>2148</v>
      </c>
      <c r="J255" t="s">
        <v>1387</v>
      </c>
      <c r="K255" t="s">
        <v>1388</v>
      </c>
      <c r="L255">
        <v>0</v>
      </c>
      <c r="M255">
        <v>13</v>
      </c>
      <c r="N255">
        <v>88</v>
      </c>
    </row>
    <row r="256" spans="1:14" x14ac:dyDescent="0.25">
      <c r="A256">
        <v>254</v>
      </c>
      <c r="B256" t="s">
        <v>1389</v>
      </c>
      <c r="C256" t="s">
        <v>13</v>
      </c>
      <c r="D256" t="s">
        <v>1390</v>
      </c>
      <c r="E256" t="s">
        <v>250</v>
      </c>
      <c r="F256" t="s">
        <v>1097</v>
      </c>
      <c r="G256" t="s">
        <v>251</v>
      </c>
      <c r="H256" t="s">
        <v>1098</v>
      </c>
      <c r="J256" t="s">
        <v>1391</v>
      </c>
      <c r="K256" t="s">
        <v>1392</v>
      </c>
      <c r="L256">
        <v>0</v>
      </c>
      <c r="M256">
        <v>3</v>
      </c>
      <c r="N256">
        <v>88</v>
      </c>
    </row>
    <row r="257" spans="1:14" x14ac:dyDescent="0.25">
      <c r="A257">
        <v>255</v>
      </c>
      <c r="B257" t="s">
        <v>1393</v>
      </c>
      <c r="C257" t="s">
        <v>13</v>
      </c>
      <c r="D257" t="s">
        <v>1394</v>
      </c>
      <c r="E257" t="s">
        <v>1395</v>
      </c>
      <c r="F257" t="s">
        <v>1396</v>
      </c>
      <c r="G257" t="s">
        <v>1397</v>
      </c>
      <c r="H257" t="s">
        <v>1398</v>
      </c>
      <c r="J257" t="s">
        <v>1399</v>
      </c>
      <c r="K257" t="s">
        <v>1400</v>
      </c>
      <c r="L257">
        <v>0</v>
      </c>
      <c r="M257">
        <v>6</v>
      </c>
      <c r="N257">
        <v>70</v>
      </c>
    </row>
    <row r="258" spans="1:14" x14ac:dyDescent="0.25">
      <c r="A258">
        <v>256</v>
      </c>
      <c r="B258" t="s">
        <v>1401</v>
      </c>
      <c r="C258" t="s">
        <v>13</v>
      </c>
      <c r="D258" t="s">
        <v>1402</v>
      </c>
      <c r="E258" t="s">
        <v>1403</v>
      </c>
      <c r="F258" t="s">
        <v>414</v>
      </c>
      <c r="G258" t="s">
        <v>1404</v>
      </c>
      <c r="H258" t="s">
        <v>415</v>
      </c>
      <c r="I258" t="s">
        <v>2158</v>
      </c>
      <c r="J258" t="s">
        <v>1405</v>
      </c>
      <c r="K258" t="s">
        <v>1406</v>
      </c>
      <c r="L258">
        <v>0</v>
      </c>
      <c r="M258">
        <v>602</v>
      </c>
      <c r="N258">
        <v>3</v>
      </c>
    </row>
    <row r="259" spans="1:14" x14ac:dyDescent="0.25">
      <c r="A259">
        <v>257</v>
      </c>
      <c r="B259" t="s">
        <v>1407</v>
      </c>
      <c r="C259" t="s">
        <v>13</v>
      </c>
      <c r="D259" t="s">
        <v>1408</v>
      </c>
      <c r="E259" t="s">
        <v>1409</v>
      </c>
      <c r="F259" t="s">
        <v>488</v>
      </c>
      <c r="G259" t="s">
        <v>1410</v>
      </c>
      <c r="H259" t="s">
        <v>490</v>
      </c>
      <c r="J259" t="s">
        <v>1411</v>
      </c>
      <c r="K259" t="s">
        <v>1412</v>
      </c>
      <c r="L259">
        <v>0</v>
      </c>
      <c r="M259">
        <v>4</v>
      </c>
      <c r="N259">
        <v>88</v>
      </c>
    </row>
    <row r="260" spans="1:14" x14ac:dyDescent="0.25">
      <c r="A260">
        <v>258</v>
      </c>
      <c r="B260" t="s">
        <v>1413</v>
      </c>
      <c r="C260" t="s">
        <v>13</v>
      </c>
      <c r="D260" t="s">
        <v>1414</v>
      </c>
      <c r="E260" t="s">
        <v>57</v>
      </c>
      <c r="F260" t="s">
        <v>98</v>
      </c>
      <c r="G260" t="s">
        <v>288</v>
      </c>
      <c r="H260" t="s">
        <v>100</v>
      </c>
      <c r="J260" t="s">
        <v>1415</v>
      </c>
      <c r="K260" t="s">
        <v>1416</v>
      </c>
      <c r="L260">
        <v>0</v>
      </c>
      <c r="M260">
        <v>2</v>
      </c>
      <c r="N260">
        <v>3</v>
      </c>
    </row>
    <row r="261" spans="1:14" x14ac:dyDescent="0.25">
      <c r="A261">
        <v>259</v>
      </c>
      <c r="B261" t="s">
        <v>1417</v>
      </c>
      <c r="C261" t="s">
        <v>13</v>
      </c>
      <c r="D261" t="s">
        <v>1418</v>
      </c>
      <c r="E261" t="s">
        <v>300</v>
      </c>
      <c r="F261" t="s">
        <v>72</v>
      </c>
      <c r="G261" t="s">
        <v>301</v>
      </c>
      <c r="H261" t="s">
        <v>1221</v>
      </c>
      <c r="J261" t="s">
        <v>1419</v>
      </c>
      <c r="K261" t="s">
        <v>1420</v>
      </c>
      <c r="L261">
        <v>0</v>
      </c>
      <c r="M261">
        <v>9801</v>
      </c>
      <c r="N261">
        <v>88</v>
      </c>
    </row>
    <row r="262" spans="1:14" x14ac:dyDescent="0.25">
      <c r="A262">
        <v>260</v>
      </c>
      <c r="B262" t="s">
        <v>1421</v>
      </c>
      <c r="C262" t="s">
        <v>13</v>
      </c>
      <c r="D262" t="s">
        <v>1422</v>
      </c>
      <c r="E262" t="s">
        <v>160</v>
      </c>
      <c r="F262" t="s">
        <v>57</v>
      </c>
      <c r="G262" t="s">
        <v>162</v>
      </c>
      <c r="H262" t="s">
        <v>59</v>
      </c>
      <c r="J262" t="s">
        <v>1423</v>
      </c>
      <c r="K262" t="s">
        <v>1424</v>
      </c>
      <c r="L262">
        <v>0</v>
      </c>
      <c r="M262">
        <v>29</v>
      </c>
      <c r="N262">
        <v>1062</v>
      </c>
    </row>
    <row r="263" spans="1:14" x14ac:dyDescent="0.25">
      <c r="A263">
        <v>261</v>
      </c>
      <c r="B263" t="s">
        <v>1425</v>
      </c>
      <c r="C263" t="s">
        <v>13</v>
      </c>
      <c r="D263" t="s">
        <v>1426</v>
      </c>
      <c r="E263" t="s">
        <v>1427</v>
      </c>
      <c r="F263" t="s">
        <v>280</v>
      </c>
      <c r="G263" t="s">
        <v>1428</v>
      </c>
      <c r="H263" t="s">
        <v>282</v>
      </c>
      <c r="J263" t="s">
        <v>1429</v>
      </c>
      <c r="K263" t="s">
        <v>1430</v>
      </c>
      <c r="L263">
        <v>0</v>
      </c>
      <c r="M263">
        <v>163</v>
      </c>
      <c r="N263">
        <v>88</v>
      </c>
    </row>
    <row r="264" spans="1:14" x14ac:dyDescent="0.25">
      <c r="A264">
        <v>262</v>
      </c>
      <c r="B264" t="s">
        <v>1431</v>
      </c>
      <c r="C264" t="s">
        <v>13</v>
      </c>
      <c r="D264" t="s">
        <v>1432</v>
      </c>
      <c r="E264" t="s">
        <v>316</v>
      </c>
      <c r="F264" t="s">
        <v>237</v>
      </c>
      <c r="G264" t="s">
        <v>317</v>
      </c>
      <c r="H264" t="s">
        <v>239</v>
      </c>
      <c r="J264" t="s">
        <v>1433</v>
      </c>
      <c r="K264" t="s">
        <v>1434</v>
      </c>
      <c r="L264">
        <v>0</v>
      </c>
      <c r="M264">
        <v>0</v>
      </c>
      <c r="N264">
        <v>30</v>
      </c>
    </row>
    <row r="265" spans="1:14" x14ac:dyDescent="0.25">
      <c r="A265">
        <v>263</v>
      </c>
      <c r="B265" t="s">
        <v>1435</v>
      </c>
      <c r="C265" t="s">
        <v>13</v>
      </c>
      <c r="D265" t="s">
        <v>1436</v>
      </c>
      <c r="E265" t="s">
        <v>944</v>
      </c>
      <c r="F265" t="s">
        <v>49</v>
      </c>
      <c r="G265" t="s">
        <v>945</v>
      </c>
      <c r="H265" t="s">
        <v>51</v>
      </c>
      <c r="J265" t="s">
        <v>1437</v>
      </c>
      <c r="K265" t="s">
        <v>1438</v>
      </c>
      <c r="L265">
        <v>0</v>
      </c>
      <c r="M265">
        <v>70</v>
      </c>
      <c r="N265">
        <v>88</v>
      </c>
    </row>
    <row r="266" spans="1:14" x14ac:dyDescent="0.25">
      <c r="A266">
        <v>264</v>
      </c>
      <c r="B266" t="s">
        <v>1439</v>
      </c>
      <c r="C266" t="s">
        <v>13</v>
      </c>
      <c r="D266" t="s">
        <v>1440</v>
      </c>
      <c r="E266" t="s">
        <v>1441</v>
      </c>
      <c r="F266" t="s">
        <v>89</v>
      </c>
      <c r="G266" t="s">
        <v>1442</v>
      </c>
      <c r="H266" t="s">
        <v>105</v>
      </c>
      <c r="I266" t="s">
        <v>2156</v>
      </c>
      <c r="J266" t="s">
        <v>1443</v>
      </c>
      <c r="K266" t="s">
        <v>1444</v>
      </c>
      <c r="L266">
        <v>0</v>
      </c>
      <c r="M266">
        <v>9801</v>
      </c>
      <c r="N266">
        <v>88</v>
      </c>
    </row>
    <row r="267" spans="1:14" x14ac:dyDescent="0.25">
      <c r="A267">
        <v>265</v>
      </c>
      <c r="B267" t="s">
        <v>1445</v>
      </c>
      <c r="C267" t="s">
        <v>13</v>
      </c>
      <c r="D267" t="s">
        <v>1446</v>
      </c>
      <c r="E267" t="s">
        <v>207</v>
      </c>
      <c r="F267" t="s">
        <v>160</v>
      </c>
      <c r="G267" t="s">
        <v>208</v>
      </c>
      <c r="H267" t="s">
        <v>186</v>
      </c>
      <c r="J267" t="s">
        <v>1447</v>
      </c>
      <c r="K267" t="s">
        <v>1448</v>
      </c>
      <c r="L267">
        <v>0</v>
      </c>
      <c r="M267">
        <v>8</v>
      </c>
      <c r="N267">
        <v>88</v>
      </c>
    </row>
    <row r="268" spans="1:14" x14ac:dyDescent="0.25">
      <c r="A268">
        <v>266</v>
      </c>
      <c r="B268" t="s">
        <v>1449</v>
      </c>
      <c r="C268" t="s">
        <v>13</v>
      </c>
      <c r="D268" t="s">
        <v>1450</v>
      </c>
      <c r="E268" t="s">
        <v>1451</v>
      </c>
      <c r="F268" t="s">
        <v>450</v>
      </c>
      <c r="G268" t="s">
        <v>1452</v>
      </c>
      <c r="H268" t="s">
        <v>451</v>
      </c>
      <c r="J268" t="s">
        <v>1453</v>
      </c>
      <c r="K268" t="s">
        <v>1454</v>
      </c>
      <c r="L268">
        <v>0</v>
      </c>
      <c r="M268">
        <v>29</v>
      </c>
      <c r="N268">
        <v>1062</v>
      </c>
    </row>
    <row r="269" spans="1:14" x14ac:dyDescent="0.25">
      <c r="A269">
        <v>267</v>
      </c>
      <c r="B269" t="s">
        <v>1455</v>
      </c>
      <c r="C269" t="s">
        <v>13</v>
      </c>
      <c r="D269" t="s">
        <v>1456</v>
      </c>
      <c r="E269" t="s">
        <v>1457</v>
      </c>
      <c r="F269" t="s">
        <v>57</v>
      </c>
      <c r="G269" t="s">
        <v>1458</v>
      </c>
      <c r="H269" t="s">
        <v>59</v>
      </c>
      <c r="J269" t="s">
        <v>1459</v>
      </c>
      <c r="K269" t="s">
        <v>1460</v>
      </c>
      <c r="L269">
        <v>0</v>
      </c>
      <c r="M269">
        <v>35</v>
      </c>
      <c r="N269">
        <v>88</v>
      </c>
    </row>
    <row r="270" spans="1:14" x14ac:dyDescent="0.25">
      <c r="A270">
        <v>268</v>
      </c>
      <c r="B270" t="s">
        <v>1461</v>
      </c>
      <c r="C270" t="s">
        <v>13</v>
      </c>
      <c r="D270" t="s">
        <v>1462</v>
      </c>
      <c r="E270" t="s">
        <v>1463</v>
      </c>
      <c r="F270" t="s">
        <v>1270</v>
      </c>
      <c r="G270" t="s">
        <v>1464</v>
      </c>
      <c r="H270" t="s">
        <v>1272</v>
      </c>
      <c r="J270" t="s">
        <v>1465</v>
      </c>
      <c r="K270" t="s">
        <v>1466</v>
      </c>
      <c r="L270">
        <v>0</v>
      </c>
      <c r="M270">
        <v>31</v>
      </c>
      <c r="N270">
        <v>88</v>
      </c>
    </row>
    <row r="271" spans="1:14" x14ac:dyDescent="0.25">
      <c r="A271">
        <v>269</v>
      </c>
      <c r="B271" t="s">
        <v>1467</v>
      </c>
      <c r="C271" t="s">
        <v>13</v>
      </c>
      <c r="D271" t="s">
        <v>1468</v>
      </c>
      <c r="E271" t="s">
        <v>468</v>
      </c>
      <c r="F271" t="s">
        <v>24</v>
      </c>
      <c r="G271" t="s">
        <v>469</v>
      </c>
      <c r="H271" t="s">
        <v>26</v>
      </c>
      <c r="J271" t="s">
        <v>1469</v>
      </c>
      <c r="K271" t="s">
        <v>1470</v>
      </c>
      <c r="L271">
        <v>0</v>
      </c>
      <c r="M271">
        <v>0</v>
      </c>
      <c r="N271">
        <v>54</v>
      </c>
    </row>
    <row r="272" spans="1:14" x14ac:dyDescent="0.25">
      <c r="A272">
        <v>270</v>
      </c>
      <c r="B272" t="s">
        <v>1471</v>
      </c>
      <c r="C272" t="s">
        <v>13</v>
      </c>
      <c r="D272" t="s">
        <v>1472</v>
      </c>
      <c r="E272" t="s">
        <v>97</v>
      </c>
      <c r="F272" t="s">
        <v>439</v>
      </c>
      <c r="G272" t="s">
        <v>99</v>
      </c>
      <c r="H272" t="s">
        <v>441</v>
      </c>
      <c r="J272" t="s">
        <v>1473</v>
      </c>
      <c r="K272" t="s">
        <v>1474</v>
      </c>
      <c r="L272">
        <v>0</v>
      </c>
      <c r="M272">
        <v>2</v>
      </c>
      <c r="N272">
        <v>88</v>
      </c>
    </row>
    <row r="273" spans="1:14" x14ac:dyDescent="0.25">
      <c r="A273">
        <v>271</v>
      </c>
      <c r="B273" t="s">
        <v>1475</v>
      </c>
      <c r="C273" t="s">
        <v>13</v>
      </c>
      <c r="D273" t="s">
        <v>1476</v>
      </c>
      <c r="E273" t="s">
        <v>263</v>
      </c>
      <c r="F273" t="s">
        <v>533</v>
      </c>
      <c r="G273" t="s">
        <v>265</v>
      </c>
      <c r="H273" t="s">
        <v>535</v>
      </c>
      <c r="I273" t="s">
        <v>2147</v>
      </c>
      <c r="J273" t="s">
        <v>1477</v>
      </c>
      <c r="K273" t="s">
        <v>1126</v>
      </c>
      <c r="L273">
        <v>0</v>
      </c>
      <c r="M273">
        <v>2</v>
      </c>
      <c r="N273">
        <v>1062</v>
      </c>
    </row>
    <row r="274" spans="1:14" x14ac:dyDescent="0.25">
      <c r="A274">
        <v>272</v>
      </c>
      <c r="B274" t="s">
        <v>1478</v>
      </c>
      <c r="C274" t="s">
        <v>1479</v>
      </c>
      <c r="D274" t="s">
        <v>1480</v>
      </c>
      <c r="E274" t="s">
        <v>1481</v>
      </c>
      <c r="F274" t="s">
        <v>1331</v>
      </c>
      <c r="G274" t="s">
        <v>1482</v>
      </c>
      <c r="H274" t="s">
        <v>1332</v>
      </c>
      <c r="J274" t="s">
        <v>1483</v>
      </c>
      <c r="K274" t="s">
        <v>1484</v>
      </c>
      <c r="L274">
        <v>0</v>
      </c>
      <c r="M274">
        <v>7</v>
      </c>
      <c r="N274">
        <v>127</v>
      </c>
    </row>
    <row r="275" spans="1:14" x14ac:dyDescent="0.25">
      <c r="A275">
        <v>273</v>
      </c>
      <c r="B275" t="s">
        <v>1485</v>
      </c>
      <c r="C275" t="s">
        <v>87</v>
      </c>
      <c r="D275" t="s">
        <v>1486</v>
      </c>
      <c r="E275" t="s">
        <v>89</v>
      </c>
      <c r="F275" t="s">
        <v>153</v>
      </c>
      <c r="G275" t="s">
        <v>91</v>
      </c>
      <c r="H275" t="s">
        <v>155</v>
      </c>
      <c r="J275" t="s">
        <v>1487</v>
      </c>
      <c r="K275" t="s">
        <v>1488</v>
      </c>
      <c r="L275">
        <v>0</v>
      </c>
      <c r="M275">
        <v>54</v>
      </c>
      <c r="N275">
        <v>1062</v>
      </c>
    </row>
    <row r="276" spans="1:14" x14ac:dyDescent="0.25">
      <c r="A276">
        <v>274</v>
      </c>
      <c r="B276" t="s">
        <v>1489</v>
      </c>
      <c r="C276" t="s">
        <v>13</v>
      </c>
      <c r="D276" t="s">
        <v>1490</v>
      </c>
      <c r="E276" t="s">
        <v>1491</v>
      </c>
      <c r="F276" t="s">
        <v>97</v>
      </c>
      <c r="G276" t="s">
        <v>1492</v>
      </c>
      <c r="H276" t="s">
        <v>209</v>
      </c>
      <c r="J276" t="s">
        <v>1493</v>
      </c>
      <c r="K276" t="s">
        <v>1494</v>
      </c>
      <c r="L276">
        <v>0</v>
      </c>
      <c r="M276">
        <v>12</v>
      </c>
      <c r="N276">
        <v>88</v>
      </c>
    </row>
    <row r="277" spans="1:14" x14ac:dyDescent="0.25">
      <c r="A277">
        <v>275</v>
      </c>
      <c r="B277" t="s">
        <v>1495</v>
      </c>
      <c r="C277" t="s">
        <v>13</v>
      </c>
      <c r="D277" t="s">
        <v>1496</v>
      </c>
      <c r="E277" t="s">
        <v>263</v>
      </c>
      <c r="F277" t="s">
        <v>1497</v>
      </c>
      <c r="G277" t="s">
        <v>265</v>
      </c>
      <c r="H277" t="s">
        <v>518</v>
      </c>
      <c r="J277" t="s">
        <v>1498</v>
      </c>
      <c r="K277" t="s">
        <v>1499</v>
      </c>
      <c r="L277">
        <v>0</v>
      </c>
      <c r="M277">
        <v>518</v>
      </c>
      <c r="N277">
        <v>1062</v>
      </c>
    </row>
    <row r="278" spans="1:14" x14ac:dyDescent="0.25">
      <c r="A278">
        <v>276</v>
      </c>
      <c r="B278" t="s">
        <v>1500</v>
      </c>
      <c r="C278" t="s">
        <v>13</v>
      </c>
      <c r="D278" t="s">
        <v>1501</v>
      </c>
      <c r="E278" t="s">
        <v>1129</v>
      </c>
      <c r="F278" t="s">
        <v>1097</v>
      </c>
      <c r="G278" t="s">
        <v>1130</v>
      </c>
      <c r="H278" t="s">
        <v>1098</v>
      </c>
      <c r="J278" t="s">
        <v>1502</v>
      </c>
      <c r="K278" t="s">
        <v>1503</v>
      </c>
      <c r="L278">
        <v>0</v>
      </c>
      <c r="M278">
        <v>3</v>
      </c>
      <c r="N278">
        <v>1062</v>
      </c>
    </row>
    <row r="279" spans="1:14" x14ac:dyDescent="0.25">
      <c r="A279">
        <v>277</v>
      </c>
      <c r="B279" t="s">
        <v>1504</v>
      </c>
      <c r="C279" t="s">
        <v>13</v>
      </c>
      <c r="D279" t="s">
        <v>1505</v>
      </c>
      <c r="E279" t="s">
        <v>1506</v>
      </c>
      <c r="F279" t="s">
        <v>191</v>
      </c>
      <c r="G279" t="s">
        <v>1507</v>
      </c>
      <c r="H279" t="s">
        <v>302</v>
      </c>
      <c r="J279" t="s">
        <v>1508</v>
      </c>
      <c r="K279" t="s">
        <v>1509</v>
      </c>
      <c r="L279">
        <v>0</v>
      </c>
      <c r="M279">
        <v>106</v>
      </c>
      <c r="N279">
        <v>16</v>
      </c>
    </row>
    <row r="280" spans="1:14" x14ac:dyDescent="0.25">
      <c r="A280">
        <v>278</v>
      </c>
      <c r="B280" t="s">
        <v>1510</v>
      </c>
      <c r="C280" t="s">
        <v>860</v>
      </c>
      <c r="D280" t="s">
        <v>1511</v>
      </c>
      <c r="E280" t="s">
        <v>111</v>
      </c>
      <c r="F280" t="s">
        <v>300</v>
      </c>
      <c r="G280" t="s">
        <v>440</v>
      </c>
      <c r="H280" t="s">
        <v>497</v>
      </c>
      <c r="I280" t="s">
        <v>2148</v>
      </c>
      <c r="J280" t="s">
        <v>1512</v>
      </c>
      <c r="K280" t="s">
        <v>1513</v>
      </c>
      <c r="L280">
        <v>0</v>
      </c>
      <c r="M280">
        <v>3</v>
      </c>
      <c r="N280">
        <v>0</v>
      </c>
    </row>
    <row r="281" spans="1:14" x14ac:dyDescent="0.25">
      <c r="A281">
        <v>279</v>
      </c>
      <c r="B281" t="s">
        <v>1514</v>
      </c>
      <c r="C281" t="s">
        <v>13</v>
      </c>
      <c r="D281" t="s">
        <v>1515</v>
      </c>
      <c r="E281" t="s">
        <v>40</v>
      </c>
      <c r="F281" t="s">
        <v>177</v>
      </c>
      <c r="G281" t="s">
        <v>42</v>
      </c>
      <c r="H281" t="s">
        <v>179</v>
      </c>
      <c r="J281" t="s">
        <v>1516</v>
      </c>
      <c r="K281" t="s">
        <v>1517</v>
      </c>
      <c r="L281">
        <v>0</v>
      </c>
      <c r="M281">
        <v>9801</v>
      </c>
      <c r="N281">
        <v>1062</v>
      </c>
    </row>
    <row r="282" spans="1:14" x14ac:dyDescent="0.25">
      <c r="A282">
        <v>280</v>
      </c>
      <c r="B282" t="s">
        <v>1518</v>
      </c>
      <c r="C282" t="s">
        <v>13</v>
      </c>
      <c r="D282" t="s">
        <v>1519</v>
      </c>
      <c r="E282" t="s">
        <v>1520</v>
      </c>
      <c r="F282" t="s">
        <v>1521</v>
      </c>
      <c r="G282" t="s">
        <v>1522</v>
      </c>
      <c r="H282" t="s">
        <v>1523</v>
      </c>
      <c r="J282" t="s">
        <v>1524</v>
      </c>
      <c r="K282" t="s">
        <v>1525</v>
      </c>
      <c r="L282">
        <v>0</v>
      </c>
      <c r="M282">
        <v>4</v>
      </c>
      <c r="N282">
        <v>88</v>
      </c>
    </row>
    <row r="283" spans="1:14" x14ac:dyDescent="0.25">
      <c r="A283">
        <v>281</v>
      </c>
      <c r="B283" t="s">
        <v>1526</v>
      </c>
      <c r="C283" t="s">
        <v>455</v>
      </c>
      <c r="D283" t="s">
        <v>1527</v>
      </c>
      <c r="E283" t="s">
        <v>192</v>
      </c>
      <c r="F283" t="s">
        <v>457</v>
      </c>
      <c r="G283" t="s">
        <v>1528</v>
      </c>
      <c r="H283" t="s">
        <v>458</v>
      </c>
      <c r="J283" t="s">
        <v>1529</v>
      </c>
      <c r="K283" t="s">
        <v>223</v>
      </c>
      <c r="L283">
        <v>0</v>
      </c>
      <c r="M283">
        <v>0</v>
      </c>
      <c r="N283">
        <v>88</v>
      </c>
    </row>
    <row r="284" spans="1:14" x14ac:dyDescent="0.25">
      <c r="A284">
        <v>282</v>
      </c>
      <c r="B284" t="s">
        <v>1530</v>
      </c>
      <c r="C284" t="s">
        <v>13</v>
      </c>
      <c r="D284" t="s">
        <v>1531</v>
      </c>
      <c r="E284" t="s">
        <v>176</v>
      </c>
      <c r="F284" t="s">
        <v>73</v>
      </c>
      <c r="G284" t="s">
        <v>178</v>
      </c>
      <c r="H284" t="s">
        <v>75</v>
      </c>
      <c r="J284" t="s">
        <v>1532</v>
      </c>
      <c r="K284" t="s">
        <v>1533</v>
      </c>
      <c r="L284">
        <v>0</v>
      </c>
      <c r="M284">
        <v>0</v>
      </c>
      <c r="N284">
        <v>43</v>
      </c>
    </row>
    <row r="285" spans="1:14" x14ac:dyDescent="0.25">
      <c r="A285">
        <v>283</v>
      </c>
      <c r="B285" t="s">
        <v>1534</v>
      </c>
      <c r="C285" t="s">
        <v>13</v>
      </c>
      <c r="D285" t="s">
        <v>1535</v>
      </c>
      <c r="E285" t="s">
        <v>1307</v>
      </c>
      <c r="F285" t="s">
        <v>111</v>
      </c>
      <c r="G285" t="s">
        <v>1308</v>
      </c>
      <c r="H285" t="s">
        <v>113</v>
      </c>
      <c r="J285" t="s">
        <v>1536</v>
      </c>
      <c r="K285" t="s">
        <v>1537</v>
      </c>
      <c r="L285">
        <v>0</v>
      </c>
      <c r="M285">
        <v>69</v>
      </c>
      <c r="N285">
        <v>88</v>
      </c>
    </row>
    <row r="286" spans="1:14" x14ac:dyDescent="0.25">
      <c r="A286">
        <v>284</v>
      </c>
      <c r="B286" t="s">
        <v>1538</v>
      </c>
      <c r="C286" t="s">
        <v>13</v>
      </c>
      <c r="D286" t="s">
        <v>1539</v>
      </c>
      <c r="E286" t="s">
        <v>279</v>
      </c>
      <c r="F286" t="s">
        <v>1540</v>
      </c>
      <c r="G286" t="s">
        <v>281</v>
      </c>
      <c r="H286" t="s">
        <v>1541</v>
      </c>
      <c r="J286" t="s">
        <v>1542</v>
      </c>
      <c r="K286" t="s">
        <v>1474</v>
      </c>
      <c r="L286">
        <v>0</v>
      </c>
      <c r="M286">
        <v>2</v>
      </c>
      <c r="N286">
        <v>88</v>
      </c>
    </row>
    <row r="287" spans="1:14" x14ac:dyDescent="0.25">
      <c r="A287">
        <v>285</v>
      </c>
      <c r="B287" t="s">
        <v>1543</v>
      </c>
      <c r="C287" t="s">
        <v>30</v>
      </c>
      <c r="D287" t="s">
        <v>1544</v>
      </c>
      <c r="E287" t="s">
        <v>15</v>
      </c>
      <c r="F287" t="s">
        <v>294</v>
      </c>
      <c r="G287" t="s">
        <v>17</v>
      </c>
      <c r="H287" t="s">
        <v>295</v>
      </c>
      <c r="J287" t="s">
        <v>1545</v>
      </c>
      <c r="K287" t="s">
        <v>1546</v>
      </c>
      <c r="L287">
        <v>0</v>
      </c>
      <c r="M287">
        <v>0</v>
      </c>
      <c r="N287">
        <v>60</v>
      </c>
    </row>
    <row r="288" spans="1:14" x14ac:dyDescent="0.25">
      <c r="A288">
        <v>286</v>
      </c>
      <c r="B288" t="s">
        <v>1547</v>
      </c>
      <c r="C288" t="s">
        <v>13</v>
      </c>
      <c r="D288" t="s">
        <v>1548</v>
      </c>
      <c r="E288" t="s">
        <v>15</v>
      </c>
      <c r="F288" t="s">
        <v>160</v>
      </c>
      <c r="G288" t="s">
        <v>17</v>
      </c>
      <c r="H288" t="s">
        <v>186</v>
      </c>
      <c r="J288" t="s">
        <v>1549</v>
      </c>
      <c r="K288" t="s">
        <v>1550</v>
      </c>
      <c r="L288">
        <v>0</v>
      </c>
      <c r="M288">
        <v>9</v>
      </c>
      <c r="N288">
        <v>88</v>
      </c>
    </row>
    <row r="289" spans="1:14" x14ac:dyDescent="0.25">
      <c r="A289">
        <v>287</v>
      </c>
      <c r="B289" t="s">
        <v>1551</v>
      </c>
      <c r="C289" t="s">
        <v>13</v>
      </c>
      <c r="D289" t="s">
        <v>1552</v>
      </c>
      <c r="E289" t="s">
        <v>1553</v>
      </c>
      <c r="F289" t="s">
        <v>89</v>
      </c>
      <c r="G289" t="s">
        <v>1554</v>
      </c>
      <c r="H289" t="s">
        <v>105</v>
      </c>
      <c r="I289" t="s">
        <v>2156</v>
      </c>
      <c r="J289" t="s">
        <v>1555</v>
      </c>
      <c r="K289" t="s">
        <v>1556</v>
      </c>
      <c r="L289">
        <v>0</v>
      </c>
      <c r="M289">
        <v>4</v>
      </c>
      <c r="N289">
        <v>88</v>
      </c>
    </row>
    <row r="290" spans="1:14" x14ac:dyDescent="0.25">
      <c r="A290">
        <v>288</v>
      </c>
      <c r="B290" t="s">
        <v>1557</v>
      </c>
      <c r="C290" t="s">
        <v>13</v>
      </c>
      <c r="D290" t="s">
        <v>1558</v>
      </c>
      <c r="E290" t="s">
        <v>1559</v>
      </c>
      <c r="F290" t="s">
        <v>300</v>
      </c>
      <c r="G290" t="s">
        <v>1560</v>
      </c>
      <c r="H290" t="s">
        <v>497</v>
      </c>
      <c r="I290" t="s">
        <v>2148</v>
      </c>
      <c r="J290" t="s">
        <v>1561</v>
      </c>
      <c r="K290" t="s">
        <v>1562</v>
      </c>
      <c r="L290">
        <v>0</v>
      </c>
      <c r="M290">
        <v>42</v>
      </c>
      <c r="N290">
        <v>88</v>
      </c>
    </row>
    <row r="291" spans="1:14" x14ac:dyDescent="0.25">
      <c r="A291">
        <v>289</v>
      </c>
      <c r="B291" t="s">
        <v>1563</v>
      </c>
      <c r="C291" t="s">
        <v>13</v>
      </c>
      <c r="D291" t="s">
        <v>1564</v>
      </c>
      <c r="E291" t="s">
        <v>177</v>
      </c>
      <c r="F291" t="s">
        <v>57</v>
      </c>
      <c r="G291" t="s">
        <v>608</v>
      </c>
      <c r="H291" t="s">
        <v>59</v>
      </c>
      <c r="J291" t="s">
        <v>1565</v>
      </c>
      <c r="K291" t="s">
        <v>1566</v>
      </c>
      <c r="L291">
        <v>0</v>
      </c>
      <c r="M291">
        <v>13</v>
      </c>
      <c r="N291">
        <v>88</v>
      </c>
    </row>
    <row r="292" spans="1:14" x14ac:dyDescent="0.25">
      <c r="A292">
        <v>290</v>
      </c>
      <c r="B292" t="s">
        <v>1567</v>
      </c>
      <c r="C292" t="s">
        <v>13</v>
      </c>
      <c r="D292" t="s">
        <v>1568</v>
      </c>
      <c r="E292" t="s">
        <v>15</v>
      </c>
      <c r="F292" t="s">
        <v>16</v>
      </c>
      <c r="G292" t="s">
        <v>17</v>
      </c>
      <c r="H292" t="s">
        <v>18</v>
      </c>
      <c r="J292" t="s">
        <v>1569</v>
      </c>
      <c r="K292" t="s">
        <v>1570</v>
      </c>
      <c r="L292">
        <v>0</v>
      </c>
      <c r="M292">
        <v>13</v>
      </c>
      <c r="N292">
        <v>1062</v>
      </c>
    </row>
    <row r="293" spans="1:14" x14ac:dyDescent="0.25">
      <c r="A293">
        <v>291</v>
      </c>
      <c r="B293" t="s">
        <v>1571</v>
      </c>
      <c r="C293" t="s">
        <v>13</v>
      </c>
      <c r="D293" t="s">
        <v>1572</v>
      </c>
      <c r="E293" t="s">
        <v>1129</v>
      </c>
      <c r="F293" t="s">
        <v>1097</v>
      </c>
      <c r="G293" t="s">
        <v>1130</v>
      </c>
      <c r="H293" t="s">
        <v>1098</v>
      </c>
      <c r="J293" t="s">
        <v>1573</v>
      </c>
      <c r="K293" t="s">
        <v>1574</v>
      </c>
      <c r="L293">
        <v>0</v>
      </c>
      <c r="M293">
        <v>1</v>
      </c>
      <c r="N293">
        <v>88</v>
      </c>
    </row>
    <row r="294" spans="1:14" x14ac:dyDescent="0.25">
      <c r="A294">
        <v>292</v>
      </c>
      <c r="B294" t="s">
        <v>1575</v>
      </c>
      <c r="C294" t="s">
        <v>13</v>
      </c>
      <c r="D294" t="s">
        <v>1576</v>
      </c>
      <c r="E294" t="s">
        <v>1577</v>
      </c>
      <c r="F294" t="s">
        <v>16</v>
      </c>
      <c r="G294" t="s">
        <v>1578</v>
      </c>
      <c r="H294" t="s">
        <v>18</v>
      </c>
      <c r="J294" t="s">
        <v>1579</v>
      </c>
      <c r="K294" t="s">
        <v>1580</v>
      </c>
      <c r="L294">
        <v>0</v>
      </c>
      <c r="M294">
        <v>20</v>
      </c>
      <c r="N294">
        <v>1062</v>
      </c>
    </row>
    <row r="295" spans="1:14" x14ac:dyDescent="0.25">
      <c r="A295">
        <v>293</v>
      </c>
      <c r="B295" t="s">
        <v>1581</v>
      </c>
      <c r="C295" t="s">
        <v>13</v>
      </c>
      <c r="D295" t="s">
        <v>1582</v>
      </c>
      <c r="E295" t="s">
        <v>1583</v>
      </c>
      <c r="F295" t="s">
        <v>177</v>
      </c>
      <c r="G295" t="s">
        <v>1584</v>
      </c>
      <c r="H295" t="s">
        <v>179</v>
      </c>
      <c r="J295" t="s">
        <v>1585</v>
      </c>
      <c r="K295" t="s">
        <v>1586</v>
      </c>
      <c r="L295">
        <v>0</v>
      </c>
      <c r="M295">
        <v>27</v>
      </c>
      <c r="N295">
        <v>88</v>
      </c>
    </row>
    <row r="296" spans="1:14" x14ac:dyDescent="0.25">
      <c r="A296">
        <v>294</v>
      </c>
      <c r="B296" t="s">
        <v>1587</v>
      </c>
      <c r="C296" t="s">
        <v>13</v>
      </c>
      <c r="D296" t="s">
        <v>1588</v>
      </c>
      <c r="E296" t="s">
        <v>1589</v>
      </c>
      <c r="F296" t="s">
        <v>352</v>
      </c>
      <c r="G296" t="s">
        <v>1590</v>
      </c>
      <c r="H296" t="s">
        <v>353</v>
      </c>
      <c r="I296" t="s">
        <v>2151</v>
      </c>
      <c r="J296" t="s">
        <v>1591</v>
      </c>
      <c r="K296" t="s">
        <v>1592</v>
      </c>
      <c r="L296">
        <v>0</v>
      </c>
      <c r="M296">
        <v>3</v>
      </c>
      <c r="N296">
        <v>364</v>
      </c>
    </row>
    <row r="297" spans="1:14" x14ac:dyDescent="0.25">
      <c r="A297">
        <v>295</v>
      </c>
      <c r="B297" t="s">
        <v>1593</v>
      </c>
      <c r="C297" t="s">
        <v>13</v>
      </c>
      <c r="D297" t="s">
        <v>1594</v>
      </c>
      <c r="E297" t="s">
        <v>1595</v>
      </c>
      <c r="F297" t="s">
        <v>89</v>
      </c>
      <c r="G297" t="s">
        <v>1596</v>
      </c>
      <c r="H297" t="s">
        <v>105</v>
      </c>
      <c r="I297" t="s">
        <v>2156</v>
      </c>
      <c r="J297" t="s">
        <v>1597</v>
      </c>
      <c r="K297" t="s">
        <v>1598</v>
      </c>
      <c r="L297">
        <v>0</v>
      </c>
      <c r="M297">
        <v>94</v>
      </c>
      <c r="N297">
        <v>88</v>
      </c>
    </row>
    <row r="298" spans="1:14" x14ac:dyDescent="0.25">
      <c r="A298">
        <v>296</v>
      </c>
      <c r="B298" t="s">
        <v>1599</v>
      </c>
      <c r="C298" t="s">
        <v>13</v>
      </c>
      <c r="D298" t="s">
        <v>1600</v>
      </c>
      <c r="E298" t="s">
        <v>637</v>
      </c>
      <c r="F298" t="s">
        <v>1601</v>
      </c>
      <c r="G298" t="s">
        <v>638</v>
      </c>
      <c r="H298" t="s">
        <v>1602</v>
      </c>
      <c r="J298" t="s">
        <v>1603</v>
      </c>
      <c r="K298" t="s">
        <v>1604</v>
      </c>
      <c r="L298">
        <v>0</v>
      </c>
      <c r="M298">
        <v>6</v>
      </c>
      <c r="N298">
        <v>3</v>
      </c>
    </row>
    <row r="299" spans="1:14" x14ac:dyDescent="0.25">
      <c r="A299">
        <v>297</v>
      </c>
      <c r="B299" t="s">
        <v>1605</v>
      </c>
      <c r="C299" t="s">
        <v>13</v>
      </c>
      <c r="D299" t="s">
        <v>1606</v>
      </c>
      <c r="E299" t="s">
        <v>988</v>
      </c>
      <c r="F299" t="s">
        <v>161</v>
      </c>
      <c r="G299" t="s">
        <v>989</v>
      </c>
      <c r="H299" t="s">
        <v>163</v>
      </c>
      <c r="J299" t="s">
        <v>1607</v>
      </c>
      <c r="K299" t="s">
        <v>1608</v>
      </c>
      <c r="L299">
        <v>0</v>
      </c>
      <c r="M299">
        <v>51</v>
      </c>
      <c r="N299">
        <v>1062</v>
      </c>
    </row>
    <row r="300" spans="1:14" x14ac:dyDescent="0.25">
      <c r="A300">
        <v>298</v>
      </c>
      <c r="B300" t="s">
        <v>1609</v>
      </c>
      <c r="C300" t="s">
        <v>13</v>
      </c>
      <c r="D300" t="s">
        <v>1610</v>
      </c>
      <c r="E300" t="s">
        <v>316</v>
      </c>
      <c r="F300" t="s">
        <v>237</v>
      </c>
      <c r="G300" t="s">
        <v>317</v>
      </c>
      <c r="H300" t="s">
        <v>239</v>
      </c>
      <c r="J300" t="s">
        <v>1611</v>
      </c>
      <c r="K300" t="s">
        <v>1612</v>
      </c>
      <c r="L300">
        <v>0</v>
      </c>
      <c r="M300">
        <v>0</v>
      </c>
      <c r="N300">
        <v>3</v>
      </c>
    </row>
    <row r="301" spans="1:14" x14ac:dyDescent="0.25">
      <c r="A301">
        <v>299</v>
      </c>
      <c r="B301" t="s">
        <v>1613</v>
      </c>
      <c r="C301" t="s">
        <v>13</v>
      </c>
      <c r="D301" t="s">
        <v>1614</v>
      </c>
      <c r="E301" t="s">
        <v>352</v>
      </c>
      <c r="F301" t="s">
        <v>1351</v>
      </c>
      <c r="G301" t="s">
        <v>380</v>
      </c>
      <c r="H301" t="s">
        <v>1352</v>
      </c>
      <c r="J301" t="s">
        <v>1615</v>
      </c>
      <c r="K301" t="s">
        <v>1616</v>
      </c>
      <c r="L301">
        <v>0</v>
      </c>
      <c r="M301">
        <v>0</v>
      </c>
      <c r="N301">
        <v>1062</v>
      </c>
    </row>
    <row r="302" spans="1:14" x14ac:dyDescent="0.25">
      <c r="A302">
        <v>300</v>
      </c>
      <c r="B302" t="s">
        <v>1617</v>
      </c>
      <c r="C302" t="s">
        <v>13</v>
      </c>
      <c r="D302" t="s">
        <v>1618</v>
      </c>
      <c r="E302" t="s">
        <v>73</v>
      </c>
      <c r="F302" t="s">
        <v>263</v>
      </c>
      <c r="G302" t="s">
        <v>765</v>
      </c>
      <c r="H302" t="s">
        <v>795</v>
      </c>
      <c r="J302" t="s">
        <v>1619</v>
      </c>
      <c r="K302" t="s">
        <v>1620</v>
      </c>
      <c r="L302">
        <v>0</v>
      </c>
      <c r="M302">
        <v>10</v>
      </c>
      <c r="N302">
        <v>133</v>
      </c>
    </row>
    <row r="303" spans="1:14" x14ac:dyDescent="0.25">
      <c r="A303">
        <v>301</v>
      </c>
      <c r="B303" t="s">
        <v>1621</v>
      </c>
      <c r="C303" t="s">
        <v>13</v>
      </c>
      <c r="D303" t="s">
        <v>1622</v>
      </c>
      <c r="E303" t="s">
        <v>144</v>
      </c>
      <c r="F303" t="s">
        <v>263</v>
      </c>
      <c r="G303" t="s">
        <v>146</v>
      </c>
      <c r="H303" t="s">
        <v>795</v>
      </c>
      <c r="J303" t="s">
        <v>1623</v>
      </c>
      <c r="K303" t="s">
        <v>1624</v>
      </c>
      <c r="L303">
        <v>0</v>
      </c>
      <c r="M303">
        <v>32</v>
      </c>
      <c r="N303">
        <v>88</v>
      </c>
    </row>
    <row r="304" spans="1:14" x14ac:dyDescent="0.25">
      <c r="A304">
        <v>302</v>
      </c>
      <c r="B304" t="s">
        <v>1625</v>
      </c>
      <c r="C304" t="s">
        <v>30</v>
      </c>
      <c r="D304" t="s">
        <v>1626</v>
      </c>
      <c r="E304" t="s">
        <v>1627</v>
      </c>
      <c r="F304" t="s">
        <v>294</v>
      </c>
      <c r="G304" t="s">
        <v>1628</v>
      </c>
      <c r="H304" t="s">
        <v>295</v>
      </c>
      <c r="J304" t="s">
        <v>1629</v>
      </c>
      <c r="K304" t="s">
        <v>1630</v>
      </c>
      <c r="L304">
        <v>0</v>
      </c>
      <c r="M304">
        <v>0</v>
      </c>
      <c r="N304">
        <v>45</v>
      </c>
    </row>
    <row r="305" spans="1:14" x14ac:dyDescent="0.25">
      <c r="A305">
        <v>303</v>
      </c>
      <c r="B305" t="s">
        <v>1631</v>
      </c>
      <c r="C305" t="s">
        <v>13</v>
      </c>
      <c r="D305" t="s">
        <v>1632</v>
      </c>
      <c r="E305" t="s">
        <v>176</v>
      </c>
      <c r="F305" t="s">
        <v>924</v>
      </c>
      <c r="G305" t="s">
        <v>178</v>
      </c>
      <c r="H305" t="s">
        <v>925</v>
      </c>
      <c r="J305" t="s">
        <v>1633</v>
      </c>
      <c r="K305" t="s">
        <v>1634</v>
      </c>
      <c r="L305">
        <v>0</v>
      </c>
      <c r="M305">
        <v>21</v>
      </c>
      <c r="N305">
        <v>63</v>
      </c>
    </row>
    <row r="306" spans="1:14" x14ac:dyDescent="0.25">
      <c r="A306">
        <v>304</v>
      </c>
      <c r="B306" t="s">
        <v>1635</v>
      </c>
      <c r="C306" t="s">
        <v>13</v>
      </c>
      <c r="D306" t="s">
        <v>1636</v>
      </c>
      <c r="E306" t="s">
        <v>358</v>
      </c>
      <c r="F306" t="s">
        <v>192</v>
      </c>
      <c r="G306" t="s">
        <v>359</v>
      </c>
      <c r="H306" t="s">
        <v>194</v>
      </c>
      <c r="J306" t="s">
        <v>1637</v>
      </c>
      <c r="K306" t="s">
        <v>1638</v>
      </c>
      <c r="L306">
        <v>0</v>
      </c>
      <c r="M306">
        <v>3</v>
      </c>
      <c r="N306">
        <v>27</v>
      </c>
    </row>
    <row r="307" spans="1:14" x14ac:dyDescent="0.25">
      <c r="A307">
        <v>305</v>
      </c>
      <c r="B307" t="s">
        <v>1639</v>
      </c>
      <c r="C307" t="s">
        <v>13</v>
      </c>
      <c r="D307" t="s">
        <v>1640</v>
      </c>
      <c r="E307" t="s">
        <v>1641</v>
      </c>
      <c r="F307" t="s">
        <v>57</v>
      </c>
      <c r="G307" t="s">
        <v>1642</v>
      </c>
      <c r="H307" t="s">
        <v>59</v>
      </c>
      <c r="J307" t="s">
        <v>1643</v>
      </c>
      <c r="K307" t="s">
        <v>1644</v>
      </c>
      <c r="L307">
        <v>0</v>
      </c>
      <c r="M307">
        <v>200</v>
      </c>
      <c r="N307">
        <v>1062</v>
      </c>
    </row>
    <row r="308" spans="1:14" x14ac:dyDescent="0.25">
      <c r="A308">
        <v>306</v>
      </c>
      <c r="B308" t="s">
        <v>1645</v>
      </c>
      <c r="C308" t="s">
        <v>455</v>
      </c>
      <c r="D308" t="s">
        <v>1646</v>
      </c>
      <c r="E308" t="s">
        <v>57</v>
      </c>
      <c r="F308" t="s">
        <v>457</v>
      </c>
      <c r="G308" t="s">
        <v>288</v>
      </c>
      <c r="H308" t="s">
        <v>458</v>
      </c>
      <c r="J308" t="s">
        <v>1647</v>
      </c>
      <c r="K308" t="s">
        <v>1648</v>
      </c>
      <c r="L308">
        <v>0</v>
      </c>
      <c r="M308">
        <v>0</v>
      </c>
      <c r="N308">
        <v>2176</v>
      </c>
    </row>
    <row r="309" spans="1:14" x14ac:dyDescent="0.25">
      <c r="A309">
        <v>307</v>
      </c>
      <c r="B309" t="s">
        <v>1649</v>
      </c>
      <c r="C309" t="s">
        <v>13</v>
      </c>
      <c r="D309" t="s">
        <v>1650</v>
      </c>
      <c r="E309" t="s">
        <v>176</v>
      </c>
      <c r="F309" t="s">
        <v>73</v>
      </c>
      <c r="G309" t="s">
        <v>178</v>
      </c>
      <c r="H309" t="s">
        <v>75</v>
      </c>
      <c r="J309" t="s">
        <v>1651</v>
      </c>
      <c r="K309" t="s">
        <v>1652</v>
      </c>
      <c r="L309">
        <v>0</v>
      </c>
      <c r="M309">
        <v>0</v>
      </c>
      <c r="N309">
        <v>80</v>
      </c>
    </row>
    <row r="310" spans="1:14" x14ac:dyDescent="0.25">
      <c r="A310">
        <v>308</v>
      </c>
      <c r="B310" t="s">
        <v>1653</v>
      </c>
      <c r="C310" t="s">
        <v>13</v>
      </c>
      <c r="D310" t="s">
        <v>1654</v>
      </c>
      <c r="E310" t="s">
        <v>191</v>
      </c>
      <c r="F310" t="s">
        <v>192</v>
      </c>
      <c r="G310" t="s">
        <v>193</v>
      </c>
      <c r="H310" t="s">
        <v>194</v>
      </c>
      <c r="J310" t="s">
        <v>1655</v>
      </c>
      <c r="K310" t="s">
        <v>1656</v>
      </c>
      <c r="L310">
        <v>0</v>
      </c>
      <c r="M310">
        <v>0</v>
      </c>
      <c r="N310">
        <v>87</v>
      </c>
    </row>
    <row r="311" spans="1:14" x14ac:dyDescent="0.25">
      <c r="A311">
        <v>309</v>
      </c>
      <c r="B311" t="s">
        <v>1657</v>
      </c>
      <c r="C311" t="s">
        <v>13</v>
      </c>
      <c r="D311" t="s">
        <v>1658</v>
      </c>
      <c r="E311" t="s">
        <v>1659</v>
      </c>
      <c r="F311" t="s">
        <v>389</v>
      </c>
      <c r="G311" t="s">
        <v>1660</v>
      </c>
      <c r="H311" t="s">
        <v>422</v>
      </c>
      <c r="I311" t="s">
        <v>2150</v>
      </c>
      <c r="J311" t="s">
        <v>1661</v>
      </c>
      <c r="K311" t="s">
        <v>1662</v>
      </c>
      <c r="L311">
        <v>0</v>
      </c>
      <c r="M311">
        <v>135</v>
      </c>
      <c r="N311">
        <v>330</v>
      </c>
    </row>
    <row r="312" spans="1:14" x14ac:dyDescent="0.25">
      <c r="A312">
        <v>310</v>
      </c>
      <c r="B312" t="s">
        <v>1663</v>
      </c>
      <c r="C312" t="s">
        <v>13</v>
      </c>
      <c r="D312" t="s">
        <v>1664</v>
      </c>
      <c r="E312" t="s">
        <v>176</v>
      </c>
      <c r="F312" t="s">
        <v>764</v>
      </c>
      <c r="G312" t="s">
        <v>178</v>
      </c>
      <c r="H312" t="s">
        <v>766</v>
      </c>
      <c r="J312" t="s">
        <v>1665</v>
      </c>
      <c r="K312" t="s">
        <v>1666</v>
      </c>
      <c r="L312">
        <v>0</v>
      </c>
      <c r="M312">
        <v>40</v>
      </c>
      <c r="N312">
        <v>1062</v>
      </c>
    </row>
    <row r="313" spans="1:14" x14ac:dyDescent="0.25">
      <c r="A313">
        <v>311</v>
      </c>
      <c r="B313" t="s">
        <v>1667</v>
      </c>
      <c r="C313" t="s">
        <v>13</v>
      </c>
      <c r="D313" t="s">
        <v>1668</v>
      </c>
      <c r="E313" t="s">
        <v>1669</v>
      </c>
      <c r="F313" t="s">
        <v>49</v>
      </c>
      <c r="G313" t="s">
        <v>1670</v>
      </c>
      <c r="H313" t="s">
        <v>51</v>
      </c>
      <c r="J313" t="s">
        <v>1671</v>
      </c>
      <c r="K313" t="s">
        <v>1672</v>
      </c>
      <c r="L313">
        <v>0</v>
      </c>
      <c r="M313">
        <v>5</v>
      </c>
      <c r="N313">
        <v>355</v>
      </c>
    </row>
    <row r="314" spans="1:14" x14ac:dyDescent="0.25">
      <c r="A314">
        <v>312</v>
      </c>
      <c r="B314" t="s">
        <v>1673</v>
      </c>
      <c r="C314" t="s">
        <v>13</v>
      </c>
      <c r="D314" t="s">
        <v>1674</v>
      </c>
      <c r="E314" t="s">
        <v>1675</v>
      </c>
      <c r="F314" t="s">
        <v>177</v>
      </c>
      <c r="G314" t="s">
        <v>1676</v>
      </c>
      <c r="H314" t="s">
        <v>179</v>
      </c>
      <c r="J314" t="s">
        <v>1677</v>
      </c>
      <c r="K314" t="s">
        <v>1678</v>
      </c>
      <c r="L314">
        <v>0</v>
      </c>
      <c r="M314">
        <v>9801</v>
      </c>
      <c r="N314">
        <v>1062</v>
      </c>
    </row>
    <row r="315" spans="1:14" x14ac:dyDescent="0.25">
      <c r="A315">
        <v>313</v>
      </c>
      <c r="B315" t="s">
        <v>1679</v>
      </c>
      <c r="C315" t="s">
        <v>13</v>
      </c>
      <c r="D315" t="s">
        <v>1680</v>
      </c>
      <c r="E315" t="s">
        <v>506</v>
      </c>
      <c r="F315" t="s">
        <v>811</v>
      </c>
      <c r="G315" t="s">
        <v>507</v>
      </c>
      <c r="H315" t="s">
        <v>812</v>
      </c>
      <c r="I315" t="s">
        <v>2150</v>
      </c>
      <c r="J315" t="s">
        <v>1681</v>
      </c>
      <c r="K315" t="s">
        <v>1682</v>
      </c>
      <c r="L315">
        <v>0</v>
      </c>
      <c r="M315">
        <v>0</v>
      </c>
      <c r="N315">
        <v>13</v>
      </c>
    </row>
    <row r="316" spans="1:14" x14ac:dyDescent="0.25">
      <c r="A316">
        <v>314</v>
      </c>
      <c r="B316" t="s">
        <v>1683</v>
      </c>
      <c r="C316" t="s">
        <v>860</v>
      </c>
      <c r="D316" t="s">
        <v>1684</v>
      </c>
      <c r="E316" t="s">
        <v>161</v>
      </c>
      <c r="F316" t="s">
        <v>1685</v>
      </c>
      <c r="G316" t="s">
        <v>311</v>
      </c>
      <c r="H316" t="s">
        <v>1686</v>
      </c>
      <c r="I316" t="s">
        <v>2147</v>
      </c>
      <c r="J316" t="s">
        <v>1687</v>
      </c>
      <c r="K316" t="s">
        <v>460</v>
      </c>
      <c r="L316">
        <v>0</v>
      </c>
      <c r="M316">
        <v>0</v>
      </c>
      <c r="N316">
        <v>1062</v>
      </c>
    </row>
    <row r="317" spans="1:14" x14ac:dyDescent="0.25">
      <c r="A317">
        <v>315</v>
      </c>
      <c r="B317" t="s">
        <v>1688</v>
      </c>
      <c r="C317" t="s">
        <v>13</v>
      </c>
      <c r="D317" t="s">
        <v>1689</v>
      </c>
      <c r="E317" t="s">
        <v>1690</v>
      </c>
      <c r="F317" t="s">
        <v>89</v>
      </c>
      <c r="G317" t="s">
        <v>1691</v>
      </c>
      <c r="H317" t="s">
        <v>105</v>
      </c>
      <c r="I317" t="s">
        <v>2156</v>
      </c>
      <c r="J317" t="s">
        <v>1692</v>
      </c>
      <c r="K317" t="s">
        <v>1693</v>
      </c>
      <c r="L317">
        <v>0</v>
      </c>
      <c r="M317">
        <v>3</v>
      </c>
      <c r="N317">
        <v>282</v>
      </c>
    </row>
    <row r="318" spans="1:14" x14ac:dyDescent="0.25">
      <c r="A318">
        <v>316</v>
      </c>
      <c r="B318" t="s">
        <v>1694</v>
      </c>
      <c r="C318" t="s">
        <v>13</v>
      </c>
      <c r="D318" t="s">
        <v>1695</v>
      </c>
      <c r="E318" t="s">
        <v>56</v>
      </c>
      <c r="F318" t="s">
        <v>57</v>
      </c>
      <c r="G318" t="s">
        <v>58</v>
      </c>
      <c r="H318" t="s">
        <v>59</v>
      </c>
      <c r="J318" t="s">
        <v>1696</v>
      </c>
      <c r="K318" t="s">
        <v>1697</v>
      </c>
      <c r="L318">
        <v>0</v>
      </c>
      <c r="M318">
        <v>0</v>
      </c>
      <c r="N318">
        <v>67</v>
      </c>
    </row>
    <row r="319" spans="1:14" x14ac:dyDescent="0.25">
      <c r="A319">
        <v>317</v>
      </c>
      <c r="B319" t="s">
        <v>1698</v>
      </c>
      <c r="C319" t="s">
        <v>13</v>
      </c>
      <c r="D319" t="s">
        <v>1699</v>
      </c>
      <c r="E319" t="s">
        <v>1700</v>
      </c>
      <c r="F319" t="s">
        <v>885</v>
      </c>
      <c r="G319" t="s">
        <v>1701</v>
      </c>
      <c r="H319" t="s">
        <v>887</v>
      </c>
      <c r="I319" t="s">
        <v>2153</v>
      </c>
      <c r="J319" t="s">
        <v>1702</v>
      </c>
      <c r="K319" t="s">
        <v>1703</v>
      </c>
      <c r="L319">
        <v>0</v>
      </c>
      <c r="M319">
        <v>0</v>
      </c>
      <c r="N319">
        <v>88</v>
      </c>
    </row>
    <row r="320" spans="1:14" x14ac:dyDescent="0.25">
      <c r="A320">
        <v>318</v>
      </c>
      <c r="B320" t="s">
        <v>1704</v>
      </c>
      <c r="C320" t="s">
        <v>13</v>
      </c>
      <c r="D320" t="s">
        <v>1705</v>
      </c>
      <c r="E320" t="s">
        <v>1211</v>
      </c>
      <c r="F320" t="s">
        <v>764</v>
      </c>
      <c r="G320" t="s">
        <v>1212</v>
      </c>
      <c r="H320" t="s">
        <v>766</v>
      </c>
      <c r="J320" t="s">
        <v>1706</v>
      </c>
      <c r="K320" t="s">
        <v>1707</v>
      </c>
      <c r="L320">
        <v>0</v>
      </c>
      <c r="M320">
        <v>2</v>
      </c>
      <c r="N320">
        <v>18</v>
      </c>
    </row>
    <row r="321" spans="1:14" x14ac:dyDescent="0.25">
      <c r="A321">
        <v>319</v>
      </c>
      <c r="B321" t="s">
        <v>1708</v>
      </c>
      <c r="C321" t="s">
        <v>13</v>
      </c>
      <c r="D321" t="s">
        <v>1709</v>
      </c>
      <c r="E321" t="s">
        <v>73</v>
      </c>
      <c r="F321" t="s">
        <v>414</v>
      </c>
      <c r="G321" t="s">
        <v>765</v>
      </c>
      <c r="H321" t="s">
        <v>415</v>
      </c>
      <c r="I321" t="s">
        <v>2158</v>
      </c>
      <c r="J321" t="s">
        <v>1710</v>
      </c>
      <c r="K321" t="s">
        <v>1711</v>
      </c>
      <c r="L321">
        <v>0</v>
      </c>
      <c r="M321">
        <v>89</v>
      </c>
      <c r="N321">
        <v>88</v>
      </c>
    </row>
    <row r="322" spans="1:14" x14ac:dyDescent="0.25">
      <c r="A322">
        <v>320</v>
      </c>
      <c r="B322" t="s">
        <v>1712</v>
      </c>
      <c r="C322" t="s">
        <v>13</v>
      </c>
      <c r="D322" t="s">
        <v>1713</v>
      </c>
      <c r="E322" t="s">
        <v>57</v>
      </c>
      <c r="F322" t="s">
        <v>49</v>
      </c>
      <c r="G322" t="s">
        <v>288</v>
      </c>
      <c r="H322" t="s">
        <v>51</v>
      </c>
      <c r="J322" t="s">
        <v>1714</v>
      </c>
      <c r="K322" t="s">
        <v>1715</v>
      </c>
      <c r="L322">
        <v>0</v>
      </c>
      <c r="M322">
        <v>3</v>
      </c>
      <c r="N322">
        <v>341</v>
      </c>
    </row>
    <row r="323" spans="1:14" x14ac:dyDescent="0.25">
      <c r="A323">
        <v>321</v>
      </c>
      <c r="B323" t="s">
        <v>1716</v>
      </c>
      <c r="C323" t="s">
        <v>13</v>
      </c>
      <c r="D323" t="s">
        <v>1717</v>
      </c>
      <c r="E323" t="s">
        <v>707</v>
      </c>
      <c r="F323" t="s">
        <v>192</v>
      </c>
      <c r="G323" t="s">
        <v>708</v>
      </c>
      <c r="H323" t="s">
        <v>194</v>
      </c>
      <c r="J323" t="s">
        <v>1718</v>
      </c>
      <c r="K323" t="s">
        <v>1719</v>
      </c>
      <c r="L323">
        <v>0</v>
      </c>
      <c r="M323">
        <v>8</v>
      </c>
      <c r="N323">
        <v>1062</v>
      </c>
    </row>
    <row r="324" spans="1:14" x14ac:dyDescent="0.25">
      <c r="A324">
        <v>322</v>
      </c>
      <c r="B324" t="s">
        <v>1720</v>
      </c>
      <c r="C324" t="s">
        <v>13</v>
      </c>
      <c r="D324" t="s">
        <v>1721</v>
      </c>
      <c r="E324" t="s">
        <v>136</v>
      </c>
      <c r="F324" t="s">
        <v>1722</v>
      </c>
      <c r="G324" t="s">
        <v>138</v>
      </c>
      <c r="H324" t="s">
        <v>1723</v>
      </c>
      <c r="J324" t="s">
        <v>1724</v>
      </c>
      <c r="K324" t="s">
        <v>1304</v>
      </c>
      <c r="L324">
        <v>0</v>
      </c>
      <c r="M324">
        <v>10</v>
      </c>
      <c r="N324">
        <v>1062</v>
      </c>
    </row>
    <row r="325" spans="1:14" x14ac:dyDescent="0.25">
      <c r="A325">
        <v>323</v>
      </c>
      <c r="B325" t="s">
        <v>1725</v>
      </c>
      <c r="C325" t="s">
        <v>13</v>
      </c>
      <c r="D325" t="s">
        <v>1726</v>
      </c>
      <c r="E325" t="s">
        <v>128</v>
      </c>
      <c r="F325" t="s">
        <v>129</v>
      </c>
      <c r="G325" t="s">
        <v>130</v>
      </c>
      <c r="H325" t="s">
        <v>131</v>
      </c>
      <c r="J325" t="s">
        <v>1727</v>
      </c>
      <c r="K325" t="s">
        <v>1728</v>
      </c>
      <c r="L325">
        <v>0</v>
      </c>
      <c r="M325">
        <v>14</v>
      </c>
      <c r="N325">
        <v>1062</v>
      </c>
    </row>
    <row r="326" spans="1:14" x14ac:dyDescent="0.25">
      <c r="A326">
        <v>324</v>
      </c>
      <c r="B326" t="s">
        <v>1729</v>
      </c>
      <c r="C326" t="s">
        <v>13</v>
      </c>
      <c r="D326" t="s">
        <v>1730</v>
      </c>
      <c r="E326" t="s">
        <v>1731</v>
      </c>
      <c r="F326" t="s">
        <v>89</v>
      </c>
      <c r="G326" t="s">
        <v>1732</v>
      </c>
      <c r="H326" t="s">
        <v>105</v>
      </c>
      <c r="I326" t="s">
        <v>2156</v>
      </c>
      <c r="J326" t="s">
        <v>1733</v>
      </c>
      <c r="K326" t="s">
        <v>1734</v>
      </c>
      <c r="L326">
        <v>0</v>
      </c>
      <c r="M326">
        <v>23</v>
      </c>
      <c r="N326">
        <v>47</v>
      </c>
    </row>
    <row r="327" spans="1:14" x14ac:dyDescent="0.25">
      <c r="A327">
        <v>325</v>
      </c>
      <c r="B327" t="s">
        <v>1735</v>
      </c>
      <c r="C327" t="s">
        <v>13</v>
      </c>
      <c r="D327" t="s">
        <v>1736</v>
      </c>
      <c r="E327" t="s">
        <v>691</v>
      </c>
      <c r="F327" t="s">
        <v>111</v>
      </c>
      <c r="G327" t="s">
        <v>692</v>
      </c>
      <c r="H327" t="s">
        <v>113</v>
      </c>
      <c r="J327" t="s">
        <v>1737</v>
      </c>
      <c r="K327" t="s">
        <v>1738</v>
      </c>
      <c r="L327">
        <v>0</v>
      </c>
      <c r="M327">
        <v>66</v>
      </c>
      <c r="N327">
        <v>88</v>
      </c>
    </row>
    <row r="328" spans="1:14" x14ac:dyDescent="0.25">
      <c r="A328">
        <v>326</v>
      </c>
      <c r="B328" t="s">
        <v>1739</v>
      </c>
      <c r="C328" t="s">
        <v>13</v>
      </c>
      <c r="D328" t="s">
        <v>1740</v>
      </c>
      <c r="E328" t="s">
        <v>1741</v>
      </c>
      <c r="F328" t="s">
        <v>145</v>
      </c>
      <c r="G328" t="s">
        <v>1742</v>
      </c>
      <c r="H328" t="s">
        <v>147</v>
      </c>
      <c r="J328" t="s">
        <v>1743</v>
      </c>
      <c r="K328" t="s">
        <v>1744</v>
      </c>
      <c r="L328">
        <v>0</v>
      </c>
      <c r="M328">
        <v>473</v>
      </c>
      <c r="N328">
        <v>1062</v>
      </c>
    </row>
    <row r="329" spans="1:14" x14ac:dyDescent="0.25">
      <c r="A329">
        <v>327</v>
      </c>
      <c r="B329" t="s">
        <v>1745</v>
      </c>
      <c r="C329" t="s">
        <v>455</v>
      </c>
      <c r="D329" t="s">
        <v>1746</v>
      </c>
      <c r="E329" t="s">
        <v>118</v>
      </c>
      <c r="F329" t="s">
        <v>731</v>
      </c>
      <c r="G329" t="s">
        <v>119</v>
      </c>
      <c r="H329" t="s">
        <v>732</v>
      </c>
      <c r="J329" t="s">
        <v>1747</v>
      </c>
      <c r="K329" t="s">
        <v>319</v>
      </c>
      <c r="L329">
        <v>0</v>
      </c>
      <c r="M329">
        <v>0</v>
      </c>
      <c r="N329">
        <v>88</v>
      </c>
    </row>
    <row r="330" spans="1:14" x14ac:dyDescent="0.25">
      <c r="A330">
        <v>328</v>
      </c>
      <c r="B330" t="s">
        <v>1748</v>
      </c>
      <c r="C330" t="s">
        <v>860</v>
      </c>
      <c r="D330" t="s">
        <v>1749</v>
      </c>
      <c r="E330" t="s">
        <v>1750</v>
      </c>
      <c r="F330" t="s">
        <v>1685</v>
      </c>
      <c r="G330" t="s">
        <v>1751</v>
      </c>
      <c r="H330" t="s">
        <v>1686</v>
      </c>
      <c r="I330" t="s">
        <v>2147</v>
      </c>
      <c r="J330" t="s">
        <v>1752</v>
      </c>
      <c r="K330" t="s">
        <v>1753</v>
      </c>
      <c r="L330">
        <v>0</v>
      </c>
      <c r="M330">
        <v>0</v>
      </c>
      <c r="N330">
        <v>128</v>
      </c>
    </row>
    <row r="331" spans="1:14" x14ac:dyDescent="0.25">
      <c r="A331">
        <v>329</v>
      </c>
      <c r="B331" t="s">
        <v>1754</v>
      </c>
      <c r="C331" t="s">
        <v>13</v>
      </c>
      <c r="D331" t="s">
        <v>1755</v>
      </c>
      <c r="E331" t="s">
        <v>1756</v>
      </c>
      <c r="F331" t="s">
        <v>1540</v>
      </c>
      <c r="G331" t="s">
        <v>1757</v>
      </c>
      <c r="H331" t="s">
        <v>1541</v>
      </c>
      <c r="J331" t="s">
        <v>1758</v>
      </c>
      <c r="K331" t="s">
        <v>1759</v>
      </c>
      <c r="L331">
        <v>0</v>
      </c>
      <c r="M331">
        <v>123</v>
      </c>
      <c r="N331">
        <v>1081</v>
      </c>
    </row>
    <row r="332" spans="1:14" x14ac:dyDescent="0.25">
      <c r="A332">
        <v>330</v>
      </c>
      <c r="B332" t="s">
        <v>1760</v>
      </c>
      <c r="C332" t="s">
        <v>406</v>
      </c>
      <c r="D332" t="s">
        <v>1761</v>
      </c>
      <c r="E332" t="s">
        <v>1762</v>
      </c>
      <c r="F332" t="s">
        <v>624</v>
      </c>
      <c r="G332" t="s">
        <v>1763</v>
      </c>
      <c r="H332" t="s">
        <v>626</v>
      </c>
      <c r="I332" t="s">
        <v>2148</v>
      </c>
      <c r="J332" t="s">
        <v>1764</v>
      </c>
      <c r="K332" t="s">
        <v>818</v>
      </c>
      <c r="L332">
        <v>0</v>
      </c>
      <c r="M332">
        <v>9801</v>
      </c>
      <c r="N332">
        <v>88</v>
      </c>
    </row>
    <row r="333" spans="1:14" x14ac:dyDescent="0.25">
      <c r="A333">
        <v>331</v>
      </c>
      <c r="B333" t="s">
        <v>1765</v>
      </c>
      <c r="C333" t="s">
        <v>13</v>
      </c>
      <c r="D333" t="s">
        <v>1766</v>
      </c>
      <c r="E333" t="s">
        <v>1767</v>
      </c>
      <c r="F333" t="s">
        <v>161</v>
      </c>
      <c r="G333" t="s">
        <v>1768</v>
      </c>
      <c r="H333" t="s">
        <v>163</v>
      </c>
      <c r="J333" t="s">
        <v>1769</v>
      </c>
      <c r="K333" t="s">
        <v>1770</v>
      </c>
      <c r="L333">
        <v>0</v>
      </c>
      <c r="M333">
        <v>9801</v>
      </c>
      <c r="N333">
        <v>88</v>
      </c>
    </row>
    <row r="334" spans="1:14" x14ac:dyDescent="0.25">
      <c r="A334">
        <v>332</v>
      </c>
      <c r="B334" t="s">
        <v>1771</v>
      </c>
      <c r="C334" t="s">
        <v>13</v>
      </c>
      <c r="D334" t="s">
        <v>1772</v>
      </c>
      <c r="E334" t="s">
        <v>518</v>
      </c>
      <c r="F334" t="s">
        <v>1773</v>
      </c>
      <c r="G334" t="s">
        <v>518</v>
      </c>
      <c r="H334" t="s">
        <v>1774</v>
      </c>
      <c r="J334" t="s">
        <v>1775</v>
      </c>
      <c r="K334" t="s">
        <v>319</v>
      </c>
      <c r="L334">
        <v>0</v>
      </c>
      <c r="M334">
        <v>0</v>
      </c>
      <c r="N334">
        <v>88</v>
      </c>
    </row>
    <row r="335" spans="1:14" x14ac:dyDescent="0.25">
      <c r="A335">
        <v>333</v>
      </c>
      <c r="B335" t="s">
        <v>1776</v>
      </c>
      <c r="C335" t="s">
        <v>13</v>
      </c>
      <c r="D335" t="s">
        <v>1777</v>
      </c>
      <c r="E335" t="s">
        <v>191</v>
      </c>
      <c r="F335" t="s">
        <v>49</v>
      </c>
      <c r="G335" t="s">
        <v>193</v>
      </c>
      <c r="H335" t="s">
        <v>51</v>
      </c>
      <c r="J335" t="s">
        <v>1778</v>
      </c>
      <c r="K335" t="s">
        <v>1779</v>
      </c>
      <c r="L335">
        <v>0</v>
      </c>
      <c r="M335">
        <v>9801</v>
      </c>
      <c r="N335">
        <v>88</v>
      </c>
    </row>
    <row r="336" spans="1:14" x14ac:dyDescent="0.25">
      <c r="A336">
        <v>334</v>
      </c>
      <c r="B336" t="s">
        <v>1780</v>
      </c>
      <c r="C336" t="s">
        <v>13</v>
      </c>
      <c r="D336" t="s">
        <v>1781</v>
      </c>
      <c r="E336" t="s">
        <v>1762</v>
      </c>
      <c r="F336" t="s">
        <v>1241</v>
      </c>
      <c r="G336" t="s">
        <v>1763</v>
      </c>
      <c r="H336" t="s">
        <v>1243</v>
      </c>
      <c r="J336" t="s">
        <v>1782</v>
      </c>
      <c r="K336" t="s">
        <v>1783</v>
      </c>
      <c r="L336">
        <v>0</v>
      </c>
      <c r="M336">
        <v>34</v>
      </c>
      <c r="N336">
        <v>88</v>
      </c>
    </row>
    <row r="337" spans="1:14" x14ac:dyDescent="0.25">
      <c r="A337">
        <v>335</v>
      </c>
      <c r="B337" t="s">
        <v>1784</v>
      </c>
      <c r="C337" t="s">
        <v>13</v>
      </c>
      <c r="D337" t="s">
        <v>1785</v>
      </c>
      <c r="E337" t="s">
        <v>506</v>
      </c>
      <c r="F337" t="s">
        <v>775</v>
      </c>
      <c r="G337" t="s">
        <v>507</v>
      </c>
      <c r="H337" t="s">
        <v>776</v>
      </c>
      <c r="I337" t="s">
        <v>2148</v>
      </c>
      <c r="J337" t="s">
        <v>1786</v>
      </c>
      <c r="K337" t="s">
        <v>1787</v>
      </c>
      <c r="L337">
        <v>0</v>
      </c>
      <c r="M337">
        <v>0</v>
      </c>
      <c r="N337">
        <v>30</v>
      </c>
    </row>
    <row r="338" spans="1:14" x14ac:dyDescent="0.25">
      <c r="A338">
        <v>336</v>
      </c>
      <c r="B338" t="s">
        <v>1788</v>
      </c>
      <c r="C338" t="s">
        <v>13</v>
      </c>
      <c r="D338" t="s">
        <v>1789</v>
      </c>
      <c r="E338" t="s">
        <v>825</v>
      </c>
      <c r="F338" t="s">
        <v>264</v>
      </c>
      <c r="G338" t="s">
        <v>827</v>
      </c>
      <c r="H338" t="s">
        <v>266</v>
      </c>
      <c r="J338" t="s">
        <v>1790</v>
      </c>
      <c r="K338" t="s">
        <v>1791</v>
      </c>
      <c r="L338">
        <v>0</v>
      </c>
      <c r="M338">
        <v>3</v>
      </c>
      <c r="N338">
        <v>1062</v>
      </c>
    </row>
    <row r="339" spans="1:14" x14ac:dyDescent="0.25">
      <c r="A339">
        <v>337</v>
      </c>
      <c r="B339" t="s">
        <v>1792</v>
      </c>
      <c r="C339" t="s">
        <v>13</v>
      </c>
      <c r="D339" t="s">
        <v>1793</v>
      </c>
      <c r="E339" t="s">
        <v>1794</v>
      </c>
      <c r="F339" t="s">
        <v>89</v>
      </c>
      <c r="G339" t="s">
        <v>1795</v>
      </c>
      <c r="H339" t="s">
        <v>105</v>
      </c>
      <c r="I339" t="s">
        <v>2156</v>
      </c>
      <c r="J339" t="s">
        <v>1796</v>
      </c>
      <c r="K339" t="s">
        <v>1797</v>
      </c>
      <c r="L339">
        <v>0</v>
      </c>
      <c r="M339">
        <v>83</v>
      </c>
      <c r="N339">
        <v>1062</v>
      </c>
    </row>
    <row r="340" spans="1:14" x14ac:dyDescent="0.25">
      <c r="A340">
        <v>338</v>
      </c>
      <c r="B340" t="s">
        <v>1798</v>
      </c>
      <c r="C340" t="s">
        <v>13</v>
      </c>
      <c r="D340" t="s">
        <v>1799</v>
      </c>
      <c r="E340" t="s">
        <v>401</v>
      </c>
      <c r="F340" t="s">
        <v>280</v>
      </c>
      <c r="G340" t="s">
        <v>402</v>
      </c>
      <c r="H340" t="s">
        <v>282</v>
      </c>
      <c r="J340" t="s">
        <v>1800</v>
      </c>
      <c r="K340" t="s">
        <v>1801</v>
      </c>
      <c r="L340">
        <v>0</v>
      </c>
      <c r="M340">
        <v>327</v>
      </c>
      <c r="N340">
        <v>30</v>
      </c>
    </row>
    <row r="341" spans="1:14" x14ac:dyDescent="0.25">
      <c r="A341">
        <v>339</v>
      </c>
      <c r="B341" t="s">
        <v>1802</v>
      </c>
      <c r="C341" t="s">
        <v>13</v>
      </c>
      <c r="D341" t="s">
        <v>1803</v>
      </c>
      <c r="E341" t="s">
        <v>506</v>
      </c>
      <c r="F341" t="s">
        <v>191</v>
      </c>
      <c r="G341" t="s">
        <v>507</v>
      </c>
      <c r="H341" t="s">
        <v>302</v>
      </c>
      <c r="J341" t="s">
        <v>1804</v>
      </c>
      <c r="K341" t="s">
        <v>1805</v>
      </c>
      <c r="L341">
        <v>0</v>
      </c>
      <c r="M341">
        <v>101</v>
      </c>
      <c r="N341">
        <v>1062</v>
      </c>
    </row>
    <row r="342" spans="1:14" x14ac:dyDescent="0.25">
      <c r="A342">
        <v>340</v>
      </c>
      <c r="B342" t="s">
        <v>1806</v>
      </c>
      <c r="C342" t="s">
        <v>13</v>
      </c>
      <c r="D342" t="s">
        <v>1807</v>
      </c>
      <c r="E342" t="s">
        <v>1808</v>
      </c>
      <c r="F342" t="s">
        <v>145</v>
      </c>
      <c r="G342" t="s">
        <v>1809</v>
      </c>
      <c r="H342" t="s">
        <v>147</v>
      </c>
      <c r="J342" t="s">
        <v>1810</v>
      </c>
      <c r="K342" t="s">
        <v>1811</v>
      </c>
      <c r="L342">
        <v>0</v>
      </c>
      <c r="M342">
        <v>2043</v>
      </c>
      <c r="N342">
        <v>88</v>
      </c>
    </row>
    <row r="343" spans="1:14" x14ac:dyDescent="0.25">
      <c r="A343">
        <v>341</v>
      </c>
      <c r="B343" t="s">
        <v>1812</v>
      </c>
      <c r="C343" t="s">
        <v>13</v>
      </c>
      <c r="D343" t="s">
        <v>1813</v>
      </c>
      <c r="E343" t="s">
        <v>1814</v>
      </c>
      <c r="F343" t="s">
        <v>111</v>
      </c>
      <c r="G343" t="s">
        <v>1815</v>
      </c>
      <c r="H343" t="s">
        <v>113</v>
      </c>
      <c r="J343" t="s">
        <v>1816</v>
      </c>
      <c r="K343" t="s">
        <v>1817</v>
      </c>
      <c r="L343">
        <v>0</v>
      </c>
      <c r="M343">
        <v>63</v>
      </c>
      <c r="N343">
        <v>88</v>
      </c>
    </row>
    <row r="344" spans="1:14" x14ac:dyDescent="0.25">
      <c r="A344">
        <v>342</v>
      </c>
      <c r="B344" t="s">
        <v>1818</v>
      </c>
      <c r="C344" t="s">
        <v>860</v>
      </c>
      <c r="D344" t="s">
        <v>1819</v>
      </c>
      <c r="E344" t="s">
        <v>849</v>
      </c>
      <c r="F344" t="s">
        <v>300</v>
      </c>
      <c r="G344" t="s">
        <v>850</v>
      </c>
      <c r="H344" t="s">
        <v>497</v>
      </c>
      <c r="I344" t="s">
        <v>2148</v>
      </c>
      <c r="J344" t="s">
        <v>1820</v>
      </c>
      <c r="K344" t="s">
        <v>1821</v>
      </c>
      <c r="L344">
        <v>0</v>
      </c>
      <c r="M344">
        <v>7</v>
      </c>
      <c r="N344">
        <v>1062</v>
      </c>
    </row>
    <row r="345" spans="1:14" x14ac:dyDescent="0.25">
      <c r="A345">
        <v>343</v>
      </c>
      <c r="B345" t="s">
        <v>1822</v>
      </c>
      <c r="C345" t="s">
        <v>13</v>
      </c>
      <c r="D345" t="s">
        <v>1823</v>
      </c>
      <c r="E345" t="s">
        <v>825</v>
      </c>
      <c r="F345" t="s">
        <v>541</v>
      </c>
      <c r="G345" t="s">
        <v>827</v>
      </c>
      <c r="H345" t="s">
        <v>543</v>
      </c>
      <c r="J345" t="s">
        <v>1824</v>
      </c>
      <c r="K345" t="s">
        <v>1825</v>
      </c>
      <c r="L345">
        <v>0</v>
      </c>
      <c r="M345">
        <v>9801</v>
      </c>
      <c r="N345">
        <v>88</v>
      </c>
    </row>
    <row r="346" spans="1:14" x14ac:dyDescent="0.25">
      <c r="A346">
        <v>344</v>
      </c>
      <c r="B346" t="s">
        <v>1826</v>
      </c>
      <c r="C346" t="s">
        <v>13</v>
      </c>
      <c r="D346" t="s">
        <v>1827</v>
      </c>
      <c r="E346" t="s">
        <v>1828</v>
      </c>
      <c r="F346" t="s">
        <v>764</v>
      </c>
      <c r="G346" t="s">
        <v>1829</v>
      </c>
      <c r="H346" t="s">
        <v>766</v>
      </c>
      <c r="J346" t="s">
        <v>1830</v>
      </c>
      <c r="K346" t="s">
        <v>1831</v>
      </c>
      <c r="L346">
        <v>0</v>
      </c>
      <c r="M346">
        <v>26</v>
      </c>
      <c r="N346">
        <v>1062</v>
      </c>
    </row>
    <row r="347" spans="1:14" x14ac:dyDescent="0.25">
      <c r="A347">
        <v>345</v>
      </c>
      <c r="B347" t="s">
        <v>1832</v>
      </c>
      <c r="C347" t="s">
        <v>13</v>
      </c>
      <c r="D347" t="s">
        <v>1833</v>
      </c>
      <c r="E347" t="s">
        <v>1834</v>
      </c>
      <c r="F347" t="s">
        <v>1301</v>
      </c>
      <c r="G347" t="s">
        <v>1835</v>
      </c>
      <c r="H347" t="s">
        <v>1302</v>
      </c>
      <c r="I347" t="s">
        <v>2149</v>
      </c>
      <c r="J347" t="s">
        <v>1836</v>
      </c>
      <c r="K347" t="s">
        <v>1837</v>
      </c>
      <c r="L347">
        <v>0</v>
      </c>
      <c r="M347">
        <v>61</v>
      </c>
      <c r="N347">
        <v>91</v>
      </c>
    </row>
    <row r="348" spans="1:14" x14ac:dyDescent="0.25">
      <c r="A348">
        <v>346</v>
      </c>
      <c r="B348" t="s">
        <v>1838</v>
      </c>
      <c r="C348" t="s">
        <v>13</v>
      </c>
      <c r="D348" t="s">
        <v>1839</v>
      </c>
      <c r="E348" t="s">
        <v>825</v>
      </c>
      <c r="F348" t="s">
        <v>885</v>
      </c>
      <c r="G348" t="s">
        <v>827</v>
      </c>
      <c r="H348" t="s">
        <v>887</v>
      </c>
      <c r="I348" t="s">
        <v>2153</v>
      </c>
      <c r="J348" t="s">
        <v>1840</v>
      </c>
      <c r="K348" t="s">
        <v>492</v>
      </c>
      <c r="L348">
        <v>0</v>
      </c>
      <c r="M348">
        <v>0</v>
      </c>
      <c r="N348">
        <v>88</v>
      </c>
    </row>
    <row r="349" spans="1:14" x14ac:dyDescent="0.25">
      <c r="A349">
        <v>347</v>
      </c>
      <c r="B349" t="s">
        <v>1841</v>
      </c>
      <c r="C349" t="s">
        <v>13</v>
      </c>
      <c r="D349" t="s">
        <v>1842</v>
      </c>
      <c r="E349" t="s">
        <v>1843</v>
      </c>
      <c r="F349" t="s">
        <v>118</v>
      </c>
      <c r="G349" t="s">
        <v>1844</v>
      </c>
      <c r="H349" t="s">
        <v>753</v>
      </c>
      <c r="J349" t="s">
        <v>1845</v>
      </c>
      <c r="K349" t="s">
        <v>1846</v>
      </c>
      <c r="L349">
        <v>0</v>
      </c>
      <c r="M349">
        <v>5</v>
      </c>
      <c r="N349">
        <v>1062</v>
      </c>
    </row>
    <row r="350" spans="1:14" x14ac:dyDescent="0.25">
      <c r="A350">
        <v>348</v>
      </c>
      <c r="B350" t="s">
        <v>1847</v>
      </c>
      <c r="C350" t="s">
        <v>87</v>
      </c>
      <c r="D350" t="s">
        <v>1848</v>
      </c>
      <c r="E350" t="s">
        <v>80</v>
      </c>
      <c r="F350" t="s">
        <v>153</v>
      </c>
      <c r="G350" t="s">
        <v>82</v>
      </c>
      <c r="H350" t="s">
        <v>155</v>
      </c>
      <c r="J350" t="s">
        <v>1849</v>
      </c>
      <c r="K350" t="s">
        <v>1850</v>
      </c>
      <c r="L350">
        <v>0</v>
      </c>
      <c r="M350">
        <v>27</v>
      </c>
      <c r="N350">
        <v>3</v>
      </c>
    </row>
    <row r="351" spans="1:14" x14ac:dyDescent="0.25">
      <c r="A351">
        <v>349</v>
      </c>
      <c r="B351" t="s">
        <v>1851</v>
      </c>
      <c r="C351" t="s">
        <v>255</v>
      </c>
      <c r="D351" t="s">
        <v>1852</v>
      </c>
      <c r="E351" t="s">
        <v>144</v>
      </c>
      <c r="F351" t="s">
        <v>257</v>
      </c>
      <c r="G351" t="s">
        <v>146</v>
      </c>
      <c r="H351" t="s">
        <v>258</v>
      </c>
      <c r="J351" t="s">
        <v>1853</v>
      </c>
      <c r="K351" t="s">
        <v>1854</v>
      </c>
      <c r="L351">
        <v>0</v>
      </c>
      <c r="M351">
        <v>11</v>
      </c>
      <c r="N351">
        <v>88</v>
      </c>
    </row>
    <row r="352" spans="1:14" x14ac:dyDescent="0.25">
      <c r="A352">
        <v>350</v>
      </c>
      <c r="B352" t="s">
        <v>1855</v>
      </c>
      <c r="C352" t="s">
        <v>13</v>
      </c>
      <c r="D352" t="s">
        <v>1856</v>
      </c>
      <c r="E352" t="s">
        <v>1857</v>
      </c>
      <c r="F352" t="s">
        <v>65</v>
      </c>
      <c r="G352" t="s">
        <v>1858</v>
      </c>
      <c r="H352" t="s">
        <v>67</v>
      </c>
      <c r="J352" t="s">
        <v>1859</v>
      </c>
      <c r="K352" t="s">
        <v>1860</v>
      </c>
      <c r="L352">
        <v>0</v>
      </c>
      <c r="M352">
        <v>26</v>
      </c>
      <c r="N352">
        <v>88</v>
      </c>
    </row>
    <row r="353" spans="1:14" x14ac:dyDescent="0.25">
      <c r="A353">
        <v>351</v>
      </c>
      <c r="B353" t="s">
        <v>1861</v>
      </c>
      <c r="C353" t="s">
        <v>13</v>
      </c>
      <c r="D353" t="s">
        <v>1862</v>
      </c>
      <c r="E353" t="s">
        <v>1863</v>
      </c>
      <c r="F353" t="s">
        <v>439</v>
      </c>
      <c r="G353" t="s">
        <v>1864</v>
      </c>
      <c r="H353" t="s">
        <v>441</v>
      </c>
      <c r="J353" t="s">
        <v>1865</v>
      </c>
      <c r="K353" t="s">
        <v>1866</v>
      </c>
      <c r="L353">
        <v>0</v>
      </c>
      <c r="M353">
        <v>47</v>
      </c>
      <c r="N353">
        <v>88</v>
      </c>
    </row>
    <row r="354" spans="1:14" x14ac:dyDescent="0.25">
      <c r="A354">
        <v>352</v>
      </c>
      <c r="B354" t="s">
        <v>1867</v>
      </c>
      <c r="C354" t="s">
        <v>13</v>
      </c>
      <c r="D354" t="s">
        <v>1868</v>
      </c>
      <c r="E354" t="s">
        <v>1869</v>
      </c>
      <c r="F354" t="s">
        <v>191</v>
      </c>
      <c r="G354" t="s">
        <v>1870</v>
      </c>
      <c r="H354" t="s">
        <v>302</v>
      </c>
      <c r="J354" t="s">
        <v>1871</v>
      </c>
      <c r="K354" t="s">
        <v>1872</v>
      </c>
      <c r="L354">
        <v>0</v>
      </c>
      <c r="M354">
        <v>9801</v>
      </c>
      <c r="N354">
        <v>267</v>
      </c>
    </row>
    <row r="355" spans="1:14" x14ac:dyDescent="0.25">
      <c r="A355">
        <v>353</v>
      </c>
      <c r="B355" t="s">
        <v>1873</v>
      </c>
      <c r="C355" t="s">
        <v>13</v>
      </c>
      <c r="D355" t="s">
        <v>1874</v>
      </c>
      <c r="E355" t="s">
        <v>1211</v>
      </c>
      <c r="F355" t="s">
        <v>764</v>
      </c>
      <c r="G355" t="s">
        <v>1212</v>
      </c>
      <c r="H355" t="s">
        <v>766</v>
      </c>
      <c r="J355" t="s">
        <v>1875</v>
      </c>
      <c r="K355" t="s">
        <v>1876</v>
      </c>
      <c r="L355">
        <v>0</v>
      </c>
      <c r="M355">
        <v>1</v>
      </c>
      <c r="N355">
        <v>88</v>
      </c>
    </row>
    <row r="356" spans="1:14" x14ac:dyDescent="0.25">
      <c r="A356">
        <v>354</v>
      </c>
      <c r="B356" t="s">
        <v>1877</v>
      </c>
      <c r="C356" t="s">
        <v>13</v>
      </c>
      <c r="D356" t="s">
        <v>1878</v>
      </c>
      <c r="E356" t="s">
        <v>1084</v>
      </c>
      <c r="F356" t="s">
        <v>72</v>
      </c>
      <c r="G356" t="s">
        <v>1085</v>
      </c>
      <c r="H356" t="s">
        <v>1221</v>
      </c>
      <c r="J356" t="s">
        <v>1879</v>
      </c>
      <c r="K356" t="s">
        <v>1880</v>
      </c>
      <c r="L356">
        <v>0</v>
      </c>
      <c r="M356">
        <v>10</v>
      </c>
      <c r="N356">
        <v>1062</v>
      </c>
    </row>
    <row r="357" spans="1:14" x14ac:dyDescent="0.25">
      <c r="A357">
        <v>355</v>
      </c>
      <c r="B357" t="s">
        <v>1881</v>
      </c>
      <c r="C357" t="s">
        <v>13</v>
      </c>
      <c r="D357" t="s">
        <v>1882</v>
      </c>
      <c r="E357" t="s">
        <v>512</v>
      </c>
      <c r="F357" t="s">
        <v>16</v>
      </c>
      <c r="G357" t="s">
        <v>513</v>
      </c>
      <c r="H357" t="s">
        <v>18</v>
      </c>
      <c r="J357" t="s">
        <v>1883</v>
      </c>
      <c r="K357" t="s">
        <v>1884</v>
      </c>
      <c r="L357">
        <v>0</v>
      </c>
      <c r="M357">
        <v>19</v>
      </c>
      <c r="N357">
        <v>1062</v>
      </c>
    </row>
    <row r="358" spans="1:14" x14ac:dyDescent="0.25">
      <c r="A358">
        <v>356</v>
      </c>
      <c r="B358" t="s">
        <v>1885</v>
      </c>
      <c r="C358" t="s">
        <v>13</v>
      </c>
      <c r="D358" t="s">
        <v>1886</v>
      </c>
      <c r="E358" t="s">
        <v>506</v>
      </c>
      <c r="F358" t="s">
        <v>137</v>
      </c>
      <c r="G358" t="s">
        <v>507</v>
      </c>
      <c r="H358" t="s">
        <v>139</v>
      </c>
      <c r="J358" t="s">
        <v>1887</v>
      </c>
      <c r="K358" t="s">
        <v>1888</v>
      </c>
      <c r="L358">
        <v>0</v>
      </c>
      <c r="M358">
        <v>5</v>
      </c>
      <c r="N358">
        <v>504</v>
      </c>
    </row>
    <row r="359" spans="1:14" x14ac:dyDescent="0.25">
      <c r="A359">
        <v>357</v>
      </c>
      <c r="B359" t="s">
        <v>1889</v>
      </c>
      <c r="C359" t="s">
        <v>13</v>
      </c>
      <c r="D359" t="s">
        <v>1890</v>
      </c>
      <c r="E359" t="s">
        <v>1891</v>
      </c>
      <c r="F359" t="s">
        <v>161</v>
      </c>
      <c r="G359" t="s">
        <v>1892</v>
      </c>
      <c r="H359" t="s">
        <v>163</v>
      </c>
      <c r="J359" t="s">
        <v>1893</v>
      </c>
      <c r="K359" t="s">
        <v>1894</v>
      </c>
      <c r="L359">
        <v>0</v>
      </c>
      <c r="M359">
        <v>254</v>
      </c>
      <c r="N359">
        <v>1062</v>
      </c>
    </row>
    <row r="360" spans="1:14" x14ac:dyDescent="0.25">
      <c r="A360">
        <v>358</v>
      </c>
      <c r="B360" t="s">
        <v>1895</v>
      </c>
      <c r="C360" t="s">
        <v>13</v>
      </c>
      <c r="D360" t="s">
        <v>1896</v>
      </c>
      <c r="E360" t="s">
        <v>1053</v>
      </c>
      <c r="F360" t="s">
        <v>169</v>
      </c>
      <c r="G360" t="s">
        <v>1054</v>
      </c>
      <c r="H360" t="s">
        <v>171</v>
      </c>
      <c r="J360" t="s">
        <v>1897</v>
      </c>
      <c r="K360" t="s">
        <v>966</v>
      </c>
      <c r="L360">
        <v>0</v>
      </c>
      <c r="M360">
        <v>22</v>
      </c>
      <c r="N360">
        <v>88</v>
      </c>
    </row>
    <row r="361" spans="1:14" x14ac:dyDescent="0.25">
      <c r="A361">
        <v>359</v>
      </c>
      <c r="B361" t="s">
        <v>1898</v>
      </c>
      <c r="C361" t="s">
        <v>13</v>
      </c>
      <c r="D361" t="s">
        <v>1899</v>
      </c>
      <c r="E361" t="s">
        <v>176</v>
      </c>
      <c r="F361" t="s">
        <v>468</v>
      </c>
      <c r="G361" t="s">
        <v>178</v>
      </c>
      <c r="H361" t="s">
        <v>1900</v>
      </c>
      <c r="J361" t="s">
        <v>1901</v>
      </c>
      <c r="K361" t="s">
        <v>1902</v>
      </c>
      <c r="L361">
        <v>0</v>
      </c>
      <c r="M361">
        <v>19</v>
      </c>
      <c r="N361">
        <v>88</v>
      </c>
    </row>
    <row r="362" spans="1:14" x14ac:dyDescent="0.25">
      <c r="A362">
        <v>360</v>
      </c>
      <c r="B362" t="s">
        <v>1903</v>
      </c>
      <c r="C362" t="s">
        <v>13</v>
      </c>
      <c r="D362" t="s">
        <v>1904</v>
      </c>
      <c r="E362" t="s">
        <v>176</v>
      </c>
      <c r="F362" t="s">
        <v>624</v>
      </c>
      <c r="G362" t="s">
        <v>178</v>
      </c>
      <c r="H362" t="s">
        <v>626</v>
      </c>
      <c r="I362" t="s">
        <v>2148</v>
      </c>
      <c r="J362" t="s">
        <v>1905</v>
      </c>
      <c r="K362" t="s">
        <v>1906</v>
      </c>
      <c r="L362">
        <v>0</v>
      </c>
      <c r="M362">
        <v>17</v>
      </c>
      <c r="N362">
        <v>296</v>
      </c>
    </row>
    <row r="363" spans="1:14" x14ac:dyDescent="0.25">
      <c r="A363">
        <v>361</v>
      </c>
      <c r="B363" t="s">
        <v>1907</v>
      </c>
      <c r="C363" t="s">
        <v>13</v>
      </c>
      <c r="D363" t="s">
        <v>1908</v>
      </c>
      <c r="E363" t="s">
        <v>15</v>
      </c>
      <c r="F363" t="s">
        <v>1909</v>
      </c>
      <c r="G363" t="s">
        <v>17</v>
      </c>
      <c r="H363" t="s">
        <v>1910</v>
      </c>
      <c r="J363" t="s">
        <v>1911</v>
      </c>
      <c r="K363" t="s">
        <v>1912</v>
      </c>
      <c r="L363">
        <v>0</v>
      </c>
      <c r="M363">
        <v>12</v>
      </c>
      <c r="N363">
        <v>88</v>
      </c>
    </row>
    <row r="364" spans="1:14" x14ac:dyDescent="0.25">
      <c r="A364">
        <v>362</v>
      </c>
      <c r="B364" t="s">
        <v>1913</v>
      </c>
      <c r="C364" t="s">
        <v>13</v>
      </c>
      <c r="D364" t="s">
        <v>1914</v>
      </c>
      <c r="E364" t="s">
        <v>176</v>
      </c>
      <c r="F364" t="s">
        <v>1521</v>
      </c>
      <c r="G364" t="s">
        <v>178</v>
      </c>
      <c r="H364" t="s">
        <v>1523</v>
      </c>
      <c r="J364" t="s">
        <v>1915</v>
      </c>
      <c r="K364" t="s">
        <v>1916</v>
      </c>
      <c r="L364">
        <v>0</v>
      </c>
      <c r="M364">
        <v>0</v>
      </c>
      <c r="N364">
        <v>14</v>
      </c>
    </row>
    <row r="365" spans="1:14" x14ac:dyDescent="0.25">
      <c r="A365">
        <v>363</v>
      </c>
      <c r="B365" t="s">
        <v>1917</v>
      </c>
      <c r="C365" t="s">
        <v>13</v>
      </c>
      <c r="D365" t="s">
        <v>1918</v>
      </c>
      <c r="E365" t="s">
        <v>160</v>
      </c>
      <c r="F365" t="s">
        <v>57</v>
      </c>
      <c r="G365" t="s">
        <v>162</v>
      </c>
      <c r="H365" t="s">
        <v>59</v>
      </c>
      <c r="J365" t="s">
        <v>1919</v>
      </c>
      <c r="K365" t="s">
        <v>1920</v>
      </c>
      <c r="L365">
        <v>0</v>
      </c>
      <c r="M365">
        <v>15</v>
      </c>
      <c r="N365">
        <v>1062</v>
      </c>
    </row>
    <row r="366" spans="1:14" x14ac:dyDescent="0.25">
      <c r="A366">
        <v>364</v>
      </c>
      <c r="B366" t="s">
        <v>1921</v>
      </c>
      <c r="C366" t="s">
        <v>13</v>
      </c>
      <c r="D366" t="s">
        <v>1922</v>
      </c>
      <c r="E366" t="s">
        <v>89</v>
      </c>
      <c r="F366" t="s">
        <v>1923</v>
      </c>
      <c r="G366" t="s">
        <v>91</v>
      </c>
      <c r="H366" t="s">
        <v>1924</v>
      </c>
      <c r="J366" t="s">
        <v>1925</v>
      </c>
      <c r="K366" t="s">
        <v>1926</v>
      </c>
      <c r="L366">
        <v>0</v>
      </c>
      <c r="M366">
        <v>41</v>
      </c>
      <c r="N366">
        <v>1062</v>
      </c>
    </row>
    <row r="367" spans="1:14" x14ac:dyDescent="0.25">
      <c r="A367">
        <v>365</v>
      </c>
      <c r="B367" t="s">
        <v>1927</v>
      </c>
      <c r="C367" t="s">
        <v>13</v>
      </c>
      <c r="D367" t="s">
        <v>1928</v>
      </c>
      <c r="E367" t="s">
        <v>1929</v>
      </c>
      <c r="F367" t="s">
        <v>89</v>
      </c>
      <c r="G367" t="s">
        <v>1930</v>
      </c>
      <c r="H367" t="s">
        <v>105</v>
      </c>
      <c r="I367" t="s">
        <v>2157</v>
      </c>
      <c r="J367" t="s">
        <v>1931</v>
      </c>
      <c r="K367" t="s">
        <v>1932</v>
      </c>
      <c r="L367">
        <v>0</v>
      </c>
      <c r="M367">
        <v>35</v>
      </c>
      <c r="N367">
        <v>88</v>
      </c>
    </row>
    <row r="368" spans="1:14" x14ac:dyDescent="0.25">
      <c r="A368">
        <v>366</v>
      </c>
      <c r="B368" t="s">
        <v>1933</v>
      </c>
      <c r="C368" t="s">
        <v>13</v>
      </c>
      <c r="D368" t="s">
        <v>1934</v>
      </c>
      <c r="E368" t="s">
        <v>1935</v>
      </c>
      <c r="F368" t="s">
        <v>885</v>
      </c>
      <c r="G368" t="s">
        <v>1936</v>
      </c>
      <c r="H368" t="s">
        <v>887</v>
      </c>
      <c r="I368" t="s">
        <v>2153</v>
      </c>
      <c r="J368" t="s">
        <v>1937</v>
      </c>
      <c r="K368" t="s">
        <v>1938</v>
      </c>
      <c r="L368">
        <v>0</v>
      </c>
      <c r="M368">
        <v>19</v>
      </c>
      <c r="N368">
        <v>1062</v>
      </c>
    </row>
    <row r="369" spans="1:14" x14ac:dyDescent="0.25">
      <c r="A369">
        <v>367</v>
      </c>
      <c r="B369" t="s">
        <v>1939</v>
      </c>
      <c r="C369" t="s">
        <v>13</v>
      </c>
      <c r="D369" t="s">
        <v>1940</v>
      </c>
      <c r="E369" t="s">
        <v>1941</v>
      </c>
      <c r="F369" t="s">
        <v>1942</v>
      </c>
      <c r="G369" t="s">
        <v>1943</v>
      </c>
      <c r="H369" t="s">
        <v>1944</v>
      </c>
      <c r="J369" t="s">
        <v>1945</v>
      </c>
      <c r="K369" t="s">
        <v>1946</v>
      </c>
      <c r="L369">
        <v>0</v>
      </c>
      <c r="M369">
        <v>0</v>
      </c>
      <c r="N369">
        <v>445</v>
      </c>
    </row>
    <row r="370" spans="1:14" x14ac:dyDescent="0.25">
      <c r="A370">
        <v>368</v>
      </c>
      <c r="B370" t="s">
        <v>1947</v>
      </c>
      <c r="C370" t="s">
        <v>13</v>
      </c>
      <c r="D370" t="s">
        <v>1948</v>
      </c>
      <c r="E370" t="s">
        <v>160</v>
      </c>
      <c r="F370" t="s">
        <v>57</v>
      </c>
      <c r="G370" t="s">
        <v>162</v>
      </c>
      <c r="H370" t="s">
        <v>59</v>
      </c>
      <c r="J370" t="s">
        <v>1949</v>
      </c>
      <c r="K370" t="s">
        <v>1950</v>
      </c>
      <c r="L370">
        <v>0</v>
      </c>
      <c r="M370">
        <v>23</v>
      </c>
      <c r="N370">
        <v>1062</v>
      </c>
    </row>
    <row r="371" spans="1:14" x14ac:dyDescent="0.25">
      <c r="A371">
        <v>369</v>
      </c>
      <c r="B371" t="s">
        <v>1951</v>
      </c>
      <c r="C371" t="s">
        <v>13</v>
      </c>
      <c r="D371" t="s">
        <v>1952</v>
      </c>
      <c r="E371" t="s">
        <v>177</v>
      </c>
      <c r="F371" t="s">
        <v>57</v>
      </c>
      <c r="G371" t="s">
        <v>608</v>
      </c>
      <c r="H371" t="s">
        <v>59</v>
      </c>
      <c r="J371" t="s">
        <v>1953</v>
      </c>
      <c r="K371" t="s">
        <v>133</v>
      </c>
      <c r="L371">
        <v>0</v>
      </c>
      <c r="M371">
        <v>1</v>
      </c>
      <c r="N371">
        <v>88</v>
      </c>
    </row>
    <row r="372" spans="1:14" x14ac:dyDescent="0.25">
      <c r="A372">
        <v>370</v>
      </c>
      <c r="B372" t="s">
        <v>1954</v>
      </c>
      <c r="C372" t="s">
        <v>13</v>
      </c>
      <c r="D372" t="s">
        <v>1955</v>
      </c>
      <c r="E372" t="s">
        <v>1084</v>
      </c>
      <c r="F372" t="s">
        <v>731</v>
      </c>
      <c r="G372" t="s">
        <v>1085</v>
      </c>
      <c r="H372" t="s">
        <v>732</v>
      </c>
      <c r="J372" t="s">
        <v>1956</v>
      </c>
      <c r="K372" t="s">
        <v>1957</v>
      </c>
      <c r="L372">
        <v>0</v>
      </c>
      <c r="M372">
        <v>23</v>
      </c>
      <c r="N372">
        <v>555</v>
      </c>
    </row>
    <row r="373" spans="1:14" x14ac:dyDescent="0.25">
      <c r="A373">
        <v>371</v>
      </c>
      <c r="B373" t="s">
        <v>1958</v>
      </c>
      <c r="C373" t="s">
        <v>13</v>
      </c>
      <c r="D373" t="s">
        <v>1959</v>
      </c>
      <c r="E373" t="s">
        <v>15</v>
      </c>
      <c r="F373" t="s">
        <v>370</v>
      </c>
      <c r="G373" t="s">
        <v>17</v>
      </c>
      <c r="H373" t="s">
        <v>371</v>
      </c>
      <c r="J373" t="s">
        <v>1960</v>
      </c>
      <c r="K373" t="s">
        <v>1961</v>
      </c>
      <c r="L373">
        <v>0</v>
      </c>
      <c r="M373">
        <v>21</v>
      </c>
      <c r="N373">
        <v>88</v>
      </c>
    </row>
    <row r="374" spans="1:14" x14ac:dyDescent="0.25">
      <c r="A374">
        <v>372</v>
      </c>
      <c r="B374" t="s">
        <v>1962</v>
      </c>
      <c r="C374" t="s">
        <v>13</v>
      </c>
      <c r="D374" t="s">
        <v>1963</v>
      </c>
      <c r="E374" t="s">
        <v>1964</v>
      </c>
      <c r="F374" t="s">
        <v>1909</v>
      </c>
      <c r="G374" t="s">
        <v>1965</v>
      </c>
      <c r="H374" t="s">
        <v>1910</v>
      </c>
      <c r="J374" t="s">
        <v>1966</v>
      </c>
      <c r="K374" t="s">
        <v>1967</v>
      </c>
      <c r="L374">
        <v>0</v>
      </c>
      <c r="M374">
        <v>112</v>
      </c>
      <c r="N374">
        <v>0</v>
      </c>
    </row>
    <row r="375" spans="1:14" x14ac:dyDescent="0.25">
      <c r="A375">
        <v>373</v>
      </c>
      <c r="B375" t="s">
        <v>1968</v>
      </c>
      <c r="C375" t="s">
        <v>13</v>
      </c>
      <c r="D375" t="s">
        <v>1969</v>
      </c>
      <c r="E375" t="s">
        <v>800</v>
      </c>
      <c r="F375" t="s">
        <v>161</v>
      </c>
      <c r="G375" t="s">
        <v>1970</v>
      </c>
      <c r="H375" t="s">
        <v>163</v>
      </c>
      <c r="J375" t="s">
        <v>1971</v>
      </c>
      <c r="K375" t="s">
        <v>1972</v>
      </c>
      <c r="L375">
        <v>0</v>
      </c>
      <c r="M375">
        <v>214</v>
      </c>
      <c r="N375">
        <v>88</v>
      </c>
    </row>
    <row r="376" spans="1:14" x14ac:dyDescent="0.25">
      <c r="A376">
        <v>374</v>
      </c>
      <c r="B376" t="s">
        <v>1973</v>
      </c>
      <c r="C376" t="s">
        <v>13</v>
      </c>
      <c r="D376" t="s">
        <v>1974</v>
      </c>
      <c r="E376" t="s">
        <v>316</v>
      </c>
      <c r="F376" t="s">
        <v>370</v>
      </c>
      <c r="G376" t="s">
        <v>317</v>
      </c>
      <c r="H376" t="s">
        <v>371</v>
      </c>
      <c r="J376" t="s">
        <v>1975</v>
      </c>
      <c r="K376" t="s">
        <v>1976</v>
      </c>
      <c r="L376">
        <v>0</v>
      </c>
      <c r="M376">
        <v>0</v>
      </c>
      <c r="N376">
        <v>88</v>
      </c>
    </row>
    <row r="377" spans="1:14" x14ac:dyDescent="0.25">
      <c r="A377">
        <v>375</v>
      </c>
      <c r="B377" t="s">
        <v>1977</v>
      </c>
      <c r="C377" t="s">
        <v>13</v>
      </c>
      <c r="D377" t="s">
        <v>1978</v>
      </c>
      <c r="E377" t="s">
        <v>1979</v>
      </c>
      <c r="F377" t="s">
        <v>57</v>
      </c>
      <c r="G377" t="s">
        <v>1980</v>
      </c>
      <c r="H377" t="s">
        <v>59</v>
      </c>
      <c r="J377" t="s">
        <v>1981</v>
      </c>
      <c r="K377" t="s">
        <v>1982</v>
      </c>
      <c r="L377">
        <v>0</v>
      </c>
      <c r="M377">
        <v>165</v>
      </c>
      <c r="N377">
        <v>1062</v>
      </c>
    </row>
    <row r="378" spans="1:14" x14ac:dyDescent="0.25">
      <c r="A378">
        <v>376</v>
      </c>
      <c r="B378" t="s">
        <v>1983</v>
      </c>
      <c r="C378" t="s">
        <v>13</v>
      </c>
      <c r="D378" t="s">
        <v>1984</v>
      </c>
      <c r="E378" t="s">
        <v>1985</v>
      </c>
      <c r="F378" t="s">
        <v>145</v>
      </c>
      <c r="G378" t="s">
        <v>1986</v>
      </c>
      <c r="H378" t="s">
        <v>147</v>
      </c>
      <c r="J378" t="s">
        <v>1987</v>
      </c>
      <c r="K378" t="s">
        <v>1988</v>
      </c>
      <c r="L378">
        <v>0</v>
      </c>
      <c r="M378">
        <v>179</v>
      </c>
      <c r="N378">
        <v>1062</v>
      </c>
    </row>
    <row r="379" spans="1:14" x14ac:dyDescent="0.25">
      <c r="A379">
        <v>377</v>
      </c>
      <c r="B379" t="s">
        <v>1989</v>
      </c>
      <c r="C379" t="s">
        <v>13</v>
      </c>
      <c r="D379" t="s">
        <v>1990</v>
      </c>
      <c r="E379" t="s">
        <v>1762</v>
      </c>
      <c r="F379" t="s">
        <v>98</v>
      </c>
      <c r="G379" t="s">
        <v>1763</v>
      </c>
      <c r="H379" t="s">
        <v>100</v>
      </c>
      <c r="J379" t="s">
        <v>1991</v>
      </c>
      <c r="K379" t="s">
        <v>1992</v>
      </c>
      <c r="L379">
        <v>0</v>
      </c>
      <c r="M379">
        <v>9801</v>
      </c>
      <c r="N379">
        <v>88</v>
      </c>
    </row>
    <row r="380" spans="1:14" x14ac:dyDescent="0.25">
      <c r="A380">
        <v>378</v>
      </c>
      <c r="B380" t="s">
        <v>1993</v>
      </c>
      <c r="C380" t="s">
        <v>13</v>
      </c>
      <c r="D380" t="s">
        <v>1994</v>
      </c>
      <c r="E380" t="s">
        <v>1559</v>
      </c>
      <c r="F380" t="s">
        <v>428</v>
      </c>
      <c r="G380" t="s">
        <v>1560</v>
      </c>
      <c r="H380" t="s">
        <v>430</v>
      </c>
      <c r="J380" t="s">
        <v>1995</v>
      </c>
      <c r="K380" t="s">
        <v>1996</v>
      </c>
      <c r="L380">
        <v>0</v>
      </c>
      <c r="M380">
        <v>9801</v>
      </c>
      <c r="N380">
        <v>1062</v>
      </c>
    </row>
    <row r="381" spans="1:14" x14ac:dyDescent="0.25">
      <c r="A381">
        <v>379</v>
      </c>
      <c r="B381" t="s">
        <v>1997</v>
      </c>
      <c r="C381" t="s">
        <v>13</v>
      </c>
      <c r="D381" t="s">
        <v>1998</v>
      </c>
      <c r="E381" t="s">
        <v>111</v>
      </c>
      <c r="F381" t="s">
        <v>169</v>
      </c>
      <c r="G381" t="s">
        <v>440</v>
      </c>
      <c r="H381" t="s">
        <v>171</v>
      </c>
      <c r="J381" t="s">
        <v>1999</v>
      </c>
      <c r="K381" t="s">
        <v>2000</v>
      </c>
      <c r="L381">
        <v>0</v>
      </c>
      <c r="M381">
        <v>9801</v>
      </c>
      <c r="N381">
        <v>488</v>
      </c>
    </row>
    <row r="382" spans="1:14" x14ac:dyDescent="0.25">
      <c r="A382">
        <v>380</v>
      </c>
      <c r="B382" t="s">
        <v>2001</v>
      </c>
      <c r="C382" t="s">
        <v>13</v>
      </c>
      <c r="D382" t="s">
        <v>2002</v>
      </c>
      <c r="E382" t="s">
        <v>73</v>
      </c>
      <c r="F382" t="s">
        <v>263</v>
      </c>
      <c r="G382" t="s">
        <v>765</v>
      </c>
      <c r="H382" t="s">
        <v>795</v>
      </c>
      <c r="J382" t="s">
        <v>2003</v>
      </c>
      <c r="K382" t="s">
        <v>2004</v>
      </c>
      <c r="L382">
        <v>0</v>
      </c>
      <c r="M382">
        <v>6</v>
      </c>
      <c r="N382">
        <v>253</v>
      </c>
    </row>
    <row r="383" spans="1:14" x14ac:dyDescent="0.25">
      <c r="A383">
        <v>381</v>
      </c>
      <c r="B383" t="s">
        <v>2005</v>
      </c>
      <c r="C383" t="s">
        <v>860</v>
      </c>
      <c r="D383" t="s">
        <v>2006</v>
      </c>
      <c r="E383" t="s">
        <v>136</v>
      </c>
      <c r="F383" t="s">
        <v>2007</v>
      </c>
      <c r="G383" t="s">
        <v>138</v>
      </c>
      <c r="H383" t="s">
        <v>2008</v>
      </c>
      <c r="I383" t="s">
        <v>2148</v>
      </c>
      <c r="J383" t="s">
        <v>2009</v>
      </c>
      <c r="K383" t="s">
        <v>2010</v>
      </c>
      <c r="L383">
        <v>0</v>
      </c>
      <c r="M383">
        <v>0</v>
      </c>
      <c r="N383">
        <v>64</v>
      </c>
    </row>
    <row r="384" spans="1:14" x14ac:dyDescent="0.25">
      <c r="A384">
        <v>382</v>
      </c>
      <c r="B384" t="s">
        <v>2011</v>
      </c>
      <c r="C384" t="s">
        <v>13</v>
      </c>
      <c r="D384" t="s">
        <v>2012</v>
      </c>
      <c r="E384" t="s">
        <v>263</v>
      </c>
      <c r="F384" t="s">
        <v>89</v>
      </c>
      <c r="G384" t="s">
        <v>265</v>
      </c>
      <c r="H384" t="s">
        <v>105</v>
      </c>
      <c r="I384" t="s">
        <v>2156</v>
      </c>
      <c r="J384" t="s">
        <v>2013</v>
      </c>
      <c r="K384" t="s">
        <v>2014</v>
      </c>
      <c r="L384">
        <v>0</v>
      </c>
      <c r="M384">
        <v>11</v>
      </c>
      <c r="N384">
        <v>1062</v>
      </c>
    </row>
    <row r="385" spans="1:14" x14ac:dyDescent="0.25">
      <c r="A385">
        <v>383</v>
      </c>
      <c r="B385" t="s">
        <v>2015</v>
      </c>
      <c r="C385" t="s">
        <v>13</v>
      </c>
      <c r="D385" t="s">
        <v>2016</v>
      </c>
      <c r="E385" t="s">
        <v>15</v>
      </c>
      <c r="F385" t="s">
        <v>177</v>
      </c>
      <c r="G385" t="s">
        <v>17</v>
      </c>
      <c r="H385" t="s">
        <v>179</v>
      </c>
      <c r="J385" t="s">
        <v>2017</v>
      </c>
      <c r="K385" t="s">
        <v>2018</v>
      </c>
      <c r="L385">
        <v>0</v>
      </c>
      <c r="M385">
        <v>8</v>
      </c>
      <c r="N385">
        <v>1062</v>
      </c>
    </row>
    <row r="386" spans="1:14" x14ac:dyDescent="0.25">
      <c r="A386">
        <v>384</v>
      </c>
      <c r="B386" t="s">
        <v>2019</v>
      </c>
      <c r="C386" t="s">
        <v>13</v>
      </c>
      <c r="D386" t="s">
        <v>2020</v>
      </c>
      <c r="E386" t="s">
        <v>73</v>
      </c>
      <c r="F386" t="s">
        <v>775</v>
      </c>
      <c r="G386" t="s">
        <v>765</v>
      </c>
      <c r="H386" t="s">
        <v>776</v>
      </c>
      <c r="I386" t="s">
        <v>2148</v>
      </c>
      <c r="J386" t="s">
        <v>2021</v>
      </c>
      <c r="K386" t="s">
        <v>2022</v>
      </c>
      <c r="L386">
        <v>0</v>
      </c>
      <c r="M386">
        <v>9801</v>
      </c>
      <c r="N386">
        <v>3</v>
      </c>
    </row>
    <row r="387" spans="1:14" x14ac:dyDescent="0.25">
      <c r="A387">
        <v>385</v>
      </c>
      <c r="B387" t="s">
        <v>2023</v>
      </c>
      <c r="C387" t="s">
        <v>13</v>
      </c>
      <c r="D387" t="s">
        <v>2024</v>
      </c>
      <c r="E387" t="s">
        <v>825</v>
      </c>
      <c r="F387" t="s">
        <v>16</v>
      </c>
      <c r="G387" t="s">
        <v>827</v>
      </c>
      <c r="H387" t="s">
        <v>18</v>
      </c>
      <c r="J387" t="s">
        <v>2025</v>
      </c>
      <c r="K387" t="s">
        <v>2026</v>
      </c>
      <c r="L387">
        <v>0</v>
      </c>
      <c r="M387">
        <v>4</v>
      </c>
      <c r="N387">
        <v>88</v>
      </c>
    </row>
    <row r="388" spans="1:14" x14ac:dyDescent="0.25">
      <c r="A388">
        <v>386</v>
      </c>
      <c r="B388" t="s">
        <v>2027</v>
      </c>
      <c r="C388" t="s">
        <v>13</v>
      </c>
      <c r="D388" t="s">
        <v>2028</v>
      </c>
      <c r="E388" t="s">
        <v>358</v>
      </c>
      <c r="F388" t="s">
        <v>192</v>
      </c>
      <c r="G388" t="s">
        <v>359</v>
      </c>
      <c r="H388" t="s">
        <v>194</v>
      </c>
      <c r="J388" t="s">
        <v>2029</v>
      </c>
      <c r="K388" t="s">
        <v>2030</v>
      </c>
      <c r="L388">
        <v>0</v>
      </c>
      <c r="M388">
        <v>3</v>
      </c>
      <c r="N388">
        <v>16</v>
      </c>
    </row>
    <row r="389" spans="1:14" x14ac:dyDescent="0.25">
      <c r="A389">
        <v>387</v>
      </c>
      <c r="B389" t="s">
        <v>2031</v>
      </c>
      <c r="C389" t="s">
        <v>13</v>
      </c>
      <c r="D389" t="s">
        <v>2032</v>
      </c>
      <c r="E389" t="s">
        <v>73</v>
      </c>
      <c r="F389" t="s">
        <v>414</v>
      </c>
      <c r="G389" t="s">
        <v>765</v>
      </c>
      <c r="H389" t="s">
        <v>415</v>
      </c>
      <c r="I389" t="s">
        <v>2158</v>
      </c>
      <c r="J389" t="s">
        <v>2033</v>
      </c>
      <c r="K389" t="s">
        <v>2034</v>
      </c>
      <c r="L389">
        <v>0</v>
      </c>
      <c r="M389">
        <v>9801</v>
      </c>
      <c r="N389">
        <v>56</v>
      </c>
    </row>
    <row r="390" spans="1:14" x14ac:dyDescent="0.25">
      <c r="A390">
        <v>388</v>
      </c>
      <c r="B390" t="s">
        <v>2035</v>
      </c>
      <c r="C390" t="s">
        <v>87</v>
      </c>
      <c r="D390" t="s">
        <v>2036</v>
      </c>
      <c r="E390" t="s">
        <v>518</v>
      </c>
      <c r="F390" t="s">
        <v>153</v>
      </c>
      <c r="G390" t="s">
        <v>518</v>
      </c>
      <c r="H390" t="s">
        <v>155</v>
      </c>
      <c r="J390" t="s">
        <v>2037</v>
      </c>
      <c r="K390" t="s">
        <v>2038</v>
      </c>
      <c r="L390">
        <v>0</v>
      </c>
      <c r="M390">
        <v>46</v>
      </c>
      <c r="N390">
        <v>88</v>
      </c>
    </row>
    <row r="391" spans="1:14" x14ac:dyDescent="0.25">
      <c r="A391">
        <v>389</v>
      </c>
      <c r="B391" t="s">
        <v>2039</v>
      </c>
      <c r="C391" t="s">
        <v>13</v>
      </c>
      <c r="D391" t="s">
        <v>2040</v>
      </c>
      <c r="E391" t="s">
        <v>144</v>
      </c>
      <c r="F391" t="s">
        <v>2041</v>
      </c>
      <c r="G391" t="s">
        <v>146</v>
      </c>
      <c r="H391" t="s">
        <v>2042</v>
      </c>
      <c r="I391" t="s">
        <v>2152</v>
      </c>
      <c r="J391" t="s">
        <v>2043</v>
      </c>
      <c r="K391" t="s">
        <v>734</v>
      </c>
      <c r="L391">
        <v>0</v>
      </c>
      <c r="M391">
        <v>9801</v>
      </c>
      <c r="N391">
        <v>88</v>
      </c>
    </row>
    <row r="392" spans="1:14" x14ac:dyDescent="0.25">
      <c r="A392">
        <v>390</v>
      </c>
      <c r="B392" t="s">
        <v>2044</v>
      </c>
      <c r="C392" t="s">
        <v>13</v>
      </c>
      <c r="D392" t="s">
        <v>2045</v>
      </c>
      <c r="E392" t="s">
        <v>420</v>
      </c>
      <c r="F392" t="s">
        <v>414</v>
      </c>
      <c r="G392" t="s">
        <v>421</v>
      </c>
      <c r="H392" t="s">
        <v>415</v>
      </c>
      <c r="I392" t="s">
        <v>2158</v>
      </c>
      <c r="J392" t="s">
        <v>2046</v>
      </c>
      <c r="K392" t="s">
        <v>2047</v>
      </c>
      <c r="L392">
        <v>0</v>
      </c>
      <c r="M392">
        <v>71</v>
      </c>
      <c r="N392">
        <v>88</v>
      </c>
    </row>
    <row r="393" spans="1:14" x14ac:dyDescent="0.25">
      <c r="A393">
        <v>391</v>
      </c>
      <c r="B393" t="s">
        <v>2048</v>
      </c>
      <c r="C393" t="s">
        <v>13</v>
      </c>
      <c r="D393" t="s">
        <v>2049</v>
      </c>
      <c r="E393" t="s">
        <v>2050</v>
      </c>
      <c r="F393" t="s">
        <v>160</v>
      </c>
      <c r="G393" t="s">
        <v>2051</v>
      </c>
      <c r="H393" t="s">
        <v>186</v>
      </c>
      <c r="J393" t="s">
        <v>2052</v>
      </c>
      <c r="K393" t="s">
        <v>2053</v>
      </c>
      <c r="L393">
        <v>0</v>
      </c>
      <c r="M393">
        <v>16</v>
      </c>
      <c r="N393">
        <v>113</v>
      </c>
    </row>
    <row r="394" spans="1:14" x14ac:dyDescent="0.25">
      <c r="A394">
        <v>392</v>
      </c>
      <c r="B394" t="s">
        <v>2054</v>
      </c>
      <c r="C394" t="s">
        <v>13</v>
      </c>
      <c r="D394" t="s">
        <v>2055</v>
      </c>
      <c r="E394" t="s">
        <v>250</v>
      </c>
      <c r="F394" t="s">
        <v>98</v>
      </c>
      <c r="G394" t="s">
        <v>251</v>
      </c>
      <c r="H394" t="s">
        <v>100</v>
      </c>
      <c r="J394" t="s">
        <v>2056</v>
      </c>
      <c r="K394" t="s">
        <v>2057</v>
      </c>
      <c r="L394">
        <v>0</v>
      </c>
      <c r="M394">
        <v>2</v>
      </c>
      <c r="N394">
        <v>1062</v>
      </c>
    </row>
    <row r="395" spans="1:14" x14ac:dyDescent="0.25">
      <c r="A395">
        <v>393</v>
      </c>
      <c r="B395" t="s">
        <v>2058</v>
      </c>
      <c r="C395" t="s">
        <v>13</v>
      </c>
      <c r="D395" t="s">
        <v>2059</v>
      </c>
      <c r="E395" t="s">
        <v>176</v>
      </c>
      <c r="F395" t="s">
        <v>924</v>
      </c>
      <c r="G395" t="s">
        <v>178</v>
      </c>
      <c r="H395" t="s">
        <v>925</v>
      </c>
      <c r="J395" t="s">
        <v>2060</v>
      </c>
      <c r="K395" t="s">
        <v>2061</v>
      </c>
      <c r="L395">
        <v>0</v>
      </c>
      <c r="M395">
        <v>9801</v>
      </c>
      <c r="N395">
        <v>15</v>
      </c>
    </row>
    <row r="396" spans="1:14" x14ac:dyDescent="0.25">
      <c r="A396">
        <v>394</v>
      </c>
      <c r="B396" t="s">
        <v>2062</v>
      </c>
      <c r="C396" t="s">
        <v>13</v>
      </c>
      <c r="D396" t="s">
        <v>2063</v>
      </c>
      <c r="E396" t="s">
        <v>72</v>
      </c>
      <c r="F396" t="s">
        <v>263</v>
      </c>
      <c r="G396" t="s">
        <v>74</v>
      </c>
      <c r="H396" t="s">
        <v>795</v>
      </c>
      <c r="J396" t="s">
        <v>2064</v>
      </c>
      <c r="K396" t="s">
        <v>2065</v>
      </c>
      <c r="L396">
        <v>0</v>
      </c>
      <c r="M396">
        <v>38</v>
      </c>
      <c r="N396">
        <v>1062</v>
      </c>
    </row>
    <row r="397" spans="1:14" x14ac:dyDescent="0.25">
      <c r="A397">
        <v>395</v>
      </c>
      <c r="B397" t="s">
        <v>2066</v>
      </c>
      <c r="C397" t="s">
        <v>13</v>
      </c>
      <c r="D397" t="s">
        <v>2067</v>
      </c>
      <c r="E397" t="s">
        <v>1113</v>
      </c>
      <c r="F397" t="s">
        <v>450</v>
      </c>
      <c r="G397" t="s">
        <v>1114</v>
      </c>
      <c r="H397" t="s">
        <v>451</v>
      </c>
      <c r="J397" t="s">
        <v>2068</v>
      </c>
      <c r="K397" t="s">
        <v>2069</v>
      </c>
      <c r="L397">
        <v>0</v>
      </c>
      <c r="M397">
        <v>15</v>
      </c>
      <c r="N397">
        <v>88</v>
      </c>
    </row>
    <row r="398" spans="1:14" x14ac:dyDescent="0.25">
      <c r="A398">
        <v>396</v>
      </c>
      <c r="B398" t="s">
        <v>2070</v>
      </c>
      <c r="C398" t="s">
        <v>13</v>
      </c>
      <c r="D398" t="s">
        <v>2071</v>
      </c>
      <c r="E398" t="s">
        <v>468</v>
      </c>
      <c r="F398" t="s">
        <v>97</v>
      </c>
      <c r="G398" t="s">
        <v>469</v>
      </c>
      <c r="H398" t="s">
        <v>209</v>
      </c>
      <c r="J398" t="s">
        <v>2072</v>
      </c>
      <c r="K398" t="s">
        <v>2073</v>
      </c>
      <c r="L398">
        <v>0</v>
      </c>
      <c r="M398">
        <v>142</v>
      </c>
      <c r="N398">
        <v>1062</v>
      </c>
    </row>
    <row r="399" spans="1:14" x14ac:dyDescent="0.25">
      <c r="A399">
        <v>397</v>
      </c>
      <c r="B399" t="s">
        <v>2074</v>
      </c>
      <c r="C399" t="s">
        <v>860</v>
      </c>
      <c r="D399" t="s">
        <v>2075</v>
      </c>
      <c r="E399" t="s">
        <v>656</v>
      </c>
      <c r="F399" t="s">
        <v>862</v>
      </c>
      <c r="G399" t="s">
        <v>657</v>
      </c>
      <c r="H399" t="s">
        <v>863</v>
      </c>
      <c r="I399" t="s">
        <v>2147</v>
      </c>
      <c r="J399" t="s">
        <v>2076</v>
      </c>
      <c r="K399" t="s">
        <v>2077</v>
      </c>
      <c r="L399">
        <v>0</v>
      </c>
      <c r="M399">
        <v>48</v>
      </c>
      <c r="N399">
        <v>167</v>
      </c>
    </row>
    <row r="400" spans="1:14" x14ac:dyDescent="0.25">
      <c r="A400">
        <v>398</v>
      </c>
      <c r="B400" t="s">
        <v>2078</v>
      </c>
      <c r="C400" t="s">
        <v>860</v>
      </c>
      <c r="D400" t="s">
        <v>2079</v>
      </c>
      <c r="E400" t="s">
        <v>144</v>
      </c>
      <c r="F400" t="s">
        <v>2080</v>
      </c>
      <c r="G400" t="s">
        <v>146</v>
      </c>
      <c r="H400" t="s">
        <v>2081</v>
      </c>
      <c r="I400" t="s">
        <v>2147</v>
      </c>
      <c r="J400" t="s">
        <v>2082</v>
      </c>
      <c r="K400" t="s">
        <v>2083</v>
      </c>
      <c r="L400">
        <v>0</v>
      </c>
      <c r="M400">
        <v>19</v>
      </c>
      <c r="N400">
        <v>88</v>
      </c>
    </row>
    <row r="401" spans="1:14" x14ac:dyDescent="0.25">
      <c r="A401">
        <v>399</v>
      </c>
      <c r="B401" t="s">
        <v>2084</v>
      </c>
      <c r="C401" t="s">
        <v>13</v>
      </c>
      <c r="D401" t="s">
        <v>2085</v>
      </c>
      <c r="E401" t="s">
        <v>825</v>
      </c>
      <c r="F401" t="s">
        <v>826</v>
      </c>
      <c r="G401" t="s">
        <v>827</v>
      </c>
      <c r="H401" t="s">
        <v>828</v>
      </c>
      <c r="J401" t="s">
        <v>2086</v>
      </c>
      <c r="K401" t="s">
        <v>2087</v>
      </c>
      <c r="L401">
        <v>0</v>
      </c>
      <c r="M401">
        <v>0</v>
      </c>
      <c r="N401">
        <v>88</v>
      </c>
    </row>
    <row r="402" spans="1:14" x14ac:dyDescent="0.25">
      <c r="A402">
        <v>400</v>
      </c>
      <c r="B402" t="s">
        <v>2088</v>
      </c>
      <c r="C402" t="s">
        <v>13</v>
      </c>
      <c r="D402" t="s">
        <v>2089</v>
      </c>
      <c r="E402" t="s">
        <v>15</v>
      </c>
      <c r="F402" t="s">
        <v>842</v>
      </c>
      <c r="G402" t="s">
        <v>17</v>
      </c>
      <c r="H402" t="s">
        <v>844</v>
      </c>
      <c r="J402" t="s">
        <v>2090</v>
      </c>
      <c r="K402" t="s">
        <v>2091</v>
      </c>
      <c r="L402">
        <v>0</v>
      </c>
      <c r="M402">
        <v>49</v>
      </c>
      <c r="N402">
        <v>88</v>
      </c>
    </row>
    <row r="403" spans="1:14" x14ac:dyDescent="0.25">
      <c r="A403">
        <v>401</v>
      </c>
      <c r="B403" t="s">
        <v>2092</v>
      </c>
      <c r="C403" t="s">
        <v>13</v>
      </c>
      <c r="D403" t="s">
        <v>2093</v>
      </c>
      <c r="E403" t="s">
        <v>506</v>
      </c>
      <c r="F403" t="s">
        <v>192</v>
      </c>
      <c r="G403" t="s">
        <v>507</v>
      </c>
      <c r="H403" t="s">
        <v>194</v>
      </c>
      <c r="J403" t="s">
        <v>2094</v>
      </c>
      <c r="K403" t="s">
        <v>2095</v>
      </c>
      <c r="L403">
        <v>0</v>
      </c>
      <c r="M403">
        <v>2</v>
      </c>
      <c r="N403">
        <v>3</v>
      </c>
    </row>
    <row r="404" spans="1:14" x14ac:dyDescent="0.25">
      <c r="A404">
        <v>402</v>
      </c>
      <c r="B404" t="s">
        <v>2096</v>
      </c>
      <c r="C404" t="s">
        <v>13</v>
      </c>
      <c r="D404" t="s">
        <v>2097</v>
      </c>
      <c r="E404" t="s">
        <v>800</v>
      </c>
      <c r="F404" t="s">
        <v>111</v>
      </c>
      <c r="G404" t="s">
        <v>1970</v>
      </c>
      <c r="H404" t="s">
        <v>113</v>
      </c>
      <c r="J404" t="s">
        <v>2098</v>
      </c>
      <c r="K404" t="s">
        <v>2099</v>
      </c>
      <c r="L404">
        <v>0</v>
      </c>
      <c r="M404">
        <v>6</v>
      </c>
      <c r="N404">
        <v>1062</v>
      </c>
    </row>
    <row r="405" spans="1:14" x14ac:dyDescent="0.25">
      <c r="A405">
        <v>403</v>
      </c>
      <c r="B405" t="s">
        <v>2100</v>
      </c>
      <c r="C405" t="s">
        <v>13</v>
      </c>
      <c r="D405" t="s">
        <v>2101</v>
      </c>
      <c r="E405" t="s">
        <v>57</v>
      </c>
      <c r="F405" t="s">
        <v>2102</v>
      </c>
      <c r="G405" t="s">
        <v>288</v>
      </c>
      <c r="H405" t="s">
        <v>518</v>
      </c>
      <c r="J405" t="s">
        <v>2103</v>
      </c>
      <c r="K405" t="s">
        <v>2104</v>
      </c>
      <c r="L405">
        <v>0</v>
      </c>
      <c r="M405">
        <v>44</v>
      </c>
      <c r="N405">
        <v>1062</v>
      </c>
    </row>
    <row r="406" spans="1:14" x14ac:dyDescent="0.25">
      <c r="A406">
        <v>404</v>
      </c>
      <c r="B406" t="s">
        <v>2105</v>
      </c>
      <c r="C406" t="s">
        <v>13</v>
      </c>
      <c r="D406" t="s">
        <v>2106</v>
      </c>
      <c r="E406" t="s">
        <v>279</v>
      </c>
      <c r="F406" t="s">
        <v>89</v>
      </c>
      <c r="G406" t="s">
        <v>281</v>
      </c>
      <c r="H406" t="s">
        <v>105</v>
      </c>
      <c r="I406" t="s">
        <v>2156</v>
      </c>
      <c r="J406" t="s">
        <v>2107</v>
      </c>
      <c r="K406" t="s">
        <v>2108</v>
      </c>
      <c r="L406">
        <v>0</v>
      </c>
      <c r="M406">
        <v>90</v>
      </c>
      <c r="N406">
        <v>1062</v>
      </c>
    </row>
    <row r="407" spans="1:14" x14ac:dyDescent="0.25">
      <c r="A407">
        <v>405</v>
      </c>
      <c r="B407" t="s">
        <v>2109</v>
      </c>
      <c r="C407" t="s">
        <v>13</v>
      </c>
      <c r="D407" t="s">
        <v>2110</v>
      </c>
      <c r="E407" t="s">
        <v>2111</v>
      </c>
      <c r="F407" t="s">
        <v>57</v>
      </c>
      <c r="G407" t="s">
        <v>2112</v>
      </c>
      <c r="H407" t="s">
        <v>59</v>
      </c>
      <c r="J407" t="s">
        <v>2113</v>
      </c>
      <c r="K407" t="s">
        <v>2114</v>
      </c>
      <c r="L407">
        <v>0</v>
      </c>
      <c r="M407">
        <v>81</v>
      </c>
      <c r="N407">
        <v>88</v>
      </c>
    </row>
    <row r="408" spans="1:14" x14ac:dyDescent="0.25">
      <c r="A408">
        <v>406</v>
      </c>
      <c r="B408" t="s">
        <v>2115</v>
      </c>
      <c r="C408" t="s">
        <v>13</v>
      </c>
      <c r="D408" t="s">
        <v>2116</v>
      </c>
      <c r="E408" t="s">
        <v>2117</v>
      </c>
      <c r="F408" t="s">
        <v>280</v>
      </c>
      <c r="G408" t="s">
        <v>2118</v>
      </c>
      <c r="H408" t="s">
        <v>282</v>
      </c>
      <c r="J408" t="s">
        <v>2119</v>
      </c>
      <c r="K408" t="s">
        <v>2120</v>
      </c>
      <c r="L408">
        <v>0</v>
      </c>
      <c r="M408">
        <v>14</v>
      </c>
      <c r="N408">
        <v>1062</v>
      </c>
    </row>
    <row r="409" spans="1:14" x14ac:dyDescent="0.25">
      <c r="A409">
        <v>407</v>
      </c>
      <c r="B409" t="s">
        <v>2121</v>
      </c>
      <c r="C409" t="s">
        <v>13</v>
      </c>
      <c r="D409" t="s">
        <v>2122</v>
      </c>
      <c r="E409" t="s">
        <v>176</v>
      </c>
      <c r="F409" t="s">
        <v>1521</v>
      </c>
      <c r="G409" t="s">
        <v>178</v>
      </c>
      <c r="H409" t="s">
        <v>1523</v>
      </c>
      <c r="J409" t="s">
        <v>2123</v>
      </c>
      <c r="K409" t="s">
        <v>2124</v>
      </c>
      <c r="L409">
        <v>0</v>
      </c>
      <c r="M409">
        <v>2</v>
      </c>
      <c r="N409">
        <v>318</v>
      </c>
    </row>
    <row r="410" spans="1:14" x14ac:dyDescent="0.25">
      <c r="A410">
        <v>408</v>
      </c>
      <c r="B410" t="s">
        <v>2125</v>
      </c>
      <c r="C410" t="s">
        <v>13</v>
      </c>
      <c r="D410" t="s">
        <v>2126</v>
      </c>
      <c r="E410" t="s">
        <v>414</v>
      </c>
      <c r="F410" t="s">
        <v>237</v>
      </c>
      <c r="G410" t="s">
        <v>806</v>
      </c>
      <c r="H410" t="s">
        <v>239</v>
      </c>
      <c r="J410" t="s">
        <v>2127</v>
      </c>
      <c r="K410" t="s">
        <v>2128</v>
      </c>
      <c r="L410">
        <v>0</v>
      </c>
      <c r="M410">
        <v>3</v>
      </c>
      <c r="N410">
        <v>580</v>
      </c>
    </row>
    <row r="411" spans="1:14" x14ac:dyDescent="0.25">
      <c r="A411">
        <v>409</v>
      </c>
      <c r="B411" t="s">
        <v>2129</v>
      </c>
      <c r="C411" t="s">
        <v>13</v>
      </c>
      <c r="D411" t="s">
        <v>2130</v>
      </c>
      <c r="E411" t="s">
        <v>1307</v>
      </c>
      <c r="F411" t="s">
        <v>111</v>
      </c>
      <c r="G411" t="s">
        <v>1308</v>
      </c>
      <c r="H411" t="s">
        <v>113</v>
      </c>
      <c r="J411" t="s">
        <v>2131</v>
      </c>
      <c r="K411" t="s">
        <v>2132</v>
      </c>
      <c r="L411">
        <v>0</v>
      </c>
      <c r="M411">
        <v>78</v>
      </c>
      <c r="N411">
        <v>88</v>
      </c>
    </row>
    <row r="412" spans="1:14" x14ac:dyDescent="0.25">
      <c r="A412">
        <v>410</v>
      </c>
      <c r="B412" t="s">
        <v>2133</v>
      </c>
      <c r="C412" t="s">
        <v>13</v>
      </c>
      <c r="D412" t="s">
        <v>2134</v>
      </c>
      <c r="E412" t="s">
        <v>1828</v>
      </c>
      <c r="F412" t="s">
        <v>169</v>
      </c>
      <c r="G412" t="s">
        <v>1829</v>
      </c>
      <c r="H412" t="s">
        <v>171</v>
      </c>
      <c r="J412" t="s">
        <v>2135</v>
      </c>
      <c r="K412" t="s">
        <v>2136</v>
      </c>
      <c r="L412">
        <v>0</v>
      </c>
      <c r="M412">
        <v>5</v>
      </c>
      <c r="N412">
        <v>3</v>
      </c>
    </row>
    <row r="413" spans="1:14" x14ac:dyDescent="0.25">
      <c r="A413">
        <v>411</v>
      </c>
      <c r="B413" t="s">
        <v>2137</v>
      </c>
      <c r="C413" t="s">
        <v>13</v>
      </c>
      <c r="D413" t="s">
        <v>2138</v>
      </c>
      <c r="E413" t="s">
        <v>1409</v>
      </c>
      <c r="F413" t="s">
        <v>488</v>
      </c>
      <c r="G413" t="s">
        <v>1410</v>
      </c>
      <c r="H413" t="s">
        <v>490</v>
      </c>
      <c r="J413" t="s">
        <v>2139</v>
      </c>
      <c r="K413" t="s">
        <v>2140</v>
      </c>
      <c r="L413">
        <v>0</v>
      </c>
      <c r="M413">
        <v>9801</v>
      </c>
      <c r="N413">
        <v>88</v>
      </c>
    </row>
    <row r="414" spans="1:14" x14ac:dyDescent="0.25">
      <c r="A414">
        <v>412</v>
      </c>
      <c r="B414" t="s">
        <v>2141</v>
      </c>
      <c r="C414" t="s">
        <v>13</v>
      </c>
      <c r="D414" t="s">
        <v>2142</v>
      </c>
      <c r="E414" t="s">
        <v>279</v>
      </c>
      <c r="F414" t="s">
        <v>624</v>
      </c>
      <c r="G414" t="s">
        <v>281</v>
      </c>
      <c r="H414" t="s">
        <v>626</v>
      </c>
      <c r="I414" t="s">
        <v>2148</v>
      </c>
      <c r="J414" t="s">
        <v>2143</v>
      </c>
      <c r="K414" t="s">
        <v>2144</v>
      </c>
      <c r="L414">
        <v>0</v>
      </c>
      <c r="M414">
        <v>5</v>
      </c>
      <c r="N414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B75" sqref="B75"/>
    </sheetView>
  </sheetViews>
  <sheetFormatPr defaultRowHeight="15" x14ac:dyDescent="0.25"/>
  <cols>
    <col min="1" max="1" width="11" customWidth="1"/>
    <col min="2" max="2" width="15" customWidth="1"/>
    <col min="3" max="7" width="0" hidden="1" customWidth="1"/>
    <col min="8" max="8" width="47.7109375" bestFit="1" customWidth="1"/>
    <col min="9" max="9" width="19.85546875" customWidth="1"/>
    <col min="10" max="10" width="54.85546875" hidden="1" customWidth="1"/>
    <col min="11" max="11" width="0" hidden="1" customWidth="1"/>
    <col min="12" max="12" width="13.28515625" bestFit="1" customWidth="1"/>
    <col min="13" max="13" width="14.42578125" bestFit="1" customWidth="1"/>
    <col min="14" max="14" width="15.28515625" bestFit="1" customWidth="1"/>
  </cols>
  <sheetData>
    <row r="1" spans="1:14" x14ac:dyDescent="0.25">
      <c r="A1" t="s">
        <v>2146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2145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idden="1" x14ac:dyDescent="0.25">
      <c r="A2">
        <v>3</v>
      </c>
      <c r="B2" t="s">
        <v>38</v>
      </c>
      <c r="C2" t="s">
        <v>13</v>
      </c>
      <c r="D2" t="s">
        <v>39</v>
      </c>
      <c r="E2" t="s">
        <v>40</v>
      </c>
      <c r="F2" t="s">
        <v>41</v>
      </c>
      <c r="G2" t="s">
        <v>42</v>
      </c>
      <c r="H2" t="s">
        <v>2197</v>
      </c>
      <c r="I2" t="s">
        <v>2154</v>
      </c>
      <c r="J2" t="s">
        <v>44</v>
      </c>
      <c r="K2" t="s">
        <v>45</v>
      </c>
      <c r="L2">
        <v>0</v>
      </c>
      <c r="M2">
        <v>150</v>
      </c>
      <c r="N2">
        <v>1062</v>
      </c>
    </row>
    <row r="3" spans="1:14" hidden="1" x14ac:dyDescent="0.25">
      <c r="A3">
        <v>8</v>
      </c>
      <c r="B3" t="s">
        <v>78</v>
      </c>
      <c r="C3" t="s">
        <v>13</v>
      </c>
      <c r="D3" t="s">
        <v>79</v>
      </c>
      <c r="E3" t="s">
        <v>80</v>
      </c>
      <c r="F3" t="s">
        <v>81</v>
      </c>
      <c r="G3" t="s">
        <v>82</v>
      </c>
      <c r="H3" t="s">
        <v>2404</v>
      </c>
      <c r="I3" t="s">
        <v>2149</v>
      </c>
      <c r="J3" t="s">
        <v>84</v>
      </c>
      <c r="K3" t="s">
        <v>85</v>
      </c>
      <c r="L3">
        <v>0</v>
      </c>
      <c r="M3">
        <v>9801</v>
      </c>
      <c r="N3">
        <v>1062</v>
      </c>
    </row>
    <row r="4" spans="1:14" hidden="1" x14ac:dyDescent="0.25">
      <c r="A4">
        <v>11</v>
      </c>
      <c r="B4" t="s">
        <v>103</v>
      </c>
      <c r="C4" t="s">
        <v>13</v>
      </c>
      <c r="D4" t="s">
        <v>104</v>
      </c>
      <c r="E4" t="s">
        <v>64</v>
      </c>
      <c r="F4" t="s">
        <v>89</v>
      </c>
      <c r="G4" t="s">
        <v>66</v>
      </c>
      <c r="H4" t="s">
        <v>2168</v>
      </c>
      <c r="I4" t="s">
        <v>2158</v>
      </c>
      <c r="J4" t="s">
        <v>106</v>
      </c>
      <c r="K4" t="s">
        <v>107</v>
      </c>
      <c r="L4">
        <v>0</v>
      </c>
      <c r="M4">
        <v>39</v>
      </c>
      <c r="N4">
        <v>1479</v>
      </c>
    </row>
    <row r="5" spans="1:14" hidden="1" x14ac:dyDescent="0.25">
      <c r="A5">
        <v>14</v>
      </c>
      <c r="B5" t="s">
        <v>122</v>
      </c>
      <c r="C5" t="s">
        <v>13</v>
      </c>
      <c r="D5" t="s">
        <v>123</v>
      </c>
      <c r="E5" t="s">
        <v>89</v>
      </c>
      <c r="F5" t="s">
        <v>89</v>
      </c>
      <c r="G5" t="s">
        <v>91</v>
      </c>
      <c r="H5" t="s">
        <v>2168</v>
      </c>
      <c r="I5" t="s">
        <v>2158</v>
      </c>
      <c r="J5" t="s">
        <v>124</v>
      </c>
      <c r="K5" t="s">
        <v>125</v>
      </c>
      <c r="L5">
        <v>0</v>
      </c>
      <c r="M5">
        <v>9801</v>
      </c>
      <c r="N5">
        <v>88</v>
      </c>
    </row>
    <row r="6" spans="1:14" hidden="1" x14ac:dyDescent="0.25">
      <c r="A6">
        <v>35</v>
      </c>
      <c r="B6" t="s">
        <v>269</v>
      </c>
      <c r="C6" t="s">
        <v>13</v>
      </c>
      <c r="D6" t="s">
        <v>270</v>
      </c>
      <c r="E6" t="s">
        <v>271</v>
      </c>
      <c r="F6" t="s">
        <v>272</v>
      </c>
      <c r="G6" t="s">
        <v>273</v>
      </c>
      <c r="H6" t="s">
        <v>2405</v>
      </c>
      <c r="I6" t="s">
        <v>2158</v>
      </c>
      <c r="J6" t="s">
        <v>275</v>
      </c>
      <c r="K6" t="s">
        <v>276</v>
      </c>
      <c r="L6">
        <v>0</v>
      </c>
      <c r="M6">
        <v>185</v>
      </c>
      <c r="N6">
        <v>1062</v>
      </c>
    </row>
    <row r="7" spans="1:14" hidden="1" x14ac:dyDescent="0.25">
      <c r="A7">
        <v>43</v>
      </c>
      <c r="B7" t="s">
        <v>320</v>
      </c>
      <c r="C7" t="s">
        <v>13</v>
      </c>
      <c r="D7" t="s">
        <v>321</v>
      </c>
      <c r="E7" t="s">
        <v>160</v>
      </c>
      <c r="F7" t="s">
        <v>89</v>
      </c>
      <c r="G7" t="s">
        <v>162</v>
      </c>
      <c r="H7" t="s">
        <v>2168</v>
      </c>
      <c r="I7" t="s">
        <v>2158</v>
      </c>
      <c r="J7" t="s">
        <v>322</v>
      </c>
      <c r="K7" t="s">
        <v>323</v>
      </c>
      <c r="L7">
        <v>0</v>
      </c>
      <c r="M7">
        <v>10</v>
      </c>
      <c r="N7">
        <v>1062</v>
      </c>
    </row>
    <row r="8" spans="1:14" hidden="1" x14ac:dyDescent="0.25">
      <c r="A8">
        <v>49</v>
      </c>
      <c r="B8" t="s">
        <v>350</v>
      </c>
      <c r="C8" t="s">
        <v>13</v>
      </c>
      <c r="D8" t="s">
        <v>351</v>
      </c>
      <c r="E8" t="s">
        <v>57</v>
      </c>
      <c r="F8" t="s">
        <v>352</v>
      </c>
      <c r="G8" t="s">
        <v>288</v>
      </c>
      <c r="H8" t="s">
        <v>2406</v>
      </c>
      <c r="I8" t="s">
        <v>2151</v>
      </c>
      <c r="J8" t="s">
        <v>354</v>
      </c>
      <c r="K8" t="s">
        <v>355</v>
      </c>
      <c r="L8">
        <v>0</v>
      </c>
      <c r="M8">
        <v>9</v>
      </c>
      <c r="N8">
        <v>1062</v>
      </c>
    </row>
    <row r="9" spans="1:14" hidden="1" x14ac:dyDescent="0.25">
      <c r="A9">
        <v>59</v>
      </c>
      <c r="B9" t="s">
        <v>405</v>
      </c>
      <c r="C9" t="s">
        <v>406</v>
      </c>
      <c r="D9" t="s">
        <v>407</v>
      </c>
      <c r="E9" t="s">
        <v>160</v>
      </c>
      <c r="F9" t="s">
        <v>408</v>
      </c>
      <c r="G9" t="s">
        <v>162</v>
      </c>
      <c r="H9" t="s">
        <v>2172</v>
      </c>
      <c r="I9" t="s">
        <v>2153</v>
      </c>
      <c r="J9" t="s">
        <v>410</v>
      </c>
      <c r="K9" t="s">
        <v>411</v>
      </c>
      <c r="L9">
        <v>0</v>
      </c>
      <c r="M9">
        <v>2</v>
      </c>
      <c r="N9">
        <v>88</v>
      </c>
    </row>
    <row r="10" spans="1:14" hidden="1" x14ac:dyDescent="0.25">
      <c r="A10">
        <v>60</v>
      </c>
      <c r="B10" t="s">
        <v>412</v>
      </c>
      <c r="C10" t="s">
        <v>13</v>
      </c>
      <c r="D10" t="s">
        <v>413</v>
      </c>
      <c r="E10" t="s">
        <v>250</v>
      </c>
      <c r="F10" t="s">
        <v>414</v>
      </c>
      <c r="G10" t="s">
        <v>251</v>
      </c>
      <c r="H10" t="s">
        <v>2407</v>
      </c>
      <c r="I10" t="s">
        <v>2158</v>
      </c>
      <c r="J10" t="s">
        <v>416</v>
      </c>
      <c r="K10" t="s">
        <v>417</v>
      </c>
      <c r="L10">
        <v>0</v>
      </c>
      <c r="M10">
        <v>477</v>
      </c>
      <c r="N10">
        <v>1062</v>
      </c>
    </row>
    <row r="11" spans="1:14" hidden="1" x14ac:dyDescent="0.25">
      <c r="A11">
        <v>61</v>
      </c>
      <c r="B11" t="s">
        <v>418</v>
      </c>
      <c r="C11" t="s">
        <v>13</v>
      </c>
      <c r="D11" t="s">
        <v>419</v>
      </c>
      <c r="E11" t="s">
        <v>420</v>
      </c>
      <c r="F11" t="s">
        <v>389</v>
      </c>
      <c r="G11" t="s">
        <v>421</v>
      </c>
      <c r="H11" t="s">
        <v>2408</v>
      </c>
      <c r="I11" t="s">
        <v>2150</v>
      </c>
      <c r="J11" t="s">
        <v>423</v>
      </c>
      <c r="K11" t="s">
        <v>424</v>
      </c>
      <c r="L11">
        <v>0</v>
      </c>
      <c r="M11">
        <v>42</v>
      </c>
      <c r="N11">
        <v>88</v>
      </c>
    </row>
    <row r="12" spans="1:14" hidden="1" x14ac:dyDescent="0.25">
      <c r="A12">
        <v>73</v>
      </c>
      <c r="B12" t="s">
        <v>493</v>
      </c>
      <c r="C12" t="s">
        <v>13</v>
      </c>
      <c r="D12" t="s">
        <v>494</v>
      </c>
      <c r="E12" t="s">
        <v>495</v>
      </c>
      <c r="F12" t="s">
        <v>300</v>
      </c>
      <c r="G12" t="s">
        <v>496</v>
      </c>
      <c r="H12" t="s">
        <v>2190</v>
      </c>
      <c r="I12" t="s">
        <v>2148</v>
      </c>
      <c r="J12" t="s">
        <v>498</v>
      </c>
      <c r="K12" t="s">
        <v>499</v>
      </c>
      <c r="L12">
        <v>0</v>
      </c>
      <c r="M12">
        <v>43</v>
      </c>
      <c r="N12">
        <v>15</v>
      </c>
    </row>
    <row r="13" spans="1:14" hidden="1" x14ac:dyDescent="0.25">
      <c r="A13">
        <v>80</v>
      </c>
      <c r="B13" t="s">
        <v>530</v>
      </c>
      <c r="C13" t="s">
        <v>13</v>
      </c>
      <c r="D13" t="s">
        <v>531</v>
      </c>
      <c r="E13" t="s">
        <v>532</v>
      </c>
      <c r="F13" t="s">
        <v>533</v>
      </c>
      <c r="G13" t="s">
        <v>534</v>
      </c>
      <c r="H13" t="s">
        <v>2409</v>
      </c>
      <c r="I13" t="s">
        <v>2147</v>
      </c>
      <c r="J13" t="s">
        <v>536</v>
      </c>
      <c r="K13" t="s">
        <v>537</v>
      </c>
      <c r="L13">
        <v>0</v>
      </c>
      <c r="M13">
        <v>136</v>
      </c>
      <c r="N13">
        <v>88</v>
      </c>
    </row>
    <row r="14" spans="1:14" hidden="1" x14ac:dyDescent="0.25">
      <c r="A14">
        <v>92</v>
      </c>
      <c r="B14" t="s">
        <v>598</v>
      </c>
      <c r="C14" t="s">
        <v>13</v>
      </c>
      <c r="D14" t="s">
        <v>599</v>
      </c>
      <c r="E14" t="s">
        <v>57</v>
      </c>
      <c r="F14" t="s">
        <v>414</v>
      </c>
      <c r="G14" t="s">
        <v>288</v>
      </c>
      <c r="H14" t="s">
        <v>2407</v>
      </c>
      <c r="I14" t="s">
        <v>2158</v>
      </c>
      <c r="J14" t="s">
        <v>600</v>
      </c>
      <c r="K14" t="s">
        <v>601</v>
      </c>
      <c r="L14">
        <v>0</v>
      </c>
      <c r="M14">
        <v>0</v>
      </c>
      <c r="N14">
        <v>88</v>
      </c>
    </row>
    <row r="15" spans="1:14" hidden="1" x14ac:dyDescent="0.25">
      <c r="A15">
        <v>97</v>
      </c>
      <c r="B15" t="s">
        <v>621</v>
      </c>
      <c r="C15" t="s">
        <v>13</v>
      </c>
      <c r="D15" t="s">
        <v>622</v>
      </c>
      <c r="E15" t="s">
        <v>623</v>
      </c>
      <c r="F15" t="s">
        <v>624</v>
      </c>
      <c r="G15" t="s">
        <v>625</v>
      </c>
      <c r="H15" t="s">
        <v>2176</v>
      </c>
      <c r="I15" t="s">
        <v>2148</v>
      </c>
      <c r="J15" t="s">
        <v>627</v>
      </c>
      <c r="K15" t="s">
        <v>628</v>
      </c>
      <c r="L15">
        <v>0</v>
      </c>
      <c r="M15">
        <v>13</v>
      </c>
      <c r="N15">
        <v>304</v>
      </c>
    </row>
    <row r="16" spans="1:14" hidden="1" x14ac:dyDescent="0.25">
      <c r="A16">
        <v>102</v>
      </c>
      <c r="B16" t="s">
        <v>650</v>
      </c>
      <c r="C16" t="s">
        <v>13</v>
      </c>
      <c r="D16" t="s">
        <v>651</v>
      </c>
      <c r="E16" t="s">
        <v>176</v>
      </c>
      <c r="F16" t="s">
        <v>414</v>
      </c>
      <c r="G16" t="s">
        <v>178</v>
      </c>
      <c r="H16" t="s">
        <v>2407</v>
      </c>
      <c r="I16" t="s">
        <v>2158</v>
      </c>
      <c r="J16" t="s">
        <v>652</v>
      </c>
      <c r="K16" t="s">
        <v>653</v>
      </c>
      <c r="L16">
        <v>0</v>
      </c>
      <c r="M16">
        <v>82</v>
      </c>
      <c r="N16">
        <v>88</v>
      </c>
    </row>
    <row r="17" spans="1:14" hidden="1" x14ac:dyDescent="0.25">
      <c r="A17">
        <v>107</v>
      </c>
      <c r="B17" t="s">
        <v>673</v>
      </c>
      <c r="C17" t="s">
        <v>13</v>
      </c>
      <c r="D17" t="s">
        <v>674</v>
      </c>
      <c r="E17" t="s">
        <v>675</v>
      </c>
      <c r="F17" t="s">
        <v>89</v>
      </c>
      <c r="G17" t="s">
        <v>676</v>
      </c>
      <c r="H17" t="s">
        <v>2168</v>
      </c>
      <c r="I17" t="s">
        <v>2158</v>
      </c>
      <c r="J17" t="s">
        <v>677</v>
      </c>
      <c r="K17" t="s">
        <v>678</v>
      </c>
      <c r="L17">
        <v>0</v>
      </c>
      <c r="M17">
        <v>0</v>
      </c>
      <c r="N17">
        <v>88</v>
      </c>
    </row>
    <row r="18" spans="1:14" hidden="1" x14ac:dyDescent="0.25">
      <c r="A18">
        <v>115</v>
      </c>
      <c r="B18" t="s">
        <v>715</v>
      </c>
      <c r="C18" t="s">
        <v>13</v>
      </c>
      <c r="D18" t="s">
        <v>716</v>
      </c>
      <c r="E18" t="s">
        <v>642</v>
      </c>
      <c r="F18" t="s">
        <v>300</v>
      </c>
      <c r="G18" t="s">
        <v>643</v>
      </c>
      <c r="H18" t="s">
        <v>2190</v>
      </c>
      <c r="I18" t="s">
        <v>2148</v>
      </c>
      <c r="J18" t="s">
        <v>717</v>
      </c>
      <c r="K18" t="s">
        <v>718</v>
      </c>
      <c r="L18">
        <v>0</v>
      </c>
      <c r="M18">
        <v>9</v>
      </c>
      <c r="N18">
        <v>88</v>
      </c>
    </row>
    <row r="19" spans="1:14" hidden="1" x14ac:dyDescent="0.25">
      <c r="A19">
        <v>123</v>
      </c>
      <c r="B19" t="s">
        <v>756</v>
      </c>
      <c r="C19" t="s">
        <v>13</v>
      </c>
      <c r="D19" t="s">
        <v>757</v>
      </c>
      <c r="E19" t="s">
        <v>279</v>
      </c>
      <c r="F19" t="s">
        <v>758</v>
      </c>
      <c r="G19" t="s">
        <v>281</v>
      </c>
      <c r="H19" t="s">
        <v>2227</v>
      </c>
      <c r="I19" t="s">
        <v>2155</v>
      </c>
      <c r="J19" t="s">
        <v>760</v>
      </c>
      <c r="K19" t="s">
        <v>761</v>
      </c>
      <c r="L19">
        <v>0</v>
      </c>
      <c r="M19">
        <v>2</v>
      </c>
      <c r="N19">
        <v>1062</v>
      </c>
    </row>
    <row r="20" spans="1:14" hidden="1" x14ac:dyDescent="0.25">
      <c r="A20">
        <v>126</v>
      </c>
      <c r="B20" t="s">
        <v>773</v>
      </c>
      <c r="C20" t="s">
        <v>13</v>
      </c>
      <c r="D20" t="s">
        <v>774</v>
      </c>
      <c r="E20" t="s">
        <v>97</v>
      </c>
      <c r="F20" t="s">
        <v>775</v>
      </c>
      <c r="G20" t="s">
        <v>99</v>
      </c>
      <c r="H20" t="s">
        <v>2175</v>
      </c>
      <c r="I20" t="s">
        <v>2148</v>
      </c>
      <c r="J20" t="s">
        <v>777</v>
      </c>
      <c r="K20" t="s">
        <v>778</v>
      </c>
      <c r="L20">
        <v>0</v>
      </c>
      <c r="M20">
        <v>130</v>
      </c>
      <c r="N20">
        <v>1062</v>
      </c>
    </row>
    <row r="21" spans="1:14" hidden="1" x14ac:dyDescent="0.25">
      <c r="A21">
        <v>129</v>
      </c>
      <c r="B21" t="s">
        <v>788</v>
      </c>
      <c r="C21" t="s">
        <v>406</v>
      </c>
      <c r="D21" t="s">
        <v>789</v>
      </c>
      <c r="E21" t="s">
        <v>790</v>
      </c>
      <c r="F21" t="s">
        <v>624</v>
      </c>
      <c r="G21" t="s">
        <v>791</v>
      </c>
      <c r="H21" t="s">
        <v>2176</v>
      </c>
      <c r="I21" t="s">
        <v>2148</v>
      </c>
      <c r="J21" t="s">
        <v>792</v>
      </c>
      <c r="K21" t="s">
        <v>319</v>
      </c>
      <c r="L21">
        <v>0</v>
      </c>
      <c r="M21">
        <v>0</v>
      </c>
      <c r="N21">
        <v>88</v>
      </c>
    </row>
    <row r="22" spans="1:14" hidden="1" x14ac:dyDescent="0.25">
      <c r="A22">
        <v>133</v>
      </c>
      <c r="B22" t="s">
        <v>809</v>
      </c>
      <c r="C22" t="s">
        <v>13</v>
      </c>
      <c r="D22" t="s">
        <v>810</v>
      </c>
      <c r="E22" t="s">
        <v>691</v>
      </c>
      <c r="F22" t="s">
        <v>811</v>
      </c>
      <c r="G22" t="s">
        <v>692</v>
      </c>
      <c r="H22" t="s">
        <v>2410</v>
      </c>
      <c r="I22" t="s">
        <v>2150</v>
      </c>
      <c r="J22" t="s">
        <v>813</v>
      </c>
      <c r="K22" t="s">
        <v>814</v>
      </c>
      <c r="L22">
        <v>0</v>
      </c>
      <c r="M22">
        <v>294</v>
      </c>
      <c r="N22">
        <v>1062</v>
      </c>
    </row>
    <row r="23" spans="1:14" hidden="1" x14ac:dyDescent="0.25">
      <c r="A23">
        <v>138</v>
      </c>
      <c r="B23" t="s">
        <v>835</v>
      </c>
      <c r="C23" t="s">
        <v>13</v>
      </c>
      <c r="D23" t="s">
        <v>836</v>
      </c>
      <c r="E23" t="s">
        <v>15</v>
      </c>
      <c r="F23" t="s">
        <v>89</v>
      </c>
      <c r="G23" t="s">
        <v>17</v>
      </c>
      <c r="H23" t="s">
        <v>2168</v>
      </c>
      <c r="I23" t="s">
        <v>2158</v>
      </c>
      <c r="J23" t="s">
        <v>837</v>
      </c>
      <c r="K23" t="s">
        <v>838</v>
      </c>
      <c r="L23">
        <v>0</v>
      </c>
      <c r="M23">
        <v>7</v>
      </c>
      <c r="N23">
        <v>88</v>
      </c>
    </row>
    <row r="24" spans="1:14" hidden="1" x14ac:dyDescent="0.25">
      <c r="A24">
        <v>141</v>
      </c>
      <c r="B24" t="s">
        <v>853</v>
      </c>
      <c r="C24" t="s">
        <v>13</v>
      </c>
      <c r="D24" t="s">
        <v>854</v>
      </c>
      <c r="E24" t="s">
        <v>855</v>
      </c>
      <c r="F24" t="s">
        <v>775</v>
      </c>
      <c r="G24" t="s">
        <v>856</v>
      </c>
      <c r="H24" t="s">
        <v>2175</v>
      </c>
      <c r="I24" t="s">
        <v>2148</v>
      </c>
      <c r="J24" t="s">
        <v>857</v>
      </c>
      <c r="K24" t="s">
        <v>858</v>
      </c>
      <c r="L24">
        <v>0</v>
      </c>
      <c r="M24">
        <v>89</v>
      </c>
      <c r="N24">
        <v>88</v>
      </c>
    </row>
    <row r="25" spans="1:14" x14ac:dyDescent="0.25">
      <c r="A25">
        <v>142</v>
      </c>
      <c r="B25" t="s">
        <v>859</v>
      </c>
      <c r="C25" t="s">
        <v>860</v>
      </c>
      <c r="D25" t="s">
        <v>861</v>
      </c>
      <c r="E25" t="s">
        <v>57</v>
      </c>
      <c r="F25" t="s">
        <v>862</v>
      </c>
      <c r="G25" t="s">
        <v>288</v>
      </c>
      <c r="H25" t="s">
        <v>2415</v>
      </c>
      <c r="I25" t="s">
        <v>2147</v>
      </c>
      <c r="J25" t="s">
        <v>864</v>
      </c>
      <c r="K25" t="s">
        <v>865</v>
      </c>
      <c r="L25">
        <v>0</v>
      </c>
      <c r="M25">
        <v>5</v>
      </c>
      <c r="N25">
        <v>3</v>
      </c>
    </row>
    <row r="26" spans="1:14" hidden="1" x14ac:dyDescent="0.25">
      <c r="A26">
        <v>147</v>
      </c>
      <c r="B26" t="s">
        <v>882</v>
      </c>
      <c r="C26" t="s">
        <v>13</v>
      </c>
      <c r="D26" t="s">
        <v>883</v>
      </c>
      <c r="E26" t="s">
        <v>884</v>
      </c>
      <c r="F26" t="s">
        <v>885</v>
      </c>
      <c r="G26" t="s">
        <v>886</v>
      </c>
      <c r="H26" t="s">
        <v>2411</v>
      </c>
      <c r="I26" t="s">
        <v>2153</v>
      </c>
      <c r="J26" t="s">
        <v>888</v>
      </c>
      <c r="K26" t="s">
        <v>889</v>
      </c>
      <c r="L26">
        <v>0</v>
      </c>
      <c r="M26">
        <v>0</v>
      </c>
      <c r="N26">
        <v>52</v>
      </c>
    </row>
    <row r="27" spans="1:14" hidden="1" x14ac:dyDescent="0.25">
      <c r="A27">
        <v>154</v>
      </c>
      <c r="B27" t="s">
        <v>914</v>
      </c>
      <c r="C27" t="s">
        <v>13</v>
      </c>
      <c r="D27" t="s">
        <v>915</v>
      </c>
      <c r="E27" t="s">
        <v>518</v>
      </c>
      <c r="F27" t="s">
        <v>272</v>
      </c>
      <c r="G27" t="s">
        <v>518</v>
      </c>
      <c r="H27" t="s">
        <v>2405</v>
      </c>
      <c r="I27" t="s">
        <v>2158</v>
      </c>
      <c r="J27" t="s">
        <v>916</v>
      </c>
      <c r="K27" t="s">
        <v>917</v>
      </c>
      <c r="L27">
        <v>0</v>
      </c>
      <c r="M27">
        <v>431</v>
      </c>
      <c r="N27">
        <v>88</v>
      </c>
    </row>
    <row r="28" spans="1:14" hidden="1" x14ac:dyDescent="0.25">
      <c r="A28">
        <v>177</v>
      </c>
      <c r="B28" t="s">
        <v>1016</v>
      </c>
      <c r="C28" t="s">
        <v>13</v>
      </c>
      <c r="D28" t="s">
        <v>1017</v>
      </c>
      <c r="E28" t="s">
        <v>128</v>
      </c>
      <c r="F28" t="s">
        <v>414</v>
      </c>
      <c r="G28" t="s">
        <v>130</v>
      </c>
      <c r="H28" t="s">
        <v>2407</v>
      </c>
      <c r="I28" t="s">
        <v>2158</v>
      </c>
      <c r="J28" t="s">
        <v>1018</v>
      </c>
      <c r="K28" t="s">
        <v>1019</v>
      </c>
      <c r="L28">
        <v>0</v>
      </c>
      <c r="M28">
        <v>126</v>
      </c>
      <c r="N28">
        <v>88</v>
      </c>
    </row>
    <row r="29" spans="1:14" hidden="1" x14ac:dyDescent="0.25">
      <c r="A29">
        <v>179</v>
      </c>
      <c r="B29" t="s">
        <v>1024</v>
      </c>
      <c r="C29" t="s">
        <v>860</v>
      </c>
      <c r="D29" t="s">
        <v>1025</v>
      </c>
      <c r="E29" t="s">
        <v>111</v>
      </c>
      <c r="F29" t="s">
        <v>300</v>
      </c>
      <c r="G29" t="s">
        <v>440</v>
      </c>
      <c r="H29" t="s">
        <v>2190</v>
      </c>
      <c r="I29" t="s">
        <v>2148</v>
      </c>
      <c r="J29" t="s">
        <v>1026</v>
      </c>
      <c r="K29" t="s">
        <v>1027</v>
      </c>
      <c r="L29">
        <v>0</v>
      </c>
      <c r="M29">
        <v>3</v>
      </c>
      <c r="N29">
        <v>65</v>
      </c>
    </row>
    <row r="30" spans="1:14" hidden="1" x14ac:dyDescent="0.25">
      <c r="A30">
        <v>182</v>
      </c>
      <c r="B30" t="s">
        <v>1038</v>
      </c>
      <c r="C30" t="s">
        <v>406</v>
      </c>
      <c r="D30" t="s">
        <v>1039</v>
      </c>
      <c r="E30" t="s">
        <v>263</v>
      </c>
      <c r="F30" t="s">
        <v>408</v>
      </c>
      <c r="G30" t="s">
        <v>265</v>
      </c>
      <c r="H30" t="s">
        <v>2172</v>
      </c>
      <c r="I30" t="s">
        <v>2153</v>
      </c>
      <c r="J30" t="s">
        <v>1040</v>
      </c>
      <c r="K30" t="s">
        <v>1041</v>
      </c>
      <c r="L30">
        <v>0</v>
      </c>
      <c r="M30">
        <v>10</v>
      </c>
      <c r="N30">
        <v>346</v>
      </c>
    </row>
    <row r="31" spans="1:14" hidden="1" x14ac:dyDescent="0.25">
      <c r="A31">
        <v>183</v>
      </c>
      <c r="B31" t="s">
        <v>1042</v>
      </c>
      <c r="C31" t="s">
        <v>13</v>
      </c>
      <c r="D31" t="s">
        <v>1043</v>
      </c>
      <c r="E31" t="s">
        <v>316</v>
      </c>
      <c r="F31" t="s">
        <v>533</v>
      </c>
      <c r="G31" t="s">
        <v>317</v>
      </c>
      <c r="H31" t="s">
        <v>2416</v>
      </c>
      <c r="I31" t="s">
        <v>2147</v>
      </c>
      <c r="J31" t="s">
        <v>1044</v>
      </c>
      <c r="K31" t="s">
        <v>1045</v>
      </c>
      <c r="L31">
        <v>0</v>
      </c>
      <c r="M31">
        <v>81</v>
      </c>
      <c r="N31">
        <v>3</v>
      </c>
    </row>
    <row r="32" spans="1:14" hidden="1" x14ac:dyDescent="0.25">
      <c r="A32">
        <v>187</v>
      </c>
      <c r="B32" t="s">
        <v>1061</v>
      </c>
      <c r="C32" t="s">
        <v>13</v>
      </c>
      <c r="D32" t="s">
        <v>1062</v>
      </c>
      <c r="E32" t="s">
        <v>207</v>
      </c>
      <c r="F32" t="s">
        <v>885</v>
      </c>
      <c r="G32" t="s">
        <v>208</v>
      </c>
      <c r="H32" t="s">
        <v>2411</v>
      </c>
      <c r="I32" t="s">
        <v>2153</v>
      </c>
      <c r="J32" t="s">
        <v>1063</v>
      </c>
      <c r="K32" t="s">
        <v>1064</v>
      </c>
      <c r="L32">
        <v>0</v>
      </c>
      <c r="M32">
        <v>21</v>
      </c>
      <c r="N32">
        <v>1062</v>
      </c>
    </row>
    <row r="33" spans="1:14" hidden="1" x14ac:dyDescent="0.25">
      <c r="A33">
        <v>189</v>
      </c>
      <c r="B33" t="s">
        <v>1071</v>
      </c>
      <c r="C33" t="s">
        <v>13</v>
      </c>
      <c r="D33" t="s">
        <v>1072</v>
      </c>
      <c r="E33" t="s">
        <v>15</v>
      </c>
      <c r="F33" t="s">
        <v>775</v>
      </c>
      <c r="G33" t="s">
        <v>17</v>
      </c>
      <c r="H33" t="s">
        <v>2175</v>
      </c>
      <c r="I33" t="s">
        <v>2148</v>
      </c>
      <c r="J33" t="s">
        <v>1073</v>
      </c>
      <c r="K33" t="s">
        <v>1074</v>
      </c>
      <c r="L33">
        <v>0</v>
      </c>
      <c r="M33">
        <v>50</v>
      </c>
      <c r="N33">
        <v>30</v>
      </c>
    </row>
    <row r="34" spans="1:14" hidden="1" x14ac:dyDescent="0.25">
      <c r="A34">
        <v>199</v>
      </c>
      <c r="B34" t="s">
        <v>1111</v>
      </c>
      <c r="C34" t="s">
        <v>13</v>
      </c>
      <c r="D34" t="s">
        <v>1112</v>
      </c>
      <c r="E34" t="s">
        <v>1113</v>
      </c>
      <c r="F34" t="s">
        <v>272</v>
      </c>
      <c r="G34" t="s">
        <v>1114</v>
      </c>
      <c r="H34" t="s">
        <v>2405</v>
      </c>
      <c r="I34" t="s">
        <v>2158</v>
      </c>
      <c r="J34" t="s">
        <v>1115</v>
      </c>
      <c r="K34" t="s">
        <v>1116</v>
      </c>
      <c r="L34">
        <v>0</v>
      </c>
      <c r="M34">
        <v>78</v>
      </c>
      <c r="N34">
        <v>1062</v>
      </c>
    </row>
    <row r="35" spans="1:14" hidden="1" x14ac:dyDescent="0.25">
      <c r="A35">
        <v>208</v>
      </c>
      <c r="B35" t="s">
        <v>1154</v>
      </c>
      <c r="C35" t="s">
        <v>13</v>
      </c>
      <c r="D35" t="s">
        <v>1155</v>
      </c>
      <c r="E35" t="s">
        <v>1156</v>
      </c>
      <c r="F35" t="s">
        <v>272</v>
      </c>
      <c r="G35" t="s">
        <v>1157</v>
      </c>
      <c r="H35" t="s">
        <v>2405</v>
      </c>
      <c r="I35" t="s">
        <v>2158</v>
      </c>
      <c r="J35" t="s">
        <v>1158</v>
      </c>
      <c r="K35" t="s">
        <v>1159</v>
      </c>
      <c r="L35">
        <v>0</v>
      </c>
      <c r="M35">
        <v>12</v>
      </c>
      <c r="N35">
        <v>1062</v>
      </c>
    </row>
    <row r="36" spans="1:14" hidden="1" x14ac:dyDescent="0.25">
      <c r="A36">
        <v>211</v>
      </c>
      <c r="B36" t="s">
        <v>1170</v>
      </c>
      <c r="C36" t="s">
        <v>13</v>
      </c>
      <c r="D36" t="s">
        <v>1171</v>
      </c>
      <c r="E36" t="s">
        <v>57</v>
      </c>
      <c r="F36" t="s">
        <v>272</v>
      </c>
      <c r="G36" t="s">
        <v>288</v>
      </c>
      <c r="H36" t="s">
        <v>2405</v>
      </c>
      <c r="I36" t="s">
        <v>2158</v>
      </c>
      <c r="J36" t="s">
        <v>1172</v>
      </c>
      <c r="K36" t="s">
        <v>1173</v>
      </c>
      <c r="L36">
        <v>0</v>
      </c>
      <c r="M36">
        <v>5</v>
      </c>
      <c r="N36">
        <v>1062</v>
      </c>
    </row>
    <row r="37" spans="1:14" hidden="1" x14ac:dyDescent="0.25">
      <c r="A37">
        <v>213</v>
      </c>
      <c r="B37" t="s">
        <v>1179</v>
      </c>
      <c r="C37" t="s">
        <v>860</v>
      </c>
      <c r="D37" t="s">
        <v>1180</v>
      </c>
      <c r="E37" t="s">
        <v>57</v>
      </c>
      <c r="F37" t="s">
        <v>775</v>
      </c>
      <c r="G37" t="s">
        <v>288</v>
      </c>
      <c r="H37" t="s">
        <v>2175</v>
      </c>
      <c r="I37" t="s">
        <v>2148</v>
      </c>
      <c r="J37" t="s">
        <v>1181</v>
      </c>
      <c r="K37" t="s">
        <v>1182</v>
      </c>
      <c r="L37">
        <v>0</v>
      </c>
      <c r="M37">
        <v>25</v>
      </c>
      <c r="N37">
        <v>88</v>
      </c>
    </row>
    <row r="38" spans="1:14" hidden="1" x14ac:dyDescent="0.25">
      <c r="A38">
        <v>236</v>
      </c>
      <c r="B38" t="s">
        <v>1295</v>
      </c>
      <c r="C38" t="s">
        <v>13</v>
      </c>
      <c r="D38" t="s">
        <v>1296</v>
      </c>
      <c r="E38" t="s">
        <v>128</v>
      </c>
      <c r="F38" t="s">
        <v>624</v>
      </c>
      <c r="G38" t="s">
        <v>130</v>
      </c>
      <c r="H38" t="s">
        <v>2176</v>
      </c>
      <c r="I38" t="s">
        <v>2148</v>
      </c>
      <c r="J38" t="s">
        <v>1297</v>
      </c>
      <c r="K38" t="s">
        <v>1298</v>
      </c>
      <c r="L38">
        <v>0</v>
      </c>
      <c r="M38">
        <v>11</v>
      </c>
      <c r="N38">
        <v>1062</v>
      </c>
    </row>
    <row r="39" spans="1:14" hidden="1" x14ac:dyDescent="0.25">
      <c r="A39">
        <v>237</v>
      </c>
      <c r="B39" t="s">
        <v>1299</v>
      </c>
      <c r="C39" t="s">
        <v>13</v>
      </c>
      <c r="D39" t="s">
        <v>1300</v>
      </c>
      <c r="E39" t="s">
        <v>751</v>
      </c>
      <c r="F39" t="s">
        <v>1301</v>
      </c>
      <c r="G39" t="s">
        <v>752</v>
      </c>
      <c r="H39" t="s">
        <v>2412</v>
      </c>
      <c r="I39" t="s">
        <v>2149</v>
      </c>
      <c r="J39" t="s">
        <v>1303</v>
      </c>
      <c r="K39" t="s">
        <v>1304</v>
      </c>
      <c r="L39">
        <v>0</v>
      </c>
      <c r="M39">
        <v>10</v>
      </c>
      <c r="N39">
        <v>1062</v>
      </c>
    </row>
    <row r="40" spans="1:14" hidden="1" x14ac:dyDescent="0.25">
      <c r="A40">
        <v>239</v>
      </c>
      <c r="B40" t="s">
        <v>1311</v>
      </c>
      <c r="C40" t="s">
        <v>13</v>
      </c>
      <c r="D40" t="s">
        <v>1312</v>
      </c>
      <c r="E40" t="s">
        <v>1313</v>
      </c>
      <c r="F40" t="s">
        <v>1314</v>
      </c>
      <c r="G40" t="s">
        <v>1315</v>
      </c>
      <c r="H40" t="s">
        <v>2256</v>
      </c>
      <c r="I40" t="s">
        <v>2150</v>
      </c>
      <c r="J40" t="s">
        <v>1317</v>
      </c>
      <c r="K40" t="s">
        <v>1318</v>
      </c>
      <c r="L40">
        <v>0</v>
      </c>
      <c r="M40">
        <v>108</v>
      </c>
      <c r="N40">
        <v>3</v>
      </c>
    </row>
    <row r="41" spans="1:14" hidden="1" x14ac:dyDescent="0.25">
      <c r="A41">
        <v>243</v>
      </c>
      <c r="B41" t="s">
        <v>1335</v>
      </c>
      <c r="C41" t="s">
        <v>13</v>
      </c>
      <c r="D41" t="s">
        <v>1336</v>
      </c>
      <c r="E41" t="s">
        <v>518</v>
      </c>
      <c r="F41" t="s">
        <v>300</v>
      </c>
      <c r="G41" t="s">
        <v>518</v>
      </c>
      <c r="H41" t="s">
        <v>2190</v>
      </c>
      <c r="I41" t="s">
        <v>2148</v>
      </c>
      <c r="J41" t="s">
        <v>1337</v>
      </c>
      <c r="K41" t="s">
        <v>1338</v>
      </c>
      <c r="L41">
        <v>0</v>
      </c>
      <c r="M41">
        <v>56</v>
      </c>
      <c r="N41">
        <v>3</v>
      </c>
    </row>
    <row r="42" spans="1:14" hidden="1" x14ac:dyDescent="0.25">
      <c r="A42">
        <v>244</v>
      </c>
      <c r="B42" t="s">
        <v>1339</v>
      </c>
      <c r="C42" t="s">
        <v>13</v>
      </c>
      <c r="D42" t="s">
        <v>1340</v>
      </c>
      <c r="E42" t="s">
        <v>420</v>
      </c>
      <c r="F42" t="s">
        <v>811</v>
      </c>
      <c r="G42" t="s">
        <v>421</v>
      </c>
      <c r="H42" t="s">
        <v>2410</v>
      </c>
      <c r="I42" t="s">
        <v>2150</v>
      </c>
      <c r="J42" t="s">
        <v>1341</v>
      </c>
      <c r="K42" t="s">
        <v>1342</v>
      </c>
      <c r="L42">
        <v>0</v>
      </c>
      <c r="M42">
        <v>315</v>
      </c>
      <c r="N42">
        <v>3</v>
      </c>
    </row>
    <row r="43" spans="1:14" hidden="1" x14ac:dyDescent="0.25">
      <c r="A43">
        <v>253</v>
      </c>
      <c r="B43" t="s">
        <v>1383</v>
      </c>
      <c r="C43" t="s">
        <v>13</v>
      </c>
      <c r="D43" t="s">
        <v>1384</v>
      </c>
      <c r="E43" t="s">
        <v>1385</v>
      </c>
      <c r="F43" t="s">
        <v>300</v>
      </c>
      <c r="G43" t="s">
        <v>1386</v>
      </c>
      <c r="H43" t="s">
        <v>2190</v>
      </c>
      <c r="I43" t="s">
        <v>2148</v>
      </c>
      <c r="J43" t="s">
        <v>1387</v>
      </c>
      <c r="K43" t="s">
        <v>1388</v>
      </c>
      <c r="L43">
        <v>0</v>
      </c>
      <c r="M43">
        <v>13</v>
      </c>
      <c r="N43">
        <v>88</v>
      </c>
    </row>
    <row r="44" spans="1:14" hidden="1" x14ac:dyDescent="0.25">
      <c r="A44">
        <v>256</v>
      </c>
      <c r="B44" t="s">
        <v>1401</v>
      </c>
      <c r="C44" t="s">
        <v>13</v>
      </c>
      <c r="D44" t="s">
        <v>1402</v>
      </c>
      <c r="E44" t="s">
        <v>1403</v>
      </c>
      <c r="F44" t="s">
        <v>414</v>
      </c>
      <c r="G44" t="s">
        <v>1404</v>
      </c>
      <c r="H44" t="s">
        <v>2407</v>
      </c>
      <c r="I44" t="s">
        <v>2158</v>
      </c>
      <c r="J44" t="s">
        <v>1405</v>
      </c>
      <c r="K44" t="s">
        <v>1406</v>
      </c>
      <c r="L44">
        <v>0</v>
      </c>
      <c r="M44">
        <v>602</v>
      </c>
      <c r="N44">
        <v>3</v>
      </c>
    </row>
    <row r="45" spans="1:14" hidden="1" x14ac:dyDescent="0.25">
      <c r="A45">
        <v>264</v>
      </c>
      <c r="B45" t="s">
        <v>1439</v>
      </c>
      <c r="C45" t="s">
        <v>13</v>
      </c>
      <c r="D45" t="s">
        <v>1440</v>
      </c>
      <c r="E45" t="s">
        <v>1441</v>
      </c>
      <c r="F45" t="s">
        <v>89</v>
      </c>
      <c r="G45" t="s">
        <v>1442</v>
      </c>
      <c r="H45" t="s">
        <v>2168</v>
      </c>
      <c r="I45" t="s">
        <v>2158</v>
      </c>
      <c r="J45" t="s">
        <v>1443</v>
      </c>
      <c r="K45" t="s">
        <v>1444</v>
      </c>
      <c r="L45">
        <v>0</v>
      </c>
      <c r="M45">
        <v>9801</v>
      </c>
      <c r="N45">
        <v>88</v>
      </c>
    </row>
    <row r="46" spans="1:14" hidden="1" x14ac:dyDescent="0.25">
      <c r="A46">
        <v>271</v>
      </c>
      <c r="B46" t="s">
        <v>1475</v>
      </c>
      <c r="C46" t="s">
        <v>13</v>
      </c>
      <c r="D46" t="s">
        <v>1476</v>
      </c>
      <c r="E46" t="s">
        <v>263</v>
      </c>
      <c r="F46" t="s">
        <v>533</v>
      </c>
      <c r="G46" t="s">
        <v>265</v>
      </c>
      <c r="H46" t="s">
        <v>2416</v>
      </c>
      <c r="I46" t="s">
        <v>2147</v>
      </c>
      <c r="J46" t="s">
        <v>1477</v>
      </c>
      <c r="K46" t="s">
        <v>1126</v>
      </c>
      <c r="L46">
        <v>0</v>
      </c>
      <c r="M46">
        <v>2</v>
      </c>
      <c r="N46">
        <v>1062</v>
      </c>
    </row>
    <row r="47" spans="1:14" hidden="1" x14ac:dyDescent="0.25">
      <c r="A47">
        <v>278</v>
      </c>
      <c r="B47" t="s">
        <v>1510</v>
      </c>
      <c r="C47" t="s">
        <v>860</v>
      </c>
      <c r="D47" t="s">
        <v>1511</v>
      </c>
      <c r="E47" t="s">
        <v>111</v>
      </c>
      <c r="F47" t="s">
        <v>300</v>
      </c>
      <c r="G47" t="s">
        <v>440</v>
      </c>
      <c r="H47" t="s">
        <v>2190</v>
      </c>
      <c r="I47" t="s">
        <v>2148</v>
      </c>
      <c r="J47" t="s">
        <v>1512</v>
      </c>
      <c r="K47" t="s">
        <v>1513</v>
      </c>
      <c r="L47">
        <v>0</v>
      </c>
      <c r="M47">
        <v>3</v>
      </c>
      <c r="N47">
        <v>0</v>
      </c>
    </row>
    <row r="48" spans="1:14" hidden="1" x14ac:dyDescent="0.25">
      <c r="A48">
        <v>287</v>
      </c>
      <c r="B48" t="s">
        <v>1551</v>
      </c>
      <c r="C48" t="s">
        <v>13</v>
      </c>
      <c r="D48" t="s">
        <v>1552</v>
      </c>
      <c r="E48" t="s">
        <v>1553</v>
      </c>
      <c r="F48" t="s">
        <v>89</v>
      </c>
      <c r="G48" t="s">
        <v>1554</v>
      </c>
      <c r="H48" t="s">
        <v>2168</v>
      </c>
      <c r="I48" t="s">
        <v>2158</v>
      </c>
      <c r="J48" t="s">
        <v>1555</v>
      </c>
      <c r="K48" t="s">
        <v>1556</v>
      </c>
      <c r="L48">
        <v>0</v>
      </c>
      <c r="M48">
        <v>4</v>
      </c>
      <c r="N48">
        <v>88</v>
      </c>
    </row>
    <row r="49" spans="1:14" hidden="1" x14ac:dyDescent="0.25">
      <c r="A49">
        <v>288</v>
      </c>
      <c r="B49" t="s">
        <v>1557</v>
      </c>
      <c r="C49" t="s">
        <v>13</v>
      </c>
      <c r="D49" t="s">
        <v>1558</v>
      </c>
      <c r="E49" t="s">
        <v>1559</v>
      </c>
      <c r="F49" t="s">
        <v>300</v>
      </c>
      <c r="G49" t="s">
        <v>1560</v>
      </c>
      <c r="H49" t="s">
        <v>2190</v>
      </c>
      <c r="I49" t="s">
        <v>2148</v>
      </c>
      <c r="J49" t="s">
        <v>1561</v>
      </c>
      <c r="K49" t="s">
        <v>1562</v>
      </c>
      <c r="L49">
        <v>0</v>
      </c>
      <c r="M49">
        <v>42</v>
      </c>
      <c r="N49">
        <v>88</v>
      </c>
    </row>
    <row r="50" spans="1:14" hidden="1" x14ac:dyDescent="0.25">
      <c r="A50">
        <v>294</v>
      </c>
      <c r="B50" t="s">
        <v>1587</v>
      </c>
      <c r="C50" t="s">
        <v>13</v>
      </c>
      <c r="D50" t="s">
        <v>1588</v>
      </c>
      <c r="E50" t="s">
        <v>1589</v>
      </c>
      <c r="F50" t="s">
        <v>352</v>
      </c>
      <c r="G50" t="s">
        <v>1590</v>
      </c>
      <c r="H50" t="s">
        <v>2406</v>
      </c>
      <c r="I50" t="s">
        <v>2151</v>
      </c>
      <c r="J50" t="s">
        <v>1591</v>
      </c>
      <c r="K50" t="s">
        <v>1592</v>
      </c>
      <c r="L50">
        <v>0</v>
      </c>
      <c r="M50">
        <v>3</v>
      </c>
      <c r="N50">
        <v>364</v>
      </c>
    </row>
    <row r="51" spans="1:14" hidden="1" x14ac:dyDescent="0.25">
      <c r="A51">
        <v>295</v>
      </c>
      <c r="B51" t="s">
        <v>1593</v>
      </c>
      <c r="C51" t="s">
        <v>13</v>
      </c>
      <c r="D51" t="s">
        <v>1594</v>
      </c>
      <c r="E51" t="s">
        <v>1595</v>
      </c>
      <c r="F51" t="s">
        <v>89</v>
      </c>
      <c r="G51" t="s">
        <v>1596</v>
      </c>
      <c r="H51" t="s">
        <v>2168</v>
      </c>
      <c r="I51" t="s">
        <v>2158</v>
      </c>
      <c r="J51" t="s">
        <v>1597</v>
      </c>
      <c r="K51" t="s">
        <v>1598</v>
      </c>
      <c r="L51">
        <v>0</v>
      </c>
      <c r="M51">
        <v>94</v>
      </c>
      <c r="N51">
        <v>88</v>
      </c>
    </row>
    <row r="52" spans="1:14" hidden="1" x14ac:dyDescent="0.25">
      <c r="A52">
        <v>309</v>
      </c>
      <c r="B52" t="s">
        <v>1657</v>
      </c>
      <c r="C52" t="s">
        <v>13</v>
      </c>
      <c r="D52" t="s">
        <v>1658</v>
      </c>
      <c r="E52" t="s">
        <v>1659</v>
      </c>
      <c r="F52" t="s">
        <v>389</v>
      </c>
      <c r="G52" t="s">
        <v>1660</v>
      </c>
      <c r="H52" t="s">
        <v>2408</v>
      </c>
      <c r="I52" t="s">
        <v>2150</v>
      </c>
      <c r="J52" t="s">
        <v>1661</v>
      </c>
      <c r="K52" t="s">
        <v>1662</v>
      </c>
      <c r="L52">
        <v>0</v>
      </c>
      <c r="M52">
        <v>135</v>
      </c>
      <c r="N52">
        <v>330</v>
      </c>
    </row>
    <row r="53" spans="1:14" hidden="1" x14ac:dyDescent="0.25">
      <c r="A53">
        <v>313</v>
      </c>
      <c r="B53" t="s">
        <v>1679</v>
      </c>
      <c r="C53" t="s">
        <v>13</v>
      </c>
      <c r="D53" t="s">
        <v>1680</v>
      </c>
      <c r="E53" t="s">
        <v>506</v>
      </c>
      <c r="F53" t="s">
        <v>811</v>
      </c>
      <c r="G53" t="s">
        <v>507</v>
      </c>
      <c r="H53" t="s">
        <v>2410</v>
      </c>
      <c r="I53" t="s">
        <v>2150</v>
      </c>
      <c r="J53" t="s">
        <v>1681</v>
      </c>
      <c r="K53" t="s">
        <v>1682</v>
      </c>
      <c r="L53">
        <v>0</v>
      </c>
      <c r="M53">
        <v>0</v>
      </c>
      <c r="N53">
        <v>13</v>
      </c>
    </row>
    <row r="54" spans="1:14" hidden="1" x14ac:dyDescent="0.25">
      <c r="A54">
        <v>314</v>
      </c>
      <c r="B54" t="s">
        <v>1683</v>
      </c>
      <c r="C54" t="s">
        <v>860</v>
      </c>
      <c r="D54" t="s">
        <v>1684</v>
      </c>
      <c r="E54" t="s">
        <v>161</v>
      </c>
      <c r="F54" t="s">
        <v>1685</v>
      </c>
      <c r="G54" t="s">
        <v>311</v>
      </c>
      <c r="H54" t="s">
        <v>2296</v>
      </c>
      <c r="I54" t="s">
        <v>2147</v>
      </c>
      <c r="J54" t="s">
        <v>1687</v>
      </c>
      <c r="K54" t="s">
        <v>460</v>
      </c>
      <c r="L54">
        <v>0</v>
      </c>
      <c r="M54">
        <v>0</v>
      </c>
      <c r="N54">
        <v>1062</v>
      </c>
    </row>
    <row r="55" spans="1:14" hidden="1" x14ac:dyDescent="0.25">
      <c r="A55">
        <v>315</v>
      </c>
      <c r="B55" t="s">
        <v>1688</v>
      </c>
      <c r="C55" t="s">
        <v>13</v>
      </c>
      <c r="D55" t="s">
        <v>1689</v>
      </c>
      <c r="E55" t="s">
        <v>1690</v>
      </c>
      <c r="F55" t="s">
        <v>89</v>
      </c>
      <c r="G55" t="s">
        <v>1691</v>
      </c>
      <c r="H55" t="s">
        <v>2168</v>
      </c>
      <c r="I55" t="s">
        <v>2158</v>
      </c>
      <c r="J55" t="s">
        <v>1692</v>
      </c>
      <c r="K55" t="s">
        <v>1693</v>
      </c>
      <c r="L55">
        <v>0</v>
      </c>
      <c r="M55">
        <v>3</v>
      </c>
      <c r="N55">
        <v>282</v>
      </c>
    </row>
    <row r="56" spans="1:14" hidden="1" x14ac:dyDescent="0.25">
      <c r="A56">
        <v>317</v>
      </c>
      <c r="B56" t="s">
        <v>1698</v>
      </c>
      <c r="C56" t="s">
        <v>13</v>
      </c>
      <c r="D56" t="s">
        <v>1699</v>
      </c>
      <c r="E56" t="s">
        <v>1700</v>
      </c>
      <c r="F56" t="s">
        <v>885</v>
      </c>
      <c r="G56" t="s">
        <v>1701</v>
      </c>
      <c r="H56" t="s">
        <v>2411</v>
      </c>
      <c r="I56" t="s">
        <v>2153</v>
      </c>
      <c r="J56" t="s">
        <v>1702</v>
      </c>
      <c r="K56" t="s">
        <v>1703</v>
      </c>
      <c r="L56">
        <v>0</v>
      </c>
      <c r="M56">
        <v>0</v>
      </c>
      <c r="N56">
        <v>88</v>
      </c>
    </row>
    <row r="57" spans="1:14" hidden="1" x14ac:dyDescent="0.25">
      <c r="A57">
        <v>319</v>
      </c>
      <c r="B57" t="s">
        <v>1708</v>
      </c>
      <c r="C57" t="s">
        <v>13</v>
      </c>
      <c r="D57" t="s">
        <v>1709</v>
      </c>
      <c r="E57" t="s">
        <v>73</v>
      </c>
      <c r="F57" t="s">
        <v>414</v>
      </c>
      <c r="G57" t="s">
        <v>765</v>
      </c>
      <c r="H57" t="s">
        <v>2407</v>
      </c>
      <c r="I57" t="s">
        <v>2158</v>
      </c>
      <c r="J57" t="s">
        <v>1710</v>
      </c>
      <c r="K57" t="s">
        <v>1711</v>
      </c>
      <c r="L57">
        <v>0</v>
      </c>
      <c r="M57">
        <v>89</v>
      </c>
      <c r="N57">
        <v>88</v>
      </c>
    </row>
    <row r="58" spans="1:14" hidden="1" x14ac:dyDescent="0.25">
      <c r="A58">
        <v>324</v>
      </c>
      <c r="B58" t="s">
        <v>1729</v>
      </c>
      <c r="C58" t="s">
        <v>13</v>
      </c>
      <c r="D58" t="s">
        <v>1730</v>
      </c>
      <c r="E58" t="s">
        <v>1731</v>
      </c>
      <c r="F58" t="s">
        <v>89</v>
      </c>
      <c r="G58" t="s">
        <v>1732</v>
      </c>
      <c r="H58" t="s">
        <v>2168</v>
      </c>
      <c r="I58" t="s">
        <v>2158</v>
      </c>
      <c r="J58" t="s">
        <v>1733</v>
      </c>
      <c r="K58" t="s">
        <v>1734</v>
      </c>
      <c r="L58">
        <v>0</v>
      </c>
      <c r="M58">
        <v>23</v>
      </c>
      <c r="N58">
        <v>47</v>
      </c>
    </row>
    <row r="59" spans="1:14" hidden="1" x14ac:dyDescent="0.25">
      <c r="A59">
        <v>328</v>
      </c>
      <c r="B59" t="s">
        <v>1748</v>
      </c>
      <c r="C59" t="s">
        <v>860</v>
      </c>
      <c r="D59" t="s">
        <v>1749</v>
      </c>
      <c r="E59" t="s">
        <v>1750</v>
      </c>
      <c r="F59" t="s">
        <v>1685</v>
      </c>
      <c r="G59" t="s">
        <v>1751</v>
      </c>
      <c r="H59" t="s">
        <v>2296</v>
      </c>
      <c r="I59" t="s">
        <v>2147</v>
      </c>
      <c r="J59" t="s">
        <v>1752</v>
      </c>
      <c r="K59" t="s">
        <v>1753</v>
      </c>
      <c r="L59">
        <v>0</v>
      </c>
      <c r="M59">
        <v>0</v>
      </c>
      <c r="N59">
        <v>128</v>
      </c>
    </row>
    <row r="60" spans="1:14" hidden="1" x14ac:dyDescent="0.25">
      <c r="A60">
        <v>330</v>
      </c>
      <c r="B60" t="s">
        <v>1760</v>
      </c>
      <c r="C60" t="s">
        <v>406</v>
      </c>
      <c r="D60" t="s">
        <v>1761</v>
      </c>
      <c r="E60" t="s">
        <v>1762</v>
      </c>
      <c r="F60" t="s">
        <v>624</v>
      </c>
      <c r="G60" t="s">
        <v>1763</v>
      </c>
      <c r="H60" t="s">
        <v>2176</v>
      </c>
      <c r="I60" t="s">
        <v>2148</v>
      </c>
      <c r="J60" t="s">
        <v>1764</v>
      </c>
      <c r="K60" t="s">
        <v>818</v>
      </c>
      <c r="L60">
        <v>0</v>
      </c>
      <c r="M60">
        <v>9801</v>
      </c>
      <c r="N60">
        <v>88</v>
      </c>
    </row>
    <row r="61" spans="1:14" hidden="1" x14ac:dyDescent="0.25">
      <c r="A61">
        <v>335</v>
      </c>
      <c r="B61" t="s">
        <v>1784</v>
      </c>
      <c r="C61" t="s">
        <v>13</v>
      </c>
      <c r="D61" t="s">
        <v>1785</v>
      </c>
      <c r="E61" t="s">
        <v>506</v>
      </c>
      <c r="F61" t="s">
        <v>775</v>
      </c>
      <c r="G61" t="s">
        <v>507</v>
      </c>
      <c r="H61" t="s">
        <v>2175</v>
      </c>
      <c r="I61" t="s">
        <v>2148</v>
      </c>
      <c r="J61" t="s">
        <v>1786</v>
      </c>
      <c r="K61" t="s">
        <v>1787</v>
      </c>
      <c r="L61">
        <v>0</v>
      </c>
      <c r="M61">
        <v>0</v>
      </c>
      <c r="N61">
        <v>30</v>
      </c>
    </row>
    <row r="62" spans="1:14" hidden="1" x14ac:dyDescent="0.25">
      <c r="A62">
        <v>337</v>
      </c>
      <c r="B62" t="s">
        <v>1792</v>
      </c>
      <c r="C62" t="s">
        <v>13</v>
      </c>
      <c r="D62" t="s">
        <v>1793</v>
      </c>
      <c r="E62" t="s">
        <v>1794</v>
      </c>
      <c r="F62" t="s">
        <v>89</v>
      </c>
      <c r="G62" t="s">
        <v>1795</v>
      </c>
      <c r="H62" t="s">
        <v>2168</v>
      </c>
      <c r="I62" t="s">
        <v>2158</v>
      </c>
      <c r="J62" t="s">
        <v>1796</v>
      </c>
      <c r="K62" t="s">
        <v>1797</v>
      </c>
      <c r="L62">
        <v>0</v>
      </c>
      <c r="M62">
        <v>83</v>
      </c>
      <c r="N62">
        <v>1062</v>
      </c>
    </row>
    <row r="63" spans="1:14" hidden="1" x14ac:dyDescent="0.25">
      <c r="A63">
        <v>342</v>
      </c>
      <c r="B63" t="s">
        <v>1818</v>
      </c>
      <c r="C63" t="s">
        <v>860</v>
      </c>
      <c r="D63" t="s">
        <v>1819</v>
      </c>
      <c r="E63" t="s">
        <v>849</v>
      </c>
      <c r="F63" t="s">
        <v>300</v>
      </c>
      <c r="G63" t="s">
        <v>850</v>
      </c>
      <c r="H63" t="s">
        <v>2190</v>
      </c>
      <c r="I63" t="s">
        <v>2148</v>
      </c>
      <c r="J63" t="s">
        <v>1820</v>
      </c>
      <c r="K63" t="s">
        <v>1821</v>
      </c>
      <c r="L63">
        <v>0</v>
      </c>
      <c r="M63">
        <v>7</v>
      </c>
      <c r="N63">
        <v>1062</v>
      </c>
    </row>
    <row r="64" spans="1:14" hidden="1" x14ac:dyDescent="0.25">
      <c r="A64">
        <v>345</v>
      </c>
      <c r="B64" t="s">
        <v>1832</v>
      </c>
      <c r="C64" t="s">
        <v>13</v>
      </c>
      <c r="D64" t="s">
        <v>1833</v>
      </c>
      <c r="E64" t="s">
        <v>1834</v>
      </c>
      <c r="F64" t="s">
        <v>1301</v>
      </c>
      <c r="G64" t="s">
        <v>1835</v>
      </c>
      <c r="H64" t="s">
        <v>2412</v>
      </c>
      <c r="I64" t="s">
        <v>2149</v>
      </c>
      <c r="J64" t="s">
        <v>1836</v>
      </c>
      <c r="K64" t="s">
        <v>1837</v>
      </c>
      <c r="L64">
        <v>0</v>
      </c>
      <c r="M64">
        <v>61</v>
      </c>
      <c r="N64">
        <v>91</v>
      </c>
    </row>
    <row r="65" spans="1:14" hidden="1" x14ac:dyDescent="0.25">
      <c r="A65">
        <v>346</v>
      </c>
      <c r="B65" t="s">
        <v>1838</v>
      </c>
      <c r="C65" t="s">
        <v>13</v>
      </c>
      <c r="D65" t="s">
        <v>1839</v>
      </c>
      <c r="E65" t="s">
        <v>825</v>
      </c>
      <c r="F65" t="s">
        <v>885</v>
      </c>
      <c r="G65" t="s">
        <v>827</v>
      </c>
      <c r="H65" t="s">
        <v>2411</v>
      </c>
      <c r="I65" t="s">
        <v>2153</v>
      </c>
      <c r="J65" t="s">
        <v>1840</v>
      </c>
      <c r="K65" t="s">
        <v>492</v>
      </c>
      <c r="L65">
        <v>0</v>
      </c>
      <c r="M65">
        <v>0</v>
      </c>
      <c r="N65">
        <v>88</v>
      </c>
    </row>
    <row r="66" spans="1:14" hidden="1" x14ac:dyDescent="0.25">
      <c r="A66">
        <v>360</v>
      </c>
      <c r="B66" t="s">
        <v>1903</v>
      </c>
      <c r="C66" t="s">
        <v>13</v>
      </c>
      <c r="D66" t="s">
        <v>1904</v>
      </c>
      <c r="E66" t="s">
        <v>176</v>
      </c>
      <c r="F66" t="s">
        <v>624</v>
      </c>
      <c r="G66" t="s">
        <v>178</v>
      </c>
      <c r="H66" t="s">
        <v>2176</v>
      </c>
      <c r="I66" t="s">
        <v>2148</v>
      </c>
      <c r="J66" t="s">
        <v>1905</v>
      </c>
      <c r="K66" t="s">
        <v>1906</v>
      </c>
      <c r="L66">
        <v>0</v>
      </c>
      <c r="M66">
        <v>17</v>
      </c>
      <c r="N66">
        <v>296</v>
      </c>
    </row>
    <row r="67" spans="1:14" hidden="1" x14ac:dyDescent="0.25">
      <c r="A67">
        <v>365</v>
      </c>
      <c r="B67" t="s">
        <v>1927</v>
      </c>
      <c r="C67" t="s">
        <v>13</v>
      </c>
      <c r="D67" t="s">
        <v>1928</v>
      </c>
      <c r="E67" t="s">
        <v>1929</v>
      </c>
      <c r="F67" t="s">
        <v>89</v>
      </c>
      <c r="G67" t="s">
        <v>1930</v>
      </c>
      <c r="H67" t="s">
        <v>2168</v>
      </c>
      <c r="I67" t="s">
        <v>2158</v>
      </c>
      <c r="J67" t="s">
        <v>1931</v>
      </c>
      <c r="K67" t="s">
        <v>1932</v>
      </c>
      <c r="L67">
        <v>0</v>
      </c>
      <c r="M67">
        <v>35</v>
      </c>
      <c r="N67">
        <v>88</v>
      </c>
    </row>
    <row r="68" spans="1:14" hidden="1" x14ac:dyDescent="0.25">
      <c r="A68">
        <v>366</v>
      </c>
      <c r="B68" t="s">
        <v>1933</v>
      </c>
      <c r="C68" t="s">
        <v>13</v>
      </c>
      <c r="D68" t="s">
        <v>1934</v>
      </c>
      <c r="E68" t="s">
        <v>1935</v>
      </c>
      <c r="F68" t="s">
        <v>885</v>
      </c>
      <c r="G68" t="s">
        <v>1936</v>
      </c>
      <c r="H68" t="s">
        <v>2411</v>
      </c>
      <c r="I68" t="s">
        <v>2153</v>
      </c>
      <c r="J68" t="s">
        <v>1937</v>
      </c>
      <c r="K68" t="s">
        <v>1938</v>
      </c>
      <c r="L68">
        <v>0</v>
      </c>
      <c r="M68">
        <v>19</v>
      </c>
      <c r="N68">
        <v>1062</v>
      </c>
    </row>
    <row r="69" spans="1:14" hidden="1" x14ac:dyDescent="0.25">
      <c r="A69">
        <v>381</v>
      </c>
      <c r="B69" t="s">
        <v>2005</v>
      </c>
      <c r="C69" t="s">
        <v>860</v>
      </c>
      <c r="D69" t="s">
        <v>2006</v>
      </c>
      <c r="E69" t="s">
        <v>136</v>
      </c>
      <c r="F69" t="s">
        <v>2007</v>
      </c>
      <c r="G69" t="s">
        <v>138</v>
      </c>
      <c r="H69" t="s">
        <v>2279</v>
      </c>
      <c r="I69" t="s">
        <v>2148</v>
      </c>
      <c r="J69" t="s">
        <v>2009</v>
      </c>
      <c r="K69" t="s">
        <v>2010</v>
      </c>
      <c r="L69">
        <v>0</v>
      </c>
      <c r="M69">
        <v>0</v>
      </c>
      <c r="N69">
        <v>64</v>
      </c>
    </row>
    <row r="70" spans="1:14" hidden="1" x14ac:dyDescent="0.25">
      <c r="A70">
        <v>382</v>
      </c>
      <c r="B70" t="s">
        <v>2011</v>
      </c>
      <c r="C70" t="s">
        <v>13</v>
      </c>
      <c r="D70" t="s">
        <v>2012</v>
      </c>
      <c r="E70" t="s">
        <v>263</v>
      </c>
      <c r="F70" t="s">
        <v>89</v>
      </c>
      <c r="G70" t="s">
        <v>265</v>
      </c>
      <c r="H70" t="s">
        <v>2168</v>
      </c>
      <c r="I70" t="s">
        <v>2158</v>
      </c>
      <c r="J70" t="s">
        <v>2013</v>
      </c>
      <c r="K70" t="s">
        <v>2014</v>
      </c>
      <c r="L70">
        <v>0</v>
      </c>
      <c r="M70">
        <v>11</v>
      </c>
      <c r="N70">
        <v>1062</v>
      </c>
    </row>
    <row r="71" spans="1:14" hidden="1" x14ac:dyDescent="0.25">
      <c r="A71">
        <v>384</v>
      </c>
      <c r="B71" t="s">
        <v>2019</v>
      </c>
      <c r="C71" t="s">
        <v>13</v>
      </c>
      <c r="D71" t="s">
        <v>2020</v>
      </c>
      <c r="E71" t="s">
        <v>73</v>
      </c>
      <c r="F71" t="s">
        <v>775</v>
      </c>
      <c r="G71" t="s">
        <v>765</v>
      </c>
      <c r="H71" t="s">
        <v>2175</v>
      </c>
      <c r="I71" t="s">
        <v>2148</v>
      </c>
      <c r="J71" t="s">
        <v>2021</v>
      </c>
      <c r="K71" t="s">
        <v>2022</v>
      </c>
      <c r="L71">
        <v>0</v>
      </c>
      <c r="M71">
        <v>9801</v>
      </c>
      <c r="N71">
        <v>3</v>
      </c>
    </row>
    <row r="72" spans="1:14" hidden="1" x14ac:dyDescent="0.25">
      <c r="A72">
        <v>387</v>
      </c>
      <c r="B72" t="s">
        <v>2031</v>
      </c>
      <c r="C72" t="s">
        <v>13</v>
      </c>
      <c r="D72" t="s">
        <v>2032</v>
      </c>
      <c r="E72" t="s">
        <v>73</v>
      </c>
      <c r="F72" t="s">
        <v>414</v>
      </c>
      <c r="G72" t="s">
        <v>765</v>
      </c>
      <c r="H72" t="s">
        <v>2407</v>
      </c>
      <c r="I72" t="s">
        <v>2158</v>
      </c>
      <c r="J72" t="s">
        <v>2033</v>
      </c>
      <c r="K72" t="s">
        <v>2034</v>
      </c>
      <c r="L72">
        <v>0</v>
      </c>
      <c r="M72">
        <v>9801</v>
      </c>
      <c r="N72">
        <v>56</v>
      </c>
    </row>
    <row r="73" spans="1:14" hidden="1" x14ac:dyDescent="0.25">
      <c r="A73">
        <v>389</v>
      </c>
      <c r="B73" t="s">
        <v>2039</v>
      </c>
      <c r="C73" t="s">
        <v>13</v>
      </c>
      <c r="D73" t="s">
        <v>2040</v>
      </c>
      <c r="E73" t="s">
        <v>144</v>
      </c>
      <c r="F73" t="s">
        <v>2041</v>
      </c>
      <c r="G73" t="s">
        <v>146</v>
      </c>
      <c r="H73" t="s">
        <v>2413</v>
      </c>
      <c r="I73" t="s">
        <v>2152</v>
      </c>
      <c r="J73" t="s">
        <v>2043</v>
      </c>
      <c r="K73" t="s">
        <v>734</v>
      </c>
      <c r="L73">
        <v>0</v>
      </c>
      <c r="M73">
        <v>9801</v>
      </c>
      <c r="N73">
        <v>88</v>
      </c>
    </row>
    <row r="74" spans="1:14" hidden="1" x14ac:dyDescent="0.25">
      <c r="A74">
        <v>390</v>
      </c>
      <c r="B74" t="s">
        <v>2044</v>
      </c>
      <c r="C74" t="s">
        <v>13</v>
      </c>
      <c r="D74" t="s">
        <v>2045</v>
      </c>
      <c r="E74" t="s">
        <v>420</v>
      </c>
      <c r="F74" t="s">
        <v>414</v>
      </c>
      <c r="G74" t="s">
        <v>421</v>
      </c>
      <c r="H74" t="s">
        <v>2407</v>
      </c>
      <c r="I74" t="s">
        <v>2158</v>
      </c>
      <c r="J74" t="s">
        <v>2046</v>
      </c>
      <c r="K74" t="s">
        <v>2047</v>
      </c>
      <c r="L74">
        <v>0</v>
      </c>
      <c r="M74">
        <v>71</v>
      </c>
      <c r="N74">
        <v>88</v>
      </c>
    </row>
    <row r="75" spans="1:14" x14ac:dyDescent="0.25">
      <c r="A75">
        <v>397</v>
      </c>
      <c r="B75" t="s">
        <v>2074</v>
      </c>
      <c r="C75" t="s">
        <v>860</v>
      </c>
      <c r="D75" t="s">
        <v>2075</v>
      </c>
      <c r="E75" t="s">
        <v>656</v>
      </c>
      <c r="F75" t="s">
        <v>862</v>
      </c>
      <c r="G75" t="s">
        <v>657</v>
      </c>
      <c r="H75" t="s">
        <v>2415</v>
      </c>
      <c r="I75" t="s">
        <v>2147</v>
      </c>
      <c r="J75" t="s">
        <v>2076</v>
      </c>
      <c r="K75" t="s">
        <v>2077</v>
      </c>
      <c r="L75">
        <v>0</v>
      </c>
      <c r="M75">
        <v>48</v>
      </c>
      <c r="N75">
        <v>167</v>
      </c>
    </row>
    <row r="76" spans="1:14" hidden="1" x14ac:dyDescent="0.25">
      <c r="A76">
        <v>398</v>
      </c>
      <c r="B76" t="s">
        <v>2078</v>
      </c>
      <c r="C76" t="s">
        <v>860</v>
      </c>
      <c r="D76" t="s">
        <v>2079</v>
      </c>
      <c r="E76" t="s">
        <v>144</v>
      </c>
      <c r="F76" t="s">
        <v>2080</v>
      </c>
      <c r="G76" t="s">
        <v>146</v>
      </c>
      <c r="H76" t="s">
        <v>2414</v>
      </c>
      <c r="I76" t="s">
        <v>2147</v>
      </c>
      <c r="J76" t="s">
        <v>2082</v>
      </c>
      <c r="K76" t="s">
        <v>2083</v>
      </c>
      <c r="L76">
        <v>0</v>
      </c>
      <c r="M76">
        <v>19</v>
      </c>
      <c r="N76">
        <v>88</v>
      </c>
    </row>
    <row r="77" spans="1:14" hidden="1" x14ac:dyDescent="0.25">
      <c r="A77">
        <v>404</v>
      </c>
      <c r="B77" t="s">
        <v>2105</v>
      </c>
      <c r="C77" t="s">
        <v>13</v>
      </c>
      <c r="D77" t="s">
        <v>2106</v>
      </c>
      <c r="E77" t="s">
        <v>279</v>
      </c>
      <c r="F77" t="s">
        <v>89</v>
      </c>
      <c r="G77" t="s">
        <v>281</v>
      </c>
      <c r="H77" t="s">
        <v>2168</v>
      </c>
      <c r="I77" t="s">
        <v>2158</v>
      </c>
      <c r="J77" t="s">
        <v>2107</v>
      </c>
      <c r="K77" t="s">
        <v>2108</v>
      </c>
      <c r="L77">
        <v>0</v>
      </c>
      <c r="M77">
        <v>90</v>
      </c>
      <c r="N77">
        <v>1062</v>
      </c>
    </row>
    <row r="78" spans="1:14" hidden="1" x14ac:dyDescent="0.25">
      <c r="A78">
        <v>412</v>
      </c>
      <c r="B78" t="s">
        <v>2141</v>
      </c>
      <c r="C78" t="s">
        <v>13</v>
      </c>
      <c r="D78" t="s">
        <v>2142</v>
      </c>
      <c r="E78" t="s">
        <v>279</v>
      </c>
      <c r="F78" t="s">
        <v>624</v>
      </c>
      <c r="G78" t="s">
        <v>281</v>
      </c>
      <c r="H78" t="s">
        <v>2176</v>
      </c>
      <c r="I78" t="s">
        <v>2148</v>
      </c>
      <c r="J78" t="s">
        <v>2143</v>
      </c>
      <c r="K78" t="s">
        <v>2144</v>
      </c>
      <c r="L78">
        <v>0</v>
      </c>
      <c r="M78">
        <v>5</v>
      </c>
      <c r="N78">
        <v>88</v>
      </c>
    </row>
    <row r="82" spans="1:2" x14ac:dyDescent="0.25">
      <c r="A82" t="s">
        <v>2159</v>
      </c>
      <c r="B82" s="1">
        <f>77/413</f>
        <v>0.1864406779661017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3" sqref="D13"/>
    </sheetView>
  </sheetViews>
  <sheetFormatPr defaultRowHeight="15" x14ac:dyDescent="0.25"/>
  <cols>
    <col min="1" max="1" width="48.28515625" customWidth="1"/>
    <col min="2" max="2" width="28" customWidth="1"/>
    <col min="3" max="3" width="21.140625" bestFit="1" customWidth="1"/>
    <col min="4" max="4" width="31.85546875" bestFit="1" customWidth="1"/>
    <col min="5" max="5" width="7.42578125" bestFit="1" customWidth="1"/>
    <col min="6" max="6" width="8.5703125" bestFit="1" customWidth="1"/>
    <col min="7" max="7" width="9.42578125" bestFit="1" customWidth="1"/>
  </cols>
  <sheetData>
    <row r="1" spans="1:7" x14ac:dyDescent="0.25">
      <c r="A1" t="s">
        <v>2750</v>
      </c>
      <c r="B1" t="s">
        <v>2751</v>
      </c>
      <c r="C1" t="s">
        <v>2756</v>
      </c>
      <c r="D1" t="s">
        <v>2752</v>
      </c>
      <c r="E1" t="s">
        <v>2753</v>
      </c>
      <c r="F1" t="s">
        <v>2754</v>
      </c>
      <c r="G1" t="s">
        <v>2755</v>
      </c>
    </row>
    <row r="2" spans="1:7" x14ac:dyDescent="0.25">
      <c r="A2" t="s">
        <v>2417</v>
      </c>
      <c r="B2" t="s">
        <v>2418</v>
      </c>
      <c r="C2" t="s">
        <v>2419</v>
      </c>
      <c r="D2" t="s">
        <v>2420</v>
      </c>
      <c r="E2">
        <v>0</v>
      </c>
      <c r="F2">
        <v>0</v>
      </c>
      <c r="G2">
        <v>0</v>
      </c>
    </row>
    <row r="3" spans="1:7" x14ac:dyDescent="0.25">
      <c r="A3" t="s">
        <v>2421</v>
      </c>
      <c r="B3" t="s">
        <v>2422</v>
      </c>
      <c r="C3" t="s">
        <v>2423</v>
      </c>
      <c r="D3" t="s">
        <v>2424</v>
      </c>
      <c r="E3">
        <v>0</v>
      </c>
      <c r="F3">
        <v>1</v>
      </c>
      <c r="G3">
        <v>0</v>
      </c>
    </row>
    <row r="4" spans="1:7" x14ac:dyDescent="0.25">
      <c r="A4" t="s">
        <v>2425</v>
      </c>
      <c r="B4" t="s">
        <v>2426</v>
      </c>
      <c r="C4" t="s">
        <v>2427</v>
      </c>
      <c r="D4" t="s">
        <v>2428</v>
      </c>
      <c r="E4">
        <v>0</v>
      </c>
      <c r="F4">
        <v>10</v>
      </c>
      <c r="G4">
        <v>0</v>
      </c>
    </row>
    <row r="5" spans="1:7" x14ac:dyDescent="0.25">
      <c r="A5" t="s">
        <v>2429</v>
      </c>
      <c r="B5" t="s">
        <v>2430</v>
      </c>
      <c r="C5" t="s">
        <v>2427</v>
      </c>
      <c r="D5" t="s">
        <v>2431</v>
      </c>
      <c r="E5">
        <v>0</v>
      </c>
      <c r="F5">
        <v>2</v>
      </c>
      <c r="G5">
        <v>0</v>
      </c>
    </row>
    <row r="6" spans="1:7" x14ac:dyDescent="0.25">
      <c r="A6" t="s">
        <v>2432</v>
      </c>
      <c r="B6" t="s">
        <v>2433</v>
      </c>
      <c r="C6" t="s">
        <v>2434</v>
      </c>
      <c r="D6" t="s">
        <v>2435</v>
      </c>
      <c r="E6">
        <v>0</v>
      </c>
      <c r="F6">
        <v>2</v>
      </c>
      <c r="G6">
        <v>64</v>
      </c>
    </row>
    <row r="7" spans="1:7" x14ac:dyDescent="0.25">
      <c r="A7" t="s">
        <v>2436</v>
      </c>
      <c r="B7" t="s">
        <v>2437</v>
      </c>
      <c r="C7" t="s">
        <v>2438</v>
      </c>
      <c r="D7" t="s">
        <v>2439</v>
      </c>
      <c r="E7">
        <v>0</v>
      </c>
      <c r="F7">
        <v>1732</v>
      </c>
      <c r="G7">
        <v>174</v>
      </c>
    </row>
    <row r="8" spans="1:7" x14ac:dyDescent="0.25">
      <c r="A8" t="s">
        <v>2440</v>
      </c>
      <c r="B8" t="s">
        <v>2441</v>
      </c>
      <c r="C8" t="s">
        <v>2442</v>
      </c>
      <c r="D8" t="s">
        <v>2443</v>
      </c>
      <c r="E8">
        <v>0</v>
      </c>
      <c r="F8">
        <v>82</v>
      </c>
      <c r="G8">
        <v>0</v>
      </c>
    </row>
    <row r="9" spans="1:7" x14ac:dyDescent="0.25">
      <c r="A9" t="s">
        <v>2444</v>
      </c>
      <c r="B9" t="s">
        <v>2445</v>
      </c>
      <c r="C9" t="s">
        <v>2446</v>
      </c>
      <c r="D9" t="s">
        <v>2447</v>
      </c>
      <c r="E9">
        <v>0</v>
      </c>
      <c r="F9">
        <v>0</v>
      </c>
      <c r="G9">
        <v>0</v>
      </c>
    </row>
    <row r="10" spans="1:7" x14ac:dyDescent="0.25">
      <c r="A10" t="s">
        <v>2448</v>
      </c>
      <c r="B10" t="s">
        <v>2449</v>
      </c>
      <c r="C10" t="s">
        <v>2450</v>
      </c>
      <c r="D10" t="s">
        <v>2451</v>
      </c>
      <c r="E10">
        <v>0</v>
      </c>
      <c r="F10">
        <v>20</v>
      </c>
      <c r="G10">
        <v>0</v>
      </c>
    </row>
    <row r="11" spans="1:7" x14ac:dyDescent="0.25">
      <c r="A11" t="s">
        <v>2452</v>
      </c>
      <c r="B11" t="s">
        <v>2453</v>
      </c>
      <c r="C11" t="s">
        <v>2454</v>
      </c>
      <c r="D11" t="s">
        <v>2455</v>
      </c>
      <c r="E11">
        <v>0</v>
      </c>
      <c r="F11">
        <v>302</v>
      </c>
      <c r="G11">
        <v>10</v>
      </c>
    </row>
    <row r="12" spans="1:7" x14ac:dyDescent="0.25">
      <c r="A12" t="s">
        <v>2456</v>
      </c>
      <c r="B12" t="s">
        <v>2457</v>
      </c>
      <c r="C12" t="s">
        <v>2458</v>
      </c>
      <c r="D12" t="s">
        <v>2459</v>
      </c>
      <c r="E12">
        <v>0</v>
      </c>
      <c r="F12">
        <v>12</v>
      </c>
      <c r="G12">
        <v>2</v>
      </c>
    </row>
    <row r="13" spans="1:7" x14ac:dyDescent="0.25">
      <c r="A13" t="s">
        <v>2460</v>
      </c>
      <c r="B13" t="s">
        <v>2461</v>
      </c>
      <c r="C13" t="s">
        <v>2462</v>
      </c>
      <c r="D13" t="s">
        <v>2463</v>
      </c>
      <c r="E13">
        <v>0</v>
      </c>
      <c r="F13">
        <v>8</v>
      </c>
      <c r="G13">
        <v>2</v>
      </c>
    </row>
    <row r="14" spans="1:7" x14ac:dyDescent="0.25">
      <c r="A14" t="s">
        <v>2464</v>
      </c>
      <c r="B14" t="s">
        <v>2465</v>
      </c>
      <c r="C14" t="s">
        <v>2462</v>
      </c>
      <c r="D14" t="s">
        <v>2466</v>
      </c>
      <c r="E14">
        <v>0</v>
      </c>
      <c r="F14">
        <v>2</v>
      </c>
      <c r="G14">
        <v>0</v>
      </c>
    </row>
    <row r="15" spans="1:7" x14ac:dyDescent="0.25">
      <c r="A15" t="s">
        <v>2467</v>
      </c>
      <c r="B15" t="s">
        <v>2468</v>
      </c>
      <c r="C15" t="s">
        <v>2462</v>
      </c>
      <c r="D15" t="s">
        <v>2469</v>
      </c>
      <c r="E15">
        <v>0</v>
      </c>
      <c r="F15">
        <v>50</v>
      </c>
      <c r="G15">
        <v>20</v>
      </c>
    </row>
    <row r="16" spans="1:7" x14ac:dyDescent="0.25">
      <c r="A16" t="s">
        <v>2470</v>
      </c>
      <c r="B16" t="s">
        <v>2471</v>
      </c>
      <c r="C16" t="s">
        <v>2462</v>
      </c>
      <c r="D16" t="s">
        <v>2472</v>
      </c>
      <c r="E16">
        <v>0</v>
      </c>
      <c r="F16">
        <v>362</v>
      </c>
      <c r="G16">
        <v>308</v>
      </c>
    </row>
    <row r="17" spans="1:7" x14ac:dyDescent="0.25">
      <c r="A17" t="s">
        <v>2473</v>
      </c>
      <c r="B17" t="s">
        <v>2474</v>
      </c>
      <c r="C17" t="s">
        <v>2462</v>
      </c>
      <c r="D17" t="s">
        <v>2475</v>
      </c>
      <c r="E17">
        <v>0</v>
      </c>
      <c r="F17">
        <v>0</v>
      </c>
      <c r="G17">
        <v>0</v>
      </c>
    </row>
    <row r="18" spans="1:7" x14ac:dyDescent="0.25">
      <c r="A18" t="s">
        <v>2476</v>
      </c>
      <c r="B18" t="s">
        <v>2477</v>
      </c>
      <c r="C18" t="s">
        <v>2478</v>
      </c>
      <c r="D18" t="s">
        <v>2479</v>
      </c>
      <c r="E18">
        <v>0</v>
      </c>
      <c r="F18">
        <v>1</v>
      </c>
      <c r="G18">
        <v>0</v>
      </c>
    </row>
    <row r="19" spans="1:7" x14ac:dyDescent="0.25">
      <c r="A19" t="s">
        <v>2480</v>
      </c>
      <c r="B19" t="s">
        <v>2481</v>
      </c>
      <c r="C19" t="s">
        <v>2482</v>
      </c>
      <c r="D19" t="s">
        <v>2483</v>
      </c>
      <c r="E19">
        <v>0</v>
      </c>
      <c r="F19">
        <v>13</v>
      </c>
      <c r="G19">
        <v>0</v>
      </c>
    </row>
    <row r="20" spans="1:7" x14ac:dyDescent="0.25">
      <c r="A20" t="s">
        <v>2484</v>
      </c>
      <c r="B20" t="s">
        <v>2485</v>
      </c>
      <c r="C20" t="s">
        <v>2427</v>
      </c>
      <c r="D20" t="s">
        <v>2486</v>
      </c>
      <c r="E20">
        <v>0</v>
      </c>
      <c r="F20">
        <v>101</v>
      </c>
      <c r="G20">
        <v>22</v>
      </c>
    </row>
    <row r="21" spans="1:7" x14ac:dyDescent="0.25">
      <c r="A21" t="s">
        <v>2487</v>
      </c>
      <c r="B21" t="s">
        <v>2488</v>
      </c>
      <c r="C21" t="s">
        <v>2489</v>
      </c>
      <c r="D21" t="s">
        <v>2490</v>
      </c>
      <c r="E21">
        <v>0</v>
      </c>
      <c r="F21">
        <v>0</v>
      </c>
      <c r="G21">
        <v>0</v>
      </c>
    </row>
    <row r="22" spans="1:7" x14ac:dyDescent="0.25">
      <c r="A22" t="s">
        <v>2491</v>
      </c>
      <c r="B22" t="s">
        <v>2492</v>
      </c>
      <c r="C22" t="s">
        <v>2493</v>
      </c>
      <c r="D22" t="s">
        <v>2494</v>
      </c>
      <c r="E22">
        <v>0</v>
      </c>
      <c r="F22">
        <v>0</v>
      </c>
      <c r="G22">
        <v>0</v>
      </c>
    </row>
    <row r="23" spans="1:7" x14ac:dyDescent="0.25">
      <c r="A23" t="s">
        <v>2495</v>
      </c>
      <c r="B23" t="s">
        <v>2496</v>
      </c>
      <c r="C23" t="s">
        <v>2493</v>
      </c>
      <c r="D23" t="s">
        <v>2497</v>
      </c>
      <c r="E23">
        <v>0</v>
      </c>
      <c r="F23">
        <v>5</v>
      </c>
      <c r="G23">
        <v>5</v>
      </c>
    </row>
    <row r="24" spans="1:7" x14ac:dyDescent="0.25">
      <c r="A24" t="s">
        <v>2498</v>
      </c>
      <c r="B24" t="s">
        <v>2499</v>
      </c>
      <c r="C24" t="s">
        <v>2493</v>
      </c>
      <c r="D24" t="s">
        <v>2500</v>
      </c>
      <c r="E24">
        <v>0</v>
      </c>
      <c r="F24">
        <v>2</v>
      </c>
      <c r="G24">
        <v>0</v>
      </c>
    </row>
    <row r="25" spans="1:7" x14ac:dyDescent="0.25">
      <c r="A25" t="s">
        <v>2501</v>
      </c>
      <c r="B25" t="s">
        <v>2502</v>
      </c>
      <c r="C25" t="s">
        <v>2493</v>
      </c>
      <c r="D25" t="s">
        <v>2503</v>
      </c>
      <c r="E25">
        <v>0</v>
      </c>
      <c r="F25">
        <v>2</v>
      </c>
      <c r="G25">
        <v>0</v>
      </c>
    </row>
    <row r="26" spans="1:7" x14ac:dyDescent="0.25">
      <c r="A26" t="s">
        <v>2504</v>
      </c>
      <c r="B26" t="s">
        <v>2505</v>
      </c>
      <c r="C26" t="s">
        <v>2493</v>
      </c>
      <c r="D26" t="s">
        <v>2506</v>
      </c>
      <c r="E26">
        <v>0</v>
      </c>
      <c r="F26">
        <v>16</v>
      </c>
      <c r="G26">
        <v>116</v>
      </c>
    </row>
    <row r="27" spans="1:7" x14ac:dyDescent="0.25">
      <c r="A27" t="s">
        <v>2507</v>
      </c>
      <c r="B27" t="s">
        <v>2508</v>
      </c>
      <c r="C27" t="s">
        <v>2493</v>
      </c>
      <c r="D27" t="s">
        <v>2509</v>
      </c>
      <c r="E27">
        <v>0</v>
      </c>
      <c r="F27">
        <v>4</v>
      </c>
      <c r="G27">
        <v>0</v>
      </c>
    </row>
    <row r="28" spans="1:7" x14ac:dyDescent="0.25">
      <c r="A28" t="s">
        <v>2510</v>
      </c>
      <c r="B28" t="s">
        <v>2511</v>
      </c>
      <c r="C28" t="s">
        <v>2493</v>
      </c>
      <c r="D28" t="s">
        <v>2512</v>
      </c>
      <c r="E28">
        <v>0</v>
      </c>
      <c r="F28">
        <v>1</v>
      </c>
      <c r="G28">
        <v>0</v>
      </c>
    </row>
    <row r="29" spans="1:7" x14ac:dyDescent="0.25">
      <c r="A29" t="s">
        <v>2513</v>
      </c>
      <c r="B29" t="s">
        <v>2514</v>
      </c>
      <c r="C29" t="s">
        <v>2493</v>
      </c>
      <c r="D29" t="s">
        <v>2515</v>
      </c>
      <c r="E29">
        <v>0</v>
      </c>
      <c r="F29">
        <v>310</v>
      </c>
      <c r="G29">
        <v>439</v>
      </c>
    </row>
    <row r="30" spans="1:7" x14ac:dyDescent="0.25">
      <c r="A30" t="s">
        <v>2516</v>
      </c>
      <c r="B30" t="s">
        <v>2517</v>
      </c>
      <c r="C30" t="s">
        <v>2518</v>
      </c>
      <c r="D30" t="s">
        <v>2519</v>
      </c>
      <c r="E30">
        <v>0</v>
      </c>
      <c r="F30">
        <v>0</v>
      </c>
      <c r="G30">
        <v>0</v>
      </c>
    </row>
    <row r="31" spans="1:7" x14ac:dyDescent="0.25">
      <c r="A31" t="s">
        <v>2520</v>
      </c>
      <c r="B31" t="s">
        <v>2521</v>
      </c>
      <c r="C31" t="s">
        <v>2462</v>
      </c>
      <c r="D31" t="s">
        <v>2522</v>
      </c>
      <c r="E31">
        <v>0</v>
      </c>
      <c r="F31">
        <v>7</v>
      </c>
      <c r="G31">
        <v>0</v>
      </c>
    </row>
    <row r="32" spans="1:7" x14ac:dyDescent="0.25">
      <c r="A32" t="s">
        <v>2523</v>
      </c>
      <c r="B32" t="s">
        <v>2524</v>
      </c>
      <c r="C32" t="s">
        <v>2462</v>
      </c>
      <c r="D32" t="s">
        <v>2525</v>
      </c>
      <c r="E32">
        <v>0</v>
      </c>
      <c r="F32">
        <v>56</v>
      </c>
      <c r="G32">
        <v>0</v>
      </c>
    </row>
    <row r="33" spans="1:7" x14ac:dyDescent="0.25">
      <c r="A33" t="s">
        <v>2526</v>
      </c>
      <c r="B33" t="s">
        <v>2527</v>
      </c>
      <c r="C33" t="s">
        <v>2462</v>
      </c>
      <c r="D33" t="s">
        <v>2528</v>
      </c>
      <c r="E33">
        <v>0</v>
      </c>
      <c r="F33">
        <v>55</v>
      </c>
      <c r="G33">
        <v>0</v>
      </c>
    </row>
    <row r="34" spans="1:7" x14ac:dyDescent="0.25">
      <c r="A34" t="s">
        <v>2529</v>
      </c>
      <c r="B34" t="s">
        <v>2530</v>
      </c>
      <c r="C34" t="s">
        <v>2462</v>
      </c>
      <c r="D34" t="s">
        <v>2531</v>
      </c>
      <c r="E34">
        <v>0</v>
      </c>
      <c r="F34">
        <v>414</v>
      </c>
      <c r="G34">
        <v>0</v>
      </c>
    </row>
    <row r="35" spans="1:7" x14ac:dyDescent="0.25">
      <c r="A35" t="s">
        <v>2532</v>
      </c>
      <c r="B35" t="s">
        <v>2533</v>
      </c>
      <c r="C35" t="s">
        <v>2462</v>
      </c>
      <c r="D35" t="s">
        <v>2534</v>
      </c>
      <c r="E35">
        <v>0</v>
      </c>
      <c r="F35">
        <v>231</v>
      </c>
      <c r="G35">
        <v>1</v>
      </c>
    </row>
    <row r="36" spans="1:7" x14ac:dyDescent="0.25">
      <c r="A36" t="s">
        <v>2535</v>
      </c>
      <c r="B36" t="s">
        <v>2536</v>
      </c>
      <c r="C36" t="s">
        <v>2427</v>
      </c>
      <c r="D36" t="s">
        <v>2537</v>
      </c>
      <c r="E36">
        <v>0</v>
      </c>
      <c r="F36">
        <v>341</v>
      </c>
      <c r="G36">
        <v>16</v>
      </c>
    </row>
    <row r="37" spans="1:7" x14ac:dyDescent="0.25">
      <c r="A37" t="s">
        <v>2538</v>
      </c>
      <c r="B37" t="s">
        <v>2539</v>
      </c>
      <c r="C37" t="s">
        <v>2540</v>
      </c>
      <c r="D37" t="s">
        <v>2541</v>
      </c>
      <c r="E37">
        <v>0</v>
      </c>
      <c r="F37">
        <v>2</v>
      </c>
      <c r="G37">
        <v>0</v>
      </c>
    </row>
    <row r="38" spans="1:7" x14ac:dyDescent="0.25">
      <c r="A38" t="s">
        <v>2542</v>
      </c>
      <c r="B38" t="s">
        <v>2543</v>
      </c>
      <c r="C38" t="s">
        <v>2544</v>
      </c>
      <c r="D38" t="s">
        <v>2545</v>
      </c>
      <c r="E38">
        <v>0</v>
      </c>
      <c r="F38">
        <v>13</v>
      </c>
      <c r="G38">
        <v>0</v>
      </c>
    </row>
    <row r="39" spans="1:7" x14ac:dyDescent="0.25">
      <c r="A39" t="s">
        <v>2546</v>
      </c>
      <c r="B39" t="s">
        <v>2547</v>
      </c>
      <c r="C39" t="s">
        <v>2419</v>
      </c>
      <c r="D39" t="s">
        <v>2548</v>
      </c>
      <c r="E39">
        <v>0</v>
      </c>
      <c r="F39">
        <v>0</v>
      </c>
      <c r="G39">
        <v>0</v>
      </c>
    </row>
    <row r="40" spans="1:7" x14ac:dyDescent="0.25">
      <c r="A40" t="s">
        <v>2549</v>
      </c>
      <c r="B40" t="s">
        <v>2550</v>
      </c>
      <c r="C40" t="s">
        <v>2551</v>
      </c>
      <c r="D40" t="s">
        <v>2552</v>
      </c>
      <c r="E40">
        <v>0</v>
      </c>
      <c r="F40">
        <v>63</v>
      </c>
      <c r="G40">
        <v>4</v>
      </c>
    </row>
    <row r="41" spans="1:7" x14ac:dyDescent="0.25">
      <c r="A41" t="s">
        <v>2553</v>
      </c>
      <c r="B41" t="s">
        <v>2554</v>
      </c>
      <c r="C41" t="s">
        <v>2555</v>
      </c>
      <c r="D41" t="s">
        <v>2556</v>
      </c>
      <c r="E41">
        <v>0</v>
      </c>
      <c r="F41">
        <v>12</v>
      </c>
      <c r="G41">
        <v>0</v>
      </c>
    </row>
    <row r="42" spans="1:7" x14ac:dyDescent="0.25">
      <c r="A42" t="s">
        <v>2557</v>
      </c>
      <c r="B42" t="s">
        <v>2558</v>
      </c>
      <c r="C42" t="s">
        <v>2427</v>
      </c>
      <c r="D42" t="s">
        <v>2559</v>
      </c>
      <c r="E42">
        <v>0</v>
      </c>
      <c r="F42">
        <v>0</v>
      </c>
      <c r="G42">
        <v>2</v>
      </c>
    </row>
    <row r="43" spans="1:7" x14ac:dyDescent="0.25">
      <c r="A43" t="s">
        <v>2560</v>
      </c>
      <c r="B43" t="s">
        <v>2561</v>
      </c>
      <c r="C43" t="s">
        <v>2419</v>
      </c>
      <c r="D43" t="s">
        <v>2562</v>
      </c>
      <c r="E43">
        <v>0</v>
      </c>
      <c r="F43">
        <v>21</v>
      </c>
      <c r="G43">
        <v>0</v>
      </c>
    </row>
    <row r="44" spans="1:7" x14ac:dyDescent="0.25">
      <c r="A44" t="s">
        <v>2563</v>
      </c>
      <c r="B44" t="s">
        <v>2564</v>
      </c>
      <c r="C44" t="s">
        <v>2419</v>
      </c>
      <c r="D44" t="s">
        <v>2565</v>
      </c>
      <c r="E44">
        <v>0</v>
      </c>
      <c r="F44">
        <v>17</v>
      </c>
      <c r="G44">
        <v>17</v>
      </c>
    </row>
    <row r="45" spans="1:7" x14ac:dyDescent="0.25">
      <c r="A45" t="s">
        <v>2566</v>
      </c>
      <c r="B45" t="s">
        <v>2567</v>
      </c>
      <c r="C45" t="s">
        <v>2419</v>
      </c>
      <c r="D45" t="s">
        <v>2568</v>
      </c>
      <c r="E45">
        <v>0</v>
      </c>
      <c r="F45">
        <v>50</v>
      </c>
      <c r="G45">
        <v>2</v>
      </c>
    </row>
    <row r="46" spans="1:7" x14ac:dyDescent="0.25">
      <c r="A46" t="s">
        <v>2569</v>
      </c>
      <c r="B46" t="s">
        <v>2570</v>
      </c>
      <c r="C46" t="s">
        <v>2419</v>
      </c>
      <c r="D46" t="s">
        <v>2571</v>
      </c>
      <c r="E46">
        <v>0</v>
      </c>
      <c r="F46">
        <v>1163</v>
      </c>
      <c r="G46">
        <v>218</v>
      </c>
    </row>
    <row r="47" spans="1:7" x14ac:dyDescent="0.25">
      <c r="A47" t="s">
        <v>2572</v>
      </c>
      <c r="B47" t="s">
        <v>2573</v>
      </c>
      <c r="C47" t="s">
        <v>2574</v>
      </c>
      <c r="D47" t="s">
        <v>2575</v>
      </c>
      <c r="E47">
        <v>0</v>
      </c>
      <c r="F47">
        <v>49</v>
      </c>
      <c r="G47">
        <v>0</v>
      </c>
    </row>
    <row r="48" spans="1:7" x14ac:dyDescent="0.25">
      <c r="A48" t="s">
        <v>2576</v>
      </c>
      <c r="B48" t="s">
        <v>2577</v>
      </c>
      <c r="C48" t="s">
        <v>2578</v>
      </c>
      <c r="D48" t="s">
        <v>2579</v>
      </c>
      <c r="E48">
        <v>0</v>
      </c>
      <c r="F48">
        <v>15</v>
      </c>
      <c r="G48">
        <v>0</v>
      </c>
    </row>
    <row r="49" spans="1:7" x14ac:dyDescent="0.25">
      <c r="A49" t="s">
        <v>2580</v>
      </c>
      <c r="B49" t="s">
        <v>2581</v>
      </c>
      <c r="C49" t="s">
        <v>2518</v>
      </c>
      <c r="D49" t="s">
        <v>2582</v>
      </c>
      <c r="E49">
        <v>0</v>
      </c>
      <c r="F49">
        <v>0</v>
      </c>
      <c r="G49">
        <v>0</v>
      </c>
    </row>
    <row r="50" spans="1:7" x14ac:dyDescent="0.25">
      <c r="A50" t="s">
        <v>2583</v>
      </c>
      <c r="B50" t="s">
        <v>2584</v>
      </c>
      <c r="C50" t="s">
        <v>2518</v>
      </c>
      <c r="D50" t="s">
        <v>2585</v>
      </c>
      <c r="E50">
        <v>0</v>
      </c>
      <c r="F50">
        <v>1</v>
      </c>
      <c r="G50">
        <v>0</v>
      </c>
    </row>
    <row r="51" spans="1:7" x14ac:dyDescent="0.25">
      <c r="A51" t="s">
        <v>2586</v>
      </c>
      <c r="B51" t="s">
        <v>2587</v>
      </c>
      <c r="C51" t="s">
        <v>2518</v>
      </c>
      <c r="D51" t="s">
        <v>2588</v>
      </c>
      <c r="E51">
        <v>0</v>
      </c>
      <c r="F51">
        <v>1</v>
      </c>
      <c r="G51">
        <v>0</v>
      </c>
    </row>
    <row r="52" spans="1:7" x14ac:dyDescent="0.25">
      <c r="A52" t="s">
        <v>2589</v>
      </c>
      <c r="B52" t="s">
        <v>2590</v>
      </c>
      <c r="C52" t="s">
        <v>2423</v>
      </c>
      <c r="D52" t="s">
        <v>2591</v>
      </c>
      <c r="E52">
        <v>0</v>
      </c>
      <c r="F52">
        <v>0</v>
      </c>
      <c r="G52">
        <v>0</v>
      </c>
    </row>
    <row r="53" spans="1:7" x14ac:dyDescent="0.25">
      <c r="A53" t="s">
        <v>2592</v>
      </c>
      <c r="B53" t="s">
        <v>2593</v>
      </c>
      <c r="C53" t="s">
        <v>2478</v>
      </c>
      <c r="D53" t="s">
        <v>2594</v>
      </c>
      <c r="E53">
        <v>0</v>
      </c>
      <c r="F53">
        <v>17</v>
      </c>
      <c r="G53">
        <v>0</v>
      </c>
    </row>
    <row r="54" spans="1:7" x14ac:dyDescent="0.25">
      <c r="A54" t="s">
        <v>2595</v>
      </c>
      <c r="B54" t="s">
        <v>2596</v>
      </c>
      <c r="C54" t="s">
        <v>2482</v>
      </c>
      <c r="D54" t="s">
        <v>2597</v>
      </c>
      <c r="E54">
        <v>0</v>
      </c>
      <c r="F54">
        <v>0</v>
      </c>
      <c r="G54">
        <v>0</v>
      </c>
    </row>
    <row r="55" spans="1:7" x14ac:dyDescent="0.25">
      <c r="A55" t="s">
        <v>2598</v>
      </c>
      <c r="B55" t="s">
        <v>2599</v>
      </c>
      <c r="C55" t="s">
        <v>2600</v>
      </c>
      <c r="D55" t="s">
        <v>2601</v>
      </c>
      <c r="E55">
        <v>0</v>
      </c>
      <c r="F55">
        <v>334</v>
      </c>
      <c r="G55">
        <v>114</v>
      </c>
    </row>
    <row r="56" spans="1:7" x14ac:dyDescent="0.25">
      <c r="A56" t="s">
        <v>2602</v>
      </c>
      <c r="B56" t="s">
        <v>2603</v>
      </c>
      <c r="C56" t="s">
        <v>2604</v>
      </c>
      <c r="D56" t="s">
        <v>2605</v>
      </c>
      <c r="E56">
        <v>0</v>
      </c>
      <c r="F56">
        <v>6</v>
      </c>
      <c r="G56">
        <v>0</v>
      </c>
    </row>
    <row r="57" spans="1:7" x14ac:dyDescent="0.25">
      <c r="A57" t="s">
        <v>2606</v>
      </c>
      <c r="B57" t="s">
        <v>2607</v>
      </c>
      <c r="C57" t="s">
        <v>2574</v>
      </c>
      <c r="D57" t="s">
        <v>2608</v>
      </c>
      <c r="E57">
        <v>0</v>
      </c>
      <c r="F57">
        <v>21</v>
      </c>
      <c r="G57">
        <v>0</v>
      </c>
    </row>
    <row r="58" spans="1:7" x14ac:dyDescent="0.25">
      <c r="A58" t="s">
        <v>2609</v>
      </c>
      <c r="B58" t="s">
        <v>2610</v>
      </c>
      <c r="C58" t="s">
        <v>2611</v>
      </c>
      <c r="D58" t="s">
        <v>2612</v>
      </c>
      <c r="E58">
        <v>0</v>
      </c>
      <c r="F58">
        <v>0</v>
      </c>
      <c r="G58">
        <v>0</v>
      </c>
    </row>
    <row r="59" spans="1:7" x14ac:dyDescent="0.25">
      <c r="A59" t="s">
        <v>2613</v>
      </c>
      <c r="B59" t="s">
        <v>2614</v>
      </c>
      <c r="C59" t="s">
        <v>2611</v>
      </c>
      <c r="D59" t="s">
        <v>2615</v>
      </c>
      <c r="E59">
        <v>0</v>
      </c>
      <c r="F59">
        <v>0</v>
      </c>
      <c r="G59">
        <v>0</v>
      </c>
    </row>
    <row r="60" spans="1:7" x14ac:dyDescent="0.25">
      <c r="A60" t="s">
        <v>2616</v>
      </c>
      <c r="B60" t="s">
        <v>2617</v>
      </c>
      <c r="C60" t="s">
        <v>2618</v>
      </c>
      <c r="D60" t="s">
        <v>2619</v>
      </c>
      <c r="E60">
        <v>0</v>
      </c>
      <c r="F60">
        <v>10</v>
      </c>
      <c r="G60">
        <v>0</v>
      </c>
    </row>
    <row r="61" spans="1:7" x14ac:dyDescent="0.25">
      <c r="A61" t="s">
        <v>2620</v>
      </c>
      <c r="B61" t="s">
        <v>2621</v>
      </c>
      <c r="C61" t="s">
        <v>2462</v>
      </c>
      <c r="D61" t="s">
        <v>2622</v>
      </c>
      <c r="E61">
        <v>0</v>
      </c>
      <c r="F61">
        <v>7</v>
      </c>
      <c r="G61">
        <v>0</v>
      </c>
    </row>
    <row r="62" spans="1:7" x14ac:dyDescent="0.25">
      <c r="A62" t="s">
        <v>2623</v>
      </c>
      <c r="B62" t="s">
        <v>2624</v>
      </c>
      <c r="C62" t="s">
        <v>2625</v>
      </c>
      <c r="D62" t="s">
        <v>2626</v>
      </c>
      <c r="E62">
        <v>0</v>
      </c>
      <c r="F62">
        <v>24</v>
      </c>
      <c r="G62">
        <v>0</v>
      </c>
    </row>
    <row r="63" spans="1:7" x14ac:dyDescent="0.25">
      <c r="A63" t="s">
        <v>2627</v>
      </c>
      <c r="B63" t="s">
        <v>2628</v>
      </c>
      <c r="C63" t="s">
        <v>2629</v>
      </c>
      <c r="D63" t="s">
        <v>2630</v>
      </c>
      <c r="E63">
        <v>0</v>
      </c>
      <c r="F63">
        <v>0</v>
      </c>
      <c r="G63">
        <v>1</v>
      </c>
    </row>
    <row r="64" spans="1:7" x14ac:dyDescent="0.25">
      <c r="A64" t="s">
        <v>2631</v>
      </c>
      <c r="B64" t="s">
        <v>2632</v>
      </c>
      <c r="C64" t="s">
        <v>2574</v>
      </c>
      <c r="D64" t="s">
        <v>2633</v>
      </c>
      <c r="E64">
        <v>0</v>
      </c>
      <c r="F64">
        <v>125</v>
      </c>
      <c r="G64">
        <v>0</v>
      </c>
    </row>
    <row r="65" spans="1:7" x14ac:dyDescent="0.25">
      <c r="A65" t="s">
        <v>2634</v>
      </c>
      <c r="B65" t="s">
        <v>2635</v>
      </c>
      <c r="C65" t="s">
        <v>2600</v>
      </c>
      <c r="D65" t="s">
        <v>2636</v>
      </c>
      <c r="E65">
        <v>0</v>
      </c>
      <c r="F65">
        <v>0</v>
      </c>
      <c r="G65">
        <v>0</v>
      </c>
    </row>
    <row r="66" spans="1:7" x14ac:dyDescent="0.25">
      <c r="A66" t="s">
        <v>2637</v>
      </c>
      <c r="B66" t="s">
        <v>2638</v>
      </c>
      <c r="C66" t="s">
        <v>2600</v>
      </c>
      <c r="D66" t="s">
        <v>2639</v>
      </c>
      <c r="E66">
        <v>0</v>
      </c>
      <c r="F66">
        <v>131</v>
      </c>
      <c r="G66">
        <v>1</v>
      </c>
    </row>
    <row r="67" spans="1:7" x14ac:dyDescent="0.25">
      <c r="A67" t="s">
        <v>2640</v>
      </c>
      <c r="B67" t="s">
        <v>2641</v>
      </c>
      <c r="C67" t="s">
        <v>2642</v>
      </c>
      <c r="D67" t="s">
        <v>2643</v>
      </c>
      <c r="E67">
        <v>0</v>
      </c>
      <c r="F67">
        <v>29</v>
      </c>
      <c r="G67">
        <v>0</v>
      </c>
    </row>
    <row r="68" spans="1:7" x14ac:dyDescent="0.25">
      <c r="A68" t="s">
        <v>2644</v>
      </c>
      <c r="B68" t="s">
        <v>2645</v>
      </c>
      <c r="C68" t="s">
        <v>2646</v>
      </c>
      <c r="D68" t="s">
        <v>2647</v>
      </c>
      <c r="E68">
        <v>0</v>
      </c>
      <c r="F68">
        <v>0</v>
      </c>
      <c r="G68">
        <v>0</v>
      </c>
    </row>
    <row r="69" spans="1:7" x14ac:dyDescent="0.25">
      <c r="A69" t="s">
        <v>2648</v>
      </c>
      <c r="B69" t="s">
        <v>2649</v>
      </c>
      <c r="C69" t="s">
        <v>2427</v>
      </c>
      <c r="D69" t="s">
        <v>2650</v>
      </c>
      <c r="E69">
        <v>0</v>
      </c>
      <c r="F69">
        <v>110</v>
      </c>
      <c r="G69">
        <v>3</v>
      </c>
    </row>
    <row r="70" spans="1:7" x14ac:dyDescent="0.25">
      <c r="A70" t="s">
        <v>2651</v>
      </c>
      <c r="B70" t="s">
        <v>2652</v>
      </c>
      <c r="C70" t="s">
        <v>2653</v>
      </c>
      <c r="D70" t="s">
        <v>2654</v>
      </c>
      <c r="E70">
        <v>0</v>
      </c>
      <c r="F70">
        <v>28</v>
      </c>
      <c r="G70">
        <v>22</v>
      </c>
    </row>
    <row r="71" spans="1:7" x14ac:dyDescent="0.25">
      <c r="A71" t="s">
        <v>2655</v>
      </c>
      <c r="B71" t="s">
        <v>2656</v>
      </c>
      <c r="C71" t="s">
        <v>2478</v>
      </c>
      <c r="D71" t="s">
        <v>2657</v>
      </c>
      <c r="E71">
        <v>0</v>
      </c>
      <c r="F71">
        <v>0</v>
      </c>
      <c r="G71">
        <v>0</v>
      </c>
    </row>
    <row r="72" spans="1:7" x14ac:dyDescent="0.25">
      <c r="A72" t="s">
        <v>2658</v>
      </c>
      <c r="B72" t="s">
        <v>2659</v>
      </c>
      <c r="C72" t="s">
        <v>2646</v>
      </c>
      <c r="D72" t="s">
        <v>2660</v>
      </c>
      <c r="E72">
        <v>0</v>
      </c>
      <c r="F72">
        <v>0</v>
      </c>
      <c r="G72">
        <v>0</v>
      </c>
    </row>
    <row r="73" spans="1:7" x14ac:dyDescent="0.25">
      <c r="A73" t="s">
        <v>2661</v>
      </c>
      <c r="B73" t="s">
        <v>2662</v>
      </c>
      <c r="C73" t="s">
        <v>2646</v>
      </c>
      <c r="D73" t="s">
        <v>2663</v>
      </c>
      <c r="E73">
        <v>0</v>
      </c>
      <c r="F73">
        <v>3</v>
      </c>
      <c r="G73">
        <v>0</v>
      </c>
    </row>
    <row r="74" spans="1:7" x14ac:dyDescent="0.25">
      <c r="A74" t="s">
        <v>2664</v>
      </c>
      <c r="B74" t="s">
        <v>2665</v>
      </c>
      <c r="C74" t="s">
        <v>2646</v>
      </c>
      <c r="D74" t="s">
        <v>2666</v>
      </c>
      <c r="E74">
        <v>0</v>
      </c>
      <c r="F74">
        <v>0</v>
      </c>
      <c r="G74">
        <v>0</v>
      </c>
    </row>
    <row r="75" spans="1:7" x14ac:dyDescent="0.25">
      <c r="A75" t="s">
        <v>2667</v>
      </c>
      <c r="B75" t="s">
        <v>2668</v>
      </c>
      <c r="C75" t="s">
        <v>2669</v>
      </c>
      <c r="D75" t="s">
        <v>2670</v>
      </c>
      <c r="E75">
        <v>0</v>
      </c>
      <c r="F75">
        <v>0</v>
      </c>
      <c r="G75">
        <v>0</v>
      </c>
    </row>
    <row r="76" spans="1:7" x14ac:dyDescent="0.25">
      <c r="A76" t="s">
        <v>2671</v>
      </c>
      <c r="B76" t="s">
        <v>2672</v>
      </c>
      <c r="C76" t="s">
        <v>2482</v>
      </c>
      <c r="D76" t="s">
        <v>2673</v>
      </c>
      <c r="E76">
        <v>0</v>
      </c>
      <c r="F76">
        <v>8</v>
      </c>
      <c r="G76">
        <v>0</v>
      </c>
    </row>
    <row r="77" spans="1:7" x14ac:dyDescent="0.25">
      <c r="A77" t="s">
        <v>2674</v>
      </c>
      <c r="B77" t="s">
        <v>2675</v>
      </c>
      <c r="C77" t="s">
        <v>2446</v>
      </c>
      <c r="D77" t="s">
        <v>2676</v>
      </c>
      <c r="E77">
        <v>0</v>
      </c>
      <c r="F77">
        <v>4</v>
      </c>
      <c r="G77">
        <v>0</v>
      </c>
    </row>
    <row r="78" spans="1:7" x14ac:dyDescent="0.25">
      <c r="A78" t="s">
        <v>2677</v>
      </c>
      <c r="B78" t="s">
        <v>2678</v>
      </c>
      <c r="C78" t="s">
        <v>2679</v>
      </c>
      <c r="D78" t="s">
        <v>2680</v>
      </c>
      <c r="E78">
        <v>0</v>
      </c>
      <c r="F78">
        <v>0</v>
      </c>
      <c r="G78">
        <v>0</v>
      </c>
    </row>
    <row r="79" spans="1:7" x14ac:dyDescent="0.25">
      <c r="A79" t="s">
        <v>2681</v>
      </c>
      <c r="B79" t="s">
        <v>2682</v>
      </c>
      <c r="C79" t="s">
        <v>2518</v>
      </c>
      <c r="D79" t="s">
        <v>2683</v>
      </c>
      <c r="E79">
        <v>0</v>
      </c>
      <c r="F79">
        <v>1</v>
      </c>
      <c r="G79">
        <v>0</v>
      </c>
    </row>
    <row r="80" spans="1:7" x14ac:dyDescent="0.25">
      <c r="A80" t="s">
        <v>2684</v>
      </c>
      <c r="B80" t="s">
        <v>2685</v>
      </c>
      <c r="C80" t="s">
        <v>2646</v>
      </c>
      <c r="D80" t="s">
        <v>2686</v>
      </c>
      <c r="E80">
        <v>0</v>
      </c>
      <c r="F80">
        <v>180</v>
      </c>
      <c r="G80">
        <v>280</v>
      </c>
    </row>
    <row r="81" spans="1:7" x14ac:dyDescent="0.25">
      <c r="A81" t="s">
        <v>2687</v>
      </c>
      <c r="B81" t="s">
        <v>2688</v>
      </c>
      <c r="C81" t="s">
        <v>2574</v>
      </c>
      <c r="D81" t="s">
        <v>2689</v>
      </c>
      <c r="E81">
        <v>0</v>
      </c>
      <c r="F81">
        <v>111</v>
      </c>
      <c r="G81">
        <v>10</v>
      </c>
    </row>
    <row r="82" spans="1:7" x14ac:dyDescent="0.25">
      <c r="A82" t="s">
        <v>2690</v>
      </c>
      <c r="B82" t="s">
        <v>2691</v>
      </c>
      <c r="C82" t="s">
        <v>2518</v>
      </c>
      <c r="D82" t="s">
        <v>2692</v>
      </c>
      <c r="E82">
        <v>0</v>
      </c>
      <c r="F82">
        <v>0</v>
      </c>
      <c r="G82">
        <v>0</v>
      </c>
    </row>
    <row r="83" spans="1:7" x14ac:dyDescent="0.25">
      <c r="A83" t="s">
        <v>2693</v>
      </c>
      <c r="B83" t="s">
        <v>2694</v>
      </c>
      <c r="C83" t="s">
        <v>2518</v>
      </c>
      <c r="D83" t="s">
        <v>2695</v>
      </c>
      <c r="E83">
        <v>0</v>
      </c>
      <c r="F83">
        <v>5</v>
      </c>
      <c r="G83">
        <v>0</v>
      </c>
    </row>
    <row r="84" spans="1:7" x14ac:dyDescent="0.25">
      <c r="A84" t="s">
        <v>2696</v>
      </c>
      <c r="B84" t="s">
        <v>2697</v>
      </c>
      <c r="C84" t="s">
        <v>2518</v>
      </c>
      <c r="D84" t="s">
        <v>2698</v>
      </c>
      <c r="E84">
        <v>0</v>
      </c>
      <c r="F84">
        <v>0</v>
      </c>
      <c r="G84">
        <v>0</v>
      </c>
    </row>
    <row r="85" spans="1:7" x14ac:dyDescent="0.25">
      <c r="A85" t="s">
        <v>2699</v>
      </c>
      <c r="B85" t="s">
        <v>2700</v>
      </c>
      <c r="C85" t="s">
        <v>2574</v>
      </c>
      <c r="D85" t="s">
        <v>2701</v>
      </c>
      <c r="E85">
        <v>0</v>
      </c>
      <c r="F85">
        <v>1335</v>
      </c>
      <c r="G85">
        <v>10</v>
      </c>
    </row>
    <row r="86" spans="1:7" x14ac:dyDescent="0.25">
      <c r="A86" t="s">
        <v>2702</v>
      </c>
      <c r="B86" t="s">
        <v>2703</v>
      </c>
      <c r="C86" t="s">
        <v>2574</v>
      </c>
      <c r="D86" t="s">
        <v>2704</v>
      </c>
      <c r="E86">
        <v>0</v>
      </c>
      <c r="F86">
        <v>69</v>
      </c>
      <c r="G86">
        <v>0</v>
      </c>
    </row>
    <row r="87" spans="1:7" x14ac:dyDescent="0.25">
      <c r="A87" t="s">
        <v>2705</v>
      </c>
      <c r="B87" t="s">
        <v>2706</v>
      </c>
      <c r="C87" t="s">
        <v>2574</v>
      </c>
      <c r="D87" t="s">
        <v>2707</v>
      </c>
      <c r="E87">
        <v>0</v>
      </c>
      <c r="F87">
        <v>59</v>
      </c>
      <c r="G87">
        <v>0</v>
      </c>
    </row>
    <row r="88" spans="1:7" x14ac:dyDescent="0.25">
      <c r="A88" t="s">
        <v>2708</v>
      </c>
      <c r="B88" t="s">
        <v>2709</v>
      </c>
      <c r="C88" t="s">
        <v>2574</v>
      </c>
      <c r="D88" t="s">
        <v>2710</v>
      </c>
      <c r="E88">
        <v>0</v>
      </c>
      <c r="F88">
        <v>14</v>
      </c>
      <c r="G88">
        <v>1</v>
      </c>
    </row>
    <row r="89" spans="1:7" x14ac:dyDescent="0.25">
      <c r="A89" t="s">
        <v>2711</v>
      </c>
      <c r="B89" t="s">
        <v>2712</v>
      </c>
      <c r="C89" t="s">
        <v>2574</v>
      </c>
      <c r="D89" t="s">
        <v>2713</v>
      </c>
      <c r="E89">
        <v>0</v>
      </c>
      <c r="F89">
        <v>74</v>
      </c>
      <c r="G89">
        <v>0</v>
      </c>
    </row>
    <row r="90" spans="1:7" x14ac:dyDescent="0.25">
      <c r="A90" t="s">
        <v>2714</v>
      </c>
      <c r="B90" t="s">
        <v>2715</v>
      </c>
      <c r="C90" t="s">
        <v>2574</v>
      </c>
      <c r="D90" t="s">
        <v>2716</v>
      </c>
      <c r="E90">
        <v>0</v>
      </c>
      <c r="F90">
        <v>2</v>
      </c>
      <c r="G90">
        <v>1</v>
      </c>
    </row>
    <row r="91" spans="1:7" x14ac:dyDescent="0.25">
      <c r="A91" t="s">
        <v>2717</v>
      </c>
      <c r="B91" t="s">
        <v>2718</v>
      </c>
      <c r="C91" t="s">
        <v>2574</v>
      </c>
      <c r="D91" t="s">
        <v>2719</v>
      </c>
      <c r="E91">
        <v>0</v>
      </c>
      <c r="F91">
        <v>16</v>
      </c>
      <c r="G91">
        <v>0</v>
      </c>
    </row>
    <row r="92" spans="1:7" x14ac:dyDescent="0.25">
      <c r="A92" t="s">
        <v>2720</v>
      </c>
      <c r="B92" t="s">
        <v>2721</v>
      </c>
      <c r="C92" t="s">
        <v>2574</v>
      </c>
      <c r="D92" t="s">
        <v>2722</v>
      </c>
      <c r="E92">
        <v>0</v>
      </c>
      <c r="F92">
        <v>51</v>
      </c>
      <c r="G92">
        <v>0</v>
      </c>
    </row>
    <row r="93" spans="1:7" x14ac:dyDescent="0.25">
      <c r="A93" t="s">
        <v>2723</v>
      </c>
      <c r="B93" t="s">
        <v>2724</v>
      </c>
      <c r="C93" t="s">
        <v>2574</v>
      </c>
      <c r="D93" t="s">
        <v>2725</v>
      </c>
      <c r="E93">
        <v>0</v>
      </c>
      <c r="F93">
        <v>41</v>
      </c>
      <c r="G93">
        <v>0</v>
      </c>
    </row>
    <row r="94" spans="1:7" x14ac:dyDescent="0.25">
      <c r="A94" t="s">
        <v>2726</v>
      </c>
      <c r="B94" t="s">
        <v>2727</v>
      </c>
      <c r="C94" t="s">
        <v>2574</v>
      </c>
      <c r="D94" t="s">
        <v>2728</v>
      </c>
      <c r="E94">
        <v>0</v>
      </c>
      <c r="F94">
        <v>214</v>
      </c>
      <c r="G94">
        <v>3</v>
      </c>
    </row>
    <row r="95" spans="1:7" x14ac:dyDescent="0.25">
      <c r="A95" t="s">
        <v>2729</v>
      </c>
      <c r="B95" t="s">
        <v>2730</v>
      </c>
      <c r="C95" t="s">
        <v>2574</v>
      </c>
      <c r="D95" t="s">
        <v>2731</v>
      </c>
      <c r="E95">
        <v>0</v>
      </c>
      <c r="F95">
        <v>61</v>
      </c>
      <c r="G95">
        <v>1</v>
      </c>
    </row>
    <row r="96" spans="1:7" x14ac:dyDescent="0.25">
      <c r="A96" t="s">
        <v>2732</v>
      </c>
      <c r="B96" t="s">
        <v>2733</v>
      </c>
      <c r="C96" t="s">
        <v>2574</v>
      </c>
      <c r="D96" t="s">
        <v>2734</v>
      </c>
      <c r="E96">
        <v>0</v>
      </c>
      <c r="F96">
        <v>74</v>
      </c>
      <c r="G96">
        <v>16</v>
      </c>
    </row>
    <row r="97" spans="1:7" x14ac:dyDescent="0.25">
      <c r="A97" t="s">
        <v>2735</v>
      </c>
      <c r="B97" t="s">
        <v>2736</v>
      </c>
      <c r="C97" t="s">
        <v>2574</v>
      </c>
      <c r="D97" t="s">
        <v>2737</v>
      </c>
      <c r="E97">
        <v>0</v>
      </c>
      <c r="F97">
        <v>11</v>
      </c>
      <c r="G97">
        <v>0</v>
      </c>
    </row>
    <row r="98" spans="1:7" x14ac:dyDescent="0.25">
      <c r="A98" t="s">
        <v>2738</v>
      </c>
      <c r="B98" t="s">
        <v>2739</v>
      </c>
      <c r="C98" t="s">
        <v>2574</v>
      </c>
      <c r="D98" t="s">
        <v>2740</v>
      </c>
      <c r="E98">
        <v>0</v>
      </c>
      <c r="F98">
        <v>213</v>
      </c>
      <c r="G98">
        <v>0</v>
      </c>
    </row>
    <row r="99" spans="1:7" x14ac:dyDescent="0.25">
      <c r="A99" t="s">
        <v>2741</v>
      </c>
      <c r="B99" t="s">
        <v>2742</v>
      </c>
      <c r="C99" t="s">
        <v>2574</v>
      </c>
      <c r="D99" t="s">
        <v>2743</v>
      </c>
      <c r="E99">
        <v>0</v>
      </c>
      <c r="F99">
        <v>454</v>
      </c>
      <c r="G99">
        <v>0</v>
      </c>
    </row>
    <row r="100" spans="1:7" x14ac:dyDescent="0.25">
      <c r="A100" t="s">
        <v>2744</v>
      </c>
      <c r="B100" t="s">
        <v>2745</v>
      </c>
      <c r="C100" t="s">
        <v>2574</v>
      </c>
      <c r="D100" t="s">
        <v>2746</v>
      </c>
      <c r="E100">
        <v>0</v>
      </c>
      <c r="F100">
        <v>74</v>
      </c>
      <c r="G100">
        <v>3</v>
      </c>
    </row>
    <row r="101" spans="1:7" x14ac:dyDescent="0.25">
      <c r="A101" t="s">
        <v>2747</v>
      </c>
      <c r="B101" t="s">
        <v>2748</v>
      </c>
      <c r="C101" t="s">
        <v>2574</v>
      </c>
      <c r="D101" t="s">
        <v>2749</v>
      </c>
      <c r="E101">
        <v>0</v>
      </c>
      <c r="F101">
        <v>96</v>
      </c>
      <c r="G10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7" sqref="C17"/>
    </sheetView>
  </sheetViews>
  <sheetFormatPr defaultRowHeight="15" x14ac:dyDescent="0.25"/>
  <cols>
    <col min="1" max="1" width="43.7109375" bestFit="1" customWidth="1"/>
    <col min="3" max="3" width="18" bestFit="1" customWidth="1"/>
  </cols>
  <sheetData>
    <row r="1" spans="1:3" x14ac:dyDescent="0.25">
      <c r="A1" t="s">
        <v>2757</v>
      </c>
      <c r="B1" t="s">
        <v>2145</v>
      </c>
      <c r="C1" t="s">
        <v>2758</v>
      </c>
    </row>
    <row r="2" spans="1:3" x14ac:dyDescent="0.25">
      <c r="A2" t="s">
        <v>2759</v>
      </c>
      <c r="B2" t="s">
        <v>2153</v>
      </c>
      <c r="C2">
        <v>4</v>
      </c>
    </row>
    <row r="3" spans="1:3" x14ac:dyDescent="0.25">
      <c r="A3" t="s">
        <v>2760</v>
      </c>
      <c r="B3" t="s">
        <v>2147</v>
      </c>
      <c r="C3">
        <v>5</v>
      </c>
    </row>
    <row r="4" spans="1:3" x14ac:dyDescent="0.25">
      <c r="A4" t="s">
        <v>2761</v>
      </c>
      <c r="B4" t="s">
        <v>2150</v>
      </c>
      <c r="C4">
        <f>17*3</f>
        <v>51</v>
      </c>
    </row>
    <row r="5" spans="1:3" x14ac:dyDescent="0.25">
      <c r="A5" t="s">
        <v>2190</v>
      </c>
      <c r="B5" t="s">
        <v>2148</v>
      </c>
      <c r="C5">
        <v>25</v>
      </c>
    </row>
    <row r="6" spans="1:3" x14ac:dyDescent="0.25">
      <c r="A6" t="s">
        <v>2762</v>
      </c>
      <c r="B6" t="s">
        <v>2148</v>
      </c>
      <c r="C6">
        <v>8</v>
      </c>
    </row>
    <row r="7" spans="1:3" x14ac:dyDescent="0.25">
      <c r="A7" t="s">
        <v>2763</v>
      </c>
      <c r="B7" t="s">
        <v>2158</v>
      </c>
      <c r="C7">
        <v>0</v>
      </c>
    </row>
    <row r="8" spans="1:3" x14ac:dyDescent="0.25">
      <c r="A8" t="s">
        <v>2169</v>
      </c>
      <c r="B8" t="s">
        <v>2154</v>
      </c>
      <c r="C8">
        <v>6</v>
      </c>
    </row>
    <row r="9" spans="1:3" x14ac:dyDescent="0.25">
      <c r="A9" t="s">
        <v>2191</v>
      </c>
      <c r="B9" t="s">
        <v>2390</v>
      </c>
      <c r="C9">
        <v>7</v>
      </c>
    </row>
    <row r="10" spans="1:3" x14ac:dyDescent="0.25">
      <c r="A10" t="s">
        <v>2172</v>
      </c>
      <c r="B10" t="s">
        <v>2153</v>
      </c>
      <c r="C10">
        <v>3</v>
      </c>
    </row>
    <row r="11" spans="1:3" x14ac:dyDescent="0.25">
      <c r="A11" t="s">
        <v>2220</v>
      </c>
      <c r="B11" t="s">
        <v>2390</v>
      </c>
      <c r="C11">
        <v>24</v>
      </c>
    </row>
    <row r="12" spans="1:3" x14ac:dyDescent="0.25">
      <c r="A12" t="s">
        <v>2168</v>
      </c>
      <c r="B12" t="s">
        <v>2158</v>
      </c>
      <c r="C12">
        <v>3</v>
      </c>
    </row>
    <row r="13" spans="1:3" x14ac:dyDescent="0.25">
      <c r="A13" t="s">
        <v>2284</v>
      </c>
      <c r="B13" t="s">
        <v>2147</v>
      </c>
      <c r="C13">
        <v>6</v>
      </c>
    </row>
    <row r="14" spans="1:3" x14ac:dyDescent="0.25">
      <c r="A14" t="s">
        <v>2161</v>
      </c>
      <c r="B14" t="s">
        <v>2158</v>
      </c>
      <c r="C14">
        <v>1</v>
      </c>
    </row>
    <row r="15" spans="1:3" x14ac:dyDescent="0.25">
      <c r="A15" t="s">
        <v>2764</v>
      </c>
      <c r="B15" t="s">
        <v>2154</v>
      </c>
      <c r="C15">
        <v>8</v>
      </c>
    </row>
    <row r="16" spans="1:3" x14ac:dyDescent="0.25">
      <c r="A16" t="s">
        <v>2765</v>
      </c>
      <c r="B16" t="s">
        <v>2147</v>
      </c>
      <c r="C16">
        <v>1</v>
      </c>
    </row>
    <row r="17" spans="1:3" x14ac:dyDescent="0.25">
      <c r="A17" t="s">
        <v>2766</v>
      </c>
      <c r="B17" t="s">
        <v>2151</v>
      </c>
      <c r="C17">
        <v>1</v>
      </c>
    </row>
    <row r="18" spans="1:3" x14ac:dyDescent="0.25">
      <c r="A18" t="s">
        <v>2767</v>
      </c>
      <c r="B18" t="s">
        <v>2392</v>
      </c>
      <c r="C18">
        <v>1</v>
      </c>
    </row>
    <row r="19" spans="1:3" x14ac:dyDescent="0.25">
      <c r="A19" t="s">
        <v>2250</v>
      </c>
      <c r="B19" t="s">
        <v>2152</v>
      </c>
      <c r="C19">
        <v>8</v>
      </c>
    </row>
    <row r="20" spans="1:3" x14ac:dyDescent="0.25">
      <c r="A20" t="s">
        <v>2768</v>
      </c>
      <c r="B20" t="s">
        <v>2152</v>
      </c>
      <c r="C20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opLeftCell="A131" workbookViewId="0">
      <selection activeCell="E11" sqref="E11"/>
    </sheetView>
  </sheetViews>
  <sheetFormatPr defaultRowHeight="15" x14ac:dyDescent="0.25"/>
  <cols>
    <col min="1" max="1" width="30.85546875" customWidth="1"/>
    <col min="2" max="2" width="15.42578125" customWidth="1"/>
    <col min="3" max="3" width="12.85546875" customWidth="1"/>
    <col min="4" max="4" width="9.5703125" customWidth="1"/>
    <col min="5" max="5" width="14.42578125" bestFit="1" customWidth="1"/>
    <col min="6" max="6" width="10.140625" customWidth="1"/>
  </cols>
  <sheetData>
    <row r="1" spans="1:8" x14ac:dyDescent="0.25">
      <c r="A1" t="s">
        <v>2385</v>
      </c>
      <c r="B1" t="s">
        <v>2386</v>
      </c>
      <c r="C1" t="s">
        <v>2387</v>
      </c>
      <c r="D1" t="s">
        <v>2388</v>
      </c>
      <c r="E1" t="s">
        <v>2145</v>
      </c>
      <c r="F1" t="s">
        <v>2384</v>
      </c>
    </row>
    <row r="2" spans="1:8" x14ac:dyDescent="0.25">
      <c r="A2" t="s">
        <v>2160</v>
      </c>
      <c r="B2">
        <v>1</v>
      </c>
      <c r="C2">
        <v>69.599999999999994</v>
      </c>
      <c r="D2">
        <v>78.3</v>
      </c>
      <c r="E2" t="s">
        <v>2158</v>
      </c>
      <c r="F2">
        <v>4</v>
      </c>
    </row>
    <row r="3" spans="1:8" x14ac:dyDescent="0.25">
      <c r="A3" t="s">
        <v>2161</v>
      </c>
      <c r="B3">
        <v>2</v>
      </c>
      <c r="C3">
        <v>58.9</v>
      </c>
      <c r="D3">
        <v>49.7</v>
      </c>
      <c r="E3" t="s">
        <v>2158</v>
      </c>
      <c r="F3">
        <v>7</v>
      </c>
    </row>
    <row r="4" spans="1:8" x14ac:dyDescent="0.25">
      <c r="A4" t="s">
        <v>2162</v>
      </c>
      <c r="B4">
        <v>3</v>
      </c>
      <c r="C4">
        <v>45.3</v>
      </c>
      <c r="D4">
        <v>28.1</v>
      </c>
      <c r="E4" t="s">
        <v>2158</v>
      </c>
      <c r="F4">
        <v>17</v>
      </c>
      <c r="H4">
        <v>25</v>
      </c>
    </row>
    <row r="5" spans="1:8" x14ac:dyDescent="0.25">
      <c r="A5" t="s">
        <v>2163</v>
      </c>
      <c r="B5">
        <v>1</v>
      </c>
      <c r="C5">
        <v>43.8</v>
      </c>
      <c r="D5">
        <v>29.5</v>
      </c>
      <c r="E5" t="s">
        <v>2148</v>
      </c>
      <c r="F5">
        <v>19</v>
      </c>
      <c r="H5" t="s">
        <v>2792</v>
      </c>
    </row>
    <row r="6" spans="1:8" x14ac:dyDescent="0.25">
      <c r="A6" t="s">
        <v>2164</v>
      </c>
      <c r="B6">
        <v>4</v>
      </c>
      <c r="C6">
        <v>41.6</v>
      </c>
      <c r="D6">
        <v>14.5</v>
      </c>
      <c r="E6" t="s">
        <v>2158</v>
      </c>
      <c r="F6">
        <v>22</v>
      </c>
    </row>
    <row r="7" spans="1:8" x14ac:dyDescent="0.25">
      <c r="A7" t="s">
        <v>2165</v>
      </c>
      <c r="B7">
        <v>1</v>
      </c>
      <c r="C7">
        <v>37.700000000000003</v>
      </c>
      <c r="D7">
        <v>21.8</v>
      </c>
      <c r="E7" t="s">
        <v>2149</v>
      </c>
      <c r="F7">
        <v>30</v>
      </c>
    </row>
    <row r="8" spans="1:8" x14ac:dyDescent="0.25">
      <c r="A8" t="s">
        <v>2166</v>
      </c>
      <c r="B8">
        <v>5</v>
      </c>
      <c r="C8">
        <v>36.4</v>
      </c>
      <c r="D8">
        <v>18.5</v>
      </c>
      <c r="E8" t="s">
        <v>2158</v>
      </c>
      <c r="F8">
        <v>35</v>
      </c>
    </row>
    <row r="9" spans="1:8" x14ac:dyDescent="0.25">
      <c r="A9" t="s">
        <v>2167</v>
      </c>
      <c r="B9">
        <v>1</v>
      </c>
      <c r="C9">
        <v>34.5</v>
      </c>
      <c r="D9">
        <v>33.6</v>
      </c>
      <c r="E9" t="s">
        <v>2147</v>
      </c>
      <c r="F9">
        <v>39</v>
      </c>
    </row>
    <row r="10" spans="1:8" x14ac:dyDescent="0.25">
      <c r="A10" t="s">
        <v>2168</v>
      </c>
      <c r="B10">
        <v>6</v>
      </c>
      <c r="C10">
        <v>33.6</v>
      </c>
      <c r="D10">
        <v>20.5</v>
      </c>
      <c r="E10" t="s">
        <v>2158</v>
      </c>
      <c r="F10">
        <v>41</v>
      </c>
    </row>
    <row r="11" spans="1:8" x14ac:dyDescent="0.25">
      <c r="A11" t="s">
        <v>2169</v>
      </c>
      <c r="B11">
        <v>1</v>
      </c>
      <c r="C11">
        <v>32.700000000000003</v>
      </c>
      <c r="D11">
        <v>25.6</v>
      </c>
      <c r="E11" t="s">
        <v>2154</v>
      </c>
      <c r="F11">
        <v>44</v>
      </c>
    </row>
    <row r="12" spans="1:8" x14ac:dyDescent="0.25">
      <c r="A12" t="s">
        <v>2170</v>
      </c>
      <c r="B12">
        <v>2</v>
      </c>
      <c r="C12">
        <v>32.5</v>
      </c>
      <c r="D12">
        <v>30.3</v>
      </c>
      <c r="E12" t="s">
        <v>2147</v>
      </c>
      <c r="F12">
        <v>46</v>
      </c>
    </row>
    <row r="13" spans="1:8" x14ac:dyDescent="0.25">
      <c r="A13" t="s">
        <v>2171</v>
      </c>
      <c r="B13">
        <v>1</v>
      </c>
      <c r="C13">
        <v>32.299999999999997</v>
      </c>
      <c r="D13">
        <v>19.899999999999999</v>
      </c>
      <c r="E13" t="s">
        <v>2153</v>
      </c>
      <c r="F13">
        <v>47</v>
      </c>
    </row>
    <row r="14" spans="1:8" x14ac:dyDescent="0.25">
      <c r="A14" t="s">
        <v>2172</v>
      </c>
      <c r="B14">
        <v>1</v>
      </c>
      <c r="C14">
        <v>32.299999999999997</v>
      </c>
      <c r="D14">
        <v>34.799999999999997</v>
      </c>
      <c r="E14" t="s">
        <v>2153</v>
      </c>
      <c r="F14">
        <v>47</v>
      </c>
    </row>
    <row r="15" spans="1:8" x14ac:dyDescent="0.25">
      <c r="A15" t="s">
        <v>2173</v>
      </c>
      <c r="B15">
        <v>7</v>
      </c>
      <c r="C15">
        <v>31.6</v>
      </c>
      <c r="D15">
        <v>21.2</v>
      </c>
      <c r="E15" t="s">
        <v>2158</v>
      </c>
      <c r="F15">
        <v>50</v>
      </c>
    </row>
    <row r="16" spans="1:8" x14ac:dyDescent="0.25">
      <c r="A16" t="s">
        <v>2174</v>
      </c>
      <c r="B16">
        <v>3</v>
      </c>
      <c r="C16">
        <v>31.4</v>
      </c>
      <c r="D16">
        <v>25.6</v>
      </c>
      <c r="E16" t="s">
        <v>2153</v>
      </c>
      <c r="F16">
        <v>51</v>
      </c>
    </row>
    <row r="17" spans="1:6" x14ac:dyDescent="0.25">
      <c r="A17" t="s">
        <v>2175</v>
      </c>
      <c r="B17">
        <v>2</v>
      </c>
      <c r="C17">
        <v>30.7</v>
      </c>
      <c r="D17">
        <v>27.1</v>
      </c>
      <c r="E17" t="s">
        <v>2148</v>
      </c>
      <c r="F17">
        <v>53</v>
      </c>
    </row>
    <row r="18" spans="1:6" x14ac:dyDescent="0.25">
      <c r="A18" t="s">
        <v>2176</v>
      </c>
      <c r="B18">
        <v>3</v>
      </c>
      <c r="C18">
        <v>30.5</v>
      </c>
      <c r="D18">
        <v>5.0999999999999996</v>
      </c>
      <c r="E18" t="s">
        <v>2148</v>
      </c>
      <c r="F18">
        <v>54</v>
      </c>
    </row>
    <row r="19" spans="1:6" x14ac:dyDescent="0.25">
      <c r="A19" t="s">
        <v>2177</v>
      </c>
      <c r="B19">
        <v>1</v>
      </c>
      <c r="C19">
        <v>29.9</v>
      </c>
      <c r="D19">
        <v>12.6</v>
      </c>
      <c r="E19" t="s">
        <v>2389</v>
      </c>
      <c r="F19">
        <v>56</v>
      </c>
    </row>
    <row r="20" spans="1:6" x14ac:dyDescent="0.25">
      <c r="A20" t="s">
        <v>2178</v>
      </c>
      <c r="B20">
        <v>8</v>
      </c>
      <c r="C20">
        <v>29.7</v>
      </c>
      <c r="D20">
        <v>7.3</v>
      </c>
      <c r="E20" t="s">
        <v>2158</v>
      </c>
      <c r="F20">
        <v>57</v>
      </c>
    </row>
    <row r="21" spans="1:6" x14ac:dyDescent="0.25">
      <c r="A21" t="s">
        <v>2179</v>
      </c>
      <c r="B21">
        <v>2</v>
      </c>
      <c r="C21">
        <v>29.3</v>
      </c>
      <c r="D21">
        <v>17.8</v>
      </c>
      <c r="E21" t="s">
        <v>2154</v>
      </c>
      <c r="F21">
        <v>60</v>
      </c>
    </row>
    <row r="22" spans="1:6" x14ac:dyDescent="0.25">
      <c r="A22" t="s">
        <v>2180</v>
      </c>
      <c r="B22">
        <v>1</v>
      </c>
      <c r="C22">
        <v>29.1</v>
      </c>
      <c r="D22">
        <v>5.0999999999999996</v>
      </c>
      <c r="E22" t="s">
        <v>2390</v>
      </c>
      <c r="F22">
        <v>62</v>
      </c>
    </row>
    <row r="23" spans="1:6" x14ac:dyDescent="0.25">
      <c r="A23" t="s">
        <v>2181</v>
      </c>
      <c r="B23">
        <v>2</v>
      </c>
      <c r="C23">
        <v>28.7</v>
      </c>
      <c r="D23">
        <v>11.5</v>
      </c>
      <c r="E23" t="s">
        <v>2149</v>
      </c>
      <c r="F23">
        <v>65</v>
      </c>
    </row>
    <row r="24" spans="1:6" x14ac:dyDescent="0.25">
      <c r="A24" t="s">
        <v>2182</v>
      </c>
      <c r="B24">
        <v>1</v>
      </c>
      <c r="C24">
        <v>28.7</v>
      </c>
      <c r="D24">
        <v>22.9</v>
      </c>
      <c r="E24" t="s">
        <v>2150</v>
      </c>
      <c r="F24">
        <v>65</v>
      </c>
    </row>
    <row r="25" spans="1:6" x14ac:dyDescent="0.25">
      <c r="A25" t="s">
        <v>2183</v>
      </c>
      <c r="B25">
        <v>1</v>
      </c>
      <c r="C25">
        <v>28.6</v>
      </c>
      <c r="D25">
        <v>28.1</v>
      </c>
      <c r="E25" t="s">
        <v>2391</v>
      </c>
      <c r="F25">
        <v>67</v>
      </c>
    </row>
    <row r="26" spans="1:6" x14ac:dyDescent="0.25">
      <c r="A26" t="s">
        <v>2184</v>
      </c>
      <c r="B26">
        <v>1</v>
      </c>
      <c r="C26">
        <v>28</v>
      </c>
      <c r="D26">
        <v>23.5</v>
      </c>
      <c r="E26" t="s">
        <v>2151</v>
      </c>
      <c r="F26">
        <v>69</v>
      </c>
    </row>
    <row r="27" spans="1:6" x14ac:dyDescent="0.25">
      <c r="A27" t="s">
        <v>2185</v>
      </c>
      <c r="B27">
        <v>2</v>
      </c>
      <c r="C27">
        <v>27.5</v>
      </c>
      <c r="D27">
        <v>0</v>
      </c>
      <c r="E27" t="s">
        <v>2150</v>
      </c>
      <c r="F27">
        <v>72</v>
      </c>
    </row>
    <row r="28" spans="1:6" x14ac:dyDescent="0.25">
      <c r="A28" t="s">
        <v>2186</v>
      </c>
      <c r="B28">
        <v>3</v>
      </c>
      <c r="C28">
        <v>26.7</v>
      </c>
      <c r="D28">
        <v>24.1</v>
      </c>
      <c r="E28" t="s">
        <v>2154</v>
      </c>
      <c r="F28">
        <v>81</v>
      </c>
    </row>
    <row r="29" spans="1:6" x14ac:dyDescent="0.25">
      <c r="A29" t="s">
        <v>2187</v>
      </c>
      <c r="B29">
        <v>3</v>
      </c>
      <c r="C29">
        <v>26.2</v>
      </c>
      <c r="D29">
        <v>48.9</v>
      </c>
      <c r="E29" t="s">
        <v>2147</v>
      </c>
      <c r="F29">
        <v>87</v>
      </c>
    </row>
    <row r="30" spans="1:6" x14ac:dyDescent="0.25">
      <c r="A30" t="s">
        <v>2188</v>
      </c>
      <c r="B30">
        <v>1</v>
      </c>
      <c r="C30">
        <v>26.2</v>
      </c>
      <c r="D30">
        <v>41.4</v>
      </c>
      <c r="E30" t="s">
        <v>2392</v>
      </c>
      <c r="F30">
        <v>87</v>
      </c>
    </row>
    <row r="31" spans="1:6" x14ac:dyDescent="0.25">
      <c r="A31" t="s">
        <v>2189</v>
      </c>
      <c r="B31">
        <v>2</v>
      </c>
      <c r="C31">
        <v>26.2</v>
      </c>
      <c r="D31">
        <v>32</v>
      </c>
      <c r="E31" t="s">
        <v>2151</v>
      </c>
      <c r="F31">
        <v>87</v>
      </c>
    </row>
    <row r="32" spans="1:6" x14ac:dyDescent="0.25">
      <c r="A32" t="s">
        <v>2190</v>
      </c>
      <c r="B32">
        <v>4</v>
      </c>
      <c r="C32">
        <v>25.7</v>
      </c>
      <c r="D32">
        <v>0</v>
      </c>
      <c r="E32" t="s">
        <v>2148</v>
      </c>
      <c r="F32">
        <v>92</v>
      </c>
    </row>
    <row r="33" spans="1:6" x14ac:dyDescent="0.25">
      <c r="A33" t="s">
        <v>2191</v>
      </c>
      <c r="B33">
        <v>2</v>
      </c>
      <c r="C33">
        <v>25.6</v>
      </c>
      <c r="D33">
        <v>0</v>
      </c>
      <c r="E33" t="s">
        <v>2390</v>
      </c>
      <c r="F33">
        <v>93</v>
      </c>
    </row>
    <row r="34" spans="1:6" x14ac:dyDescent="0.25">
      <c r="A34" t="s">
        <v>2192</v>
      </c>
      <c r="B34">
        <v>3</v>
      </c>
      <c r="C34">
        <v>25.6</v>
      </c>
      <c r="D34">
        <v>17.8</v>
      </c>
      <c r="E34" t="s">
        <v>2150</v>
      </c>
      <c r="F34">
        <v>93</v>
      </c>
    </row>
    <row r="35" spans="1:6" x14ac:dyDescent="0.25">
      <c r="A35" t="s">
        <v>2194</v>
      </c>
      <c r="B35">
        <v>42831</v>
      </c>
      <c r="D35">
        <v>13.6</v>
      </c>
      <c r="E35" t="s">
        <v>2147</v>
      </c>
      <c r="F35" t="s">
        <v>2193</v>
      </c>
    </row>
    <row r="36" spans="1:6" x14ac:dyDescent="0.25">
      <c r="A36" t="s">
        <v>2195</v>
      </c>
      <c r="B36">
        <v>42993</v>
      </c>
      <c r="D36">
        <v>0</v>
      </c>
      <c r="E36" t="s">
        <v>2158</v>
      </c>
      <c r="F36" t="s">
        <v>2193</v>
      </c>
    </row>
    <row r="37" spans="1:6" x14ac:dyDescent="0.25">
      <c r="A37" t="s">
        <v>2196</v>
      </c>
      <c r="B37">
        <v>42833</v>
      </c>
      <c r="D37">
        <v>0</v>
      </c>
      <c r="E37" t="s">
        <v>2150</v>
      </c>
      <c r="F37" t="s">
        <v>2193</v>
      </c>
    </row>
    <row r="38" spans="1:6" x14ac:dyDescent="0.25">
      <c r="A38" t="s">
        <v>2197</v>
      </c>
      <c r="B38">
        <v>4</v>
      </c>
      <c r="D38">
        <v>21.2</v>
      </c>
      <c r="E38" t="s">
        <v>2154</v>
      </c>
      <c r="F38" t="s">
        <v>2193</v>
      </c>
    </row>
    <row r="39" spans="1:6" x14ac:dyDescent="0.25">
      <c r="A39" t="s">
        <v>2198</v>
      </c>
      <c r="B39">
        <v>2</v>
      </c>
      <c r="D39">
        <v>13.6</v>
      </c>
      <c r="E39" t="s">
        <v>2391</v>
      </c>
      <c r="F39" t="s">
        <v>2193</v>
      </c>
    </row>
    <row r="40" spans="1:6" x14ac:dyDescent="0.25">
      <c r="A40" t="s">
        <v>2199</v>
      </c>
      <c r="B40">
        <v>42833</v>
      </c>
      <c r="D40">
        <v>16.2</v>
      </c>
      <c r="E40" t="s">
        <v>2150</v>
      </c>
      <c r="F40" t="s">
        <v>2193</v>
      </c>
    </row>
    <row r="41" spans="1:6" x14ac:dyDescent="0.25">
      <c r="A41" t="s">
        <v>2200</v>
      </c>
      <c r="B41">
        <v>42993</v>
      </c>
      <c r="D41">
        <v>17.8</v>
      </c>
      <c r="E41" t="s">
        <v>2158</v>
      </c>
      <c r="F41" t="s">
        <v>2193</v>
      </c>
    </row>
    <row r="42" spans="1:6" x14ac:dyDescent="0.25">
      <c r="A42" t="s">
        <v>2201</v>
      </c>
      <c r="B42">
        <v>42833</v>
      </c>
      <c r="D42">
        <v>5.0999999999999996</v>
      </c>
      <c r="E42" t="s">
        <v>2150</v>
      </c>
      <c r="F42" t="s">
        <v>2193</v>
      </c>
    </row>
    <row r="43" spans="1:6" x14ac:dyDescent="0.25">
      <c r="A43" t="s">
        <v>2202</v>
      </c>
      <c r="B43">
        <v>42861</v>
      </c>
      <c r="D43">
        <v>19.2</v>
      </c>
      <c r="E43" t="s">
        <v>2148</v>
      </c>
      <c r="F43" t="s">
        <v>2193</v>
      </c>
    </row>
    <row r="44" spans="1:6" x14ac:dyDescent="0.25">
      <c r="A44" t="s">
        <v>2203</v>
      </c>
      <c r="B44">
        <v>42861</v>
      </c>
      <c r="D44">
        <v>12.6</v>
      </c>
      <c r="E44" t="s">
        <v>2148</v>
      </c>
      <c r="F44" t="s">
        <v>2193</v>
      </c>
    </row>
    <row r="45" spans="1:6" x14ac:dyDescent="0.25">
      <c r="A45" t="s">
        <v>2204</v>
      </c>
      <c r="B45">
        <v>42993</v>
      </c>
      <c r="D45">
        <v>18.5</v>
      </c>
      <c r="E45" t="s">
        <v>2158</v>
      </c>
      <c r="F45" t="s">
        <v>2193</v>
      </c>
    </row>
    <row r="46" spans="1:6" x14ac:dyDescent="0.25">
      <c r="A46" t="s">
        <v>2205</v>
      </c>
      <c r="B46">
        <v>42833</v>
      </c>
      <c r="D46">
        <v>15.4</v>
      </c>
      <c r="E46" t="s">
        <v>2153</v>
      </c>
      <c r="F46" t="s">
        <v>2193</v>
      </c>
    </row>
    <row r="47" spans="1:6" x14ac:dyDescent="0.25">
      <c r="A47" t="s">
        <v>2206</v>
      </c>
      <c r="B47">
        <v>42833</v>
      </c>
      <c r="D47">
        <v>30.3</v>
      </c>
      <c r="E47" t="s">
        <v>2153</v>
      </c>
      <c r="F47" t="s">
        <v>2193</v>
      </c>
    </row>
    <row r="48" spans="1:6" x14ac:dyDescent="0.25">
      <c r="A48" t="s">
        <v>2207</v>
      </c>
      <c r="B48">
        <v>42833</v>
      </c>
      <c r="D48">
        <v>18.5</v>
      </c>
      <c r="E48" t="s">
        <v>2153</v>
      </c>
      <c r="F48" t="s">
        <v>2193</v>
      </c>
    </row>
    <row r="49" spans="1:6" x14ac:dyDescent="0.25">
      <c r="A49" t="s">
        <v>2208</v>
      </c>
      <c r="B49">
        <v>42833</v>
      </c>
      <c r="D49">
        <v>30.8</v>
      </c>
      <c r="E49" t="s">
        <v>2153</v>
      </c>
      <c r="F49" t="s">
        <v>2193</v>
      </c>
    </row>
    <row r="50" spans="1:6" x14ac:dyDescent="0.25">
      <c r="A50" t="s">
        <v>2209</v>
      </c>
      <c r="B50">
        <v>42993</v>
      </c>
      <c r="D50">
        <v>17</v>
      </c>
      <c r="E50" t="s">
        <v>2158</v>
      </c>
      <c r="F50" t="s">
        <v>2193</v>
      </c>
    </row>
    <row r="51" spans="1:6" x14ac:dyDescent="0.25">
      <c r="A51" t="s">
        <v>2210</v>
      </c>
      <c r="B51">
        <v>42993</v>
      </c>
      <c r="D51">
        <v>17</v>
      </c>
      <c r="E51" t="s">
        <v>2158</v>
      </c>
      <c r="F51" t="s">
        <v>2193</v>
      </c>
    </row>
    <row r="52" spans="1:6" x14ac:dyDescent="0.25">
      <c r="A52" t="s">
        <v>2211</v>
      </c>
      <c r="B52">
        <v>42833</v>
      </c>
      <c r="D52">
        <v>19.2</v>
      </c>
      <c r="E52" t="s">
        <v>2153</v>
      </c>
      <c r="F52" t="s">
        <v>2193</v>
      </c>
    </row>
    <row r="53" spans="1:6" x14ac:dyDescent="0.25">
      <c r="A53" t="s">
        <v>2212</v>
      </c>
      <c r="B53">
        <v>42993</v>
      </c>
      <c r="D53">
        <v>11.5</v>
      </c>
      <c r="E53" t="s">
        <v>2158</v>
      </c>
      <c r="F53" t="s">
        <v>2193</v>
      </c>
    </row>
    <row r="54" spans="1:6" x14ac:dyDescent="0.25">
      <c r="A54" t="s">
        <v>2213</v>
      </c>
      <c r="B54">
        <v>42993</v>
      </c>
      <c r="D54">
        <v>0</v>
      </c>
      <c r="E54" t="s">
        <v>2158</v>
      </c>
      <c r="F54" t="s">
        <v>2193</v>
      </c>
    </row>
    <row r="55" spans="1:6" x14ac:dyDescent="0.25">
      <c r="A55" t="s">
        <v>2214</v>
      </c>
      <c r="B55">
        <v>42831</v>
      </c>
      <c r="D55">
        <v>25.1</v>
      </c>
      <c r="E55" t="s">
        <v>2147</v>
      </c>
      <c r="F55" t="s">
        <v>2193</v>
      </c>
    </row>
    <row r="56" spans="1:6" x14ac:dyDescent="0.25">
      <c r="A56" t="s">
        <v>2215</v>
      </c>
      <c r="B56">
        <v>42833</v>
      </c>
      <c r="D56">
        <v>0</v>
      </c>
      <c r="E56" t="s">
        <v>2150</v>
      </c>
      <c r="F56" t="s">
        <v>2193</v>
      </c>
    </row>
    <row r="57" spans="1:6" x14ac:dyDescent="0.25">
      <c r="A57" t="s">
        <v>2216</v>
      </c>
      <c r="B57">
        <v>42831</v>
      </c>
      <c r="D57">
        <v>11.5</v>
      </c>
      <c r="E57" t="s">
        <v>2147</v>
      </c>
      <c r="F57" t="s">
        <v>2193</v>
      </c>
    </row>
    <row r="58" spans="1:6" x14ac:dyDescent="0.25">
      <c r="A58" t="s">
        <v>2217</v>
      </c>
      <c r="B58">
        <v>42833</v>
      </c>
      <c r="D58">
        <v>0</v>
      </c>
      <c r="E58" t="s">
        <v>2150</v>
      </c>
      <c r="F58" t="s">
        <v>2193</v>
      </c>
    </row>
    <row r="59" spans="1:6" x14ac:dyDescent="0.25">
      <c r="A59" t="s">
        <v>2218</v>
      </c>
      <c r="B59">
        <v>3</v>
      </c>
      <c r="D59">
        <v>17.8</v>
      </c>
      <c r="E59" t="s">
        <v>2151</v>
      </c>
      <c r="F59" t="s">
        <v>2193</v>
      </c>
    </row>
    <row r="60" spans="1:6" x14ac:dyDescent="0.25">
      <c r="A60" t="s">
        <v>2220</v>
      </c>
      <c r="B60">
        <v>42798</v>
      </c>
      <c r="D60">
        <v>10.3</v>
      </c>
      <c r="E60" t="s">
        <v>2390</v>
      </c>
      <c r="F60" t="s">
        <v>2219</v>
      </c>
    </row>
    <row r="61" spans="1:6" x14ac:dyDescent="0.25">
      <c r="A61" t="s">
        <v>2221</v>
      </c>
      <c r="B61">
        <v>9</v>
      </c>
      <c r="D61">
        <v>11.5</v>
      </c>
      <c r="E61" t="s">
        <v>2150</v>
      </c>
      <c r="F61" t="s">
        <v>2219</v>
      </c>
    </row>
    <row r="62" spans="1:6" x14ac:dyDescent="0.25">
      <c r="A62" t="s">
        <v>2222</v>
      </c>
      <c r="B62">
        <v>42925</v>
      </c>
      <c r="D62">
        <v>0</v>
      </c>
      <c r="E62" t="s">
        <v>2147</v>
      </c>
      <c r="F62" t="s">
        <v>2219</v>
      </c>
    </row>
    <row r="63" spans="1:6" x14ac:dyDescent="0.25">
      <c r="A63" t="s">
        <v>2223</v>
      </c>
      <c r="B63" t="s">
        <v>2224</v>
      </c>
      <c r="D63">
        <v>19.899999999999999</v>
      </c>
      <c r="E63" t="s">
        <v>2158</v>
      </c>
      <c r="F63" t="s">
        <v>2219</v>
      </c>
    </row>
    <row r="64" spans="1:6" x14ac:dyDescent="0.25">
      <c r="A64" t="s">
        <v>2225</v>
      </c>
      <c r="B64" t="s">
        <v>2224</v>
      </c>
      <c r="D64">
        <v>7.3</v>
      </c>
      <c r="E64" t="s">
        <v>2158</v>
      </c>
      <c r="F64" t="s">
        <v>2219</v>
      </c>
    </row>
    <row r="65" spans="1:6" x14ac:dyDescent="0.25">
      <c r="A65" t="s">
        <v>2226</v>
      </c>
      <c r="B65" t="s">
        <v>2224</v>
      </c>
      <c r="D65">
        <v>17.8</v>
      </c>
      <c r="E65" t="s">
        <v>2158</v>
      </c>
      <c r="F65" t="s">
        <v>2219</v>
      </c>
    </row>
    <row r="66" spans="1:6" x14ac:dyDescent="0.25">
      <c r="A66" t="s">
        <v>2227</v>
      </c>
      <c r="B66">
        <v>42737</v>
      </c>
      <c r="D66">
        <v>11.5</v>
      </c>
      <c r="E66" t="s">
        <v>2155</v>
      </c>
      <c r="F66" t="s">
        <v>2219</v>
      </c>
    </row>
    <row r="67" spans="1:6" x14ac:dyDescent="0.25">
      <c r="A67" t="s">
        <v>2228</v>
      </c>
      <c r="B67">
        <v>3</v>
      </c>
      <c r="D67">
        <v>5.0999999999999996</v>
      </c>
      <c r="E67" t="s">
        <v>2149</v>
      </c>
      <c r="F67" t="s">
        <v>2219</v>
      </c>
    </row>
    <row r="68" spans="1:6" x14ac:dyDescent="0.25">
      <c r="A68" t="s">
        <v>2229</v>
      </c>
      <c r="B68">
        <v>4</v>
      </c>
      <c r="D68">
        <v>0</v>
      </c>
      <c r="E68" t="s">
        <v>2151</v>
      </c>
      <c r="F68" t="s">
        <v>2219</v>
      </c>
    </row>
    <row r="69" spans="1:6" x14ac:dyDescent="0.25">
      <c r="A69" t="s">
        <v>2230</v>
      </c>
      <c r="B69">
        <v>1</v>
      </c>
      <c r="D69">
        <v>15.4</v>
      </c>
      <c r="E69" t="s">
        <v>2393</v>
      </c>
      <c r="F69" t="s">
        <v>2219</v>
      </c>
    </row>
    <row r="70" spans="1:6" x14ac:dyDescent="0.25">
      <c r="A70" t="s">
        <v>2231</v>
      </c>
      <c r="B70">
        <v>42992</v>
      </c>
      <c r="D70">
        <v>0</v>
      </c>
      <c r="E70" t="s">
        <v>2153</v>
      </c>
      <c r="F70" t="s">
        <v>2219</v>
      </c>
    </row>
    <row r="71" spans="1:6" x14ac:dyDescent="0.25">
      <c r="A71" t="s">
        <v>2232</v>
      </c>
      <c r="B71">
        <v>42798</v>
      </c>
      <c r="D71">
        <v>19.899999999999999</v>
      </c>
      <c r="E71" t="s">
        <v>2153</v>
      </c>
      <c r="F71" t="s">
        <v>2219</v>
      </c>
    </row>
    <row r="72" spans="1:6" x14ac:dyDescent="0.25">
      <c r="A72" t="s">
        <v>2233</v>
      </c>
      <c r="B72">
        <v>1</v>
      </c>
      <c r="D72">
        <v>0</v>
      </c>
      <c r="E72" t="s">
        <v>2152</v>
      </c>
      <c r="F72" t="s">
        <v>2219</v>
      </c>
    </row>
    <row r="73" spans="1:6" x14ac:dyDescent="0.25">
      <c r="A73" t="s">
        <v>2234</v>
      </c>
      <c r="B73">
        <v>42925</v>
      </c>
      <c r="D73">
        <v>0</v>
      </c>
      <c r="E73" t="s">
        <v>2147</v>
      </c>
      <c r="F73" t="s">
        <v>2219</v>
      </c>
    </row>
    <row r="74" spans="1:6" x14ac:dyDescent="0.25">
      <c r="A74" t="s">
        <v>2235</v>
      </c>
      <c r="B74">
        <v>42992</v>
      </c>
      <c r="D74">
        <v>0</v>
      </c>
      <c r="E74" t="s">
        <v>2153</v>
      </c>
      <c r="F74" t="s">
        <v>2219</v>
      </c>
    </row>
    <row r="75" spans="1:6" x14ac:dyDescent="0.25">
      <c r="A75" t="s">
        <v>2236</v>
      </c>
      <c r="B75" t="s">
        <v>2224</v>
      </c>
      <c r="D75">
        <v>0</v>
      </c>
      <c r="E75" t="s">
        <v>2158</v>
      </c>
      <c r="F75" t="s">
        <v>2219</v>
      </c>
    </row>
    <row r="76" spans="1:6" x14ac:dyDescent="0.25">
      <c r="A76" t="s">
        <v>2237</v>
      </c>
      <c r="B76">
        <v>5</v>
      </c>
      <c r="D76">
        <v>0</v>
      </c>
      <c r="E76" t="s">
        <v>2154</v>
      </c>
      <c r="F76" t="s">
        <v>2219</v>
      </c>
    </row>
    <row r="77" spans="1:6" x14ac:dyDescent="0.25">
      <c r="A77" t="s">
        <v>2238</v>
      </c>
      <c r="B77">
        <v>42737</v>
      </c>
      <c r="D77">
        <v>0</v>
      </c>
      <c r="E77" t="s">
        <v>2394</v>
      </c>
      <c r="F77" t="s">
        <v>2219</v>
      </c>
    </row>
    <row r="78" spans="1:6" x14ac:dyDescent="0.25">
      <c r="A78" t="s">
        <v>2239</v>
      </c>
      <c r="B78">
        <v>42992</v>
      </c>
      <c r="D78">
        <v>10.3</v>
      </c>
      <c r="E78" t="s">
        <v>2153</v>
      </c>
      <c r="F78" t="s">
        <v>2219</v>
      </c>
    </row>
    <row r="79" spans="1:6" x14ac:dyDescent="0.25">
      <c r="A79" t="s">
        <v>2240</v>
      </c>
      <c r="B79">
        <v>42992</v>
      </c>
      <c r="D79">
        <v>11.5</v>
      </c>
      <c r="E79" t="s">
        <v>2153</v>
      </c>
      <c r="F79" t="s">
        <v>2219</v>
      </c>
    </row>
    <row r="80" spans="1:6" x14ac:dyDescent="0.25">
      <c r="A80" t="s">
        <v>2241</v>
      </c>
      <c r="B80">
        <v>1</v>
      </c>
      <c r="D80">
        <v>0</v>
      </c>
      <c r="E80" t="s">
        <v>2395</v>
      </c>
      <c r="F80" t="s">
        <v>2219</v>
      </c>
    </row>
    <row r="81" spans="1:6" x14ac:dyDescent="0.25">
      <c r="A81" t="s">
        <v>2242</v>
      </c>
      <c r="B81">
        <v>42737</v>
      </c>
      <c r="D81">
        <v>0</v>
      </c>
      <c r="E81" t="s">
        <v>2155</v>
      </c>
      <c r="F81" t="s">
        <v>2219</v>
      </c>
    </row>
    <row r="82" spans="1:6" x14ac:dyDescent="0.25">
      <c r="A82" t="s">
        <v>2243</v>
      </c>
      <c r="B82">
        <v>42925</v>
      </c>
      <c r="D82">
        <v>11.5</v>
      </c>
      <c r="E82" t="s">
        <v>2147</v>
      </c>
      <c r="F82" t="s">
        <v>2219</v>
      </c>
    </row>
    <row r="83" spans="1:6" x14ac:dyDescent="0.25">
      <c r="A83" t="s">
        <v>2244</v>
      </c>
      <c r="B83">
        <v>42992</v>
      </c>
      <c r="D83">
        <v>22.4</v>
      </c>
      <c r="E83" t="s">
        <v>2153</v>
      </c>
      <c r="F83" t="s">
        <v>2219</v>
      </c>
    </row>
    <row r="84" spans="1:6" x14ac:dyDescent="0.25">
      <c r="A84" t="s">
        <v>2245</v>
      </c>
      <c r="B84">
        <v>42737</v>
      </c>
      <c r="D84">
        <v>13.6</v>
      </c>
      <c r="E84" t="s">
        <v>2394</v>
      </c>
      <c r="F84" t="s">
        <v>2219</v>
      </c>
    </row>
    <row r="85" spans="1:6" x14ac:dyDescent="0.25">
      <c r="A85" t="s">
        <v>2246</v>
      </c>
      <c r="B85" t="s">
        <v>2224</v>
      </c>
      <c r="D85">
        <v>0</v>
      </c>
      <c r="E85" t="s">
        <v>2158</v>
      </c>
      <c r="F85" t="s">
        <v>2219</v>
      </c>
    </row>
    <row r="86" spans="1:6" x14ac:dyDescent="0.25">
      <c r="A86" t="s">
        <v>2247</v>
      </c>
      <c r="B86">
        <v>42992</v>
      </c>
      <c r="D86">
        <v>19.2</v>
      </c>
      <c r="E86" t="s">
        <v>2153</v>
      </c>
      <c r="F86" t="s">
        <v>2219</v>
      </c>
    </row>
    <row r="87" spans="1:6" x14ac:dyDescent="0.25">
      <c r="A87" t="s">
        <v>2249</v>
      </c>
      <c r="B87">
        <v>4</v>
      </c>
      <c r="D87">
        <v>0</v>
      </c>
      <c r="E87" t="s">
        <v>2149</v>
      </c>
      <c r="F87" t="s">
        <v>2248</v>
      </c>
    </row>
    <row r="88" spans="1:6" x14ac:dyDescent="0.25">
      <c r="A88" t="s">
        <v>2250</v>
      </c>
      <c r="B88">
        <v>42769</v>
      </c>
      <c r="D88">
        <v>0</v>
      </c>
      <c r="E88" t="s">
        <v>2152</v>
      </c>
      <c r="F88" t="s">
        <v>2248</v>
      </c>
    </row>
    <row r="89" spans="1:6" x14ac:dyDescent="0.25">
      <c r="A89" t="s">
        <v>2251</v>
      </c>
      <c r="B89">
        <v>42894</v>
      </c>
      <c r="D89">
        <v>0</v>
      </c>
      <c r="E89" t="s">
        <v>2154</v>
      </c>
      <c r="F89" t="s">
        <v>2248</v>
      </c>
    </row>
    <row r="90" spans="1:6" x14ac:dyDescent="0.25">
      <c r="A90" t="s">
        <v>2252</v>
      </c>
      <c r="B90">
        <v>1</v>
      </c>
      <c r="D90">
        <v>8.9</v>
      </c>
      <c r="E90" t="s">
        <v>2396</v>
      </c>
      <c r="F90" t="s">
        <v>2248</v>
      </c>
    </row>
    <row r="91" spans="1:6" x14ac:dyDescent="0.25">
      <c r="A91" t="s">
        <v>2253</v>
      </c>
      <c r="B91">
        <v>43021</v>
      </c>
      <c r="D91">
        <v>10.3</v>
      </c>
      <c r="E91" t="s">
        <v>2147</v>
      </c>
      <c r="F91" t="s">
        <v>2248</v>
      </c>
    </row>
    <row r="92" spans="1:6" x14ac:dyDescent="0.25">
      <c r="A92" t="s">
        <v>2254</v>
      </c>
      <c r="B92" t="s">
        <v>2255</v>
      </c>
      <c r="D92">
        <v>0</v>
      </c>
      <c r="E92" t="s">
        <v>2158</v>
      </c>
      <c r="F92" t="s">
        <v>2248</v>
      </c>
    </row>
    <row r="93" spans="1:6" x14ac:dyDescent="0.25">
      <c r="A93" t="s">
        <v>2256</v>
      </c>
      <c r="B93">
        <v>43019</v>
      </c>
      <c r="D93">
        <v>0</v>
      </c>
      <c r="E93" t="s">
        <v>2150</v>
      </c>
      <c r="F93" t="s">
        <v>2248</v>
      </c>
    </row>
    <row r="94" spans="1:6" x14ac:dyDescent="0.25">
      <c r="A94" t="s">
        <v>2257</v>
      </c>
      <c r="B94" t="s">
        <v>2258</v>
      </c>
      <c r="D94">
        <v>0</v>
      </c>
      <c r="E94" t="s">
        <v>2153</v>
      </c>
      <c r="F94" t="s">
        <v>2248</v>
      </c>
    </row>
    <row r="95" spans="1:6" x14ac:dyDescent="0.25">
      <c r="A95" t="s">
        <v>2259</v>
      </c>
      <c r="B95">
        <v>42894</v>
      </c>
      <c r="D95">
        <v>0</v>
      </c>
      <c r="E95" t="s">
        <v>2154</v>
      </c>
      <c r="F95" t="s">
        <v>2248</v>
      </c>
    </row>
    <row r="96" spans="1:6" x14ac:dyDescent="0.25">
      <c r="A96" t="s">
        <v>2260</v>
      </c>
      <c r="B96">
        <v>43019</v>
      </c>
      <c r="D96">
        <v>0</v>
      </c>
      <c r="E96" t="s">
        <v>2150</v>
      </c>
      <c r="F96" t="s">
        <v>2248</v>
      </c>
    </row>
    <row r="97" spans="1:6" x14ac:dyDescent="0.25">
      <c r="A97" t="s">
        <v>2261</v>
      </c>
      <c r="B97">
        <v>3</v>
      </c>
      <c r="D97">
        <v>8.9</v>
      </c>
      <c r="E97" t="s">
        <v>2394</v>
      </c>
      <c r="F97" t="s">
        <v>2248</v>
      </c>
    </row>
    <row r="98" spans="1:6" x14ac:dyDescent="0.25">
      <c r="A98" t="s">
        <v>2262</v>
      </c>
      <c r="B98">
        <v>43021</v>
      </c>
      <c r="D98">
        <v>0</v>
      </c>
      <c r="E98" t="s">
        <v>2147</v>
      </c>
      <c r="F98" t="s">
        <v>2248</v>
      </c>
    </row>
    <row r="99" spans="1:6" x14ac:dyDescent="0.25">
      <c r="A99" t="s">
        <v>2263</v>
      </c>
      <c r="B99">
        <v>42802</v>
      </c>
      <c r="D99">
        <v>7.3</v>
      </c>
      <c r="E99" t="s">
        <v>2155</v>
      </c>
      <c r="F99" t="s">
        <v>2248</v>
      </c>
    </row>
    <row r="100" spans="1:6" x14ac:dyDescent="0.25">
      <c r="A100" t="s">
        <v>2264</v>
      </c>
      <c r="B100" t="s">
        <v>2258</v>
      </c>
      <c r="D100">
        <v>0</v>
      </c>
      <c r="E100" t="s">
        <v>2153</v>
      </c>
      <c r="F100" t="s">
        <v>2248</v>
      </c>
    </row>
    <row r="101" spans="1:6" x14ac:dyDescent="0.25">
      <c r="A101" t="s">
        <v>2265</v>
      </c>
      <c r="B101">
        <v>42894</v>
      </c>
      <c r="D101">
        <v>0</v>
      </c>
      <c r="E101" t="s">
        <v>2154</v>
      </c>
      <c r="F101" t="s">
        <v>2248</v>
      </c>
    </row>
    <row r="102" spans="1:6" x14ac:dyDescent="0.25">
      <c r="A102" t="s">
        <v>2266</v>
      </c>
      <c r="B102" t="s">
        <v>2255</v>
      </c>
      <c r="D102">
        <v>0</v>
      </c>
      <c r="E102" t="s">
        <v>2158</v>
      </c>
      <c r="F102" t="s">
        <v>2248</v>
      </c>
    </row>
    <row r="103" spans="1:6" x14ac:dyDescent="0.25">
      <c r="A103" t="s">
        <v>2267</v>
      </c>
      <c r="B103">
        <v>43021</v>
      </c>
      <c r="D103">
        <v>0</v>
      </c>
      <c r="E103" t="s">
        <v>2147</v>
      </c>
      <c r="F103" t="s">
        <v>2248</v>
      </c>
    </row>
    <row r="104" spans="1:6" x14ac:dyDescent="0.25">
      <c r="A104" t="s">
        <v>2268</v>
      </c>
      <c r="B104" t="s">
        <v>2255</v>
      </c>
      <c r="D104">
        <v>0</v>
      </c>
      <c r="E104" t="s">
        <v>2158</v>
      </c>
      <c r="F104" t="s">
        <v>2248</v>
      </c>
    </row>
    <row r="105" spans="1:6" x14ac:dyDescent="0.25">
      <c r="A105" t="s">
        <v>2269</v>
      </c>
      <c r="B105">
        <v>42861</v>
      </c>
      <c r="D105">
        <v>0</v>
      </c>
      <c r="E105" t="s">
        <v>2390</v>
      </c>
      <c r="F105" t="s">
        <v>2248</v>
      </c>
    </row>
    <row r="106" spans="1:6" x14ac:dyDescent="0.25">
      <c r="A106" t="s">
        <v>2270</v>
      </c>
      <c r="B106">
        <v>1</v>
      </c>
      <c r="D106">
        <v>0</v>
      </c>
      <c r="E106" t="s">
        <v>2397</v>
      </c>
      <c r="F106" t="s">
        <v>2248</v>
      </c>
    </row>
    <row r="107" spans="1:6" x14ac:dyDescent="0.25">
      <c r="A107" t="s">
        <v>2271</v>
      </c>
      <c r="B107">
        <v>3</v>
      </c>
      <c r="D107">
        <v>0</v>
      </c>
      <c r="E107" t="s">
        <v>2391</v>
      </c>
      <c r="F107" t="s">
        <v>2248</v>
      </c>
    </row>
    <row r="108" spans="1:6" x14ac:dyDescent="0.25">
      <c r="A108" t="s">
        <v>2272</v>
      </c>
      <c r="B108" t="s">
        <v>2258</v>
      </c>
      <c r="D108">
        <v>0</v>
      </c>
      <c r="E108" t="s">
        <v>2153</v>
      </c>
      <c r="F108" t="s">
        <v>2248</v>
      </c>
    </row>
    <row r="109" spans="1:6" x14ac:dyDescent="0.25">
      <c r="A109" t="s">
        <v>2273</v>
      </c>
      <c r="B109">
        <v>42802</v>
      </c>
      <c r="D109">
        <v>0</v>
      </c>
      <c r="E109" t="s">
        <v>2155</v>
      </c>
      <c r="F109" t="s">
        <v>2248</v>
      </c>
    </row>
    <row r="110" spans="1:6" x14ac:dyDescent="0.25">
      <c r="A110" t="s">
        <v>2274</v>
      </c>
      <c r="B110" t="s">
        <v>2255</v>
      </c>
      <c r="D110">
        <v>13.6</v>
      </c>
      <c r="E110" t="s">
        <v>2158</v>
      </c>
      <c r="F110" t="s">
        <v>2248</v>
      </c>
    </row>
    <row r="111" spans="1:6" x14ac:dyDescent="0.25">
      <c r="A111" t="s">
        <v>2275</v>
      </c>
      <c r="B111">
        <v>42802</v>
      </c>
      <c r="D111">
        <v>0</v>
      </c>
      <c r="E111" t="s">
        <v>2155</v>
      </c>
      <c r="F111" t="s">
        <v>2248</v>
      </c>
    </row>
    <row r="112" spans="1:6" x14ac:dyDescent="0.25">
      <c r="A112" t="s">
        <v>2276</v>
      </c>
      <c r="B112">
        <v>42769</v>
      </c>
      <c r="D112">
        <v>0</v>
      </c>
      <c r="E112" t="s">
        <v>2152</v>
      </c>
      <c r="F112" t="s">
        <v>2248</v>
      </c>
    </row>
    <row r="113" spans="1:6" x14ac:dyDescent="0.25">
      <c r="A113" t="s">
        <v>2277</v>
      </c>
      <c r="B113" t="s">
        <v>2258</v>
      </c>
      <c r="D113">
        <v>11.5</v>
      </c>
      <c r="E113" t="s">
        <v>2153</v>
      </c>
      <c r="F113" t="s">
        <v>2248</v>
      </c>
    </row>
    <row r="114" spans="1:6" x14ac:dyDescent="0.25">
      <c r="A114" t="s">
        <v>2278</v>
      </c>
      <c r="B114" t="s">
        <v>2258</v>
      </c>
      <c r="D114">
        <v>0</v>
      </c>
      <c r="E114" t="s">
        <v>2153</v>
      </c>
      <c r="F114" t="s">
        <v>2248</v>
      </c>
    </row>
    <row r="115" spans="1:6" x14ac:dyDescent="0.25">
      <c r="A115" t="s">
        <v>2279</v>
      </c>
      <c r="B115">
        <v>7</v>
      </c>
      <c r="D115">
        <v>0</v>
      </c>
      <c r="E115" t="s">
        <v>2148</v>
      </c>
      <c r="F115" t="s">
        <v>2248</v>
      </c>
    </row>
    <row r="116" spans="1:6" x14ac:dyDescent="0.25">
      <c r="A116" t="s">
        <v>2280</v>
      </c>
      <c r="B116" t="s">
        <v>2255</v>
      </c>
      <c r="D116">
        <v>0</v>
      </c>
      <c r="E116" t="s">
        <v>2158</v>
      </c>
      <c r="F116" t="s">
        <v>2248</v>
      </c>
    </row>
    <row r="117" spans="1:6" x14ac:dyDescent="0.25">
      <c r="A117" t="s">
        <v>2281</v>
      </c>
      <c r="B117">
        <v>43021</v>
      </c>
      <c r="D117">
        <v>11.5</v>
      </c>
      <c r="E117" t="s">
        <v>2147</v>
      </c>
      <c r="F117" t="s">
        <v>2248</v>
      </c>
    </row>
    <row r="118" spans="1:6" x14ac:dyDescent="0.25">
      <c r="A118" t="s">
        <v>2282</v>
      </c>
      <c r="B118" t="s">
        <v>2258</v>
      </c>
      <c r="D118">
        <v>0</v>
      </c>
      <c r="E118" t="s">
        <v>2153</v>
      </c>
      <c r="F118" t="s">
        <v>2248</v>
      </c>
    </row>
    <row r="119" spans="1:6" x14ac:dyDescent="0.25">
      <c r="A119" t="s">
        <v>2283</v>
      </c>
      <c r="B119">
        <v>42802</v>
      </c>
      <c r="D119">
        <v>17</v>
      </c>
      <c r="E119" t="s">
        <v>2155</v>
      </c>
      <c r="F119" t="s">
        <v>2248</v>
      </c>
    </row>
    <row r="120" spans="1:6" x14ac:dyDescent="0.25">
      <c r="A120" t="s">
        <v>2285</v>
      </c>
      <c r="B120">
        <v>42802</v>
      </c>
      <c r="D120">
        <v>13.6</v>
      </c>
      <c r="E120" t="s">
        <v>2155</v>
      </c>
      <c r="F120" t="s">
        <v>2248</v>
      </c>
    </row>
    <row r="121" spans="1:6" x14ac:dyDescent="0.25">
      <c r="A121" t="s">
        <v>2286</v>
      </c>
      <c r="B121" t="s">
        <v>2255</v>
      </c>
      <c r="D121">
        <v>0</v>
      </c>
      <c r="E121" t="s">
        <v>2158</v>
      </c>
      <c r="F121" t="s">
        <v>2248</v>
      </c>
    </row>
    <row r="122" spans="1:6" x14ac:dyDescent="0.25">
      <c r="A122" t="s">
        <v>2287</v>
      </c>
      <c r="B122">
        <v>42802</v>
      </c>
      <c r="D122">
        <v>15.4</v>
      </c>
      <c r="E122" t="s">
        <v>2155</v>
      </c>
      <c r="F122" t="s">
        <v>2248</v>
      </c>
    </row>
    <row r="123" spans="1:6" x14ac:dyDescent="0.25">
      <c r="A123" t="s">
        <v>2288</v>
      </c>
      <c r="B123" t="s">
        <v>2258</v>
      </c>
      <c r="D123">
        <v>0</v>
      </c>
      <c r="E123" t="s">
        <v>2153</v>
      </c>
      <c r="F123" t="s">
        <v>2248</v>
      </c>
    </row>
    <row r="124" spans="1:6" x14ac:dyDescent="0.25">
      <c r="A124" t="s">
        <v>2289</v>
      </c>
      <c r="B124" t="s">
        <v>2255</v>
      </c>
      <c r="D124">
        <v>0</v>
      </c>
      <c r="E124" t="s">
        <v>2158</v>
      </c>
      <c r="F124" t="s">
        <v>2248</v>
      </c>
    </row>
    <row r="125" spans="1:6" x14ac:dyDescent="0.25">
      <c r="A125" t="s">
        <v>2290</v>
      </c>
      <c r="B125">
        <v>42861</v>
      </c>
      <c r="D125">
        <v>13.6</v>
      </c>
      <c r="E125" t="s">
        <v>2390</v>
      </c>
      <c r="F125" t="s">
        <v>2248</v>
      </c>
    </row>
    <row r="126" spans="1:6" x14ac:dyDescent="0.25">
      <c r="A126" t="s">
        <v>2292</v>
      </c>
      <c r="B126">
        <v>42834</v>
      </c>
      <c r="D126">
        <v>0</v>
      </c>
      <c r="E126" t="s">
        <v>2152</v>
      </c>
      <c r="F126" t="s">
        <v>2291</v>
      </c>
    </row>
    <row r="127" spans="1:6" x14ac:dyDescent="0.25">
      <c r="A127" t="s">
        <v>2293</v>
      </c>
      <c r="B127">
        <v>42834</v>
      </c>
      <c r="D127">
        <v>19.2</v>
      </c>
      <c r="E127" t="s">
        <v>2152</v>
      </c>
      <c r="F127" t="s">
        <v>2291</v>
      </c>
    </row>
    <row r="128" spans="1:6" x14ac:dyDescent="0.25">
      <c r="A128" t="s">
        <v>2294</v>
      </c>
      <c r="B128" t="s">
        <v>2295</v>
      </c>
      <c r="D128">
        <v>0</v>
      </c>
      <c r="E128" t="s">
        <v>2147</v>
      </c>
      <c r="F128" t="s">
        <v>2291</v>
      </c>
    </row>
    <row r="129" spans="1:6" x14ac:dyDescent="0.25">
      <c r="A129" t="s">
        <v>2296</v>
      </c>
      <c r="B129" t="s">
        <v>2295</v>
      </c>
      <c r="D129">
        <v>21.8</v>
      </c>
      <c r="E129" t="s">
        <v>2147</v>
      </c>
      <c r="F129" t="s">
        <v>2291</v>
      </c>
    </row>
    <row r="130" spans="1:6" x14ac:dyDescent="0.25">
      <c r="A130" t="s">
        <v>2297</v>
      </c>
      <c r="B130" t="s">
        <v>2295</v>
      </c>
      <c r="D130">
        <v>7.3</v>
      </c>
      <c r="E130" t="s">
        <v>2147</v>
      </c>
      <c r="F130" t="s">
        <v>2291</v>
      </c>
    </row>
    <row r="131" spans="1:6" x14ac:dyDescent="0.25">
      <c r="A131" t="s">
        <v>2298</v>
      </c>
      <c r="B131" t="s">
        <v>2299</v>
      </c>
      <c r="D131">
        <v>0</v>
      </c>
      <c r="E131" t="s">
        <v>2153</v>
      </c>
      <c r="F131" t="s">
        <v>2291</v>
      </c>
    </row>
    <row r="132" spans="1:6" x14ac:dyDescent="0.25">
      <c r="A132" t="s">
        <v>2300</v>
      </c>
      <c r="B132">
        <v>42988</v>
      </c>
      <c r="D132">
        <v>0</v>
      </c>
      <c r="E132" t="s">
        <v>2154</v>
      </c>
      <c r="F132" t="s">
        <v>2291</v>
      </c>
    </row>
    <row r="133" spans="1:6" x14ac:dyDescent="0.25">
      <c r="A133" t="s">
        <v>2301</v>
      </c>
      <c r="B133">
        <v>1</v>
      </c>
      <c r="D133">
        <v>0</v>
      </c>
      <c r="E133" t="s">
        <v>2398</v>
      </c>
      <c r="F133" t="s">
        <v>2291</v>
      </c>
    </row>
    <row r="134" spans="1:6" x14ac:dyDescent="0.25">
      <c r="A134" t="s">
        <v>2302</v>
      </c>
      <c r="B134">
        <v>42769</v>
      </c>
      <c r="D134">
        <v>0</v>
      </c>
      <c r="E134" t="s">
        <v>2393</v>
      </c>
      <c r="F134" t="s">
        <v>2291</v>
      </c>
    </row>
    <row r="135" spans="1:6" x14ac:dyDescent="0.25">
      <c r="A135" t="s">
        <v>2303</v>
      </c>
      <c r="B135" t="s">
        <v>2304</v>
      </c>
      <c r="D135">
        <v>0</v>
      </c>
      <c r="E135" t="s">
        <v>2158</v>
      </c>
      <c r="F135" t="s">
        <v>2291</v>
      </c>
    </row>
    <row r="136" spans="1:6" x14ac:dyDescent="0.25">
      <c r="A136" t="s">
        <v>2305</v>
      </c>
      <c r="B136" t="s">
        <v>2295</v>
      </c>
      <c r="D136">
        <v>20.5</v>
      </c>
      <c r="E136" t="s">
        <v>2147</v>
      </c>
      <c r="F136" t="s">
        <v>2291</v>
      </c>
    </row>
    <row r="137" spans="1:6" x14ac:dyDescent="0.25">
      <c r="A137" t="s">
        <v>2306</v>
      </c>
      <c r="B137">
        <v>42834</v>
      </c>
      <c r="D137">
        <v>0</v>
      </c>
      <c r="E137" t="s">
        <v>2152</v>
      </c>
      <c r="F137" t="s">
        <v>2291</v>
      </c>
    </row>
    <row r="138" spans="1:6" x14ac:dyDescent="0.25">
      <c r="A138" t="s">
        <v>2307</v>
      </c>
      <c r="B138">
        <v>42834</v>
      </c>
      <c r="D138">
        <v>0</v>
      </c>
      <c r="E138" t="s">
        <v>2152</v>
      </c>
      <c r="F138" t="s">
        <v>2291</v>
      </c>
    </row>
    <row r="139" spans="1:6" x14ac:dyDescent="0.25">
      <c r="A139" t="s">
        <v>2308</v>
      </c>
      <c r="B139">
        <v>42834</v>
      </c>
      <c r="D139">
        <v>0</v>
      </c>
      <c r="E139" t="s">
        <v>2152</v>
      </c>
      <c r="F139" t="s">
        <v>2291</v>
      </c>
    </row>
    <row r="140" spans="1:6" x14ac:dyDescent="0.25">
      <c r="A140" t="s">
        <v>2309</v>
      </c>
      <c r="B140" t="s">
        <v>2304</v>
      </c>
      <c r="D140">
        <v>17.8</v>
      </c>
      <c r="E140" t="s">
        <v>2158</v>
      </c>
      <c r="F140" t="s">
        <v>2291</v>
      </c>
    </row>
    <row r="141" spans="1:6" x14ac:dyDescent="0.25">
      <c r="A141" t="s">
        <v>2310</v>
      </c>
      <c r="B141">
        <v>2</v>
      </c>
      <c r="D141">
        <v>26.7</v>
      </c>
      <c r="E141" t="s">
        <v>2392</v>
      </c>
      <c r="F141" t="s">
        <v>2291</v>
      </c>
    </row>
    <row r="142" spans="1:6" x14ac:dyDescent="0.25">
      <c r="A142" t="s">
        <v>2311</v>
      </c>
      <c r="B142" t="s">
        <v>2299</v>
      </c>
      <c r="D142">
        <v>16.2</v>
      </c>
      <c r="E142" t="s">
        <v>2153</v>
      </c>
      <c r="F142" t="s">
        <v>2291</v>
      </c>
    </row>
    <row r="143" spans="1:6" x14ac:dyDescent="0.25">
      <c r="A143" t="s">
        <v>2312</v>
      </c>
      <c r="B143" t="s">
        <v>2304</v>
      </c>
      <c r="D143">
        <v>0</v>
      </c>
      <c r="E143" t="s">
        <v>2158</v>
      </c>
      <c r="F143" t="s">
        <v>2291</v>
      </c>
    </row>
    <row r="144" spans="1:6" x14ac:dyDescent="0.25">
      <c r="A144" t="s">
        <v>2313</v>
      </c>
      <c r="B144">
        <v>42988</v>
      </c>
      <c r="D144">
        <v>0</v>
      </c>
      <c r="E144" t="s">
        <v>2154</v>
      </c>
      <c r="F144" t="s">
        <v>2291</v>
      </c>
    </row>
    <row r="145" spans="1:6" x14ac:dyDescent="0.25">
      <c r="A145" t="s">
        <v>2314</v>
      </c>
      <c r="B145">
        <v>42769</v>
      </c>
      <c r="D145">
        <v>0</v>
      </c>
      <c r="E145" t="s">
        <v>2393</v>
      </c>
      <c r="F145" t="s">
        <v>2291</v>
      </c>
    </row>
    <row r="146" spans="1:6" x14ac:dyDescent="0.25">
      <c r="A146" t="s">
        <v>2315</v>
      </c>
      <c r="B146" t="s">
        <v>2304</v>
      </c>
      <c r="D146">
        <v>0</v>
      </c>
      <c r="E146" t="s">
        <v>2158</v>
      </c>
      <c r="F146" t="s">
        <v>2291</v>
      </c>
    </row>
    <row r="147" spans="1:6" x14ac:dyDescent="0.25">
      <c r="A147" t="s">
        <v>2316</v>
      </c>
      <c r="B147">
        <v>2</v>
      </c>
      <c r="D147">
        <v>0</v>
      </c>
      <c r="E147" t="s">
        <v>2389</v>
      </c>
      <c r="F147" t="s">
        <v>2291</v>
      </c>
    </row>
    <row r="148" spans="1:6" x14ac:dyDescent="0.25">
      <c r="A148" t="s">
        <v>2317</v>
      </c>
      <c r="B148">
        <v>8</v>
      </c>
      <c r="D148">
        <v>0</v>
      </c>
      <c r="E148" t="s">
        <v>2148</v>
      </c>
      <c r="F148" t="s">
        <v>2291</v>
      </c>
    </row>
    <row r="149" spans="1:6" x14ac:dyDescent="0.25">
      <c r="A149" t="s">
        <v>2318</v>
      </c>
      <c r="B149" t="s">
        <v>2299</v>
      </c>
      <c r="D149">
        <v>0</v>
      </c>
      <c r="E149" t="s">
        <v>2153</v>
      </c>
      <c r="F149" t="s">
        <v>2291</v>
      </c>
    </row>
    <row r="150" spans="1:6" x14ac:dyDescent="0.25">
      <c r="A150" t="s">
        <v>2319</v>
      </c>
      <c r="B150" t="s">
        <v>2299</v>
      </c>
      <c r="D150">
        <v>0</v>
      </c>
      <c r="E150" t="s">
        <v>2153</v>
      </c>
      <c r="F150" t="s">
        <v>2291</v>
      </c>
    </row>
    <row r="151" spans="1:6" x14ac:dyDescent="0.25">
      <c r="A151" t="s">
        <v>2320</v>
      </c>
      <c r="B151" t="s">
        <v>2299</v>
      </c>
      <c r="D151">
        <v>0</v>
      </c>
      <c r="E151" t="s">
        <v>2153</v>
      </c>
      <c r="F151" t="s">
        <v>2291</v>
      </c>
    </row>
    <row r="152" spans="1:6" x14ac:dyDescent="0.25">
      <c r="A152" t="s">
        <v>2321</v>
      </c>
      <c r="B152">
        <v>7</v>
      </c>
      <c r="D152">
        <v>7.3</v>
      </c>
      <c r="E152" t="s">
        <v>2390</v>
      </c>
      <c r="F152" t="s">
        <v>2291</v>
      </c>
    </row>
    <row r="153" spans="1:6" x14ac:dyDescent="0.25">
      <c r="A153" t="s">
        <v>2322</v>
      </c>
      <c r="B153" t="s">
        <v>2299</v>
      </c>
      <c r="D153">
        <v>10.3</v>
      </c>
      <c r="E153" t="s">
        <v>2153</v>
      </c>
      <c r="F153" t="s">
        <v>2291</v>
      </c>
    </row>
    <row r="154" spans="1:6" x14ac:dyDescent="0.25">
      <c r="A154" t="s">
        <v>2323</v>
      </c>
      <c r="B154">
        <v>42989</v>
      </c>
      <c r="D154">
        <v>0</v>
      </c>
      <c r="E154" t="s">
        <v>2155</v>
      </c>
      <c r="F154" t="s">
        <v>2291</v>
      </c>
    </row>
    <row r="155" spans="1:6" x14ac:dyDescent="0.25">
      <c r="A155" t="s">
        <v>2324</v>
      </c>
      <c r="B155" t="s">
        <v>2295</v>
      </c>
      <c r="D155">
        <v>10.3</v>
      </c>
      <c r="E155" t="s">
        <v>2147</v>
      </c>
      <c r="F155" t="s">
        <v>2291</v>
      </c>
    </row>
    <row r="156" spans="1:6" x14ac:dyDescent="0.25">
      <c r="A156" t="s">
        <v>2325</v>
      </c>
      <c r="B156">
        <v>42989</v>
      </c>
      <c r="D156">
        <v>0</v>
      </c>
      <c r="E156" t="s">
        <v>2155</v>
      </c>
      <c r="F156" t="s">
        <v>2291</v>
      </c>
    </row>
    <row r="157" spans="1:6" x14ac:dyDescent="0.25">
      <c r="A157" t="s">
        <v>2326</v>
      </c>
      <c r="B157">
        <v>42989</v>
      </c>
      <c r="D157">
        <v>0</v>
      </c>
      <c r="E157" t="s">
        <v>2155</v>
      </c>
      <c r="F157" t="s">
        <v>2291</v>
      </c>
    </row>
    <row r="158" spans="1:6" x14ac:dyDescent="0.25">
      <c r="A158" t="s">
        <v>2327</v>
      </c>
      <c r="B158">
        <v>2</v>
      </c>
      <c r="D158">
        <v>0</v>
      </c>
      <c r="E158" t="s">
        <v>2395</v>
      </c>
      <c r="F158" t="s">
        <v>2291</v>
      </c>
    </row>
    <row r="159" spans="1:6" x14ac:dyDescent="0.25">
      <c r="A159" t="s">
        <v>2328</v>
      </c>
      <c r="B159">
        <v>42834</v>
      </c>
      <c r="D159">
        <v>0</v>
      </c>
      <c r="E159" t="s">
        <v>2152</v>
      </c>
      <c r="F159" t="s">
        <v>2291</v>
      </c>
    </row>
    <row r="160" spans="1:6" x14ac:dyDescent="0.25">
      <c r="A160" t="s">
        <v>2329</v>
      </c>
      <c r="B160">
        <v>5</v>
      </c>
      <c r="D160">
        <v>0</v>
      </c>
      <c r="E160" t="s">
        <v>2149</v>
      </c>
      <c r="F160" t="s">
        <v>2291</v>
      </c>
    </row>
    <row r="161" spans="1:6" x14ac:dyDescent="0.25">
      <c r="A161" t="s">
        <v>2330</v>
      </c>
      <c r="B161" t="s">
        <v>2304</v>
      </c>
      <c r="D161">
        <v>10.3</v>
      </c>
      <c r="E161" t="s">
        <v>2158</v>
      </c>
      <c r="F161" t="s">
        <v>2291</v>
      </c>
    </row>
    <row r="162" spans="1:6" x14ac:dyDescent="0.25">
      <c r="A162" t="s">
        <v>2331</v>
      </c>
      <c r="B162">
        <v>12</v>
      </c>
      <c r="D162">
        <v>0</v>
      </c>
      <c r="E162" t="s">
        <v>2150</v>
      </c>
      <c r="F162" t="s">
        <v>2291</v>
      </c>
    </row>
    <row r="163" spans="1:6" x14ac:dyDescent="0.25">
      <c r="A163" t="s">
        <v>2333</v>
      </c>
      <c r="B163">
        <v>42799</v>
      </c>
      <c r="D163">
        <v>0</v>
      </c>
      <c r="E163" t="s">
        <v>2389</v>
      </c>
      <c r="F163" t="s">
        <v>2332</v>
      </c>
    </row>
    <row r="164" spans="1:6" x14ac:dyDescent="0.25">
      <c r="A164" t="s">
        <v>2334</v>
      </c>
      <c r="B164">
        <v>2</v>
      </c>
      <c r="D164">
        <v>0</v>
      </c>
      <c r="E164" t="s">
        <v>2398</v>
      </c>
      <c r="F164" t="s">
        <v>2332</v>
      </c>
    </row>
    <row r="165" spans="1:6" x14ac:dyDescent="0.25">
      <c r="A165" t="s">
        <v>2335</v>
      </c>
      <c r="B165" t="s">
        <v>2336</v>
      </c>
      <c r="D165">
        <v>11.5</v>
      </c>
      <c r="E165" t="s">
        <v>2158</v>
      </c>
      <c r="F165" t="s">
        <v>2332</v>
      </c>
    </row>
    <row r="166" spans="1:6" x14ac:dyDescent="0.25">
      <c r="A166" t="s">
        <v>2337</v>
      </c>
      <c r="B166">
        <v>5</v>
      </c>
      <c r="D166">
        <v>0</v>
      </c>
      <c r="E166" t="s">
        <v>2151</v>
      </c>
      <c r="F166" t="s">
        <v>2332</v>
      </c>
    </row>
    <row r="167" spans="1:6" x14ac:dyDescent="0.25">
      <c r="A167" t="s">
        <v>2338</v>
      </c>
      <c r="B167" t="s">
        <v>2339</v>
      </c>
      <c r="D167">
        <v>0</v>
      </c>
      <c r="E167" t="s">
        <v>2153</v>
      </c>
      <c r="F167" t="s">
        <v>2332</v>
      </c>
    </row>
    <row r="168" spans="1:6" x14ac:dyDescent="0.25">
      <c r="A168" t="s">
        <v>2340</v>
      </c>
      <c r="B168" t="s">
        <v>2336</v>
      </c>
      <c r="D168">
        <v>0</v>
      </c>
      <c r="E168" t="s">
        <v>2158</v>
      </c>
      <c r="F168" t="s">
        <v>2332</v>
      </c>
    </row>
    <row r="169" spans="1:6" x14ac:dyDescent="0.25">
      <c r="A169" t="s">
        <v>2341</v>
      </c>
      <c r="B169">
        <v>1</v>
      </c>
      <c r="D169">
        <v>18.5</v>
      </c>
      <c r="E169" t="s">
        <v>2399</v>
      </c>
      <c r="F169" t="s">
        <v>2332</v>
      </c>
    </row>
    <row r="170" spans="1:6" x14ac:dyDescent="0.25">
      <c r="A170" t="s">
        <v>2342</v>
      </c>
      <c r="B170">
        <v>42737</v>
      </c>
      <c r="D170">
        <v>10.3</v>
      </c>
      <c r="E170" t="s">
        <v>2400</v>
      </c>
      <c r="F170" t="s">
        <v>2332</v>
      </c>
    </row>
    <row r="171" spans="1:6" x14ac:dyDescent="0.25">
      <c r="A171" t="s">
        <v>2343</v>
      </c>
      <c r="B171">
        <v>42830</v>
      </c>
      <c r="D171">
        <v>0</v>
      </c>
      <c r="E171" t="s">
        <v>2394</v>
      </c>
      <c r="F171" t="s">
        <v>2332</v>
      </c>
    </row>
    <row r="172" spans="1:6" x14ac:dyDescent="0.25">
      <c r="A172" t="s">
        <v>2344</v>
      </c>
      <c r="B172" t="s">
        <v>2345</v>
      </c>
      <c r="D172">
        <v>13.6</v>
      </c>
      <c r="E172" t="s">
        <v>2147</v>
      </c>
      <c r="F172" t="s">
        <v>2332</v>
      </c>
    </row>
    <row r="173" spans="1:6" x14ac:dyDescent="0.25">
      <c r="A173" t="s">
        <v>2346</v>
      </c>
      <c r="B173">
        <v>3</v>
      </c>
      <c r="D173">
        <v>13.6</v>
      </c>
      <c r="E173" t="s">
        <v>2392</v>
      </c>
      <c r="F173" t="s">
        <v>2332</v>
      </c>
    </row>
    <row r="174" spans="1:6" x14ac:dyDescent="0.25">
      <c r="A174" t="s">
        <v>2347</v>
      </c>
      <c r="B174" t="s">
        <v>2345</v>
      </c>
      <c r="D174">
        <v>0</v>
      </c>
      <c r="E174" t="s">
        <v>2147</v>
      </c>
      <c r="F174" t="s">
        <v>2332</v>
      </c>
    </row>
    <row r="175" spans="1:6" x14ac:dyDescent="0.25">
      <c r="A175" t="s">
        <v>2348</v>
      </c>
      <c r="B175">
        <v>43088</v>
      </c>
      <c r="D175">
        <v>0</v>
      </c>
      <c r="E175" t="s">
        <v>2155</v>
      </c>
      <c r="F175" t="s">
        <v>2332</v>
      </c>
    </row>
    <row r="176" spans="1:6" x14ac:dyDescent="0.25">
      <c r="A176" t="s">
        <v>2349</v>
      </c>
      <c r="B176" t="s">
        <v>2336</v>
      </c>
      <c r="D176">
        <v>0</v>
      </c>
      <c r="E176" t="s">
        <v>2158</v>
      </c>
      <c r="F176" t="s">
        <v>2332</v>
      </c>
    </row>
    <row r="177" spans="1:6" x14ac:dyDescent="0.25">
      <c r="A177" t="s">
        <v>2350</v>
      </c>
      <c r="B177">
        <v>11</v>
      </c>
      <c r="D177">
        <v>0</v>
      </c>
      <c r="E177" t="s">
        <v>2154</v>
      </c>
      <c r="F177" t="s">
        <v>2332</v>
      </c>
    </row>
    <row r="178" spans="1:6" x14ac:dyDescent="0.25">
      <c r="A178" t="s">
        <v>2351</v>
      </c>
      <c r="B178" t="s">
        <v>2339</v>
      </c>
      <c r="D178">
        <v>14.5</v>
      </c>
      <c r="E178" t="s">
        <v>2153</v>
      </c>
      <c r="F178" t="s">
        <v>2332</v>
      </c>
    </row>
    <row r="179" spans="1:6" x14ac:dyDescent="0.25">
      <c r="A179" t="s">
        <v>2352</v>
      </c>
      <c r="B179">
        <v>42799</v>
      </c>
      <c r="D179">
        <v>0</v>
      </c>
      <c r="E179" t="s">
        <v>2395</v>
      </c>
      <c r="F179" t="s">
        <v>2332</v>
      </c>
    </row>
    <row r="180" spans="1:6" x14ac:dyDescent="0.25">
      <c r="A180" t="s">
        <v>2353</v>
      </c>
      <c r="B180" t="s">
        <v>2339</v>
      </c>
      <c r="D180">
        <v>0</v>
      </c>
      <c r="E180" t="s">
        <v>2153</v>
      </c>
      <c r="F180" t="s">
        <v>2332</v>
      </c>
    </row>
    <row r="181" spans="1:6" x14ac:dyDescent="0.25">
      <c r="A181" t="s">
        <v>2354</v>
      </c>
      <c r="B181" t="s">
        <v>2339</v>
      </c>
      <c r="D181">
        <v>0</v>
      </c>
      <c r="E181" t="s">
        <v>2153</v>
      </c>
      <c r="F181" t="s">
        <v>2332</v>
      </c>
    </row>
    <row r="182" spans="1:6" x14ac:dyDescent="0.25">
      <c r="A182" t="s">
        <v>2355</v>
      </c>
      <c r="B182">
        <v>42799</v>
      </c>
      <c r="D182">
        <v>0</v>
      </c>
      <c r="E182" t="s">
        <v>2395</v>
      </c>
      <c r="F182" t="s">
        <v>2332</v>
      </c>
    </row>
    <row r="183" spans="1:6" x14ac:dyDescent="0.25">
      <c r="A183" t="s">
        <v>2356</v>
      </c>
      <c r="B183" t="s">
        <v>2339</v>
      </c>
      <c r="D183">
        <v>11.5</v>
      </c>
      <c r="E183" t="s">
        <v>2153</v>
      </c>
      <c r="F183" t="s">
        <v>2332</v>
      </c>
    </row>
    <row r="184" spans="1:6" x14ac:dyDescent="0.25">
      <c r="A184" t="s">
        <v>2357</v>
      </c>
      <c r="B184">
        <v>43088</v>
      </c>
      <c r="D184">
        <v>0</v>
      </c>
      <c r="E184" t="s">
        <v>2155</v>
      </c>
      <c r="F184" t="s">
        <v>2332</v>
      </c>
    </row>
    <row r="185" spans="1:6" x14ac:dyDescent="0.25">
      <c r="A185" t="s">
        <v>2358</v>
      </c>
      <c r="B185" t="s">
        <v>2339</v>
      </c>
      <c r="D185">
        <v>0</v>
      </c>
      <c r="E185" t="s">
        <v>2153</v>
      </c>
      <c r="F185" t="s">
        <v>2332</v>
      </c>
    </row>
    <row r="186" spans="1:6" x14ac:dyDescent="0.25">
      <c r="A186" t="s">
        <v>2359</v>
      </c>
      <c r="B186" t="s">
        <v>2339</v>
      </c>
      <c r="D186">
        <v>0</v>
      </c>
      <c r="E186" t="s">
        <v>2153</v>
      </c>
      <c r="F186" t="s">
        <v>2332</v>
      </c>
    </row>
    <row r="187" spans="1:6" x14ac:dyDescent="0.25">
      <c r="A187" t="s">
        <v>2360</v>
      </c>
      <c r="B187">
        <v>1</v>
      </c>
      <c r="D187">
        <v>0</v>
      </c>
      <c r="E187" t="s">
        <v>2401</v>
      </c>
      <c r="F187" t="s">
        <v>2332</v>
      </c>
    </row>
    <row r="188" spans="1:6" x14ac:dyDescent="0.25">
      <c r="A188" t="s">
        <v>2361</v>
      </c>
      <c r="B188">
        <v>42799</v>
      </c>
      <c r="D188">
        <v>0</v>
      </c>
      <c r="E188" t="s">
        <v>2395</v>
      </c>
      <c r="F188" t="s">
        <v>2332</v>
      </c>
    </row>
    <row r="189" spans="1:6" x14ac:dyDescent="0.25">
      <c r="A189" t="s">
        <v>2362</v>
      </c>
      <c r="B189" t="s">
        <v>2345</v>
      </c>
      <c r="D189">
        <v>0</v>
      </c>
      <c r="E189" t="s">
        <v>2147</v>
      </c>
      <c r="F189" t="s">
        <v>2332</v>
      </c>
    </row>
    <row r="190" spans="1:6" x14ac:dyDescent="0.25">
      <c r="A190" t="s">
        <v>2363</v>
      </c>
      <c r="B190">
        <v>42799</v>
      </c>
      <c r="D190">
        <v>11.5</v>
      </c>
      <c r="E190" t="s">
        <v>2389</v>
      </c>
      <c r="F190" t="s">
        <v>2332</v>
      </c>
    </row>
    <row r="191" spans="1:6" x14ac:dyDescent="0.25">
      <c r="A191" t="s">
        <v>2364</v>
      </c>
      <c r="B191">
        <v>43088</v>
      </c>
      <c r="D191">
        <v>0</v>
      </c>
      <c r="E191" t="s">
        <v>2155</v>
      </c>
      <c r="F191" t="s">
        <v>2332</v>
      </c>
    </row>
    <row r="192" spans="1:6" x14ac:dyDescent="0.25">
      <c r="A192" t="s">
        <v>2365</v>
      </c>
      <c r="B192">
        <v>43088</v>
      </c>
      <c r="D192">
        <v>0</v>
      </c>
      <c r="E192" t="s">
        <v>2155</v>
      </c>
      <c r="F192" t="s">
        <v>2332</v>
      </c>
    </row>
    <row r="193" spans="1:6" x14ac:dyDescent="0.25">
      <c r="A193" t="s">
        <v>2366</v>
      </c>
      <c r="B193">
        <v>43088</v>
      </c>
      <c r="D193">
        <v>0</v>
      </c>
      <c r="E193" t="s">
        <v>2155</v>
      </c>
      <c r="F193" t="s">
        <v>2332</v>
      </c>
    </row>
    <row r="194" spans="1:6" x14ac:dyDescent="0.25">
      <c r="A194" t="s">
        <v>2367</v>
      </c>
      <c r="B194" t="s">
        <v>2339</v>
      </c>
      <c r="D194">
        <v>0</v>
      </c>
      <c r="E194" t="s">
        <v>2153</v>
      </c>
      <c r="F194" t="s">
        <v>2332</v>
      </c>
    </row>
    <row r="195" spans="1:6" x14ac:dyDescent="0.25">
      <c r="A195" t="s">
        <v>2368</v>
      </c>
      <c r="B195" t="s">
        <v>2339</v>
      </c>
      <c r="D195">
        <v>0</v>
      </c>
      <c r="E195" t="s">
        <v>2153</v>
      </c>
      <c r="F195" t="s">
        <v>2332</v>
      </c>
    </row>
    <row r="196" spans="1:6" x14ac:dyDescent="0.25">
      <c r="A196" t="s">
        <v>2369</v>
      </c>
      <c r="B196">
        <v>43088</v>
      </c>
      <c r="D196">
        <v>0</v>
      </c>
      <c r="E196" t="s">
        <v>2155</v>
      </c>
      <c r="F196" t="s">
        <v>2332</v>
      </c>
    </row>
    <row r="197" spans="1:6" x14ac:dyDescent="0.25">
      <c r="A197" t="s">
        <v>2370</v>
      </c>
      <c r="B197" t="s">
        <v>2339</v>
      </c>
      <c r="D197">
        <v>0</v>
      </c>
      <c r="E197" t="s">
        <v>2153</v>
      </c>
      <c r="F197" t="s">
        <v>2332</v>
      </c>
    </row>
    <row r="198" spans="1:6" x14ac:dyDescent="0.25">
      <c r="A198" t="s">
        <v>2371</v>
      </c>
      <c r="B198">
        <v>43088</v>
      </c>
      <c r="D198">
        <v>0</v>
      </c>
      <c r="E198" t="s">
        <v>2155</v>
      </c>
      <c r="F198" t="s">
        <v>2332</v>
      </c>
    </row>
    <row r="199" spans="1:6" x14ac:dyDescent="0.25">
      <c r="A199" t="s">
        <v>2372</v>
      </c>
      <c r="B199" t="s">
        <v>2339</v>
      </c>
      <c r="D199">
        <v>18.5</v>
      </c>
      <c r="E199" t="s">
        <v>2153</v>
      </c>
      <c r="F199" t="s">
        <v>2332</v>
      </c>
    </row>
    <row r="200" spans="1:6" x14ac:dyDescent="0.25">
      <c r="A200" t="s">
        <v>2373</v>
      </c>
      <c r="B200" t="s">
        <v>2336</v>
      </c>
      <c r="D200">
        <v>0</v>
      </c>
      <c r="E200" t="s">
        <v>2158</v>
      </c>
      <c r="F200" t="s">
        <v>2332</v>
      </c>
    </row>
    <row r="201" spans="1:6" x14ac:dyDescent="0.25">
      <c r="A201" t="s">
        <v>2374</v>
      </c>
      <c r="B201">
        <v>1</v>
      </c>
      <c r="D201">
        <v>0</v>
      </c>
      <c r="E201" t="s">
        <v>2402</v>
      </c>
      <c r="F201" t="s">
        <v>2332</v>
      </c>
    </row>
    <row r="202" spans="1:6" x14ac:dyDescent="0.25">
      <c r="A202" t="s">
        <v>2375</v>
      </c>
      <c r="B202">
        <v>43020</v>
      </c>
      <c r="D202">
        <v>0</v>
      </c>
      <c r="E202" t="s">
        <v>2152</v>
      </c>
      <c r="F202" t="s">
        <v>2332</v>
      </c>
    </row>
    <row r="203" spans="1:6" x14ac:dyDescent="0.25">
      <c r="A203" t="s">
        <v>2376</v>
      </c>
      <c r="B203">
        <v>42799</v>
      </c>
      <c r="D203">
        <v>0</v>
      </c>
      <c r="E203" t="s">
        <v>2389</v>
      </c>
      <c r="F203" t="s">
        <v>2332</v>
      </c>
    </row>
    <row r="204" spans="1:6" x14ac:dyDescent="0.25">
      <c r="A204" t="s">
        <v>2377</v>
      </c>
      <c r="B204">
        <v>43020</v>
      </c>
      <c r="D204">
        <v>0</v>
      </c>
      <c r="E204" t="s">
        <v>2152</v>
      </c>
      <c r="F204" t="s">
        <v>2332</v>
      </c>
    </row>
    <row r="205" spans="1:6" x14ac:dyDescent="0.25">
      <c r="A205" t="s">
        <v>2378</v>
      </c>
      <c r="B205" t="s">
        <v>2345</v>
      </c>
      <c r="D205">
        <v>0</v>
      </c>
      <c r="E205" t="s">
        <v>2147</v>
      </c>
      <c r="F205" t="s">
        <v>2332</v>
      </c>
    </row>
    <row r="206" spans="1:6" x14ac:dyDescent="0.25">
      <c r="A206" t="s">
        <v>2379</v>
      </c>
      <c r="B206">
        <v>42737</v>
      </c>
      <c r="D206">
        <v>15.4</v>
      </c>
      <c r="E206" t="s">
        <v>2400</v>
      </c>
      <c r="F206" t="s">
        <v>2332</v>
      </c>
    </row>
    <row r="207" spans="1:6" x14ac:dyDescent="0.25">
      <c r="A207" t="s">
        <v>2380</v>
      </c>
      <c r="B207">
        <v>1</v>
      </c>
      <c r="D207">
        <v>0</v>
      </c>
      <c r="E207" t="s">
        <v>2403</v>
      </c>
      <c r="F207" t="s">
        <v>2332</v>
      </c>
    </row>
    <row r="208" spans="1:6" x14ac:dyDescent="0.25">
      <c r="A208" t="s">
        <v>2381</v>
      </c>
      <c r="B208">
        <v>43020</v>
      </c>
      <c r="D208">
        <v>0</v>
      </c>
      <c r="E208" t="s">
        <v>2152</v>
      </c>
      <c r="F208" t="s">
        <v>2332</v>
      </c>
    </row>
    <row r="209" spans="1:6" x14ac:dyDescent="0.25">
      <c r="A209" t="s">
        <v>2382</v>
      </c>
      <c r="B209">
        <v>42830</v>
      </c>
      <c r="D209">
        <v>0</v>
      </c>
      <c r="E209" t="s">
        <v>2394</v>
      </c>
      <c r="F209" t="s">
        <v>2332</v>
      </c>
    </row>
    <row r="210" spans="1:6" x14ac:dyDescent="0.25">
      <c r="A210" t="s">
        <v>2383</v>
      </c>
      <c r="B210">
        <v>43088</v>
      </c>
      <c r="D210">
        <v>0</v>
      </c>
      <c r="E210" t="s">
        <v>2155</v>
      </c>
      <c r="F210" t="s">
        <v>2332</v>
      </c>
    </row>
  </sheetData>
  <hyperlinks>
    <hyperlink ref="A2" r:id="rId1" display="http://www.shanghairanking.com/World-University-Rankings/University-of-Cambridge.html"/>
    <hyperlink ref="A3" r:id="rId2" display="http://www.shanghairanking.com/World-University-Rankings/University-of-Oxford.html"/>
    <hyperlink ref="A4" r:id="rId3" display="http://www.shanghairanking.com/World-University-Rankings/University-College-London.html"/>
    <hyperlink ref="A5" r:id="rId4" display="http://www.shanghairanking.com/World-University-Rankings/Swiss-Federal-Institute-of-Technology-Zurich.html"/>
    <hyperlink ref="A6" r:id="rId5" display="http://www.shanghairanking.com/World-University-Rankings/The-Imperial-College-of-Science-Technology-and-Medicine.html"/>
    <hyperlink ref="A7" r:id="rId6" display="http://www.shanghairanking.com/World-University-Rankings/University-of-Copenhagen.html"/>
    <hyperlink ref="A8" r:id="rId7" display="http://www.shanghairanking.com/World-University-Rankings/The-University-of-Manchester.html"/>
    <hyperlink ref="A9" r:id="rId8" display="http://www.shanghairanking.com/World-University-Rankings/Pierre-and-Marie--Curie-University---Paris-6.html"/>
    <hyperlink ref="A10" r:id="rId9" display="http://www.shanghairanking.com/World-University-Rankings/The-University-of-Edinburgh.html"/>
    <hyperlink ref="A11" r:id="rId10" display="http://www.shanghairanking.com/World-University-Rankings/Karolinska-Institute.html"/>
    <hyperlink ref="A12" r:id="rId11" display="http://www.shanghairanking.com/World-University-Rankings/University-of-Paris-Sud-(Paris-11).html"/>
    <hyperlink ref="A13" r:id="rId12" display="http://www.shanghairanking.com/World-University-Rankings/Heidelberg-University.html"/>
    <hyperlink ref="A14" r:id="rId13" display="http://www.shanghairanking.com/World-University-Rankings/Technical-University-Munich.html"/>
    <hyperlink ref="A15" r:id="rId14" display="http://www.shanghairanking.com/World-University-Rankings/Kings-College-London.html"/>
    <hyperlink ref="A16" r:id="rId15" display="http://www.shanghairanking.com/World-University-Rankings/University-of-Munich.html"/>
    <hyperlink ref="A17" r:id="rId16" display="http://www.shanghairanking.com/World-University-Rankings/University-of-Geneva.html"/>
    <hyperlink ref="A18" r:id="rId17" display="http://www.shanghairanking.com/World-University-Rankings/University-of-Zurich.html"/>
    <hyperlink ref="A19" r:id="rId18" display="http://www.shanghairanking.com/World-University-Rankings/University-of-Helsinki.html"/>
    <hyperlink ref="A20" r:id="rId19" display="http://www.shanghairanking.com/World-University-Rankings/University-of-Bristol.html"/>
    <hyperlink ref="A21" r:id="rId20" display="http://www.shanghairanking.com/World-University-Rankings/Uppsala-University.html"/>
    <hyperlink ref="A22" r:id="rId21" display="http://www.shanghairanking.com/World-University-Rankings/Ghent-University.html"/>
    <hyperlink ref="A23" r:id="rId22" display="http://www.shanghairanking.com/World-University-Rankings/Aarhus-University.html"/>
    <hyperlink ref="A24" r:id="rId23" display="http://www.shanghairanking.com/World-University-Rankings/Utrecht-University.html"/>
    <hyperlink ref="A25" r:id="rId24" display="http://www.shanghairanking.com/World-University-Rankings/University-of-Oslo.html"/>
    <hyperlink ref="A26" r:id="rId25" display="http://www.shanghairanking.com/World-University-Rankings/Technion-Israel-Institute-of-Technology.html"/>
    <hyperlink ref="A27" r:id="rId26" display="http://www.shanghairanking.com/World-University-Rankings/University-of-Groningen.html"/>
    <hyperlink ref="A28" r:id="rId27" display="http://www.shanghairanking.com/World-University-Rankings/Stockholm-University.html"/>
    <hyperlink ref="A29" r:id="rId28" display="http://www.shanghairanking.com/World-University-Rankings/Ecole-Normale-Superieure---Paris.html"/>
    <hyperlink ref="A30" r:id="rId29" display="http://www.shanghairanking.com/World-University-Rankings/Moscow-State-University.html"/>
    <hyperlink ref="A31" r:id="rId30" display="http://www.shanghairanking.com/World-University-Rankings/The-Hebrew-University-of-Jerusalem.html"/>
    <hyperlink ref="A32" r:id="rId31" display="http://www.shanghairanking.com/World-University-Rankings/Swiss-Federal-Institute-of-Technology-Lausanne.html"/>
    <hyperlink ref="A33" r:id="rId32" display="http://www.shanghairanking.com/World-University-Rankings/KU-Leuven.html"/>
    <hyperlink ref="A34" r:id="rId33" display="http://www.shanghairanking.com/World-University-Rankings/Leiden-University.html"/>
    <hyperlink ref="A35" r:id="rId34" display="http://www.shanghairanking.com/World-University-Rankings/Aix-Marseille-University.html"/>
    <hyperlink ref="A36" r:id="rId35" display="http://www.shanghairanking.com/World-University-Rankings/Cardiff-University.html"/>
    <hyperlink ref="A37" r:id="rId36" display="http://www.shanghairanking.com/World-University-Rankings/Erasmus-University.html"/>
    <hyperlink ref="A38" r:id="rId37" display="http://www.shanghairanking.com/World-University-Rankings/Lund-University.html"/>
    <hyperlink ref="A39" r:id="rId38" display="http://www.shanghairanking.com/World-University-Rankings/Norwegian-University-of-Science-and-Technology---NTNU.html"/>
    <hyperlink ref="A40" r:id="rId39" display="http://www.shanghairanking.com/World-University-Rankings/Radboud-University-Nijmegen.html"/>
    <hyperlink ref="A41" r:id="rId40" display="http://www.shanghairanking.com/World-University-Rankings/The-University-of-Sheffield.html"/>
    <hyperlink ref="A42" r:id="rId41" display="http://www.shanghairanking.com/World-University-Rankings/University-of-Amsterdam.html"/>
    <hyperlink ref="A43" r:id="rId42" display="http://www.shanghairanking.com/World-University-Rankings/University-of-Basel.html"/>
    <hyperlink ref="A44" r:id="rId43" display="http://www.shanghairanking.com/World-University-Rankings/University-of-Bern.html"/>
    <hyperlink ref="A45" r:id="rId44" display="http://www.shanghairanking.com/World-University-Rankings/University-of-Birmingham.html"/>
    <hyperlink ref="A46" r:id="rId45" display="http://www.shanghairanking.com/World-University-Rankings/University-of-Bonn.html"/>
    <hyperlink ref="A47" r:id="rId46" display="http://www.shanghairanking.com/World-University-Rankings/University-of-Frankfurt.html"/>
    <hyperlink ref="A48" r:id="rId47" display="http://www.shanghairanking.com/World-University-Rankings/University-of-Freiburg.html"/>
    <hyperlink ref="A49" r:id="rId48" display="http://www.shanghairanking.com/World-University-Rankings/University-of-Goettingen.html"/>
    <hyperlink ref="A50" r:id="rId49" display="http://www.shanghairanking.com/World-University-Rankings/University-of-Leeds.html"/>
    <hyperlink ref="A51" r:id="rId50" display="http://www.shanghairanking.com/World-University-Rankings/University-of-Liverpool.html"/>
    <hyperlink ref="A52" r:id="rId51" display="http://www.shanghairanking.com/World-University-Rankings/University-of-Muenster.html"/>
    <hyperlink ref="A53" r:id="rId52" display="http://www.shanghairanking.com/World-University-Rankings/University-of-Nottingham.html"/>
    <hyperlink ref="A54" r:id="rId53" display="http://www.shanghairanking.com/World-University-Rankings/University-of-Southampton.html"/>
    <hyperlink ref="A55" r:id="rId54" display="http://www.shanghairanking.com/World-University-Rankings/University-of-Strasbourg.html"/>
    <hyperlink ref="A56" r:id="rId55" display="http://www.shanghairanking.com/World-University-Rankings/University-of-Wageningen.html"/>
    <hyperlink ref="A57" r:id="rId56" display="http://www.shanghairanking.com/World-University-Rankings/University-Paris-Diderot---Paris-7.html"/>
    <hyperlink ref="A58" r:id="rId57" display="http://www.shanghairanking.com/World-University-Rankings/VU-University-Amsterdam.html"/>
    <hyperlink ref="A59" r:id="rId58" display="http://www.shanghairanking.com/World-University-Rankings/Weizmann-Institute-of-Science.html"/>
    <hyperlink ref="A60" r:id="rId59" display="http://www.shanghairanking.com/World-University-Rankings/Catholic-University-of-Louvain.html"/>
    <hyperlink ref="A61" r:id="rId60" display="http://www.shanghairanking.com/World-University-Rankings/Delft-University-of-Technology.html"/>
    <hyperlink ref="A62" r:id="rId61" display="http://www.shanghairanking.com/World-University-Rankings/Joseph-Fourier-University-(Grenoble-1).html"/>
    <hyperlink ref="A63" r:id="rId62" display="http://www.shanghairanking.com/World-University-Rankings/London-School-of-Economics-and-Political-Science.html"/>
    <hyperlink ref="A64" r:id="rId63" display="http://www.shanghairanking.com/World-University-Rankings/London-School-of-Hygiene--Tropical-Medicine.html"/>
    <hyperlink ref="A65" r:id="rId64" display="http://www.shanghairanking.com/World-University-Rankings/Queen-Mary-University-of-London.html"/>
    <hyperlink ref="A66" r:id="rId65" display="http://www.shanghairanking.com/World-University-Rankings/Sapienza-University-of-Rome.html"/>
    <hyperlink ref="A67" r:id="rId66" display="http://www.shanghairanking.com/World-University-Rankings/Technical-University-of-Denmark.html"/>
    <hyperlink ref="A68" r:id="rId67" display="http://www.shanghairanking.com/World-University-Rankings/Tel-Aviv-University.html"/>
    <hyperlink ref="A69" r:id="rId68" display="http://www.shanghairanking.com/World-University-Rankings/Trinity-College-Dublin.html"/>
    <hyperlink ref="A70" r:id="rId69" display="http://www.shanghairanking.com/World-University-Rankings/TU-Dresden.html"/>
    <hyperlink ref="A71" r:id="rId70" display="http://www.shanghairanking.com/World-University-Rankings/Free-University-Brussels.html"/>
    <hyperlink ref="A72" r:id="rId71" display="http://www.shanghairanking.com/World-University-Rankings/University-of-Barcelona.html"/>
    <hyperlink ref="A73" r:id="rId72" display="http://www.shanghairanking.com/World-University-Rankings/University-of-Bordeaux.html"/>
    <hyperlink ref="A74" r:id="rId73" display="http://www.shanghairanking.com/World-University-Rankings/University-of-Erlangen-Nuremberg.html"/>
    <hyperlink ref="A75" r:id="rId74" display="http://www.shanghairanking.com/World-University-Rankings/University-of-Exeter.html"/>
    <hyperlink ref="A76" r:id="rId75" display="http://www.shanghairanking.com/World-University-Rankings/University-of-Gothenburg.html"/>
    <hyperlink ref="A77" r:id="rId76" display="http://www.shanghairanking.com/World-University-Rankings/University-of-Innsbruck.html"/>
    <hyperlink ref="A78" r:id="rId77" display="http://www.shanghairanking.com/World-University-Rankings/University-of-Kiel.html"/>
    <hyperlink ref="A79" r:id="rId78" display="http://www.shanghairanking.com/World-University-Rankings/University-of-Leipzig.html"/>
    <hyperlink ref="A80" r:id="rId79" display="http://www.shanghairanking.com/World-University-Rankings/University-of-Lisbon.html"/>
    <hyperlink ref="A81" r:id="rId80" display="http://www.shanghairanking.com/World-University-Rankings/University-of-Padua.html"/>
    <hyperlink ref="A82" r:id="rId81" display="http://www.shanghairanking.com/World-University-Rankings/University-of-Paris-Descartes-(Paris-5).html"/>
    <hyperlink ref="A83" r:id="rId82" display="http://www.shanghairanking.com/World-University-Rankings/University-of-Tuebingen.html"/>
    <hyperlink ref="A84" r:id="rId83" display="http://www.shanghairanking.com/World-University-Rankings/University-of-Vienna.html"/>
    <hyperlink ref="A85" r:id="rId84" display="http://www.shanghairanking.com/World-University-Rankings/University-of-Warwick.html"/>
    <hyperlink ref="A86" r:id="rId85" display="http://www.shanghairanking.com/World-University-Rankings/University-of-Wuerzburg.html"/>
    <hyperlink ref="A87" r:id="rId86" display="http://www.shanghairanking.com/World-University-Rankings/Aalborg-University.html"/>
    <hyperlink ref="A88" r:id="rId87" display="http://www.shanghairanking.com/World-University-Rankings/Autonomous-University-of-Madrid.html"/>
    <hyperlink ref="A89" r:id="rId88" display="http://www.shanghairanking.com/World-University-Rankings/Chalmers-University-of-Technology.html"/>
    <hyperlink ref="A90" r:id="rId89" display="http://www.shanghairanking.com/World-University-Rankings/Charles-University-in-Prague.html"/>
    <hyperlink ref="A91" r:id="rId90" display="http://www.shanghairanking.com/World-University-Rankings/Claude-Bernard-University-Lyon-1.html"/>
    <hyperlink ref="A92" r:id="rId91" display="http://www.shanghairanking.com/World-University-Rankings/Durham-University.html"/>
    <hyperlink ref="A93" r:id="rId92" display="http://www.shanghairanking.com/World-University-Rankings/Eindhoven-University-of-Technology.html"/>
    <hyperlink ref="A94" r:id="rId93" display="http://www.shanghairanking.com/World-University-Rankings/Karlsruhe-Institute-of-Technology-(KIT).html"/>
    <hyperlink ref="A95" r:id="rId94" display="http://www.shanghairanking.com/World-University-Rankings/KTH-Royal-Institute-of-Technology.html"/>
    <hyperlink ref="A96" r:id="rId95" display="http://www.shanghairanking.com/World-University-Rankings/Maastricht-University.html"/>
    <hyperlink ref="A97" r:id="rId96" display="http://www.shanghairanking.com/World-University-Rankings/Medical-University-of-Vienna.html"/>
    <hyperlink ref="A98" r:id="rId97" display="http://www.shanghairanking.com/World-University-Rankings/Paul-Sabatier-University-(Toulouse-3).html"/>
    <hyperlink ref="A99" r:id="rId98" display="http://www.shanghairanking.com/World-University-Rankings/Polytechnic-Institute-of-Milan.html"/>
    <hyperlink ref="A100" r:id="rId99" display="http://www.shanghairanking.com/World-University-Rankings/RWTH-Aachen-University.html"/>
    <hyperlink ref="A101" r:id="rId100" display="http://www.shanghairanking.com/World-University-Rankings/Swedish-University-of-Agricultural-Sciences.html"/>
    <hyperlink ref="A102" r:id="rId101" display="http://www.shanghairanking.com/World-University-Rankings/The-University-of-Dundee.html"/>
    <hyperlink ref="A103" r:id="rId102" display="http://www.shanghairanking.com/World-University-Rankings/Toulouse-School-of-Economics.html"/>
    <hyperlink ref="A104" r:id="rId103" display="http://www.shanghairanking.com/World-University-Rankings/University-of-Aberdeen.html"/>
    <hyperlink ref="A105" r:id="rId104" display="http://www.shanghairanking.com/World-University-Rankings/University-of-Antwerp.html"/>
    <hyperlink ref="A106" r:id="rId105" display="http://www.shanghairanking.com/World-University-Rankings/University-of-Belgrade.html"/>
    <hyperlink ref="A107" r:id="rId106" display="http://www.shanghairanking.com/World-University-Rankings/University-of-Bergen.html"/>
    <hyperlink ref="A108" r:id="rId107" display="http://www.shanghairanking.com/World-University-Rankings/University-of-Bochum.html"/>
    <hyperlink ref="A109" r:id="rId108" display="http://www.shanghairanking.com/World-University-Rankings/University-of-Bologna.html"/>
    <hyperlink ref="A110" r:id="rId109" display="http://www.shanghairanking.com/World-University-Rankings/University-of-East-Anglia.html"/>
    <hyperlink ref="A111" r:id="rId110" display="http://www.shanghairanking.com/World-University-Rankings/University-of-Florence.html"/>
    <hyperlink ref="A112" r:id="rId111" display="http://www.shanghairanking.com/World-University-Rankings/University-of-Granada.html"/>
    <hyperlink ref="A113" r:id="rId112" display="http://www.shanghairanking.com/World-University-Rankings/University-of-Hamburg.html"/>
    <hyperlink ref="A114" r:id="rId113" display="http://www.shanghairanking.com/World-University-Rankings/University-of-Koeln.html"/>
    <hyperlink ref="A115" r:id="rId114" display="http://www.shanghairanking.com/World-University-Rankings/University-of-Lausanne.html"/>
    <hyperlink ref="A116" r:id="rId115" display="http://www.shanghairanking.com/World-University-Rankings/University-of-Leicester.html"/>
    <hyperlink ref="A117" r:id="rId116" display="http://www.shanghairanking.com/World-University-Rankings/University-of-Lorraine.html"/>
    <hyperlink ref="A118" r:id="rId117" display="http://www.shanghairanking.com/World-University-Rankings/University-of-Mainz.html"/>
    <hyperlink ref="A119" r:id="rId118" display="http://www.shanghairanking.com/World-University-Rankings/University-of-Milan.html"/>
    <hyperlink ref="A120" r:id="rId119" display="http://www.shanghairanking.com/World-University-Rankings/University-of-Pisa.html"/>
    <hyperlink ref="A121" r:id="rId120" display="http://www.shanghairanking.com/World-University-Rankings/University-of-Sussex.html"/>
    <hyperlink ref="A122" r:id="rId121" display="http://www.shanghairanking.com/World-University-Rankings/University-of-Turin.html"/>
    <hyperlink ref="A123" r:id="rId122" display="http://www.shanghairanking.com/World-University-Rankings/University-of-Ulm.html"/>
    <hyperlink ref="A124" r:id="rId123" display="http://www.shanghairanking.com/World-University-Rankings/University-of-York.html"/>
    <hyperlink ref="A125" r:id="rId124" display="http://www.shanghairanking.com/World-University-Rankings/Free-University-of-Brussels.html"/>
    <hyperlink ref="A126" r:id="rId125" display="http://www.shanghairanking.com/World-University-Rankings/Autonomous-University-of-Barcelona.html"/>
    <hyperlink ref="A127" r:id="rId126" display="http://www.shanghairanking.com/World-University-Rankings/Complutense-University-of-Madrid.html"/>
    <hyperlink ref="A128" r:id="rId127" display="http://www.shanghairanking.com/World-University-Rankings/Ecole-Normale-Superieure---Lyon.html"/>
    <hyperlink ref="A129" r:id="rId128" display="http://www.shanghairanking.com/World-University-Rankings/Ecole-Polytechnique.html"/>
    <hyperlink ref="A130" r:id="rId129" display="http://www.shanghairanking.com/World-University-Rankings/ESPCI-ParisTech.html"/>
    <hyperlink ref="A131" r:id="rId130" display="http://www.shanghairanking.com/World-University-Rankings/Hannover-Medical-School.html"/>
    <hyperlink ref="A132" r:id="rId131" display="http://www.shanghairanking.com/World-University-Rankings/Linkoping-University.html"/>
    <hyperlink ref="A133" r:id="rId132" display="http://www.shanghairanking.com/World-University-Rankings/National-and-Kapodistrian-University-of-Athens.html"/>
    <hyperlink ref="A134" r:id="rId133" display="http://www.shanghairanking.com/World-University-Rankings/National-University-of-Ireland-Galway.html"/>
    <hyperlink ref="A135" r:id="rId134" display="http://www.shanghairanking.com/World-University-Rankings/Newcastle-University.html"/>
    <hyperlink ref="A136" r:id="rId135" display="http://www.shanghairanking.com/World-University-Rankings/Paris-Dauphine-University-(Paris-9).html"/>
    <hyperlink ref="A137" r:id="rId136" display="http://www.shanghairanking.com/World-University-Rankings/Polytechnic-University-of-Catalonia.html"/>
    <hyperlink ref="A138" r:id="rId137" display="http://www.shanghairanking.com/World-University-Rankings/Polytechnic-University-of-Valencia.html"/>
    <hyperlink ref="A139" r:id="rId138" display="http://www.shanghairanking.com/World-University-Rankings/Pompeu-Fabra-University.html"/>
    <hyperlink ref="A140" r:id="rId139" display="http://www.shanghairanking.com/World-University-Rankings/Queens-University-Belfast.html"/>
    <hyperlink ref="A141" r:id="rId140" display="http://www.shanghairanking.com/World-University-Rankings/Saint-Petersburg-State-University.html"/>
    <hyperlink ref="A142" r:id="rId141" display="http://www.shanghairanking.com/World-University-Rankings/Technical-University-of-Berlin.html"/>
    <hyperlink ref="A143" r:id="rId142" display="http://www.shanghairanking.com/World-University-Rankings/The-University-of-Reading.html"/>
    <hyperlink ref="A144" r:id="rId143" display="http://www.shanghairanking.com/World-University-Rankings/Umea-University.html"/>
    <hyperlink ref="A145" r:id="rId144" display="http://www.shanghairanking.com/World-University-Rankings/University-College-Dublin.html"/>
    <hyperlink ref="A146" r:id="rId145" display="http://www.shanghairanking.com/World-University-Rankings/University-of-Bath.html"/>
    <hyperlink ref="A147" r:id="rId146" display="http://www.shanghairanking.com/World-University-Rankings/University-of-Eastern-Finland.html"/>
    <hyperlink ref="A148" r:id="rId147" display="http://www.shanghairanking.com/World-University-Rankings/University-of-Fribourg.html"/>
    <hyperlink ref="A149" r:id="rId148" display="http://www.shanghairanking.com/World-University-Rankings/University-of-Giessen.html"/>
    <hyperlink ref="A150" r:id="rId149" display="http://www.shanghairanking.com/World-University-Rankings/University-of-Halle-Wittenberg.html"/>
    <hyperlink ref="A151" r:id="rId150" display="http://www.shanghairanking.com/World-University-Rankings/University-of-Jena.html"/>
    <hyperlink ref="A152" r:id="rId151" display="http://www.shanghairanking.com/World-University-Rankings/University-of-Liege.html"/>
    <hyperlink ref="A153" r:id="rId152" display="http://www.shanghairanking.com/World-University-Rankings/University-of-Marburg.html"/>
    <hyperlink ref="A154" r:id="rId153" display="http://www.shanghairanking.com/World-University-Rankings/University-of-Milan---Bicocca.html"/>
    <hyperlink ref="A155" r:id="rId154" display="http://www.shanghairanking.com/World-University-Rankings/University-of-Montpellier.html"/>
    <hyperlink ref="A156" r:id="rId155" display="http://www.shanghairanking.com/World-University-Rankings/University-of-Naples-Federico-II.html"/>
    <hyperlink ref="A157" r:id="rId156" display="http://www.shanghairanking.com/World-University-Rankings/University-of-Pavia.html"/>
    <hyperlink ref="A158" r:id="rId157" display="http://www.shanghairanking.com/World-University-Rankings/University-of-Porto.html"/>
    <hyperlink ref="A159" r:id="rId158" display="http://www.shanghairanking.com/World-University-Rankings/University-of-Santiago-Compostela.html"/>
    <hyperlink ref="A160" r:id="rId159" display="http://www.shanghairanking.com/World-University-Rankings/University-of-Southern-Denmark.html"/>
    <hyperlink ref="A161" r:id="rId160" display="http://www.shanghairanking.com/World-University-Rankings/University-of-St-Andrews.html"/>
    <hyperlink ref="A162" r:id="rId161" display="http://www.shanghairanking.com/World-University-Rankings/University-of-Twente.html"/>
    <hyperlink ref="A163" r:id="rId162" display="http://www.shanghairanking.com/World-University-Rankings/Aalto-University.html"/>
    <hyperlink ref="A164" r:id="rId163" display="http://www.shanghairanking.com/World-University-Rankings/Aristotle-University-of-Thessaloniki.html"/>
    <hyperlink ref="A165" r:id="rId164" display="http://www.shanghairanking.com/World-University-Rankings/Bangor-University.html"/>
    <hyperlink ref="A166" r:id="rId165" display="http://www.shanghairanking.com/World-University-Rankings/Ben-Gurion-University-of-the-Negev.html"/>
    <hyperlink ref="A167" r:id="rId166" display="http://www.shanghairanking.com/World-University-Rankings/Bielefeld-University.html"/>
    <hyperlink ref="A168" r:id="rId167" display="http://www.shanghairanking.com/World-University-Rankings/Brunel-University.html"/>
    <hyperlink ref="A169" r:id="rId168" display="http://www.shanghairanking.com/World-University-Rankings/Istanbul-University.html"/>
    <hyperlink ref="A170" r:id="rId169" display="http://www.shanghairanking.com/World-University-Rankings/Jagiellonian-University.html"/>
    <hyperlink ref="A171" r:id="rId170" display="http://www.shanghairanking.com/World-University-Rankings/Medical-University-of-Graz.html"/>
    <hyperlink ref="A172" r:id="rId171" display="http://www.shanghairanking.com/World-University-Rankings/MINES-ParisTech.html"/>
    <hyperlink ref="A173" r:id="rId172" display="http://www.shanghairanking.com/World-University-Rankings/Novosibirsk-State-University.html"/>
    <hyperlink ref="A174" r:id="rId173" display="http://www.shanghairanking.com/World-University-Rankings/Paris-Sorbonne-University.html"/>
    <hyperlink ref="A175" r:id="rId174" display="http://www.shanghairanking.com/World-University-Rankings/Scuola-Normale-Superiore---Pisa.html"/>
    <hyperlink ref="A176" r:id="rId175" display="http://www.shanghairanking.com/World-University-Rankings/St-Georges-Hospital-Medical-School.html"/>
    <hyperlink ref="A177" r:id="rId176" display="http://www.shanghairanking.com/World-University-Rankings/Stockholm-School-of-Economics.html"/>
    <hyperlink ref="A178" r:id="rId177" display="http://www.shanghairanking.com/World-University-Rankings/Technical-University-Darmstadt.html"/>
    <hyperlink ref="A179" r:id="rId178" display="http://www.shanghairanking.com/World-University-Rankings/University-of-Aveiro.html"/>
    <hyperlink ref="A180" r:id="rId179" display="http://www.shanghairanking.com/World-University-Rankings/University-of-Bayreuth.html"/>
    <hyperlink ref="A181" r:id="rId180" display="http://www.shanghairanking.com/World-University-Rankings/University-of-Bremen.html"/>
    <hyperlink ref="A182" r:id="rId181" display="http://www.shanghairanking.com/World-University-Rankings/University-of-Coimbra.html"/>
    <hyperlink ref="A183" r:id="rId182" display="http://www.shanghairanking.com/World-University-Rankings/University-of-Duesseldorf.html"/>
    <hyperlink ref="A184" r:id="rId183" display="http://www.shanghairanking.com/World-University-Rankings/University-of-Ferrara.html"/>
    <hyperlink ref="A185" r:id="rId184" display="http://www.shanghairanking.com/World-University-Rankings/University-of-Hannover.html"/>
    <hyperlink ref="A186" r:id="rId185" display="http://www.shanghairanking.com/World-University-Rankings/University-of-Konstanz.html"/>
    <hyperlink ref="A187" r:id="rId186" display="http://www.shanghairanking.com/World-University-Rankings/University-of-Ljubljana.html"/>
    <hyperlink ref="A188" r:id="rId187" display="http://www.shanghairanking.com/World-University-Rankings/University-of-Minho.html"/>
    <hyperlink ref="A189" r:id="rId188" display="http://www.shanghairanking.com/World-University-Rankings/University-of-Nice-Sophia-Antipolis.html"/>
    <hyperlink ref="A190" r:id="rId189" display="http://www.shanghairanking.com/World-University-Rankings/University-of-Oulu.html"/>
    <hyperlink ref="A191" r:id="rId190" display="http://www.shanghairanking.com/World-University-Rankings/University-of-Palermo.html"/>
    <hyperlink ref="A192" r:id="rId191" display="http://www.shanghairanking.com/World-University-Rankings/University-of-Parma.html"/>
    <hyperlink ref="A193" r:id="rId192" display="http://www.shanghairanking.com/World-University-Rankings/University-of-Perugia.html"/>
    <hyperlink ref="A194" r:id="rId193" display="http://www.shanghairanking.com/World-University-Rankings/University-of-Potsdam.html"/>
    <hyperlink ref="A195" r:id="rId194" display="http://www.shanghairanking.com/World-University-Rankings/University-of-Regensburg.html"/>
    <hyperlink ref="A196" r:id="rId195" display="http://www.shanghairanking.com/World-University-Rankings/University-of-Roma---Tor-Vergata.html"/>
    <hyperlink ref="A197" r:id="rId196" display="http://www.shanghairanking.com/World-University-Rankings/University-of-Rostock.html"/>
    <hyperlink ref="A198" r:id="rId197" display="http://www.shanghairanking.com/World-University-Rankings/University-of-Salerno.html"/>
    <hyperlink ref="A199" r:id="rId198" display="http://www.shanghairanking.com/World-University-Rankings/University-of-Stuttgart.html"/>
    <hyperlink ref="A200" r:id="rId199" display="http://www.shanghairanking.com/World-University-Rankings/University-of-Surrey.html"/>
    <hyperlink ref="A201" r:id="rId200" display="http://www.shanghairanking.com/World-University-Rankings/University-of-Tartu.html"/>
    <hyperlink ref="A202" r:id="rId201" display="http://www.shanghairanking.com/World-University-Rankings/University-of-the-Basque-Country.html"/>
    <hyperlink ref="A203" r:id="rId202" display="http://www.shanghairanking.com/World-University-Rankings/University-of-Turku.html"/>
    <hyperlink ref="A204" r:id="rId203" display="http://www.shanghairanking.com/World-University-Rankings/University-of-Valencia.html"/>
    <hyperlink ref="A205" r:id="rId204" display="http://www.shanghairanking.com/World-University-Rankings/University-of-Versailles-Saint-Quentin-en-Yvelines.html"/>
    <hyperlink ref="A206" r:id="rId205" display="http://www.shanghairanking.com/World-University-Rankings/University-of-Warsaw.html"/>
    <hyperlink ref="A207" r:id="rId206" display="http://www.shanghairanking.com/World-University-Rankings/University-of-Zagreb.html"/>
    <hyperlink ref="A208" r:id="rId207" display="http://www.shanghairanking.com/World-University-Rankings/University-Rovira-i-Virgili.html"/>
    <hyperlink ref="A209" r:id="rId208" display="http://www.shanghairanking.com/World-University-Rankings/Vienna-University-of-Technology.html"/>
    <hyperlink ref="A210" r:id="rId209" display="http://www.shanghairanking.com/World-University-Rankings/Vita-Salute-San-Raffaele-University.html"/>
  </hyperlinks>
  <pageMargins left="0.7" right="0.7" top="0.75" bottom="0.75" header="0.3" footer="0.3"/>
  <tableParts count="1">
    <tablePart r:id="rId2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7" workbookViewId="0">
      <selection activeCell="J17" sqref="J17:L17"/>
    </sheetView>
  </sheetViews>
  <sheetFormatPr defaultRowHeight="15" x14ac:dyDescent="0.25"/>
  <cols>
    <col min="1" max="1" width="33.5703125" customWidth="1"/>
    <col min="2" max="2" width="12" customWidth="1"/>
    <col min="3" max="3" width="7.28515625" bestFit="1" customWidth="1"/>
    <col min="4" max="4" width="7.85546875" bestFit="1" customWidth="1"/>
    <col min="5" max="5" width="7.28515625" bestFit="1" customWidth="1"/>
    <col min="6" max="6" width="7.28515625" customWidth="1"/>
    <col min="7" max="7" width="7.7109375" hidden="1" customWidth="1"/>
    <col min="8" max="8" width="8" bestFit="1" customWidth="1"/>
    <col min="9" max="12" width="7.28515625" bestFit="1" customWidth="1"/>
  </cols>
  <sheetData>
    <row r="1" spans="1:19" ht="113.25" x14ac:dyDescent="0.25">
      <c r="A1" s="6" t="s">
        <v>2385</v>
      </c>
      <c r="B1" s="6" t="s">
        <v>2145</v>
      </c>
      <c r="C1" s="6" t="s">
        <v>2776</v>
      </c>
      <c r="D1" s="6" t="s">
        <v>2769</v>
      </c>
      <c r="E1" s="6" t="s">
        <v>2772</v>
      </c>
      <c r="F1" s="6" t="s">
        <v>2791</v>
      </c>
      <c r="G1" s="6" t="s">
        <v>2773</v>
      </c>
      <c r="H1" s="6" t="s">
        <v>2770</v>
      </c>
      <c r="I1" s="6" t="s">
        <v>2771</v>
      </c>
      <c r="J1" s="6" t="s">
        <v>2789</v>
      </c>
      <c r="K1" s="6" t="s">
        <v>2788</v>
      </c>
      <c r="L1" s="6" t="s">
        <v>2790</v>
      </c>
    </row>
    <row r="2" spans="1:19" x14ac:dyDescent="0.25">
      <c r="A2" t="s">
        <v>2190</v>
      </c>
      <c r="B2" t="str">
        <f>COURSERA_EUROPE!I12</f>
        <v>Switzerland</v>
      </c>
      <c r="C2" t="s">
        <v>2787</v>
      </c>
      <c r="D2" s="3">
        <f>5205+4919</f>
        <v>10124</v>
      </c>
      <c r="E2">
        <f>IF(D2&lt;=5000,1,IF(D2&lt;=15000,2,IF(D2&lt;=25000,3,IF(D2&lt;=35000,4,5))))</f>
        <v>2</v>
      </c>
      <c r="F2">
        <f>Table3[[#This Row],[Shangai Ranking 2016]]</f>
        <v>92</v>
      </c>
      <c r="G2" s="5">
        <f>VLOOKUP(A2,'SHANGAI-ALUMNI-2016'!A$2:F$210,6,FALSE)</f>
        <v>92</v>
      </c>
      <c r="H2">
        <v>8</v>
      </c>
      <c r="I2">
        <v>25</v>
      </c>
      <c r="J2" s="2">
        <f>SUM(Table3[[#This Row],[MOOCs in Coursera]:[MOOCs in edX]])/EXP(Table3[[#This Row],[Value of size of the university]])</f>
        <v>4.4660643468082188</v>
      </c>
      <c r="K2" s="2">
        <f>EXP(-Table3[[#This Row],[M2]])</f>
        <v>1.1492457287923533E-2</v>
      </c>
      <c r="L2" s="2">
        <f>SUM(Table3[[#This Row],[MOOCs in Coursera]:[MOOCs in edX]])/EXP(-Table3[[#This Row],[Shangai Ranking 2016 (custom)]]/500)</f>
        <v>39.666522162177948</v>
      </c>
    </row>
    <row r="3" spans="1:19" x14ac:dyDescent="0.25">
      <c r="A3" t="s">
        <v>2221</v>
      </c>
      <c r="B3" t="str">
        <f>'EDX-EUROPE'!B4</f>
        <v>Netherlands</v>
      </c>
      <c r="C3" t="s">
        <v>2783</v>
      </c>
      <c r="D3" s="3">
        <v>19613</v>
      </c>
      <c r="E3">
        <f>IF(D3&lt;=5000,1,IF(D3&lt;=15000,2,IF(D3&lt;=25000,3,IF(D3&lt;=35000,4,5))))</f>
        <v>3</v>
      </c>
      <c r="F3">
        <v>151</v>
      </c>
      <c r="G3" s="5" t="str">
        <f>VLOOKUP(A3,'SHANGAI-ALUMNI-2016'!A$2:F$210,6,FALSE)</f>
        <v>151-200</v>
      </c>
      <c r="I3">
        <v>51</v>
      </c>
      <c r="J3" s="2">
        <f>SUM(Table3[[#This Row],[MOOCs in Coursera]:[MOOCs in edX]])/EXP(Table3[[#This Row],[Value of size of the university]])</f>
        <v>2.539140486761061</v>
      </c>
      <c r="K3" s="2">
        <f>EXP(-Table3[[#This Row],[M2]])</f>
        <v>7.893421564554004E-2</v>
      </c>
      <c r="L3" s="2">
        <f>SUM(Table3[[#This Row],[MOOCs in Coursera]:[MOOCs in edX]])/EXP(-Table3[[#This Row],[Shangai Ranking 2016 (custom)]]/500)</f>
        <v>68.980622562183584</v>
      </c>
    </row>
    <row r="4" spans="1:19" x14ac:dyDescent="0.25">
      <c r="A4" t="s">
        <v>2774</v>
      </c>
      <c r="B4" t="str">
        <f>COURSERA_EUROPE!I31</f>
        <v>France</v>
      </c>
      <c r="C4" t="s">
        <v>2779</v>
      </c>
      <c r="D4" s="3">
        <v>1394</v>
      </c>
      <c r="E4">
        <f>IF(D4&lt;=5000,1,IF(D4&lt;=15000,2,IF(D4&lt;=25000,3,IF(D4&lt;=35000,4,5))))</f>
        <v>1</v>
      </c>
      <c r="F4">
        <v>501</v>
      </c>
      <c r="G4" s="5" t="e">
        <f>VLOOKUP(A4,'SHANGAI-ALUMNI-2016'!A$2:F$210,6,FALSE)</f>
        <v>#N/A</v>
      </c>
      <c r="H4">
        <v>3</v>
      </c>
      <c r="J4" s="2">
        <f>SUM(Table3[[#This Row],[MOOCs in Coursera]:[MOOCs in edX]])/EXP(Table3[[#This Row],[Value of size of the university]])</f>
        <v>1.103638323514327</v>
      </c>
      <c r="K4" s="2">
        <f>EXP(-Table3[[#This Row],[M2]])</f>
        <v>0.33166219151100518</v>
      </c>
      <c r="L4" s="2">
        <f>SUM(Table3[[#This Row],[MOOCs in Coursera]:[MOOCs in edX]])/EXP(-Table3[[#This Row],[Shangai Ranking 2016 (custom)]]/500)</f>
        <v>8.1711714969174256</v>
      </c>
    </row>
    <row r="5" spans="1:19" x14ac:dyDescent="0.25">
      <c r="A5" t="s">
        <v>2251</v>
      </c>
      <c r="B5" t="str">
        <f>'EDX-EUROPE'!B15</f>
        <v>Sweden</v>
      </c>
      <c r="C5" t="s">
        <v>2786</v>
      </c>
      <c r="D5" s="3">
        <v>11000</v>
      </c>
      <c r="E5">
        <f>IF(D5&lt;=5000,1,IF(D5&lt;=15000,2,IF(D5&lt;=25000,3,IF(D5&lt;=35000,4,5))))</f>
        <v>2</v>
      </c>
      <c r="F5">
        <v>201</v>
      </c>
      <c r="G5" s="5" t="str">
        <f>VLOOKUP(A5,'SHANGAI-ALUMNI-2016'!A$2:F$210,6,FALSE)</f>
        <v>201-300</v>
      </c>
      <c r="I5">
        <v>8</v>
      </c>
      <c r="J5" s="2">
        <f>SUM(Table3[[#This Row],[MOOCs in Coursera]:[MOOCs in edX]])/EXP(Table3[[#This Row],[Value of size of the university]])</f>
        <v>1.0826822658929016</v>
      </c>
      <c r="K5" s="2">
        <f>EXP(-Table3[[#This Row],[M2]])</f>
        <v>0.33868586067616541</v>
      </c>
      <c r="L5" s="2">
        <f>SUM(Table3[[#This Row],[MOOCs in Coursera]:[MOOCs in edX]])/EXP(-Table3[[#This Row],[Shangai Ranking 2016 (custom)]]/500)</f>
        <v>11.958490661408343</v>
      </c>
    </row>
    <row r="6" spans="1:19" x14ac:dyDescent="0.25">
      <c r="A6" t="s">
        <v>2163</v>
      </c>
      <c r="B6" t="str">
        <f>'EDX-EUROPE'!B6</f>
        <v>Switzerland</v>
      </c>
      <c r="C6" t="s">
        <v>2787</v>
      </c>
      <c r="D6" s="3">
        <v>10851</v>
      </c>
      <c r="E6">
        <f>IF(D6&lt;=5000,1,IF(D6&lt;=15000,2,IF(D6&lt;=25000,3,IF(D6&lt;=35000,4,5))))</f>
        <v>2</v>
      </c>
      <c r="F6">
        <f>Table3[[#This Row],[Shangai Ranking 2016]]</f>
        <v>19</v>
      </c>
      <c r="G6" s="5">
        <f>VLOOKUP(A6,'SHANGAI-ALUMNI-2016'!A$2:F$210,6,FALSE)</f>
        <v>19</v>
      </c>
      <c r="I6">
        <v>8</v>
      </c>
      <c r="J6" s="2">
        <f>SUM(Table3[[#This Row],[MOOCs in Coursera]:[MOOCs in edX]])/EXP(Table3[[#This Row],[Value of size of the university]])</f>
        <v>1.0826822658929016</v>
      </c>
      <c r="K6" s="2">
        <f>EXP(-Table3[[#This Row],[M2]])</f>
        <v>0.33868586067616541</v>
      </c>
      <c r="L6" s="2">
        <f>SUM(Table3[[#This Row],[MOOCs in Coursera]:[MOOCs in edX]])/EXP(-Table3[[#This Row],[Shangai Ranking 2016 (custom)]]/500)</f>
        <v>8.3098498630279813</v>
      </c>
    </row>
    <row r="7" spans="1:19" x14ac:dyDescent="0.25">
      <c r="A7" t="s">
        <v>2768</v>
      </c>
      <c r="B7" t="str">
        <f>'EDX-EUROPE'!B20</f>
        <v>Spain</v>
      </c>
      <c r="C7" t="s">
        <v>2785</v>
      </c>
      <c r="D7" s="3">
        <v>18676</v>
      </c>
      <c r="E7">
        <f>IF(D7&lt;=5000,1,IF(D7&lt;=15000,2,IF(D7&lt;=25000,3,IF(D7&lt;=35000,4,5))))</f>
        <v>3</v>
      </c>
      <c r="F7">
        <v>501</v>
      </c>
      <c r="G7" s="5" t="e">
        <f>VLOOKUP(A7,'SHANGAI-ALUMNI-2016'!A$2:F$210,6,FALSE)</f>
        <v>#N/A</v>
      </c>
      <c r="I7">
        <v>17</v>
      </c>
      <c r="J7" s="2">
        <f>SUM(Table3[[#This Row],[MOOCs in Coursera]:[MOOCs in edX]])/EXP(Table3[[#This Row],[Value of size of the university]])</f>
        <v>0.84638016225368706</v>
      </c>
      <c r="K7" s="2">
        <f>EXP(-Table3[[#This Row],[M2]])</f>
        <v>0.42896490829169481</v>
      </c>
      <c r="L7" s="2">
        <f>SUM(Table3[[#This Row],[MOOCs in Coursera]:[MOOCs in edX]])/EXP(-Table3[[#This Row],[Shangai Ranking 2016 (custom)]]/500)</f>
        <v>46.303305149198749</v>
      </c>
    </row>
    <row r="8" spans="1:19" x14ac:dyDescent="0.25">
      <c r="A8" t="s">
        <v>2284</v>
      </c>
      <c r="B8" t="str">
        <f>'EDX-EUROPE'!B13</f>
        <v>France</v>
      </c>
      <c r="C8" t="s">
        <v>2779</v>
      </c>
      <c r="D8" s="3">
        <v>12179</v>
      </c>
      <c r="E8">
        <f>IF(D8&lt;=5000,1,IF(D8&lt;=15000,2,IF(D8&lt;=25000,3,IF(D8&lt;=35000,4,5))))</f>
        <v>2</v>
      </c>
      <c r="F8">
        <v>501</v>
      </c>
      <c r="G8" s="5" t="e">
        <f>VLOOKUP(A8,'SHANGAI-ALUMNI-2016'!A$2:F$210,6,FALSE)</f>
        <v>#N/A</v>
      </c>
      <c r="I8">
        <v>6</v>
      </c>
      <c r="J8" s="2">
        <f>SUM(Table3[[#This Row],[MOOCs in Coursera]:[MOOCs in edX]])/EXP(Table3[[#This Row],[Value of size of the university]])</f>
        <v>0.8120116994196761</v>
      </c>
      <c r="K8" s="2">
        <f>EXP(-Table3[[#This Row],[M2]])</f>
        <v>0.44396404506171155</v>
      </c>
      <c r="L8" s="2">
        <f>SUM(Table3[[#This Row],[MOOCs in Coursera]:[MOOCs in edX]])/EXP(-Table3[[#This Row],[Shangai Ranking 2016 (custom)]]/500)</f>
        <v>16.342342993834851</v>
      </c>
    </row>
    <row r="9" spans="1:19" x14ac:dyDescent="0.25">
      <c r="A9" t="s">
        <v>2169</v>
      </c>
      <c r="B9" t="str">
        <f>'EDX-EUROPE'!B8</f>
        <v>Sweden</v>
      </c>
      <c r="C9" t="s">
        <v>2786</v>
      </c>
      <c r="D9" s="3">
        <v>5978</v>
      </c>
      <c r="E9">
        <f>IF(D9&lt;=5000,1,IF(D9&lt;=15000,2,IF(D9&lt;=25000,3,IF(D9&lt;=35000,4,5))))</f>
        <v>2</v>
      </c>
      <c r="F9">
        <f>Table3[[#This Row],[Shangai Ranking 2016]]</f>
        <v>44</v>
      </c>
      <c r="G9" s="5">
        <f>VLOOKUP(A9,'SHANGAI-ALUMNI-2016'!A$2:F$210,6,FALSE)</f>
        <v>44</v>
      </c>
      <c r="I9">
        <v>6</v>
      </c>
      <c r="J9" s="2">
        <f>SUM(Table3[[#This Row],[MOOCs in Coursera]:[MOOCs in edX]])/EXP(Table3[[#This Row],[Value of size of the university]])</f>
        <v>0.8120116994196761</v>
      </c>
      <c r="K9" s="2">
        <f>EXP(-Table3[[#This Row],[M2]])</f>
        <v>0.44396404506171155</v>
      </c>
      <c r="L9" s="2">
        <f>SUM(Table3[[#This Row],[MOOCs in Coursera]:[MOOCs in edX]])/EXP(-Table3[[#This Row],[Shangai Ranking 2016 (custom)]]/500)</f>
        <v>6.551928732169185</v>
      </c>
    </row>
    <row r="10" spans="1:19" x14ac:dyDescent="0.25">
      <c r="A10" t="s">
        <v>2294</v>
      </c>
      <c r="B10" t="str">
        <f>COURSERA_EUROPE!I25</f>
        <v>France</v>
      </c>
      <c r="C10" t="s">
        <v>2779</v>
      </c>
      <c r="D10" s="3">
        <v>2000</v>
      </c>
      <c r="E10">
        <f>IF(D10&lt;=5000,1,IF(D10&lt;=15000,2,IF(D10&lt;=25000,3,IF(D10&lt;=35000,4,5))))</f>
        <v>1</v>
      </c>
      <c r="F10">
        <v>301</v>
      </c>
      <c r="G10" s="5" t="str">
        <f>VLOOKUP(A10,'SHANGAI-ALUMNI-2016'!A$2:F$210,6,FALSE)</f>
        <v>301-400</v>
      </c>
      <c r="H10">
        <v>2</v>
      </c>
      <c r="J10" s="2">
        <f>SUM(Table3[[#This Row],[MOOCs in Coursera]:[MOOCs in edX]])/EXP(Table3[[#This Row],[Value of size of the university]])</f>
        <v>0.73575888234288467</v>
      </c>
      <c r="K10" s="2">
        <f>EXP(-Table3[[#This Row],[M2]])</f>
        <v>0.47914170878801532</v>
      </c>
      <c r="L10" s="2">
        <f>SUM(Table3[[#This Row],[MOOCs in Coursera]:[MOOCs in edX]])/EXP(-Table3[[#This Row],[Shangai Ranking 2016 (custom)]]/500)</f>
        <v>3.6515333693191949</v>
      </c>
    </row>
    <row r="11" spans="1:19" x14ac:dyDescent="0.25">
      <c r="A11" t="s">
        <v>2296</v>
      </c>
      <c r="B11" t="str">
        <f>COURSERA_EUROPE!I54</f>
        <v>France</v>
      </c>
      <c r="C11" t="s">
        <v>2779</v>
      </c>
      <c r="D11" s="3">
        <v>2888</v>
      </c>
      <c r="E11">
        <f>IF(D11&lt;=5000,1,IF(D11&lt;=15000,2,IF(D11&lt;=25000,3,IF(D11&lt;=35000,4,5))))</f>
        <v>1</v>
      </c>
      <c r="F11">
        <v>301</v>
      </c>
      <c r="G11" s="5" t="str">
        <f>VLOOKUP(A11,'SHANGAI-ALUMNI-2016'!A$2:F$210,6,FALSE)</f>
        <v>301-400</v>
      </c>
      <c r="H11">
        <v>2</v>
      </c>
      <c r="J11" s="2">
        <f>SUM(Table3[[#This Row],[MOOCs in Coursera]:[MOOCs in edX]])/EXP(Table3[[#This Row],[Value of size of the university]])</f>
        <v>0.73575888234288467</v>
      </c>
      <c r="K11" s="2">
        <f>EXP(-Table3[[#This Row],[M2]])</f>
        <v>0.47914170878801532</v>
      </c>
      <c r="L11" s="2">
        <f>SUM(Table3[[#This Row],[MOOCs in Coursera]:[MOOCs in edX]])/EXP(-Table3[[#This Row],[Shangai Ranking 2016 (custom)]]/500)</f>
        <v>3.6515333693191949</v>
      </c>
    </row>
    <row r="12" spans="1:19" x14ac:dyDescent="0.25">
      <c r="A12" t="s">
        <v>2220</v>
      </c>
      <c r="B12" t="str">
        <f>'EDX-EUROPE'!B11</f>
        <v>Belgium</v>
      </c>
      <c r="C12" t="s">
        <v>2777</v>
      </c>
      <c r="D12" s="3">
        <v>29711</v>
      </c>
      <c r="E12">
        <f>IF(D12&lt;=5000,1,IF(D12&lt;=15000,2,IF(D12&lt;=25000,3,IF(D12&lt;=35000,4,5))))</f>
        <v>4</v>
      </c>
      <c r="F12">
        <v>151</v>
      </c>
      <c r="G12" s="5" t="str">
        <f>VLOOKUP(A12,'SHANGAI-ALUMNI-2016'!A$2:F$210,6,FALSE)</f>
        <v>151-200</v>
      </c>
      <c r="I12">
        <v>24</v>
      </c>
      <c r="J12" s="2">
        <f>SUM(Table3[[#This Row],[MOOCs in Coursera]:[MOOCs in edX]])/EXP(Table3[[#This Row],[Value of size of the university]])</f>
        <v>0.43957533332962034</v>
      </c>
      <c r="K12" s="2">
        <f>EXP(-Table3[[#This Row],[M2]])</f>
        <v>0.64430997996724504</v>
      </c>
      <c r="L12" s="2">
        <f>SUM(Table3[[#This Row],[MOOCs in Coursera]:[MOOCs in edX]])/EXP(-Table3[[#This Row],[Shangai Ranking 2016 (custom)]]/500)</f>
        <v>32.461469441027575</v>
      </c>
    </row>
    <row r="13" spans="1:19" x14ac:dyDescent="0.25">
      <c r="A13" t="s">
        <v>2175</v>
      </c>
      <c r="B13" t="str">
        <f>COURSERA_EUROPE!I20</f>
        <v>Switzerland</v>
      </c>
      <c r="C13" t="s">
        <v>2787</v>
      </c>
      <c r="D13" s="3">
        <v>14489</v>
      </c>
      <c r="E13">
        <f>IF(D13&lt;=5000,1,IF(D13&lt;=15000,2,IF(D13&lt;=25000,3,IF(D13&lt;=35000,4,5))))</f>
        <v>2</v>
      </c>
      <c r="F13">
        <f>Table3[[#This Row],[Shangai Ranking 2016]]</f>
        <v>53</v>
      </c>
      <c r="G13" s="5">
        <f>VLOOKUP(A13,'SHANGAI-ALUMNI-2016'!A$2:F$210,6,FALSE)</f>
        <v>53</v>
      </c>
      <c r="H13">
        <v>3</v>
      </c>
      <c r="J13" s="2">
        <f>SUM(Table3[[#This Row],[MOOCs in Coursera]:[MOOCs in edX]])/EXP(Table3[[#This Row],[Value of size of the university]])</f>
        <v>0.40600584970983805</v>
      </c>
      <c r="K13" s="2">
        <f>EXP(-Table3[[#This Row],[M2]])</f>
        <v>0.66630626971514506</v>
      </c>
      <c r="L13" s="2">
        <f>SUM(Table3[[#This Row],[MOOCs in Coursera]:[MOOCs in edX]])/EXP(-Table3[[#This Row],[Shangai Ranking 2016 (custom)]]/500)</f>
        <v>3.3354656295195926</v>
      </c>
      <c r="P13" t="s">
        <v>2782</v>
      </c>
      <c r="Q13" s="3">
        <f>COUNTIF(Table3[Country Code],"=IT")</f>
        <v>1</v>
      </c>
      <c r="R13" s="3">
        <f>COUNTIF(Table4[Country],"=Italy")</f>
        <v>19</v>
      </c>
      <c r="S13" s="2">
        <f>Q13/R13</f>
        <v>5.2631578947368418E-2</v>
      </c>
    </row>
    <row r="14" spans="1:19" x14ac:dyDescent="0.25">
      <c r="A14" t="s">
        <v>2413</v>
      </c>
      <c r="B14" t="str">
        <f>COURSERA_EUROPE!I73</f>
        <v>Spain</v>
      </c>
      <c r="C14" t="s">
        <v>2785</v>
      </c>
      <c r="D14" s="3">
        <f>560+520+60+41+900</f>
        <v>2081</v>
      </c>
      <c r="E14">
        <f>IF(D14&lt;=5000,1,IF(D14&lt;=15000,2,IF(D14&lt;=25000,3,IF(D14&lt;=35000,4,5))))</f>
        <v>1</v>
      </c>
      <c r="F14">
        <v>501</v>
      </c>
      <c r="G14" s="5" t="e">
        <f>VLOOKUP(A14,'SHANGAI-ALUMNI-2016'!A$2:F$210,6,FALSE)</f>
        <v>#N/A</v>
      </c>
      <c r="H14">
        <v>1</v>
      </c>
      <c r="J14" s="2">
        <f>SUM(Table3[[#This Row],[MOOCs in Coursera]:[MOOCs in edX]])/EXP(Table3[[#This Row],[Value of size of the university]])</f>
        <v>0.36787944117144233</v>
      </c>
      <c r="K14" s="2">
        <f>EXP(-Table3[[#This Row],[M2]])</f>
        <v>0.69220062755534639</v>
      </c>
      <c r="L14" s="2">
        <f>SUM(Table3[[#This Row],[MOOCs in Coursera]:[MOOCs in edX]])/EXP(-Table3[[#This Row],[Shangai Ranking 2016 (custom)]]/500)</f>
        <v>2.7237238323058088</v>
      </c>
      <c r="P14" t="s">
        <v>2782</v>
      </c>
      <c r="Q14" s="3">
        <f>COUNTIF(Table3[Country Code],"=IT")</f>
        <v>1</v>
      </c>
      <c r="R14" s="3">
        <f>COUNTIF(Table4[Country],"=Italy")</f>
        <v>19</v>
      </c>
      <c r="S14" s="2">
        <f>Q14/R14</f>
        <v>5.2631578947368418E-2</v>
      </c>
    </row>
    <row r="15" spans="1:19" x14ac:dyDescent="0.25">
      <c r="A15" t="s">
        <v>2414</v>
      </c>
      <c r="B15" t="str">
        <f>COURSERA_EUROPE!I76</f>
        <v>France</v>
      </c>
      <c r="C15" t="s">
        <v>2779</v>
      </c>
      <c r="D15" s="3">
        <v>4000</v>
      </c>
      <c r="E15">
        <f>IF(D15&lt;=5000,1,IF(D15&lt;=15000,2,IF(D15&lt;=25000,3,IF(D15&lt;=35000,4,5))))</f>
        <v>1</v>
      </c>
      <c r="F15">
        <v>501</v>
      </c>
      <c r="G15" s="5" t="e">
        <f>VLOOKUP(A15,'SHANGAI-ALUMNI-2016'!A$2:F$210,6,FALSE)</f>
        <v>#N/A</v>
      </c>
      <c r="H15">
        <v>1</v>
      </c>
      <c r="J15" s="2">
        <f>SUM(Table3[[#This Row],[MOOCs in Coursera]:[MOOCs in edX]])/EXP(Table3[[#This Row],[Value of size of the university]])</f>
        <v>0.36787944117144233</v>
      </c>
      <c r="K15" s="2">
        <f>EXP(-Table3[[#This Row],[M2]])</f>
        <v>0.69220062755534639</v>
      </c>
      <c r="L15" s="2">
        <f>SUM(Table3[[#This Row],[MOOCs in Coursera]:[MOOCs in edX]])/EXP(-Table3[[#This Row],[Shangai Ranking 2016 (custom)]]/500)</f>
        <v>2.7237238323058088</v>
      </c>
    </row>
    <row r="16" spans="1:19" x14ac:dyDescent="0.25">
      <c r="A16" t="s">
        <v>2766</v>
      </c>
      <c r="B16" t="str">
        <f>'EDX-EUROPE'!B17</f>
        <v>Israel</v>
      </c>
      <c r="C16" t="s">
        <v>2781</v>
      </c>
      <c r="D16" s="3">
        <v>0</v>
      </c>
      <c r="E16">
        <f>IF(D16&lt;=5000,1,IF(D16&lt;=15000,2,IF(D16&lt;=25000,3,IF(D16&lt;=35000,4,5))))</f>
        <v>1</v>
      </c>
      <c r="F16">
        <v>501</v>
      </c>
      <c r="G16" s="5" t="e">
        <f>VLOOKUP(A16,'SHANGAI-ALUMNI-2016'!A$2:F$210,6,FALSE)</f>
        <v>#N/A</v>
      </c>
      <c r="I16">
        <v>1</v>
      </c>
      <c r="J16" s="2">
        <f>SUM(Table3[[#This Row],[MOOCs in Coursera]:[MOOCs in edX]])/EXP(Table3[[#This Row],[Value of size of the university]])</f>
        <v>0.36787944117144233</v>
      </c>
      <c r="K16" s="2">
        <f>EXP(-Table3[[#This Row],[M2]])</f>
        <v>0.69220062755534639</v>
      </c>
      <c r="L16" s="2">
        <f>SUM(Table3[[#This Row],[MOOCs in Coursera]:[MOOCs in edX]])/EXP(-Table3[[#This Row],[Shangai Ranking 2016 (custom)]]/500)</f>
        <v>2.7237238323058088</v>
      </c>
    </row>
    <row r="17" spans="1:12" x14ac:dyDescent="0.25">
      <c r="A17" t="s">
        <v>2765</v>
      </c>
      <c r="B17" t="str">
        <f>'EDX-EUROPE'!B16</f>
        <v>France</v>
      </c>
      <c r="C17" t="s">
        <v>2779</v>
      </c>
      <c r="D17" s="3">
        <v>0</v>
      </c>
      <c r="E17">
        <f>IF(D17&lt;=5000,1,IF(D17&lt;=15000,2,IF(D17&lt;=25000,3,IF(D17&lt;=35000,4,5))))</f>
        <v>1</v>
      </c>
      <c r="F17">
        <v>501</v>
      </c>
      <c r="G17" s="5" t="e">
        <f>VLOOKUP(A17,'SHANGAI-ALUMNI-2016'!A$2:F$210,6,FALSE)</f>
        <v>#N/A</v>
      </c>
      <c r="I17">
        <v>1</v>
      </c>
      <c r="J17" s="2">
        <f>SUM(Table3[[#This Row],[MOOCs in Coursera]:[MOOCs in edX]])/EXP(Table3[[#This Row],[Value of size of the university]])</f>
        <v>0.36787944117144233</v>
      </c>
      <c r="K17" s="2">
        <f>EXP(-Table3[[#This Row],[M2]])</f>
        <v>0.69220062755534639</v>
      </c>
      <c r="L17" s="2">
        <f>SUM(Table3[[#This Row],[MOOCs in Coursera]:[MOOCs in edX]])/EXP(-Table3[[#This Row],[Shangai Ranking 2016 (custom)]]/500)</f>
        <v>2.7237238323058088</v>
      </c>
    </row>
    <row r="18" spans="1:12" x14ac:dyDescent="0.25">
      <c r="A18" t="s">
        <v>2228</v>
      </c>
      <c r="B18" t="str">
        <f>COURSERA_EUROPE!I39</f>
        <v>Denmark</v>
      </c>
      <c r="C18" t="s">
        <v>2778</v>
      </c>
      <c r="D18" s="3">
        <v>11190</v>
      </c>
      <c r="E18">
        <f>IF(D18&lt;=5000,1,IF(D18&lt;=15000,2,IF(D18&lt;=25000,3,IF(D18&lt;=35000,4,5))))</f>
        <v>2</v>
      </c>
      <c r="F18">
        <v>151</v>
      </c>
      <c r="G18" s="5" t="str">
        <f>VLOOKUP(A18,'SHANGAI-ALUMNI-2016'!A$2:F$210,6,FALSE)</f>
        <v>151-200</v>
      </c>
      <c r="H18">
        <v>2</v>
      </c>
      <c r="J18" s="2">
        <f>SUM(Table3[[#This Row],[MOOCs in Coursera]:[MOOCs in edX]])/EXP(Table3[[#This Row],[Value of size of the university]])</f>
        <v>0.2706705664732254</v>
      </c>
      <c r="K18" s="2">
        <f>EXP(-Table3[[#This Row],[M2]])</f>
        <v>0.7628677692336272</v>
      </c>
      <c r="L18" s="2">
        <f>SUM(Table3[[#This Row],[MOOCs in Coursera]:[MOOCs in edX]])/EXP(-Table3[[#This Row],[Shangai Ranking 2016 (custom)]]/500)</f>
        <v>2.7051224534189644</v>
      </c>
    </row>
    <row r="19" spans="1:12" x14ac:dyDescent="0.25">
      <c r="A19" t="s">
        <v>2192</v>
      </c>
      <c r="B19" t="str">
        <f>COURSERA_EUROPE!I11</f>
        <v>Netherlands</v>
      </c>
      <c r="C19" t="s">
        <v>2783</v>
      </c>
      <c r="D19" s="3">
        <v>24270</v>
      </c>
      <c r="E19">
        <f>IF(D19&lt;=5000,1,IF(D19&lt;=15000,2,IF(D19&lt;=25000,3,IF(D19&lt;=35000,4,5))))</f>
        <v>3</v>
      </c>
      <c r="F19">
        <f>Table3[[#This Row],[Shangai Ranking 2016]]</f>
        <v>93</v>
      </c>
      <c r="G19" s="5">
        <f>VLOOKUP(A19,'SHANGAI-ALUMNI-2016'!A$2:F$210,6,FALSE)</f>
        <v>93</v>
      </c>
      <c r="H19">
        <v>5</v>
      </c>
      <c r="J19" s="2">
        <f>SUM(Table3[[#This Row],[MOOCs in Coursera]:[MOOCs in edX]])/EXP(Table3[[#This Row],[Value of size of the university]])</f>
        <v>0.2489353418393197</v>
      </c>
      <c r="K19" s="2">
        <f>EXP(-Table3[[#This Row],[M2]])</f>
        <v>0.77963038122150408</v>
      </c>
      <c r="L19" s="2">
        <f>SUM(Table3[[#This Row],[MOOCs in Coursera]:[MOOCs in edX]])/EXP(-Table3[[#This Row],[Shangai Ranking 2016 (custom)]]/500)</f>
        <v>6.0221113018881489</v>
      </c>
    </row>
    <row r="20" spans="1:12" x14ac:dyDescent="0.25">
      <c r="A20" t="s">
        <v>2767</v>
      </c>
      <c r="B20" t="str">
        <f>'EDX-EUROPE'!B18</f>
        <v>Russia</v>
      </c>
      <c r="C20" t="s">
        <v>2784</v>
      </c>
      <c r="D20" s="3">
        <v>12000</v>
      </c>
      <c r="E20">
        <f>IF(D20&lt;=5000,1,IF(D20&lt;=15000,2,IF(D20&lt;=25000,3,IF(D20&lt;=35000,4,5))))</f>
        <v>2</v>
      </c>
      <c r="F20">
        <v>501</v>
      </c>
      <c r="G20" s="5" t="e">
        <f>VLOOKUP(A20,'SHANGAI-ALUMNI-2016'!A$2:F$210,6,FALSE)</f>
        <v>#N/A</v>
      </c>
      <c r="I20">
        <v>1</v>
      </c>
      <c r="J20" s="2">
        <f>SUM(Table3[[#This Row],[MOOCs in Coursera]:[MOOCs in edX]])/EXP(Table3[[#This Row],[Value of size of the university]])</f>
        <v>0.1353352832366127</v>
      </c>
      <c r="K20" s="2">
        <f>EXP(-Table3[[#This Row],[M2]])</f>
        <v>0.87342301849311665</v>
      </c>
      <c r="L20" s="2">
        <f>SUM(Table3[[#This Row],[MOOCs in Coursera]:[MOOCs in edX]])/EXP(-Table3[[#This Row],[Shangai Ranking 2016 (custom)]]/500)</f>
        <v>2.7237238323058088</v>
      </c>
    </row>
    <row r="21" spans="1:12" x14ac:dyDescent="0.25">
      <c r="A21" t="s">
        <v>2256</v>
      </c>
      <c r="B21" t="str">
        <f>COURSERA_EUROPE!I40</f>
        <v>Netherlands</v>
      </c>
      <c r="C21" t="s">
        <v>2783</v>
      </c>
      <c r="D21" s="3">
        <v>9711</v>
      </c>
      <c r="E21">
        <f>IF(D21&lt;=5000,1,IF(D21&lt;=15000,2,IF(D21&lt;=25000,3,IF(D21&lt;=35000,4,5))))</f>
        <v>2</v>
      </c>
      <c r="F21">
        <v>201</v>
      </c>
      <c r="G21" s="5" t="str">
        <f>VLOOKUP(A21,'SHANGAI-ALUMNI-2016'!A$2:F$210,6,FALSE)</f>
        <v>201-300</v>
      </c>
      <c r="H21">
        <v>1</v>
      </c>
      <c r="J21" s="2">
        <f>SUM(Table3[[#This Row],[MOOCs in Coursera]:[MOOCs in edX]])/EXP(Table3[[#This Row],[Value of size of the university]])</f>
        <v>0.1353352832366127</v>
      </c>
      <c r="K21" s="2">
        <f>EXP(-Table3[[#This Row],[M2]])</f>
        <v>0.87342301849311665</v>
      </c>
      <c r="L21" s="2">
        <f>SUM(Table3[[#This Row],[MOOCs in Coursera]:[MOOCs in edX]])/EXP(-Table3[[#This Row],[Shangai Ranking 2016 (custom)]]/500)</f>
        <v>1.4948113326760428</v>
      </c>
    </row>
    <row r="22" spans="1:12" x14ac:dyDescent="0.25">
      <c r="A22" t="s">
        <v>2279</v>
      </c>
      <c r="B22" t="str">
        <f>COURSERA_EUROPE!I69</f>
        <v>Switzerland</v>
      </c>
      <c r="C22" t="s">
        <v>2787</v>
      </c>
      <c r="D22" s="3">
        <v>13500</v>
      </c>
      <c r="E22">
        <f>IF(D22&lt;=5000,1,IF(D22&lt;=15000,2,IF(D22&lt;=25000,3,IF(D22&lt;=35000,4,5))))</f>
        <v>2</v>
      </c>
      <c r="F22">
        <v>201</v>
      </c>
      <c r="G22" s="5" t="str">
        <f>VLOOKUP(A22,'SHANGAI-ALUMNI-2016'!A$2:F$210,6,FALSE)</f>
        <v>201-300</v>
      </c>
      <c r="H22">
        <v>1</v>
      </c>
      <c r="J22" s="2">
        <f>SUM(Table3[[#This Row],[MOOCs in Coursera]:[MOOCs in edX]])/EXP(Table3[[#This Row],[Value of size of the university]])</f>
        <v>0.1353352832366127</v>
      </c>
      <c r="K22" s="2">
        <f>EXP(-Table3[[#This Row],[M2]])</f>
        <v>0.87342301849311665</v>
      </c>
      <c r="L22" s="2">
        <f>SUM(Table3[[#This Row],[MOOCs in Coursera]:[MOOCs in edX]])/EXP(-Table3[[#This Row],[Shangai Ranking 2016 (custom)]]/500)</f>
        <v>1.4948113326760428</v>
      </c>
    </row>
    <row r="23" spans="1:12" x14ac:dyDescent="0.25">
      <c r="A23" t="s">
        <v>2168</v>
      </c>
      <c r="B23" t="str">
        <f>COURSERA_EUROPE!I4</f>
        <v>UK</v>
      </c>
      <c r="C23" t="s">
        <v>2158</v>
      </c>
      <c r="D23" s="4">
        <v>35582</v>
      </c>
      <c r="E23">
        <f>IF(D23&lt;=5000,1,IF(D23&lt;=15000,2,IF(D23&lt;=25000,3,IF(D23&lt;=35000,4,5))))</f>
        <v>5</v>
      </c>
      <c r="F23">
        <f>Table3[[#This Row],[Shangai Ranking 2016]]</f>
        <v>41</v>
      </c>
      <c r="G23" s="5">
        <f>VLOOKUP(A23,'SHANGAI-ALUMNI-2016'!A$2:F$210,6,FALSE)</f>
        <v>41</v>
      </c>
      <c r="H23">
        <v>14</v>
      </c>
      <c r="I23">
        <v>3</v>
      </c>
      <c r="J23" s="2">
        <f>SUM(Table3[[#This Row],[MOOCs in Coursera]:[MOOCs in edX]])/EXP(Table3[[#This Row],[Value of size of the university]])</f>
        <v>0.11454509898445295</v>
      </c>
      <c r="K23" s="2">
        <f>EXP(-Table3[[#This Row],[M2]])</f>
        <v>0.89177171951230227</v>
      </c>
      <c r="L23" s="2">
        <f>SUM(Table3[[#This Row],[MOOCs in Coursera]:[MOOCs in edX]])/EXP(-Table3[[#This Row],[Shangai Ranking 2016 (custom)]]/500)</f>
        <v>18.452748767102332</v>
      </c>
    </row>
    <row r="24" spans="1:12" x14ac:dyDescent="0.25">
      <c r="A24" t="s">
        <v>2176</v>
      </c>
      <c r="B24" t="str">
        <f>COURSERA_EUROPE!I15</f>
        <v>Switzerland</v>
      </c>
      <c r="C24" t="s">
        <v>2787</v>
      </c>
      <c r="D24" s="3">
        <v>25732</v>
      </c>
      <c r="E24">
        <f>IF(D24&lt;=5000,1,IF(D24&lt;=15000,2,IF(D24&lt;=25000,3,IF(D24&lt;=35000,4,5))))</f>
        <v>4</v>
      </c>
      <c r="F24">
        <f>Table3[[#This Row],[Shangai Ranking 2016]]</f>
        <v>54</v>
      </c>
      <c r="G24" s="5">
        <f>VLOOKUP(A24,'SHANGAI-ALUMNI-2016'!A$2:F$210,6,FALSE)</f>
        <v>54</v>
      </c>
      <c r="H24">
        <v>6</v>
      </c>
      <c r="J24" s="2">
        <f>SUM(Table3[[#This Row],[MOOCs in Coursera]:[MOOCs in edX]])/EXP(Table3[[#This Row],[Value of size of the university]])</f>
        <v>0.10989383333240509</v>
      </c>
      <c r="K24" s="2">
        <f>EXP(-Table3[[#This Row],[M2]])</f>
        <v>0.89592924807020424</v>
      </c>
      <c r="L24" s="2">
        <f>SUM(Table3[[#This Row],[MOOCs in Coursera]:[MOOCs in edX]])/EXP(-Table3[[#This Row],[Shangai Ranking 2016 (custom)]]/500)</f>
        <v>6.6842864723188056</v>
      </c>
    </row>
    <row r="25" spans="1:12" x14ac:dyDescent="0.25">
      <c r="A25" t="s">
        <v>2189</v>
      </c>
      <c r="B25" t="str">
        <f>COURSERA_EUROPE!I8</f>
        <v>Israel</v>
      </c>
      <c r="C25" t="s">
        <v>2781</v>
      </c>
      <c r="D25" s="3">
        <v>23000</v>
      </c>
      <c r="E25">
        <f>IF(D25&lt;=5000,1,IF(D25&lt;=15000,2,IF(D25&lt;=25000,3,IF(D25&lt;=35000,4,5))))</f>
        <v>3</v>
      </c>
      <c r="F25">
        <f>Table3[[#This Row],[Shangai Ranking 2016]]</f>
        <v>87</v>
      </c>
      <c r="G25" s="5">
        <f>VLOOKUP(A25,'SHANGAI-ALUMNI-2016'!A$2:F$210,6,FALSE)</f>
        <v>87</v>
      </c>
      <c r="H25">
        <v>2</v>
      </c>
      <c r="J25" s="2">
        <f>SUM(Table3[[#This Row],[MOOCs in Coursera]:[MOOCs in edX]])/EXP(Table3[[#This Row],[Value of size of the university]])</f>
        <v>9.9574136735727889E-2</v>
      </c>
      <c r="K25" s="2">
        <f>EXP(-Table3[[#This Row],[M2]])</f>
        <v>0.90522283711452844</v>
      </c>
      <c r="L25" s="2">
        <f>SUM(Table3[[#This Row],[MOOCs in Coursera]:[MOOCs in edX]])/EXP(-Table3[[#This Row],[Shangai Ranking 2016 (custom)]]/500)</f>
        <v>2.3801111316407253</v>
      </c>
    </row>
    <row r="26" spans="1:12" x14ac:dyDescent="0.25">
      <c r="A26" t="s">
        <v>2250</v>
      </c>
      <c r="B26" t="str">
        <f>'EDX-EUROPE'!B19</f>
        <v>Spain</v>
      </c>
      <c r="C26" t="s">
        <v>2785</v>
      </c>
      <c r="D26" s="3">
        <f>32206+3912</f>
        <v>36118</v>
      </c>
      <c r="E26">
        <f>IF(D26&lt;=5000,1,IF(D26&lt;=15000,2,IF(D26&lt;=25000,3,IF(D26&lt;=35000,4,5))))</f>
        <v>5</v>
      </c>
      <c r="F26">
        <v>201</v>
      </c>
      <c r="G26" s="5" t="str">
        <f>VLOOKUP(A26,'SHANGAI-ALUMNI-2016'!A$2:F$210,6,FALSE)</f>
        <v>201-300</v>
      </c>
      <c r="I26">
        <v>8</v>
      </c>
      <c r="J26" s="2">
        <f>SUM(Table3[[#This Row],[MOOCs in Coursera]:[MOOCs in edX]])/EXP(Table3[[#This Row],[Value of size of the university]])</f>
        <v>5.3903575992683736E-2</v>
      </c>
      <c r="K26" s="2">
        <f>EXP(-Table3[[#This Row],[M2]])</f>
        <v>0.94752346610672611</v>
      </c>
      <c r="L26" s="2">
        <f>SUM(Table3[[#This Row],[MOOCs in Coursera]:[MOOCs in edX]])/EXP(-Table3[[#This Row],[Shangai Ranking 2016 (custom)]]/500)</f>
        <v>11.958490661408343</v>
      </c>
    </row>
    <row r="27" spans="1:12" x14ac:dyDescent="0.25">
      <c r="A27" t="s">
        <v>2166</v>
      </c>
      <c r="B27" t="str">
        <f>COURSERA_EUROPE!I6</f>
        <v>UK</v>
      </c>
      <c r="C27" t="s">
        <v>2158</v>
      </c>
      <c r="D27" s="3">
        <v>38590</v>
      </c>
      <c r="E27">
        <f>IF(D27&lt;=5000,1,IF(D27&lt;=15000,2,IF(D27&lt;=25000,3,IF(D27&lt;=35000,4,5))))</f>
        <v>5</v>
      </c>
      <c r="F27">
        <f>Table3[[#This Row],[Shangai Ranking 2016]]</f>
        <v>35</v>
      </c>
      <c r="G27" s="5">
        <f>VLOOKUP(A27,'SHANGAI-ALUMNI-2016'!A$2:F$210,6,FALSE)</f>
        <v>35</v>
      </c>
      <c r="H27">
        <v>8</v>
      </c>
      <c r="J27" s="2">
        <f>SUM(Table3[[#This Row],[MOOCs in Coursera]:[MOOCs in edX]])/EXP(Table3[[#This Row],[Value of size of the university]])</f>
        <v>5.3903575992683736E-2</v>
      </c>
      <c r="K27" s="2">
        <f>EXP(-Table3[[#This Row],[M2]])</f>
        <v>0.94752346610672611</v>
      </c>
      <c r="L27" s="2">
        <f>SUM(Table3[[#This Row],[MOOCs in Coursera]:[MOOCs in edX]])/EXP(-Table3[[#This Row],[Shangai Ranking 2016 (custom)]]/500)</f>
        <v>8.5800654500337306</v>
      </c>
    </row>
    <row r="28" spans="1:12" x14ac:dyDescent="0.25">
      <c r="A28" t="s">
        <v>2162</v>
      </c>
      <c r="B28" t="str">
        <f>COURSERA_EUROPE!I10</f>
        <v>UK</v>
      </c>
      <c r="C28" t="s">
        <v>2158</v>
      </c>
      <c r="D28" s="4">
        <v>161270</v>
      </c>
      <c r="E28">
        <f>IF(D28&lt;=5000,1,IF(D28&lt;=15000,2,IF(D28&lt;=25000,3,IF(D28&lt;=35000,4,5))))</f>
        <v>5</v>
      </c>
      <c r="F28">
        <f>Table3[[#This Row],[Shangai Ranking 2016]]</f>
        <v>17</v>
      </c>
      <c r="G28" s="5">
        <f>VLOOKUP(A28,'SHANGAI-ALUMNI-2016'!A$2:F$210,6,FALSE)</f>
        <v>17</v>
      </c>
      <c r="H28">
        <v>8</v>
      </c>
      <c r="J28" s="2">
        <f>SUM(Table3[[#This Row],[MOOCs in Coursera]:[MOOCs in edX]])/EXP(Table3[[#This Row],[Value of size of the university]])</f>
        <v>5.3903575992683736E-2</v>
      </c>
      <c r="K28" s="2">
        <f>EXP(-Table3[[#This Row],[M2]])</f>
        <v>0.94752346610672611</v>
      </c>
      <c r="L28" s="2">
        <f>SUM(Table3[[#This Row],[MOOCs in Coursera]:[MOOCs in edX]])/EXP(-Table3[[#This Row],[Shangai Ranking 2016 (custom)]]/500)</f>
        <v>8.2766768538249433</v>
      </c>
    </row>
    <row r="29" spans="1:12" x14ac:dyDescent="0.25">
      <c r="A29" t="s">
        <v>2404</v>
      </c>
      <c r="B29" t="str">
        <f>COURSERA_EUROPE!I3</f>
        <v>Denmark</v>
      </c>
      <c r="C29" t="s">
        <v>2778</v>
      </c>
      <c r="D29" s="3">
        <v>22829</v>
      </c>
      <c r="E29">
        <f>IF(D29&lt;=5000,1,IF(D29&lt;=15000,2,IF(D29&lt;=25000,3,IF(D29&lt;=35000,4,5))))</f>
        <v>3</v>
      </c>
      <c r="F29">
        <v>501</v>
      </c>
      <c r="G29" s="5" t="e">
        <f>VLOOKUP(A29,'SHANGAI-ALUMNI-2016'!A$2:F$210,6,FALSE)</f>
        <v>#N/A</v>
      </c>
      <c r="H29">
        <v>1</v>
      </c>
      <c r="J29" s="2">
        <f>SUM(Table3[[#This Row],[MOOCs in Coursera]:[MOOCs in edX]])/EXP(Table3[[#This Row],[Value of size of the university]])</f>
        <v>4.9787068367863944E-2</v>
      </c>
      <c r="K29" s="2">
        <f>EXP(-Table3[[#This Row],[M2]])</f>
        <v>0.95143199290045344</v>
      </c>
      <c r="L29" s="2">
        <f>SUM(Table3[[#This Row],[MOOCs in Coursera]:[MOOCs in edX]])/EXP(-Table3[[#This Row],[Shangai Ranking 2016 (custom)]]/500)</f>
        <v>2.7237238323058088</v>
      </c>
    </row>
    <row r="30" spans="1:12" x14ac:dyDescent="0.25">
      <c r="A30" t="s">
        <v>2161</v>
      </c>
      <c r="B30" t="str">
        <f>'EDX-EUROPE'!B14</f>
        <v>UK</v>
      </c>
      <c r="C30" t="s">
        <v>2158</v>
      </c>
      <c r="D30" s="3">
        <v>22602</v>
      </c>
      <c r="E30">
        <f>IF(D30&lt;=5000,1,IF(D30&lt;=15000,2,IF(D30&lt;=25000,3,IF(D30&lt;=35000,4,5))))</f>
        <v>3</v>
      </c>
      <c r="F30">
        <f>Table3[[#This Row],[Shangai Ranking 2016]]</f>
        <v>7</v>
      </c>
      <c r="G30" s="5">
        <f>VLOOKUP(A30,'SHANGAI-ALUMNI-2016'!A$2:F$210,6,FALSE)</f>
        <v>7</v>
      </c>
      <c r="I30">
        <v>1</v>
      </c>
      <c r="J30" s="2">
        <f>SUM(Table3[[#This Row],[MOOCs in Coursera]:[MOOCs in edX]])/EXP(Table3[[#This Row],[Value of size of the university]])</f>
        <v>4.9787068367863944E-2</v>
      </c>
      <c r="K30" s="2">
        <f>EXP(-Table3[[#This Row],[M2]])</f>
        <v>0.95143199290045344</v>
      </c>
      <c r="L30" s="2">
        <f>SUM(Table3[[#This Row],[MOOCs in Coursera]:[MOOCs in edX]])/EXP(-Table3[[#This Row],[Shangai Ranking 2016 (custom)]]/500)</f>
        <v>1.0140984589384923</v>
      </c>
    </row>
    <row r="31" spans="1:12" x14ac:dyDescent="0.25">
      <c r="A31" t="s">
        <v>2191</v>
      </c>
      <c r="B31" t="str">
        <f>'EDX-EUROPE'!B9</f>
        <v>Belgium</v>
      </c>
      <c r="C31" t="s">
        <v>2777</v>
      </c>
      <c r="D31" s="3">
        <v>55484</v>
      </c>
      <c r="E31">
        <f>IF(D31&lt;=5000,1,IF(D31&lt;=15000,2,IF(D31&lt;=25000,3,IF(D31&lt;=35000,4,5))))</f>
        <v>5</v>
      </c>
      <c r="F31">
        <f>Table3[[#This Row],[Shangai Ranking 2016]]</f>
        <v>93</v>
      </c>
      <c r="G31" s="5">
        <f>VLOOKUP(A31,'SHANGAI-ALUMNI-2016'!A$2:F$210,6,FALSE)</f>
        <v>93</v>
      </c>
      <c r="I31">
        <v>7</v>
      </c>
      <c r="J31" s="2">
        <f>SUM(Table3[[#This Row],[MOOCs in Coursera]:[MOOCs in edX]])/EXP(Table3[[#This Row],[Value of size of the university]])</f>
        <v>4.7165628993598274E-2</v>
      </c>
      <c r="K31" s="2">
        <f>EXP(-Table3[[#This Row],[M2]])</f>
        <v>0.95392938614090339</v>
      </c>
      <c r="L31" s="2">
        <f>SUM(Table3[[#This Row],[MOOCs in Coursera]:[MOOCs in edX]])/EXP(-Table3[[#This Row],[Shangai Ranking 2016 (custom)]]/500)</f>
        <v>8.4309558226434085</v>
      </c>
    </row>
    <row r="32" spans="1:12" x14ac:dyDescent="0.25">
      <c r="A32" t="s">
        <v>2775</v>
      </c>
      <c r="B32" t="str">
        <f>COURSERA_EUROPE!I26</f>
        <v>Germany</v>
      </c>
      <c r="C32" t="s">
        <v>2780</v>
      </c>
      <c r="D32" s="3">
        <v>50542</v>
      </c>
      <c r="E32">
        <f>IF(D32&lt;=5000,1,IF(D32&lt;=15000,2,IF(D32&lt;=25000,3,IF(D32&lt;=35000,4,5))))</f>
        <v>5</v>
      </c>
      <c r="F32">
        <v>501</v>
      </c>
      <c r="G32" s="5" t="e">
        <f>VLOOKUP(A32,'SHANGAI-ALUMNI-2016'!A$2:F$210,6,FALSE)</f>
        <v>#N/A</v>
      </c>
      <c r="H32">
        <v>5</v>
      </c>
      <c r="J32" s="2">
        <f>SUM(Table3[[#This Row],[MOOCs in Coursera]:[MOOCs in edX]])/EXP(Table3[[#This Row],[Value of size of the university]])</f>
        <v>3.3689734995427337E-2</v>
      </c>
      <c r="K32" s="2">
        <f>EXP(-Table3[[#This Row],[M2]])</f>
        <v>0.96687144447782469</v>
      </c>
      <c r="L32" s="2">
        <f>SUM(Table3[[#This Row],[MOOCs in Coursera]:[MOOCs in edX]])/EXP(-Table3[[#This Row],[Shangai Ranking 2016 (custom)]]/500)</f>
        <v>13.618619161529043</v>
      </c>
    </row>
    <row r="33" spans="1:12" x14ac:dyDescent="0.25">
      <c r="A33" t="s">
        <v>2760</v>
      </c>
      <c r="B33" t="str">
        <f>'EDX-EUROPE'!B3</f>
        <v>France</v>
      </c>
      <c r="C33" t="s">
        <v>2779</v>
      </c>
      <c r="D33" s="3">
        <v>57800</v>
      </c>
      <c r="E33">
        <f>IF(D33&lt;=5000,1,IF(D33&lt;=15000,2,IF(D33&lt;=25000,3,IF(D33&lt;=35000,4,5))))</f>
        <v>5</v>
      </c>
      <c r="F33">
        <v>501</v>
      </c>
      <c r="G33" s="5" t="e">
        <f>VLOOKUP(A33,'SHANGAI-ALUMNI-2016'!A$2:F$210,6,FALSE)</f>
        <v>#N/A</v>
      </c>
      <c r="I33">
        <v>5</v>
      </c>
      <c r="J33" s="2">
        <f>SUM(Table3[[#This Row],[MOOCs in Coursera]:[MOOCs in edX]])/EXP(Table3[[#This Row],[Value of size of the university]])</f>
        <v>3.3689734995427337E-2</v>
      </c>
      <c r="K33" s="2">
        <f>EXP(-Table3[[#This Row],[M2]])</f>
        <v>0.96687144447782469</v>
      </c>
      <c r="L33" s="2">
        <f>SUM(Table3[[#This Row],[MOOCs in Coursera]:[MOOCs in edX]])/EXP(-Table3[[#This Row],[Shangai Ranking 2016 (custom)]]/500)</f>
        <v>13.618619161529043</v>
      </c>
    </row>
    <row r="34" spans="1:12" x14ac:dyDescent="0.25">
      <c r="A34" t="s">
        <v>2172</v>
      </c>
      <c r="B34" t="str">
        <f>COURSERA_EUROPE!I9</f>
        <v>Germany</v>
      </c>
      <c r="C34" t="s">
        <v>2780</v>
      </c>
      <c r="D34" s="3">
        <v>40000</v>
      </c>
      <c r="E34">
        <f>IF(D34&lt;=5000,1,IF(D34&lt;=15000,2,IF(D34&lt;=25000,3,IF(D34&lt;=35000,4,5))))</f>
        <v>5</v>
      </c>
      <c r="F34">
        <f>Table3[[#This Row],[Shangai Ranking 2016]]</f>
        <v>47</v>
      </c>
      <c r="G34" s="5">
        <f>VLOOKUP(A34,'SHANGAI-ALUMNI-2016'!A$2:F$210,6,FALSE)</f>
        <v>47</v>
      </c>
      <c r="H34">
        <v>2</v>
      </c>
      <c r="I34">
        <v>3</v>
      </c>
      <c r="J34" s="2">
        <f>SUM(Table3[[#This Row],[MOOCs in Coursera]:[MOOCs in edX]])/EXP(Table3[[#This Row],[Value of size of the university]])</f>
        <v>3.3689734995427337E-2</v>
      </c>
      <c r="K34" s="2">
        <f>EXP(-Table3[[#This Row],[M2]])</f>
        <v>0.96687144447782469</v>
      </c>
      <c r="L34" s="2">
        <f>SUM(Table3[[#This Row],[MOOCs in Coursera]:[MOOCs in edX]])/EXP(-Table3[[#This Row],[Shangai Ranking 2016 (custom)]]/500)</f>
        <v>5.4927987295858687</v>
      </c>
    </row>
    <row r="35" spans="1:12" x14ac:dyDescent="0.25">
      <c r="A35" t="s">
        <v>2264</v>
      </c>
      <c r="B35" t="str">
        <f>'EDX-EUROPE'!B2</f>
        <v>Germany</v>
      </c>
      <c r="C35" t="s">
        <v>2780</v>
      </c>
      <c r="D35" s="3">
        <v>42000</v>
      </c>
      <c r="E35">
        <f>IF(D35&lt;=5000,1,IF(D35&lt;=15000,2,IF(D35&lt;=25000,3,IF(D35&lt;=35000,4,5))))</f>
        <v>5</v>
      </c>
      <c r="F35">
        <v>201</v>
      </c>
      <c r="G35" s="5" t="str">
        <f>VLOOKUP(A35,'SHANGAI-ALUMNI-2016'!A$2:F$210,6,FALSE)</f>
        <v>201-300</v>
      </c>
      <c r="I35">
        <v>4</v>
      </c>
      <c r="J35" s="2">
        <f>SUM(Table3[[#This Row],[MOOCs in Coursera]:[MOOCs in edX]])/EXP(Table3[[#This Row],[Value of size of the university]])</f>
        <v>2.6951787996341868E-2</v>
      </c>
      <c r="K35" s="2">
        <f>EXP(-Table3[[#This Row],[M2]])</f>
        <v>0.97340817035133109</v>
      </c>
      <c r="L35" s="2">
        <f>SUM(Table3[[#This Row],[MOOCs in Coursera]:[MOOCs in edX]])/EXP(-Table3[[#This Row],[Shangai Ranking 2016 (custom)]]/500)</f>
        <v>5.9792453307041713</v>
      </c>
    </row>
    <row r="36" spans="1:12" x14ac:dyDescent="0.25">
      <c r="A36" t="s">
        <v>2227</v>
      </c>
      <c r="B36" t="str">
        <f>COURSERA_EUROPE!I19</f>
        <v>Italy</v>
      </c>
      <c r="C36" t="s">
        <v>2782</v>
      </c>
      <c r="D36" s="3">
        <v>112564</v>
      </c>
      <c r="E36">
        <f>IF(D36&lt;=5000,1,IF(D36&lt;=15000,2,IF(D36&lt;=25000,3,IF(D36&lt;=35000,4,5))))</f>
        <v>5</v>
      </c>
      <c r="F36">
        <v>151</v>
      </c>
      <c r="G36" s="5" t="str">
        <f>VLOOKUP(A36,'SHANGAI-ALUMNI-2016'!A$2:F$210,6,FALSE)</f>
        <v>151-200</v>
      </c>
      <c r="H36">
        <v>1</v>
      </c>
      <c r="J36" s="2">
        <f>SUM(Table3[[#This Row],[MOOCs in Coursera]:[MOOCs in edX]])/EXP(Table3[[#This Row],[Value of size of the university]])</f>
        <v>6.737946999085467E-3</v>
      </c>
      <c r="K36" s="2">
        <f>EXP(-Table3[[#This Row],[M2]])</f>
        <v>0.99328470206784147</v>
      </c>
      <c r="L36" s="2">
        <f>SUM(Table3[[#This Row],[MOOCs in Coursera]:[MOOCs in edX]])/EXP(-Table3[[#This Row],[Shangai Ranking 2016 (custom)]]/500)</f>
        <v>1.3525612267094822</v>
      </c>
    </row>
    <row r="37" spans="1:12" x14ac:dyDescent="0.25">
      <c r="A37" t="s">
        <v>2197</v>
      </c>
      <c r="B37" t="str">
        <f>COURSERA_EUROPE!I2</f>
        <v>Sweden</v>
      </c>
      <c r="C37" t="s">
        <v>2786</v>
      </c>
      <c r="D37" s="3">
        <v>41000</v>
      </c>
      <c r="E37">
        <f>IF(D37&lt;=5000,1,IF(D37&lt;=15000,2,IF(D37&lt;=25000,3,IF(D37&lt;=35000,4,5))))</f>
        <v>5</v>
      </c>
      <c r="F37">
        <v>101</v>
      </c>
      <c r="G37" s="5" t="str">
        <f>VLOOKUP(A37,'SHANGAI-ALUMNI-2016'!A$2:F$210,6,FALSE)</f>
        <v>101-150</v>
      </c>
      <c r="H37">
        <v>1</v>
      </c>
      <c r="J37" s="2">
        <f>SUM(Table3[[#This Row],[MOOCs in Coursera]:[MOOCs in edX]])/EXP(Table3[[#This Row],[Value of size of the university]])</f>
        <v>6.737946999085467E-3</v>
      </c>
      <c r="K37" s="2">
        <f>EXP(-Table3[[#This Row],[M2]])</f>
        <v>0.99328470206784147</v>
      </c>
      <c r="L37" s="2">
        <f>SUM(Table3[[#This Row],[MOOCs in Coursera]:[MOOCs in edX]])/EXP(-Table3[[#This Row],[Shangai Ranking 2016 (custom)]]/500)</f>
        <v>1.2238480081113581</v>
      </c>
    </row>
    <row r="38" spans="1:12" x14ac:dyDescent="0.25">
      <c r="A38" t="s">
        <v>2164</v>
      </c>
      <c r="B38" t="str">
        <f>'EDX-EUROPE'!B7</f>
        <v>UK</v>
      </c>
      <c r="C38" t="s">
        <v>2158</v>
      </c>
      <c r="D38" s="3">
        <v>16610</v>
      </c>
      <c r="E38">
        <f>IF(D38&lt;=5000,1,IF(D38&lt;=15000,2,IF(D38&lt;=25000,3,IF(D38&lt;=35000,4,5))))</f>
        <v>3</v>
      </c>
      <c r="F38">
        <f>Table3[[#This Row],[Shangai Ranking 2016]]</f>
        <v>22</v>
      </c>
      <c r="G38" s="5">
        <f>VLOOKUP(A38,'SHANGAI-ALUMNI-2016'!A$2:F$210,6,FALSE)</f>
        <v>22</v>
      </c>
      <c r="I38">
        <v>0</v>
      </c>
      <c r="J38" s="2">
        <f>SUM(Table3[[#This Row],[MOOCs in Coursera]:[MOOCs in edX]])/EXP(Table3[[#This Row],[Value of size of the university]])</f>
        <v>0</v>
      </c>
      <c r="K38" s="2">
        <f>EXP(-Table3[[#This Row],[M2]])</f>
        <v>1</v>
      </c>
      <c r="L38" s="2">
        <f>SUM(Table3[[#This Row],[MOOCs in Coursera]:[MOOCs in edX]])/EXP(-Table3[[#This Row],[Shangai Ranking 2016 (custom)]]/500)</f>
        <v>0</v>
      </c>
    </row>
  </sheetData>
  <sortState ref="P4:Q14">
    <sortCondition descending="1" ref="Q4:Q14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defaultRowHeight="15" x14ac:dyDescent="0.25"/>
  <sheetData>
    <row r="1" spans="1:4" ht="128.25" customHeight="1" x14ac:dyDescent="0.25">
      <c r="A1" s="7" t="s">
        <v>2776</v>
      </c>
      <c r="B1" s="7" t="s">
        <v>2794</v>
      </c>
      <c r="C1" s="7" t="s">
        <v>2795</v>
      </c>
      <c r="D1" s="7" t="s">
        <v>2793</v>
      </c>
    </row>
    <row r="2" spans="1:4" x14ac:dyDescent="0.25">
      <c r="A2" t="s">
        <v>2779</v>
      </c>
      <c r="B2" s="3">
        <f>COUNTIF(Table3[Country Code],"=FR")</f>
        <v>7</v>
      </c>
      <c r="C2" s="3">
        <f>COUNTIF(Table4[Country],"=France")</f>
        <v>22</v>
      </c>
      <c r="D2" s="2">
        <f t="shared" ref="D2:D12" si="0">B2/C2</f>
        <v>0.31818181818181818</v>
      </c>
    </row>
    <row r="3" spans="1:4" x14ac:dyDescent="0.25">
      <c r="A3" t="s">
        <v>2787</v>
      </c>
      <c r="B3" s="3">
        <f>COUNTIF(Table3[Country Code],"=CH")</f>
        <v>5</v>
      </c>
      <c r="C3" s="3">
        <f>COUNTIF(Table4[Country],"=Switzerland")</f>
        <v>8</v>
      </c>
      <c r="D3" s="2">
        <f t="shared" si="0"/>
        <v>0.625</v>
      </c>
    </row>
    <row r="4" spans="1:4" x14ac:dyDescent="0.25">
      <c r="A4" t="s">
        <v>2158</v>
      </c>
      <c r="B4" s="3">
        <f>COUNTIF(Table3[Country Code],"=UK")</f>
        <v>5</v>
      </c>
      <c r="C4" s="3">
        <f>COUNTIF(Table4[Country],"=UK")</f>
        <v>36</v>
      </c>
      <c r="D4" s="2">
        <f t="shared" si="0"/>
        <v>0.1388888888888889</v>
      </c>
    </row>
    <row r="5" spans="1:4" x14ac:dyDescent="0.25">
      <c r="A5" t="s">
        <v>2783</v>
      </c>
      <c r="B5" s="3">
        <f>COUNTIF(Table3[Country Code],"=NL")</f>
        <v>3</v>
      </c>
      <c r="C5" s="3">
        <f>COUNTIF(Table4[Country],"=Netherlands")</f>
        <v>12</v>
      </c>
      <c r="D5" s="2">
        <f t="shared" si="0"/>
        <v>0.25</v>
      </c>
    </row>
    <row r="6" spans="1:4" x14ac:dyDescent="0.25">
      <c r="A6" t="s">
        <v>2786</v>
      </c>
      <c r="B6" s="3">
        <f>COUNTIF(Table3[Country Code],"=SE")</f>
        <v>3</v>
      </c>
      <c r="C6" s="3">
        <f>COUNTIF(Table4[Country],"=Sweden")</f>
        <v>11</v>
      </c>
      <c r="D6" s="2">
        <f t="shared" si="0"/>
        <v>0.27272727272727271</v>
      </c>
    </row>
    <row r="7" spans="1:4" x14ac:dyDescent="0.25">
      <c r="A7" t="s">
        <v>2785</v>
      </c>
      <c r="B7" s="3">
        <f>COUNTIF(Table3[Country Code],"=ES")</f>
        <v>3</v>
      </c>
      <c r="C7" s="3">
        <f>COUNTIF(Table4[Country],"=Spain")</f>
        <v>12</v>
      </c>
      <c r="D7" s="2">
        <f t="shared" si="0"/>
        <v>0.25</v>
      </c>
    </row>
    <row r="8" spans="1:4" x14ac:dyDescent="0.25">
      <c r="A8" t="s">
        <v>2780</v>
      </c>
      <c r="B8" s="3">
        <f>COUNTIF(Table3[Country Code],"=DE")</f>
        <v>3</v>
      </c>
      <c r="C8" s="3">
        <f>COUNTIF(Table4[Country],"=Germany")</f>
        <v>39</v>
      </c>
      <c r="D8" s="2">
        <f t="shared" si="0"/>
        <v>7.6923076923076927E-2</v>
      </c>
    </row>
    <row r="9" spans="1:4" x14ac:dyDescent="0.25">
      <c r="A9" t="s">
        <v>2777</v>
      </c>
      <c r="B9" s="3">
        <f>COUNTIF(Table3[Country Code],"=BE")</f>
        <v>2</v>
      </c>
      <c r="C9" s="3">
        <f>COUNTIF(Table4[Country],"=Belgium")</f>
        <v>6</v>
      </c>
      <c r="D9" s="2">
        <f t="shared" si="0"/>
        <v>0.33333333333333331</v>
      </c>
    </row>
    <row r="10" spans="1:4" x14ac:dyDescent="0.25">
      <c r="A10" t="s">
        <v>2781</v>
      </c>
      <c r="B10" s="3">
        <f>COUNTIF(Table3[Country Code],"=ISR")</f>
        <v>2</v>
      </c>
      <c r="C10" s="3">
        <f>COUNTIF(Table4[Country],"=Israel")</f>
        <v>5</v>
      </c>
      <c r="D10" s="2">
        <f t="shared" si="0"/>
        <v>0.4</v>
      </c>
    </row>
    <row r="11" spans="1:4" x14ac:dyDescent="0.25">
      <c r="A11" t="s">
        <v>2778</v>
      </c>
      <c r="B11" s="3">
        <f>COUNTIF(Table3[Country Code],"=DK")</f>
        <v>2</v>
      </c>
      <c r="C11" s="3">
        <f>COUNTIF(Table4[Country],"=Denmark")</f>
        <v>5</v>
      </c>
      <c r="D11" s="2">
        <f t="shared" si="0"/>
        <v>0.4</v>
      </c>
    </row>
    <row r="12" spans="1:4" x14ac:dyDescent="0.25">
      <c r="A12" t="s">
        <v>2784</v>
      </c>
      <c r="B12" s="3">
        <f>COUNTIF(Table3[Country Code],"=RU")</f>
        <v>1</v>
      </c>
      <c r="C12" s="3">
        <f>COUNTIF(Table4[Country],"=Russia")</f>
        <v>3</v>
      </c>
      <c r="D12" s="2">
        <f t="shared" si="0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COURSERA-RAW</vt:lpstr>
      <vt:lpstr>COURSERA_EUROPE</vt:lpstr>
      <vt:lpstr>EDX-RAW</vt:lpstr>
      <vt:lpstr>EDX-EUROPE</vt:lpstr>
      <vt:lpstr>SHANGAI-ALUMNI-2016</vt:lpstr>
      <vt:lpstr>METRICS-UNIVERSITY</vt:lpstr>
      <vt:lpstr>METRICS-COUNTRY</vt:lpstr>
      <vt:lpstr>'EDX-RAW'!edx_dump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dcterms:created xsi:type="dcterms:W3CDTF">2017-01-16T17:53:30Z</dcterms:created>
  <dcterms:modified xsi:type="dcterms:W3CDTF">2017-03-20T10:25:52Z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096a0e6c-550c-4fec-ac6d-fa85086d0a82</vt:lpwstr>
  </property>
</Properties>
</file>