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ad Andalib\Downloads\"/>
    </mc:Choice>
  </mc:AlternateContent>
  <xr:revisionPtr revIDLastSave="0" documentId="13_ncr:1_{3DD97F18-F781-420E-812D-667C2F8F4E31}" xr6:coauthVersionLast="45" xr6:coauthVersionMax="45" xr10:uidLastSave="{00000000-0000-0000-0000-000000000000}"/>
  <bookViews>
    <workbookView xWindow="-98" yWindow="-98" windowWidth="22695" windowHeight="14595" activeTab="4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Bonus" sheetId="6" r:id="rId5"/>
  </sheets>
  <calcPr calcId="191029"/>
  <pivotCaches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" i="6" l="1"/>
  <c r="F14" i="6" s="1"/>
  <c r="B14" i="6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<sst xmlns="http://schemas.openxmlformats.org/spreadsheetml/2006/main" count="24818" uniqueCount="8401">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</sst>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0" fontId="0" fillId="0" borderId="0" xfId="0" applyNumberFormat="1"/>
  </cellXfs>
  <cellStyles count="2">
    <cellStyle name="Currency" xfId="1" builtinId="4"/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D-430A-B8D9-05C64A1C55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D-430A-B8D9-05C64A1C55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D-430A-B8D9-05C64A1C55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DD-430A-B8D9-05C64A1C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244440"/>
        <c:axId val="613244768"/>
      </c:barChart>
      <c:catAx>
        <c:axId val="61324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44768"/>
        <c:crosses val="autoZero"/>
        <c:auto val="1"/>
        <c:lblAlgn val="ctr"/>
        <c:lblOffset val="100"/>
        <c:noMultiLvlLbl val="0"/>
      </c:catAx>
      <c:valAx>
        <c:axId val="61324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4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A-4FB2-B9A0-EE672588503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DA-4FB2-B9A0-EE672588503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DA-4FB2-B9A0-EE672588503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DA-4FB2-B9A0-EE6725885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256640"/>
        <c:axId val="614253032"/>
      </c:barChart>
      <c:catAx>
        <c:axId val="6142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53032"/>
        <c:crosses val="autoZero"/>
        <c:auto val="1"/>
        <c:lblAlgn val="ctr"/>
        <c:lblOffset val="100"/>
        <c:noMultiLvlLbl val="0"/>
      </c:catAx>
      <c:valAx>
        <c:axId val="61425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5-4DB1-A342-20F012DDADF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145</c:v>
                </c:pt>
                <c:pt idx="1">
                  <c:v>107</c:v>
                </c:pt>
                <c:pt idx="2">
                  <c:v>106</c:v>
                </c:pt>
                <c:pt idx="3">
                  <c:v>104</c:v>
                </c:pt>
                <c:pt idx="4">
                  <c:v>129</c:v>
                </c:pt>
                <c:pt idx="5">
                  <c:v>143</c:v>
                </c:pt>
                <c:pt idx="6">
                  <c:v>150</c:v>
                </c:pt>
                <c:pt idx="7">
                  <c:v>136</c:v>
                </c:pt>
                <c:pt idx="8">
                  <c:v>126</c:v>
                </c:pt>
                <c:pt idx="9">
                  <c:v>152</c:v>
                </c:pt>
                <c:pt idx="10">
                  <c:v>110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5-4DB1-A342-20F012DDADF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176</c:v>
                </c:pt>
                <c:pt idx="1">
                  <c:v>208</c:v>
                </c:pt>
                <c:pt idx="2">
                  <c:v>177</c:v>
                </c:pt>
                <c:pt idx="3">
                  <c:v>191</c:v>
                </c:pt>
                <c:pt idx="4">
                  <c:v>236</c:v>
                </c:pt>
                <c:pt idx="5">
                  <c:v>209</c:v>
                </c:pt>
                <c:pt idx="6">
                  <c:v>196</c:v>
                </c:pt>
                <c:pt idx="7">
                  <c:v>167</c:v>
                </c:pt>
                <c:pt idx="8">
                  <c:v>144</c:v>
                </c:pt>
                <c:pt idx="9">
                  <c:v>185</c:v>
                </c:pt>
                <c:pt idx="10">
                  <c:v>182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5-4DB1-A342-20F012DDA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157160"/>
        <c:axId val="754159128"/>
      </c:lineChart>
      <c:catAx>
        <c:axId val="75415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59128"/>
        <c:crosses val="autoZero"/>
        <c:auto val="1"/>
        <c:lblAlgn val="ctr"/>
        <c:lblOffset val="100"/>
        <c:noMultiLvlLbl val="0"/>
      </c:catAx>
      <c:valAx>
        <c:axId val="75415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5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8099198557669844"/>
          <c:y val="2.3272725495759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7-4B8C-856D-6EFC6E83E8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7-4B8C-856D-6EFC6E83E8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7-4B8C-856D-6EFC6E8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852480"/>
        <c:axId val="749853136"/>
      </c:lineChart>
      <c:catAx>
        <c:axId val="74985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53136"/>
        <c:crosses val="autoZero"/>
        <c:auto val="1"/>
        <c:lblAlgn val="ctr"/>
        <c:lblOffset val="100"/>
        <c:noMultiLvlLbl val="0"/>
      </c:catAx>
      <c:valAx>
        <c:axId val="7498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5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340516</xdr:colOff>
      <xdr:row>0</xdr:row>
      <xdr:rowOff>35718</xdr:rowOff>
    </xdr:from>
    <xdr:to>
      <xdr:col>16</xdr:col>
      <xdr:colOff>4761</xdr:colOff>
      <xdr:row>23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CD1E4-9B70-436D-ACAC-BB3F6C03C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440529</xdr:colOff>
      <xdr:row>6</xdr:row>
      <xdr:rowOff>150017</xdr:rowOff>
    </xdr:from>
    <xdr:to>
      <xdr:col>12</xdr:col>
      <xdr:colOff>309562</xdr:colOff>
      <xdr:row>50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A22F7-0020-4AD6-9926-D6869D815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2380</xdr:rowOff>
    </xdr:from>
    <xdr:to>
      <xdr:col>14</xdr:col>
      <xdr:colOff>633413</xdr:colOff>
      <xdr:row>21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456BB-FB64-47C9-A3BE-62703F7F8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1445418</xdr:colOff>
      <xdr:row>15</xdr:row>
      <xdr:rowOff>164305</xdr:rowOff>
    </xdr:from>
    <xdr:to>
      <xdr:col>6</xdr:col>
      <xdr:colOff>733425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ED332-6077-482B-A903-943CE4E8E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 Andalib" refreshedDate="44360.417347106479" createdVersion="6" refreshedVersion="6" minRefreshableVersion="3" recordCount="4114" xr:uid="{B6E2F851-E0FF-4AE5-BFBF-86979406B1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 Andalib" refreshedDate="44360.823591203705" createdVersion="6" refreshedVersion="6" minRefreshableVersion="3" recordCount="4114" xr:uid="{0415F9DC-510E-46EA-8A05-272C9261E1D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0:00:00" maxDate="2017-03-17T00:00:00" count="1600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</sharedItems>
      <fieldGroup par="21" base="18">
        <rangePr groupBy="months" startDate="2009-05-17T00:00:00" endDate="2017-03-17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7"/>
        </groupItems>
      </fieldGroup>
    </cacheField>
    <cacheField name="Date Ended Conversion" numFmtId="14">
      <sharedItems containsSemiMixedTypes="0" containsNonDate="0" containsDate="1" containsString="0" minDate="2009-08-11T00:00:00" maxDate="2017-05-05T00:00:00"/>
    </cacheField>
    <cacheField name="Quarters" numFmtId="0" databaseField="0">
      <fieldGroup base="18">
        <rangePr groupBy="quarters" startDate="2009-05-17T00:00:00" endDate="2017-03-17T00:00:00"/>
        <groupItems count="6">
          <s v="&lt;5/17/2009"/>
          <s v="Qtr1"/>
          <s v="Qtr2"/>
          <s v="Qtr3"/>
          <s v="Qtr4"/>
          <s v="&gt;3/17/2017"/>
        </groupItems>
      </fieldGroup>
    </cacheField>
    <cacheField name="Years" numFmtId="0" databaseField="0">
      <fieldGroup base="18">
        <rangePr groupBy="years" startDate="2009-05-17T00:00:00" endDate="2017-03-17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3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6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20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4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4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5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4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7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5-01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6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"/>
    <d v="2014-08-18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7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3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6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3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4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5"/>
    <d v="2015-02-28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6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7"/>
    <d v="2014-05-26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8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9"/>
    <d v="2014-10-06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0"/>
    <d v="2014-12-29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1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2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3"/>
    <d v="2016-04-28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4"/>
    <d v="2015-12-16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5"/>
    <d v="2014-12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6"/>
    <d v="2015-03-02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7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8"/>
    <d v="2015-01-31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49"/>
    <d v="2015-08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4"/>
    <d v="2014-07-18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0"/>
    <d v="2014-04-0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1"/>
    <d v="2015-12-26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2"/>
    <d v="2016-05-28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3"/>
    <d v="2015-06-09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4"/>
    <d v="2015-04-26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45"/>
    <d v="2014-11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24"/>
    <d v="2015-09-15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5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56"/>
    <d v="2013-06-07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7"/>
    <d v="2013-03-04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58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59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0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1"/>
    <d v="2016-07-19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2"/>
    <d v="2012-07-16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3"/>
    <d v="2014-02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4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5"/>
    <d v="2011-09-0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66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67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8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69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0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1"/>
    <d v="2011-12-28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66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2"/>
    <d v="2016-09-0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3"/>
    <d v="2014-04-26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4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5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76"/>
    <d v="2011-10-10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77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78"/>
    <d v="2011-05-16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79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0"/>
    <d v="2015-12-28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1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2"/>
    <d v="2014-06-23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3"/>
    <d v="2013-06-03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4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85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86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87"/>
    <d v="2012-07-04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8"/>
    <d v="2014-04-0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89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0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84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1"/>
    <d v="2012-12-08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2"/>
    <d v="2014-01-23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3"/>
    <d v="2012-11-0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4"/>
    <d v="2013-01-25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5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96"/>
    <d v="2014-03-08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7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98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99"/>
    <d v="2012-04-03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0"/>
    <d v="2011-04-25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1"/>
    <d v="2013-06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2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3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04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05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06"/>
    <d v="2011-08-07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07"/>
    <d v="2012-01-13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08"/>
    <d v="2012-02-05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09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0"/>
    <d v="2010-06-10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1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2"/>
    <d v="2011-08-14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3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14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15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16"/>
    <d v="2014-10-29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17"/>
    <d v="2015-05-16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18"/>
    <d v="2017-02-04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19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34"/>
    <d v="2015-04-04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0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1"/>
    <d v="2014-10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2"/>
    <d v="2014-06-17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23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24"/>
    <d v="2014-11-08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25"/>
    <d v="2016-06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26"/>
    <d v="2015-09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27"/>
    <d v="2014-07-02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28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29"/>
    <d v="2015-10-1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0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1"/>
    <d v="2015-07-13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32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33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34"/>
    <d v="2014-11-17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35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36"/>
    <d v="2015-04-14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20"/>
    <d v="2015-08-12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37"/>
    <d v="2017-01-18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38"/>
    <d v="2015-01-09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39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5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1"/>
    <d v="2015-06-19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2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43"/>
    <d v="2014-12-03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44"/>
    <d v="2015-06-04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45"/>
    <d v="2015-07-24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39"/>
    <d v="2016-02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46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47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48"/>
    <d v="2015-08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49"/>
    <d v="2014-07-03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50"/>
    <d v="2014-08-17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51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9"/>
    <d v="2014-09-20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52"/>
    <d v="2016-01-13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86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53"/>
    <d v="2015-08-05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32"/>
    <d v="2015-03-20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54"/>
    <d v="2014-10-19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55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56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57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46"/>
    <d v="2015-03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58"/>
    <d v="2015-05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59"/>
    <d v="2014-08-30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60"/>
    <d v="2015-08-06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61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62"/>
    <d v="2015-11-27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3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34"/>
    <d v="2015-04-14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64"/>
    <d v="2015-06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65"/>
    <d v="2017-01-07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66"/>
    <d v="2014-11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67"/>
    <d v="2014-09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68"/>
    <d v="2016-08-19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69"/>
    <d v="2017-03-04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70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71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2"/>
    <d v="2016-09-04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73"/>
    <d v="2016-06-17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74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75"/>
    <d v="2014-10-18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76"/>
    <d v="2014-11-29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77"/>
    <d v="2016-03-07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19"/>
    <d v="2015-07-1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78"/>
    <d v="2015-10-1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79"/>
    <d v="2017-02-18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8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81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82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183"/>
    <d v="2015-02-09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15"/>
    <d v="2015-10-09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184"/>
    <d v="2015-0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172"/>
    <d v="2016-08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185"/>
    <d v="2015-10-07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186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187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188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189"/>
    <d v="2015-07-1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1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190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191"/>
    <d v="2016-04-17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192"/>
    <d v="2015-08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193"/>
    <d v="2015-03-07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194"/>
    <d v="2016-02-18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195"/>
    <d v="2015-04-23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196"/>
    <d v="2014-12-29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197"/>
    <d v="2015-05-16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198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199"/>
    <d v="2015-08-21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00"/>
    <d v="2015-03-2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00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01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0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03"/>
    <d v="2016-04-09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04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05"/>
    <d v="2015-07-10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114"/>
    <d v="2015-06-02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06"/>
    <d v="2016-02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07"/>
    <d v="2015-06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08"/>
    <d v="2016-01-03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35"/>
    <d v="2015-02-28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09"/>
    <d v="2016-09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119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05"/>
    <d v="2015-07-10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1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11"/>
    <d v="2016-03-09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12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13"/>
    <d v="2015-11-09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14"/>
    <d v="2013-05-06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15"/>
    <d v="2014-12-22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16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17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18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19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20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21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22"/>
    <d v="2012-01-08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23"/>
    <d v="2010-08-2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24"/>
    <d v="2013-06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25"/>
    <d v="2012-05-17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26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27"/>
    <d v="2012-02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28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29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30"/>
    <d v="2013-03-17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31"/>
    <d v="2016-05-20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32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58"/>
    <d v="2015-04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33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34"/>
    <d v="2012-06-08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35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36"/>
    <d v="2012-09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37"/>
    <d v="2012-05-12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26"/>
    <d v="2010-05-11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38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39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40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41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42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43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44"/>
    <d v="2010-04-29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45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46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47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48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49"/>
    <d v="2015-05-24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50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51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52"/>
    <d v="2014-05-31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53"/>
    <d v="2009-08-11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54"/>
    <d v="2010-02-23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55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56"/>
    <d v="2012-01-22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57"/>
    <d v="2013-09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58"/>
    <d v="2013-03-26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59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60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61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62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63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64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50"/>
    <d v="2014-04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65"/>
    <d v="2010-07-20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6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67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54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68"/>
    <d v="2014-05-10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69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70"/>
    <d v="2011-04-25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271"/>
    <d v="2013-03-20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72"/>
    <d v="2012-02-25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273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274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75"/>
    <d v="2012-03-11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276"/>
    <d v="2013-03-21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277"/>
    <d v="2013-02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278"/>
    <d v="2011-03-11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279"/>
    <d v="2012-09-04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280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281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282"/>
    <d v="2013-04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283"/>
    <d v="2010-08-12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284"/>
    <d v="2013-03-02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274"/>
    <d v="2012-08-23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285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286"/>
    <d v="2013-12-12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287"/>
    <d v="2013-03-27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288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89"/>
    <d v="2015-12-23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90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91"/>
    <d v="2016-05-14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92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93"/>
    <d v="2015-08-02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94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95"/>
    <d v="2017-03-15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96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97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98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99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00"/>
    <d v="2016-06-18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28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01"/>
    <d v="2016-04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02"/>
    <d v="2015-05-16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02"/>
    <d v="2015-05-09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80"/>
    <d v="2015-11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57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03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04"/>
    <d v="2015-04-30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05"/>
    <d v="2017-03-09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07"/>
    <d v="2016-04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117"/>
    <d v="2015-05-21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10"/>
    <d v="2015-10-15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80"/>
    <d v="2015-11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11"/>
    <d v="2015-08-22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12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13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14"/>
    <d v="2016-04-08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15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16"/>
    <d v="2015-11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03"/>
    <d v="2016-04-09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18"/>
    <d v="2016-03-17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00"/>
    <d v="2016-06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24"/>
    <d v="2010-05-03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25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26"/>
    <d v="2014-03-01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27"/>
    <d v="2012-05-2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28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29"/>
    <d v="2015-03-16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30"/>
    <d v="2012-01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65"/>
    <d v="2017-01-07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31"/>
    <d v="2013-02-02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32"/>
    <d v="2016-04-06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33"/>
    <d v="2012-07-19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34"/>
    <d v="2011-09-17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35"/>
    <d v="2014-03-02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80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37"/>
    <d v="2016-01-26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99"/>
    <d v="2012-05-04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38"/>
    <d v="2016-01-24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40"/>
    <d v="2012-09-07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42"/>
    <d v="2015-01-07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20"/>
    <d v="2014-11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43"/>
    <d v="2015-08-1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44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45"/>
    <d v="2014-03-08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09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46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47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48"/>
    <d v="2013-10-1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49"/>
    <d v="2016-04-18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50"/>
    <d v="2012-04-28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51"/>
    <d v="2012-07-08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52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53"/>
    <d v="2015-04-30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54"/>
    <d v="2016-12-15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55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356"/>
    <d v="2011-08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357"/>
    <d v="2015-11-06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59"/>
    <d v="2014-02-06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45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42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360"/>
    <d v="2011-11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361"/>
    <d v="2013-11-06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62"/>
    <d v="2016-07-23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41"/>
    <d v="2015-06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363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75"/>
    <d v="2012-07-26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364"/>
    <d v="2012-07-20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365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116"/>
    <d v="2014-10-18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366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367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368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369"/>
    <d v="2013-06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370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371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372"/>
    <d v="2013-06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72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373"/>
    <d v="2015-11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374"/>
    <d v="2016-03-02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375"/>
    <d v="2015-10-23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122"/>
    <d v="2014-06-17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376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377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378"/>
    <d v="2016-07-06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174"/>
    <d v="2015-10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379"/>
    <d v="2015-10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380"/>
    <d v="2013-12-02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381"/>
    <d v="2013-09-14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82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383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384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385"/>
    <d v="2014-10-18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386"/>
    <d v="2016-03-25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387"/>
    <d v="2013-11-03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388"/>
    <d v="2015-02-20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89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390"/>
    <d v="2012-02-1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07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391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392"/>
    <d v="2013-03-24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37"/>
    <d v="2014-05-15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393"/>
    <d v="2013-10-18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394"/>
    <d v="2014-02-15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395"/>
    <d v="2014-01-26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396"/>
    <d v="2015-05-14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397"/>
    <d v="2015-02-20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134"/>
    <d v="2014-11-27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398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399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00"/>
    <d v="2014-08-17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01"/>
    <d v="2013-05-15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02"/>
    <d v="2011-11-14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03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04"/>
    <d v="2013-06-03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05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06"/>
    <d v="2011-09-25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07"/>
    <d v="2016-05-19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08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09"/>
    <d v="2012-09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10"/>
    <d v="2012-09-29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11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12"/>
    <d v="2014-09-06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13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14"/>
    <d v="2014-04-20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15"/>
    <d v="2014-08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18"/>
    <d v="2014-09-18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16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17"/>
    <d v="2015-05-06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18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99"/>
    <d v="2012-05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19"/>
    <d v="2015-04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146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20"/>
    <d v="2013-08-10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21"/>
    <d v="2012-10-11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22"/>
    <d v="2016-04-15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23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24"/>
    <d v="2015-11-06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25"/>
    <d v="2013-05-18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26"/>
    <d v="2014-06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27"/>
    <d v="2016-12-26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12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28"/>
    <d v="2012-01-05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74"/>
    <d v="2012-08-23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29"/>
    <d v="2016-01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3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117"/>
    <d v="2015-05-2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31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148"/>
    <d v="2015-07-17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32"/>
    <d v="2014-02-11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33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34"/>
    <d v="2011-12-24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35"/>
    <d v="2009-10-13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36"/>
    <d v="2010-05-09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437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438"/>
    <d v="2012-03-19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439"/>
    <d v="2015-01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40"/>
    <d v="2012-04-1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41"/>
    <d v="2013-08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442"/>
    <d v="2012-10-20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443"/>
    <d v="2012-05-26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444"/>
    <d v="2015-06-29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445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46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447"/>
    <d v="2016-11-21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448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449"/>
    <d v="2014-08-10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450"/>
    <d v="2015-12-29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451"/>
    <d v="2015-05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452"/>
    <d v="2017-02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453"/>
    <d v="2015-09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454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455"/>
    <d v="2015-12-1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457"/>
    <d v="2016-03-2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458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459"/>
    <d v="2016-06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60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461"/>
    <d v="2015-08-08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416"/>
    <d v="2017-02-18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462"/>
    <d v="2015-06-22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463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464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465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466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01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7"/>
    <d v="2015-11-02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165"/>
    <d v="2017-01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467"/>
    <d v="2015-08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468"/>
    <d v="2015-11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91"/>
    <d v="2016-05-14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469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193"/>
    <d v="2015-02-05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373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470"/>
    <d v="2016-05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472"/>
    <d v="2016-07-05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473"/>
    <d v="2015-11-1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474"/>
    <d v="2015-10-18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475"/>
    <d v="2016-02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476"/>
    <d v="2015-10-30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321"/>
    <d v="2015-07-09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477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478"/>
    <d v="2015-08-02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455"/>
    <d v="2016-01-10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479"/>
    <d v="2014-11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480"/>
    <d v="2014-10-20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481"/>
    <d v="2016-06-12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482"/>
    <d v="2016-01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483"/>
    <d v="2016-12-03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96"/>
    <d v="2015-03-25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10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484"/>
    <d v="2014-12-18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485"/>
    <d v="2015-10-27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86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487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488"/>
    <d v="2016-03-13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189"/>
    <d v="2015-07-1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489"/>
    <d v="2016-07-15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490"/>
    <d v="2015-01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491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492"/>
    <d v="2016-01-02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493"/>
    <d v="2016-02-19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461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468"/>
    <d v="2015-11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494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495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496"/>
    <d v="2015-06-14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497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498"/>
    <d v="2016-05-21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499"/>
    <d v="2015-09-08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00"/>
    <d v="2014-12-26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01"/>
    <d v="2016-09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131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02"/>
    <d v="2015-03-16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132"/>
    <d v="2015-03-20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03"/>
    <d v="2015-03-17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46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04"/>
    <d v="2015-02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05"/>
    <d v="2015-04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495"/>
    <d v="2016-11-18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467"/>
    <d v="2015-07-09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11"/>
    <d v="2016-02-09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368"/>
    <d v="2015-07-23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06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07"/>
    <d v="2015-04-07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9"/>
    <d v="2016-04-17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08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90"/>
    <d v="2016-11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09"/>
    <d v="2016-08-0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10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136"/>
    <d v="2015-03-09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11"/>
    <d v="2015-05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138"/>
    <d v="2014-12-27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12"/>
    <d v="2015-06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"/>
    <d v="2014-08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513"/>
    <d v="2014-08-28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514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515"/>
    <d v="2015-05-25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516"/>
    <d v="2015-11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517"/>
    <d v="2015-06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518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519"/>
    <d v="2015-04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520"/>
    <d v="2016-01-20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521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522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23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524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525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519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25"/>
    <d v="2015-12-10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526"/>
    <d v="2014-11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527"/>
    <d v="2014-08-26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528"/>
    <d v="2016-07-08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529"/>
    <d v="2016-07-02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530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531"/>
    <d v="2015-05-15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532"/>
    <d v="2017-03-27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533"/>
    <d v="2015-08-16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06"/>
    <d v="2016-03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534"/>
    <d v="2014-07-14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535"/>
    <d v="2016-05-15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453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536"/>
    <d v="2016-05-29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537"/>
    <d v="2015-11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538"/>
    <d v="2016-06-18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200"/>
    <d v="2015-02-27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539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540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541"/>
    <d v="2017-02-26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312"/>
    <d v="2017-03-26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542"/>
    <d v="2014-10-14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543"/>
    <d v="2016-11-25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544"/>
    <d v="2015-08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544"/>
    <d v="2015-08-20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545"/>
    <d v="2015-06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546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5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547"/>
    <d v="2014-08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191"/>
    <d v="2016-03-18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548"/>
    <d v="2014-10-15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549"/>
    <d v="2014-09-17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550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551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465"/>
    <d v="2016-12-02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544"/>
    <d v="2015-08-2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21"/>
    <d v="2015-07-09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552"/>
    <d v="2015-03-1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49"/>
    <d v="2016-04-18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289"/>
    <d v="2015-12-24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467"/>
    <d v="2015-07-27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553"/>
    <d v="2015-08-2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554"/>
    <d v="2014-11-10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555"/>
    <d v="2016-10-24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2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556"/>
    <d v="2015-07-19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319"/>
    <d v="2015-04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94"/>
    <d v="2017-01-14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557"/>
    <d v="2014-08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495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558"/>
    <d v="2015-05-12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173"/>
    <d v="2016-07-07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538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559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184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557"/>
    <d v="2014-09-02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41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490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560"/>
    <d v="2015-02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172"/>
    <d v="2016-09-04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563"/>
    <d v="2014-09-18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564"/>
    <d v="2016-10-27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565"/>
    <d v="2017-03-15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566"/>
    <d v="2016-11-0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40"/>
    <d v="2015-01-13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568"/>
    <d v="2015-08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165"/>
    <d v="2017-02-06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310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465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569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464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570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571"/>
    <d v="2015-05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572"/>
    <d v="2017-02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471"/>
    <d v="2014-11-0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573"/>
    <d v="2014-07-26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493"/>
    <d v="2016-02-04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182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574"/>
    <d v="2013-11-23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575"/>
    <d v="2017-01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576"/>
    <d v="2014-07-24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577"/>
    <d v="2016-11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165"/>
    <d v="2017-02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578"/>
    <d v="2017-02-20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578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83"/>
    <d v="2016-12-15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92"/>
    <d v="2017-01-0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60"/>
    <d v="2014-09-14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510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400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579"/>
    <d v="2016-12-15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580"/>
    <d v="2016-02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52"/>
    <d v="2016-06-06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581"/>
    <d v="2017-03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424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582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583"/>
    <d v="2014-09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416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584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585"/>
    <d v="2012-01-30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14"/>
    <d v="2014-08-02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586"/>
    <d v="2012-04-09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293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587"/>
    <d v="2011-07-0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588"/>
    <d v="2015-12-14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589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590"/>
    <d v="2013-01-15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591"/>
    <d v="2011-08-22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592"/>
    <d v="2012-09-19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593"/>
    <d v="2011-12-08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594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595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63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02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506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596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597"/>
    <d v="2014-02-15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598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599"/>
    <d v="2014-08-12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600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224"/>
    <d v="2013-06-12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601"/>
    <d v="2014-03-22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50"/>
    <d v="2012-04-17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602"/>
    <d v="2012-12-14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603"/>
    <d v="2013-05-04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442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604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527"/>
    <d v="2014-08-1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605"/>
    <d v="2017-01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606"/>
    <d v="2013-02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607"/>
    <d v="2011-08-05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608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609"/>
    <d v="2015-02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610"/>
    <d v="2013-01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611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612"/>
    <d v="2011-04-19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613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614"/>
    <d v="2010-10-09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8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615"/>
    <d v="2016-11-27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616"/>
    <d v="2014-02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617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618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619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480"/>
    <d v="2014-10-20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487"/>
    <d v="2015-02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117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620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413"/>
    <d v="2013-12-27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621"/>
    <d v="2013-02-2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622"/>
    <d v="2016-01-3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623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545"/>
    <d v="2015-05-1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63"/>
    <d v="2014-02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624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6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626"/>
    <d v="2013-08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627"/>
    <d v="2014-05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628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629"/>
    <d v="2011-05-04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8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630"/>
    <d v="2012-08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99"/>
    <d v="2012-04-28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631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632"/>
    <d v="2013-03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633"/>
    <d v="2012-05-12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261"/>
    <d v="2013-11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634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635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636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103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637"/>
    <d v="2013-11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638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639"/>
    <d v="2011-09-06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640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641"/>
    <d v="2013-09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66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21"/>
    <d v="2014-10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66"/>
    <d v="2012-04-28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371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642"/>
    <d v="2011-07-02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643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644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645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646"/>
    <d v="2011-07-17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347"/>
    <d v="2011-09-08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312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647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648"/>
    <d v="2014-01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643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649"/>
    <d v="2013-07-1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650"/>
    <d v="2013-03-02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651"/>
    <d v="2012-07-2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652"/>
    <d v="2011-06-0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653"/>
    <d v="2014-11-02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654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655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656"/>
    <d v="2012-08-08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657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658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659"/>
    <d v="2012-10-06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502"/>
    <d v="2015-03-23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660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661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662"/>
    <d v="2012-03-26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663"/>
    <d v="2012-02-15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664"/>
    <d v="2012-06-26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665"/>
    <d v="2016-07-14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666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66"/>
    <d v="2012-04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667"/>
    <d v="2012-01-2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668"/>
    <d v="2014-04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672"/>
    <d v="2014-05-02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673"/>
    <d v="2012-01-18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340"/>
    <d v="2012-09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675"/>
    <d v="2014-11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348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24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78"/>
    <d v="2014-03-11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189"/>
    <d v="2015-07-1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353"/>
    <d v="2015-04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681"/>
    <d v="2016-08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682"/>
    <d v="2016-10-25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87"/>
    <d v="2015-02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68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685"/>
    <d v="2016-10-26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0"/>
    <d v="2015-11-26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197"/>
    <d v="2015-04-16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686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687"/>
    <d v="2013-11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688"/>
    <d v="2016-09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689"/>
    <d v="2013-11-12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690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691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692"/>
    <d v="2013-01-17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693"/>
    <d v="2015-03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694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695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696"/>
    <d v="2013-04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697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698"/>
    <d v="2013-11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78"/>
    <d v="2011-03-1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9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699"/>
    <d v="2013-05-05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185"/>
    <d v="2015-09-22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636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363"/>
    <d v="2013-12-20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95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700"/>
    <d v="2012-05-30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703"/>
    <d v="2011-09-07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704"/>
    <d v="2016-03-03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12"/>
    <d v="2016-12-3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706"/>
    <d v="2016-09-16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707"/>
    <d v="2012-05-28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39"/>
    <d v="2014-10-06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687"/>
    <d v="2013-11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709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419"/>
    <d v="2015-04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52"/>
    <d v="2016-06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2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710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711"/>
    <d v="2012-11-29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712"/>
    <d v="2012-01-16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713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457"/>
    <d v="2016-03-3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714"/>
    <d v="2010-06-09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599"/>
    <d v="2014-08-31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36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08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715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716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717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718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71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572"/>
    <d v="2017-03-04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720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721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722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630"/>
    <d v="2012-08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723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72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41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433"/>
    <d v="2014-12-02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725"/>
    <d v="2012-12-20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574"/>
    <d v="2013-11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726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1"/>
    <d v="2014-10-02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320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727"/>
    <d v="2013-02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728"/>
    <d v="2013-11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729"/>
    <d v="2010-07-09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25"/>
    <d v="2012-05-15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73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586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731"/>
    <d v="2010-06-26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732"/>
    <d v="2014-03-17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733"/>
    <d v="2013-03-23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34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735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338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736"/>
    <d v="2012-01-19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737"/>
    <d v="2013-11-04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738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739"/>
    <d v="2013-07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170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740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741"/>
    <d v="2016-02-19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742"/>
    <d v="2016-11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743"/>
    <d v="2016-04-19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744"/>
    <d v="2017-02-19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115"/>
    <d v="2016-09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125"/>
    <d v="2016-07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488"/>
    <d v="2016-03-13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745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746"/>
    <d v="2016-01-18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562"/>
    <d v="2016-06-05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747"/>
    <d v="2016-11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748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749"/>
    <d v="2015-08-2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313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750"/>
    <d v="2015-04-27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751"/>
    <d v="2016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508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752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1"/>
    <d v="2017-03-15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753"/>
    <d v="2017-02-2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754"/>
    <d v="2016-02-12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755"/>
    <d v="2016-10-1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756"/>
    <d v="2015-09-02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55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757"/>
    <d v="2016-10-07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758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323"/>
    <d v="2014-08-16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17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86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309"/>
    <d v="2015-06-02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171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759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760"/>
    <d v="2016-03-26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536"/>
    <d v="2016-06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9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761"/>
    <d v="2016-02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762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763"/>
    <d v="2016-06-2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"/>
    <d v="2014-12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449"/>
    <d v="2014-08-10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113"/>
    <d v="2016-10-0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764"/>
    <d v="2016-08-24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750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765"/>
    <d v="2016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766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767"/>
    <d v="2016-10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768"/>
    <d v="2016-09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159"/>
    <d v="2014-09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769"/>
    <d v="2016-07-13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301"/>
    <d v="2016-05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77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771"/>
    <d v="2014-12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510"/>
    <d v="2014-11-30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772"/>
    <d v="2014-07-28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582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773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774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775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86"/>
    <d v="2017-01-3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776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777"/>
    <d v="2017-03-17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493"/>
    <d v="2016-02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476"/>
    <d v="2015-10-3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778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483"/>
    <d v="2016-12-15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779"/>
    <d v="2016-12-29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780"/>
    <d v="2016-06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781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782"/>
    <d v="2014-12-19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212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765"/>
    <d v="2015-12-30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783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537"/>
    <d v="2015-11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758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784"/>
    <d v="2015-11-22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469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93"/>
    <d v="2015-02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785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7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309"/>
    <d v="2015-05-18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786"/>
    <d v="2015-06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37"/>
    <d v="2016-02-0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503"/>
    <d v="2015-03-17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332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16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787"/>
    <d v="2017-03-07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788"/>
    <d v="2015-04-05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789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7"/>
    <d v="2015-12-17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523"/>
    <d v="2016-06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294"/>
    <d v="2016-12-13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790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791"/>
    <d v="2015-02-12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79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793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349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86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569"/>
    <d v="2016-08-28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449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794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41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795"/>
    <d v="2015-03-06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415"/>
    <d v="2014-08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796"/>
    <d v="2015-12-27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797"/>
    <d v="2014-11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798"/>
    <d v="2016-09-25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799"/>
    <d v="2016-02-12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800"/>
    <d v="2015-09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460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801"/>
    <d v="2016-06-07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95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527"/>
    <d v="2014-08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802"/>
    <d v="2016-03-08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803"/>
    <d v="2015-04-25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804"/>
    <d v="2016-12-05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57"/>
    <d v="2015-03-14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97"/>
    <d v="2015-04-16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805"/>
    <d v="2016-05-02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72"/>
    <d v="2016-07-13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806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73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807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808"/>
    <d v="2013-08-05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809"/>
    <d v="2013-12-22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810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811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421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384"/>
    <d v="2015-11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812"/>
    <d v="2014-02-06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813"/>
    <d v="2011-10-17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58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814"/>
    <d v="2012-05-07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400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815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816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31"/>
    <d v="2016-05-15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817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818"/>
    <d v="2015-01-29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819"/>
    <d v="2012-08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6"/>
    <d v="2014-08-03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599"/>
    <d v="2014-08-09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820"/>
    <d v="2016-03-15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821"/>
    <d v="2014-08-25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822"/>
    <d v="2014-06-16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823"/>
    <d v="2014-04-25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824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825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826"/>
    <d v="2016-04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610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39"/>
    <d v="2016-02-12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76"/>
    <d v="2011-10-10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827"/>
    <d v="2013-08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828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807"/>
    <d v="2014-03-03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829"/>
    <d v="2014-04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96"/>
    <d v="2015-05-14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06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769"/>
    <d v="2016-07-15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80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830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831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832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833"/>
    <d v="2012-04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576"/>
    <d v="2014-07-24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834"/>
    <d v="2012-04-14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747"/>
    <d v="2016-11-19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835"/>
    <d v="2012-12-08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836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837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60"/>
    <d v="2014-08-15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838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457"/>
    <d v="2016-03-31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839"/>
    <d v="2012-06-10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51"/>
    <d v="2015-12-26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414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840"/>
    <d v="2014-04-07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41"/>
    <d v="2011-10-29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842"/>
    <d v="2016-03-14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843"/>
    <d v="2013-05-3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668"/>
    <d v="2014-04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571"/>
    <d v="2015-05-0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844"/>
    <d v="2015-09-26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469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08"/>
    <d v="2014-11-15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d v="2014-08-08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845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526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846"/>
    <d v="2015-12-25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847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848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849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35"/>
    <d v="2016-08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4"/>
    <d v="2015-12-20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850"/>
    <d v="2016-04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851"/>
    <d v="2017-01-22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852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60"/>
    <d v="2015-08-06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05"/>
    <d v="2015-07-10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487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853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854"/>
    <d v="2014-10-03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823"/>
    <d v="2014-05-03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855"/>
    <d v="2014-10-20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856"/>
    <d v="2016-12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00"/>
    <d v="2016-06-17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5"/>
    <d v="2016-0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453"/>
    <d v="2015-09-07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33"/>
    <d v="2015-05-16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512"/>
    <d v="2015-06-19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857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60"/>
    <d v="2014-08-15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858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797"/>
    <d v="2014-12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859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860"/>
    <d v="2015-07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750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825"/>
    <d v="2015-05-20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861"/>
    <d v="2014-09-26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449"/>
    <d v="2014-08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862"/>
    <d v="2016-06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2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53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863"/>
    <d v="2014-09-13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72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864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04"/>
    <d v="2015-05-3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34"/>
    <d v="2014-11-14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9"/>
    <d v="2014-08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86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8"/>
    <d v="2016-05-09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866"/>
    <d v="2015-07-16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740"/>
    <d v="2017-03-07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67"/>
    <d v="2014-10-16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400"/>
    <d v="2014-08-17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73"/>
    <d v="2015-10-29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868"/>
    <d v="2014-06-29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46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869"/>
    <d v="2017-01-13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79"/>
    <d v="2017-02-07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540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870"/>
    <d v="2015-06-02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33"/>
    <d v="2015-05-18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65"/>
    <d v="2016-12-29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871"/>
    <d v="2016-06-30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872"/>
    <d v="2014-09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873"/>
    <d v="2016-03-21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874"/>
    <d v="2017-02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875"/>
    <d v="2016-04-10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876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31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450"/>
    <d v="2015-12-19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561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51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600"/>
    <d v="2015-07-09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877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878"/>
    <d v="2016-07-16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879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880"/>
    <d v="2015-06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316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496"/>
    <d v="2015-06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305"/>
    <d v="2017-03-12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386"/>
    <d v="2016-03-25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881"/>
    <d v="2017-02-26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882"/>
    <d v="2015-06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7"/>
    <d v="2016-06-10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45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883"/>
    <d v="2017-02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884"/>
    <d v="2015-06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403"/>
    <d v="2014-05-31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885"/>
    <d v="2015-10-0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489"/>
    <d v="2016-07-15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297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886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343"/>
    <d v="2015-08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88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888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889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890"/>
    <d v="2014-06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891"/>
    <d v="2013-10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892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412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893"/>
    <d v="2011-09-29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894"/>
    <d v="2012-04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895"/>
    <d v="2011-02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514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257"/>
    <d v="2013-10-07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896"/>
    <d v="2012-02-22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897"/>
    <d v="2015-02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74"/>
    <d v="2013-12-15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592"/>
    <d v="2012-07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898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591"/>
    <d v="2011-08-07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899"/>
    <d v="2012-01-06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900"/>
    <d v="2013-07-1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901"/>
    <d v="2011-09-12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902"/>
    <d v="2011-07-09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328"/>
    <d v="2013-04-2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03"/>
    <d v="2014-06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04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905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906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907"/>
    <d v="2012-07-08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908"/>
    <d v="2014-09-07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708"/>
    <d v="2011-09-2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361"/>
    <d v="2013-10-25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59"/>
    <d v="2014-09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909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96"/>
    <d v="2013-12-02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910"/>
    <d v="2012-02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91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697"/>
    <d v="2013-09-0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912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97"/>
    <d v="2014-02-27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913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914"/>
    <d v="2014-02-17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832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99"/>
    <d v="2013-10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915"/>
    <d v="2010-12-01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432"/>
    <d v="2014-01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916"/>
    <d v="2013-07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917"/>
    <d v="2013-09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91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72"/>
    <d v="2012-03-26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919"/>
    <d v="2013-11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920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872"/>
    <d v="2014-09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630"/>
    <d v="2012-08-31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921"/>
    <d v="2013-08-08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922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923"/>
    <d v="2012-09-05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82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370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924"/>
    <d v="2011-03-02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925"/>
    <d v="2013-07-29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926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927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65"/>
    <d v="2017-01-0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53"/>
    <d v="2015-06-21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97"/>
    <d v="2015-02-18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96"/>
    <d v="2015-06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92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929"/>
    <d v="2017-01-04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19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93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759"/>
    <d v="2015-10-07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57"/>
    <d v="2015-11-15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931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93"/>
    <d v="2015-07-30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932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1"/>
    <d v="2016-05-02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933"/>
    <d v="2016-04-29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934"/>
    <d v="2015-07-15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801"/>
    <d v="2016-06-02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99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856"/>
    <d v="2016-12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935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936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362"/>
    <d v="2016-07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782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937"/>
    <d v="2016-02-18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768"/>
    <d v="2016-10-09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938"/>
    <d v="2015-10-16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72"/>
    <d v="2016-08-20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427"/>
    <d v="2016-12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508"/>
    <d v="2015-04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63"/>
    <d v="2016-03-04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72"/>
    <d v="2016-10-22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931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939"/>
    <d v="2016-02-29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940"/>
    <d v="2016-07-22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559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941"/>
    <d v="2014-07-12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847"/>
    <d v="2016-12-3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942"/>
    <d v="2016-12-24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44"/>
    <d v="2015-05-22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943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944"/>
    <d v="2016-10-14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945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852"/>
    <d v="2015-01-16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870"/>
    <d v="2015-05-30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209"/>
    <d v="2016-10-15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946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947"/>
    <d v="2016-08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883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948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949"/>
    <d v="2016-03-12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950"/>
    <d v="2015-12-06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551"/>
    <d v="2014-12-18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69"/>
    <d v="2017-03-04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951"/>
    <d v="2015-08-03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952"/>
    <d v="2014-12-09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323"/>
    <d v="2014-08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209"/>
    <d v="2016-10-02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478"/>
    <d v="2015-07-18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953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681"/>
    <d v="2016-07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431"/>
    <d v="2014-07-15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954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955"/>
    <d v="2015-03-08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837"/>
    <d v="2014-12-19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956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1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741"/>
    <d v="2016-02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957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481"/>
    <d v="2016-06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958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959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284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960"/>
    <d v="2011-06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961"/>
    <d v="2011-07-07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962"/>
    <d v="2012-08-03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868"/>
    <d v="2014-06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963"/>
    <d v="2013-09-08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9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859"/>
    <d v="2015-0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503"/>
    <d v="2015-03-17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964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80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786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734"/>
    <d v="2014-04-12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399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302"/>
    <d v="2015-05-08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64"/>
    <d v="2012-07-13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965"/>
    <d v="2016-12-3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386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966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579"/>
    <d v="2016-12-04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936"/>
    <d v="2017-02-03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967"/>
    <d v="2016-08-02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07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968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779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969"/>
    <d v="2013-05-07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970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53"/>
    <d v="2015-07-06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470"/>
    <d v="2016-04-30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293"/>
    <d v="2015-07-30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785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566"/>
    <d v="2016-10-18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971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972"/>
    <d v="2015-04-28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514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374"/>
    <d v="2016-03-03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973"/>
    <d v="2016-08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974"/>
    <d v="2017-03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966"/>
    <d v="2017-01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975"/>
    <d v="2015-02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976"/>
    <d v="2016-10-28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378"/>
    <d v="2016-07-06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977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978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979"/>
    <d v="2013-05-27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930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980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35"/>
    <d v="2015-02-23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981"/>
    <d v="2014-11-29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13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557"/>
    <d v="2014-08-13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80"/>
    <d v="2015-11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33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83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560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782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69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982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461"/>
    <d v="2015-08-1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83"/>
    <d v="2015-11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800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762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984"/>
    <d v="2016-10-09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985"/>
    <d v="2016-06-29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986"/>
    <d v="2015-02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706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765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483"/>
    <d v="2016-11-16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853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987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988"/>
    <d v="2016-09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805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511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647"/>
    <d v="2014-12-20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537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9"/>
    <d v="2015-07-2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742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989"/>
    <d v="2015-06-09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990"/>
    <d v="2015-10-12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991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992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43"/>
    <d v="2016-04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955"/>
    <d v="2015-03-08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993"/>
    <d v="2016-05-27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533"/>
    <d v="2015-09-12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98"/>
    <d v="2016-05-26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982"/>
    <d v="2017-01-03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544"/>
    <d v="2015-09-13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994"/>
    <d v="2015-06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995"/>
    <d v="2016-04-2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871"/>
    <d v="2016-07-09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519"/>
    <d v="2015-05-1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996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550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997"/>
    <d v="2014-07-29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998"/>
    <d v="2017-04-16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999"/>
    <d v="2016-04-25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547"/>
    <d v="2014-09-06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929"/>
    <d v="2017-01-04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784"/>
    <d v="2015-11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527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000"/>
    <d v="2015-12-03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001"/>
    <d v="2014-12-0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7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002"/>
    <d v="2013-04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003"/>
    <d v="2013-04-08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004"/>
    <d v="2013-02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005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76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272"/>
    <d v="2012-03-26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713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006"/>
    <d v="2013-02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007"/>
    <d v="2012-12-29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511"/>
    <d v="2015-04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008"/>
    <d v="2013-10-17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896"/>
    <d v="2012-03-02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381"/>
    <d v="2013-09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484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009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010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369"/>
    <d v="2013-05-15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341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963"/>
    <d v="2013-07-27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387"/>
    <d v="2013-11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011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012"/>
    <d v="2016-07-22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013"/>
    <d v="2012-07-22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540"/>
    <d v="2015-06-2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00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790"/>
    <d v="2016-08-03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014"/>
    <d v="2014-01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015"/>
    <d v="2012-11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016"/>
    <d v="2013-10-03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439"/>
    <d v="2015-02-16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017"/>
    <d v="2011-06-19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018"/>
    <d v="2013-06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34"/>
    <d v="2015-04-04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019"/>
    <d v="2011-08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400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020"/>
    <d v="2013-08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3"/>
    <d v="2014-09-04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378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01"/>
    <d v="2013-05-02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321"/>
    <d v="2015-07-09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021"/>
    <d v="2016-03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501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766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820"/>
    <d v="2016-03-23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022"/>
    <d v="2014-07-25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02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82"/>
    <d v="2014-06-28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974"/>
    <d v="2017-02-15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213"/>
    <d v="2015-11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79"/>
    <d v="2017-02-06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024"/>
    <d v="2014-07-17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025"/>
    <d v="2015-09-2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026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027"/>
    <d v="2016-10-07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028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6"/>
    <d v="2014-06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029"/>
    <d v="2014-06-21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551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459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75"/>
    <d v="2014-10-18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03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031"/>
    <d v="2017-02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68"/>
    <d v="2016-08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032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777"/>
    <d v="2017-03-15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85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32"/>
    <d v="2015-03-20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373"/>
    <d v="2015-10-24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981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991"/>
    <d v="2016-02-16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033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26"/>
    <d v="2015-09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034"/>
    <d v="2016-05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035"/>
    <d v="2015-08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036"/>
    <d v="2016-08-07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037"/>
    <d v="2015-01-2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847"/>
    <d v="2017-01-04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34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852"/>
    <d v="2015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866"/>
    <d v="2015-07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22"/>
    <d v="2014-11-23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32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200"/>
    <d v="2015-03-03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557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038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32"/>
    <d v="2015-11-09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039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040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530"/>
    <d v="2015-05-2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041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71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31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524"/>
    <d v="2015-09-18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985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855"/>
    <d v="2014-09-21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293"/>
    <d v="2015-08-29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396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0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043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044"/>
    <d v="2014-03-15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045"/>
    <d v="2015-05-29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046"/>
    <d v="2011-06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047"/>
    <d v="2016-07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04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647"/>
    <d v="2014-12-24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049"/>
    <d v="2013-05-26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203"/>
    <d v="2016-04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050"/>
    <d v="2015-06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051"/>
    <d v="2016-02-29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052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053"/>
    <d v="2015-02-18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431"/>
    <d v="2014-07-10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17"/>
    <d v="2015-07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054"/>
    <d v="2012-07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055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056"/>
    <d v="2013-08-29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057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27"/>
    <d v="2015-12-19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522"/>
    <d v="2015-10-27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549"/>
    <d v="2014-09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0"/>
    <d v="2014-05-3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982"/>
    <d v="2016-12-25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058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059"/>
    <d v="2014-12-14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060"/>
    <d v="2015-02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759"/>
    <d v="2015-10-10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061"/>
    <d v="2015-09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470"/>
    <d v="2016-04-04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552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46"/>
    <d v="2015-03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918"/>
    <d v="2016-05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0"/>
    <d v="2014-06-19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582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062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879"/>
    <d v="2015-07-27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203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063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242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064"/>
    <d v="2011-10-15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065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066"/>
    <d v="2012-03-18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067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068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069"/>
    <d v="2012-06-1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070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6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071"/>
    <d v="2012-12-16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900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590"/>
    <d v="2013-01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9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072"/>
    <d v="2014-08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073"/>
    <d v="2012-11-23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074"/>
    <d v="2013-11-02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075"/>
    <d v="2013-03-09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076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927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15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077"/>
    <d v="2013-08-28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423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410"/>
    <d v="2012-09-12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596"/>
    <d v="2013-12-02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078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903"/>
    <d v="2014-06-18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812"/>
    <d v="2014-02-2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896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079"/>
    <d v="2012-10-13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080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081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082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481"/>
    <d v="2016-07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083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084"/>
    <d v="2010-01-0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27"/>
    <d v="2013-03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085"/>
    <d v="2012-03-04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086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494"/>
    <d v="2014-12-20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087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088"/>
    <d v="2012-09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089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090"/>
    <d v="2013-09-19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547"/>
    <d v="2014-08-15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091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092"/>
    <d v="2011-03-2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093"/>
    <d v="2014-05-24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838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094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811"/>
    <d v="2013-11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70"/>
    <d v="2011-04-25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99"/>
    <d v="2012-04-19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095"/>
    <d v="2012-04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602"/>
    <d v="2012-12-14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096"/>
    <d v="2012-05-25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097"/>
    <d v="2012-12-19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098"/>
    <d v="2013-12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307"/>
    <d v="2016-05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099"/>
    <d v="2016-01-18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100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101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896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102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103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37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1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31"/>
    <d v="2016-06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104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973"/>
    <d v="2016-08-02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105"/>
    <d v="2012-06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06"/>
    <d v="2015-03-07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947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813"/>
    <d v="2011-10-17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833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318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107"/>
    <d v="2014-02-07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11"/>
    <d v="2011-07-22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41"/>
    <d v="2014-07-13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108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565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109"/>
    <d v="2017-04-08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110"/>
    <d v="2017-03-18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111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112"/>
    <d v="2017-04-28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113"/>
    <d v="2017-04-1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114"/>
    <d v="2017-04-09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777"/>
    <d v="2017-03-17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115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998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111"/>
    <d v="2017-03-27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116"/>
    <d v="2017-04-10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117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115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998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114"/>
    <d v="2017-04-10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998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118"/>
    <d v="2017-04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998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2"/>
    <d v="2015-01-16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119"/>
    <d v="2015-03-3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120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504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121"/>
    <d v="2015-09-10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467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14"/>
    <d v="2016-03-29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943"/>
    <d v="2016-05-02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"/>
    <d v="2014-09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08"/>
    <d v="2016-01-19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872"/>
    <d v="2014-09-02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880"/>
    <d v="2015-07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9"/>
    <d v="2014-10-06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28"/>
    <d v="2015-05-02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119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742"/>
    <d v="2016-12-10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995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995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8"/>
    <d v="2014-09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554"/>
    <d v="2014-11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455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07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122"/>
    <d v="2014-10-3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821"/>
    <d v="2014-08-25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8"/>
    <d v="2014-06-28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788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485"/>
    <d v="2015-10-22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123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124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125"/>
    <d v="2015-06-12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776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126"/>
    <d v="2016-09-14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2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3"/>
    <d v="2016-08-08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2"/>
    <d v="2015-11-09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9"/>
    <d v="2015-07-21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127"/>
    <d v="2014-10-03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128"/>
    <d v="2016-05-05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48"/>
    <d v="2015-07-17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045"/>
    <d v="2015-06-1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129"/>
    <d v="2017-01-08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130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864"/>
    <d v="2015-03-09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131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132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80"/>
    <d v="2015-11-14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133"/>
    <d v="2015-09-03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251"/>
    <d v="2017-03-02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134"/>
    <d v="2016-04-20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32"/>
    <d v="2015-03-20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944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135"/>
    <d v="2016-03-22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34"/>
    <d v="2015-04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136"/>
    <d v="2015-10-06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6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605"/>
    <d v="2017-01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763"/>
    <d v="2016-07-15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058"/>
    <d v="2015-03-26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2"/>
    <d v="2016-02-26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553"/>
    <d v="2015-09-13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949"/>
    <d v="2016-03-12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555"/>
    <d v="2016-10-24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137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50"/>
    <d v="2014-08-14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59"/>
    <d v="2014-08-26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137"/>
    <d v="2014-08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460"/>
    <d v="2014-09-28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138"/>
    <d v="2015-01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548"/>
    <d v="2014-10-15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24"/>
    <d v="2014-10-24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912"/>
    <d v="2014-07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139"/>
    <d v="2015-01-20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140"/>
    <d v="2014-11-30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548"/>
    <d v="2014-10-25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24"/>
    <d v="2014-10-30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388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552"/>
    <d v="2015-03-28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313"/>
    <d v="2016-09-03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141"/>
    <d v="2016-07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798"/>
    <d v="2016-09-16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493"/>
    <d v="2016-02-22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44"/>
    <d v="2015-05-22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142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14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88"/>
    <d v="2014-12-16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058"/>
    <d v="2015-04-05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471"/>
    <d v="2014-11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551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144"/>
    <d v="2015-02-06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84"/>
    <d v="2015-01-30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951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582"/>
    <d v="2014-11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795"/>
    <d v="2015-02-12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20"/>
    <d v="2016-10-15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523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131"/>
    <d v="2016-12-16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099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320"/>
    <d v="2014-11-1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145"/>
    <d v="2016-10-11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588"/>
    <d v="2015-12-16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146"/>
    <d v="2015-06-28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053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468"/>
    <d v="2015-11-1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885"/>
    <d v="2015-10-03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549"/>
    <d v="2014-10-01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147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148"/>
    <d v="2017-02-12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149"/>
    <d v="2015-03-02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150"/>
    <d v="2014-08-22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076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151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599"/>
    <d v="2014-08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35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478"/>
    <d v="2015-07-02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344"/>
    <d v="2016-07-26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847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95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848"/>
    <d v="2014-07-3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930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655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395"/>
    <d v="2014-02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152"/>
    <d v="2012-10-25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153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649"/>
    <d v="2013-07-12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335"/>
    <d v="2014-02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35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90"/>
    <d v="2014-05-10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154"/>
    <d v="2011-01-2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155"/>
    <d v="2014-02-25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707"/>
    <d v="2012-05-13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156"/>
    <d v="2011-03-05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157"/>
    <d v="2013-03-02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604"/>
    <d v="2015-01-25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88"/>
    <d v="2016-04-0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158"/>
    <d v="2013-02-18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655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15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126"/>
    <d v="2016-10-02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25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355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20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102"/>
    <d v="2011-02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160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681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071"/>
    <d v="2012-12-16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304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161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162"/>
    <d v="2012-10-18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408"/>
    <d v="2014-07-1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412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16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152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164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165"/>
    <d v="2014-01-07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772"/>
    <d v="2014-07-19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563"/>
    <d v="2014-09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166"/>
    <d v="2011-12-16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79"/>
    <d v="2011-09-23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167"/>
    <d v="2014-02-07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68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169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766"/>
    <d v="2014-06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735"/>
    <d v="2014-05-05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170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7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447"/>
    <d v="2016-11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520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929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7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675"/>
    <d v="2014-11-2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860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205"/>
    <d v="2015-07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871"/>
    <d v="2016-06-29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528"/>
    <d v="2016-08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822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171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766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820"/>
    <d v="2016-03-15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888"/>
    <d v="2016-03-3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77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907"/>
    <d v="2012-07-1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586"/>
    <d v="2012-04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172"/>
    <d v="2012-11-28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173"/>
    <d v="2012-08-1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774"/>
    <d v="2014-11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44"/>
    <d v="2015-12-04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174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606"/>
    <d v="2013-03-12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071"/>
    <d v="2012-12-16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175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902"/>
    <d v="2011-06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176"/>
    <d v="2011-04-16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690"/>
    <d v="2012-02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177"/>
    <d v="2015-10-2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705"/>
    <d v="2012-04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716"/>
    <d v="2014-03-05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178"/>
    <d v="2016-02-0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03"/>
    <d v="2015-03-26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179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180"/>
    <d v="2015-05-23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181"/>
    <d v="2015-03-05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779"/>
    <d v="2017-0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450"/>
    <d v="2016-01-03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182"/>
    <d v="2014-09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523"/>
    <d v="2016-06-24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906"/>
    <d v="2014-05-24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945"/>
    <d v="2016-12-30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16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183"/>
    <d v="2015-1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599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686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184"/>
    <d v="2014-10-09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8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682"/>
    <d v="2016-11-08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740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"/>
    <d v="2014-08-13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41"/>
    <d v="2015-05-20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47"/>
    <d v="2015-10-22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185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286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186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153"/>
    <d v="2014-01-16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18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188"/>
    <d v="2010-11-02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189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190"/>
    <d v="2013-05-08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191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3"/>
    <d v="2013-07-08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192"/>
    <d v="2012-01-25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1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193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194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195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634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196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58"/>
    <d v="2013-03-1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197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198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199"/>
    <d v="2011-07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012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672"/>
    <d v="2014-05-02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200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201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202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291"/>
    <d v="2016-06-07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431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203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204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348"/>
    <d v="2013-10-17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205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762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327"/>
    <d v="2012-05-24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34"/>
    <d v="2015-04-19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003"/>
    <d v="2013-03-24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855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837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206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207"/>
    <d v="2014-05-14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371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43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208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60"/>
    <d v="2014-08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672"/>
    <d v="2014-05-02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483"/>
    <d v="2016-12-04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209"/>
    <d v="2016-08-06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210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9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211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047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020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258"/>
    <d v="2013-03-11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212"/>
    <d v="2013-07-14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213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091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784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386"/>
    <d v="2016-04-04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431"/>
    <d v="2014-07-10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804"/>
    <d v="2016-12-05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15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471"/>
    <d v="2014-12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214"/>
    <d v="2016-08-03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842"/>
    <d v="2016-03-14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171"/>
    <d v="2015-03-02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215"/>
    <d v="2015-08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216"/>
    <d v="2016-12-12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217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218"/>
    <d v="2015-07-04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219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220"/>
    <d v="2015-12-22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204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70"/>
    <d v="2015-07-17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408"/>
    <d v="2014-07-1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221"/>
    <d v="2014-08-27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024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774"/>
    <d v="2014-11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482"/>
    <d v="2016-01-07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19"/>
    <d v="2015-06-13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869"/>
    <d v="2017-01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222"/>
    <d v="2010-07-03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408"/>
    <d v="2014-07-11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187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81"/>
    <d v="2014-12-04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223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224"/>
    <d v="2011-09-20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751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68"/>
    <d v="2016-08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836"/>
    <d v="2016-01-12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144"/>
    <d v="2015-02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225"/>
    <d v="2016-07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210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009"/>
    <d v="2011-09-10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71"/>
    <d v="2013-03-10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189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533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501"/>
    <d v="2016-09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890"/>
    <d v="2014-05-15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1150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481"/>
    <d v="2016-06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119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7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119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1226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1227"/>
    <d v="2015-03-31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1228"/>
    <d v="2010-03-16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1221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8"/>
    <d v="2012-11-30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852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1131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73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539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1000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1229"/>
    <d v="2014-05-10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698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1230"/>
    <d v="2013-07-02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856"/>
    <d v="2016-12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1231"/>
    <d v="2013-11-16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1232"/>
    <d v="2016-11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89"/>
    <d v="2016-0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751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496"/>
    <d v="2015-06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1233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1234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1163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1164"/>
    <d v="2013-05-24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728"/>
    <d v="2013-12-03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117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1235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194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537"/>
    <d v="2015-11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1236"/>
    <d v="2014-05-03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782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1237"/>
    <d v="2013-04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1238"/>
    <d v="2016-02-26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693"/>
    <d v="2015-03-03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1239"/>
    <d v="2016-02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1240"/>
    <d v="2014-07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847"/>
    <d v="2017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32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466"/>
    <d v="2016-05-16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1241"/>
    <d v="2013-06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1242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415"/>
    <d v="2014-08-24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144"/>
    <d v="2015-05-25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1243"/>
    <d v="2016-10-2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492"/>
    <d v="2016-01-03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40"/>
    <d v="2016-06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688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1244"/>
    <d v="2016-05-08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72"/>
    <d v="2015-05-09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1245"/>
    <d v="2016-05-07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80"/>
    <d v="2013-07-26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534"/>
    <d v="2014-07-24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515"/>
    <d v="2015-06-0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37"/>
    <d v="2016-12-19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824"/>
    <d v="2015-06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784"/>
    <d v="2015-11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722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246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105"/>
    <d v="2012-06-05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236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62"/>
    <d v="2012-07-16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7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347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247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48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24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35"/>
    <d v="2011-03-0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347"/>
    <d v="2011-10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78"/>
    <d v="2012-12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250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51"/>
    <d v="2011-10-03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47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252"/>
    <d v="2011-12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66"/>
    <d v="2012-03-08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556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253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254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199"/>
    <d v="2011-05-06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7"/>
    <d v="2012-11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25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859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256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320"/>
    <d v="2014-11-13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79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53"/>
    <d v="2015-07-06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403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437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1"/>
    <d v="2013-04-16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257"/>
    <d v="2014-09-24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258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259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11"/>
    <d v="2012-10-03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784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260"/>
    <d v="2011-07-25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9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261"/>
    <d v="2014-01-02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1262"/>
    <d v="2017-01-12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165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263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126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1265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859"/>
    <d v="2014-12-09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552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908"/>
    <d v="2014-09-22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584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527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1266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616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85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1267"/>
    <d v="2013-04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442"/>
    <d v="2012-10-05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1268"/>
    <d v="2013-10-20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1028"/>
    <d v="2014-12-06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1269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1270"/>
    <d v="2016-11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1271"/>
    <d v="2013-01-12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8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492"/>
    <d v="2015-12-3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23"/>
    <d v="2010-07-22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1272"/>
    <d v="2013-09-15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1273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217"/>
    <d v="2016-02-12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08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95"/>
    <d v="2015-04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1274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156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1275"/>
    <d v="2016-06-30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1276"/>
    <d v="2014-03-16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852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66"/>
    <d v="2014-01-29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888"/>
    <d v="2016-04-0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1277"/>
    <d v="2013-09-17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676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1278"/>
    <d v="2013-02-0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1279"/>
    <d v="2011-07-17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1280"/>
    <d v="2012-05-20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61"/>
    <d v="2015-09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576"/>
    <d v="2014-07-25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7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03"/>
    <d v="2016-04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43"/>
    <d v="2014-12-06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281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74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282"/>
    <d v="2017-03-03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533"/>
    <d v="2015-08-23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968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08"/>
    <d v="2015-04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283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284"/>
    <d v="2016-05-06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971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14"/>
    <d v="2015-05-03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85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286"/>
    <d v="2017-01-19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287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288"/>
    <d v="2015-11-14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305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147"/>
    <d v="2014-10-03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289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475"/>
    <d v="2016-01-26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290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81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34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243"/>
    <d v="2016-10-26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244"/>
    <d v="2016-04-22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349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291"/>
    <d v="2017-02-15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486"/>
    <d v="2016-12-16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292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332"/>
    <d v="2016-03-27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293"/>
    <d v="2015-08-12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85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46"/>
    <d v="2015-03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357"/>
    <d v="2015-11-15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310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635"/>
    <d v="2013-01-17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294"/>
    <d v="2012-11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524"/>
    <d v="2015-09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57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73"/>
    <d v="2012-06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6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295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296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236"/>
    <d v="2014-04-15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297"/>
    <d v="2012-04-15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88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298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33"/>
    <d v="2015-05-16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59"/>
    <d v="2014-02-07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299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749"/>
    <d v="2015-07-24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98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3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301"/>
    <d v="2015-08-20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302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303"/>
    <d v="2012-01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25"/>
    <d v="2015-06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70"/>
    <d v="2016-10-30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42"/>
    <d v="2014-09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7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919"/>
    <d v="2013-11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304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305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73"/>
    <d v="2014-04-26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23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024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29"/>
    <d v="2017-01-06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307"/>
    <d v="2015-03-29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704"/>
    <d v="2016-02-02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653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95"/>
    <d v="2017-03-11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308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680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"/>
    <d v="2017-03-03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687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15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270"/>
    <d v="2016-10-17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807"/>
    <d v="2014-02-22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26"/>
    <d v="2015-09-05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0"/>
    <d v="2015-07-30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94"/>
    <d v="2016-12-15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309"/>
    <d v="2013-04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483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821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13"/>
    <d v="2015-11-19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416"/>
    <d v="2017-01-25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244"/>
    <d v="2016-05-08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310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763"/>
    <d v="2016-06-20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311"/>
    <d v="2015-06-12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779"/>
    <d v="2016-12-09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312"/>
    <d v="2014-03-27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312"/>
    <d v="2017-02-15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313"/>
    <d v="2015-02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52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31"/>
    <d v="2016-11-23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314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500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315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316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578"/>
    <d v="2017-01-1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317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318"/>
    <d v="2015-12-08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038"/>
    <d v="2017-03-13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63"/>
    <d v="2014-02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319"/>
    <d v="2014-12-23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014"/>
    <d v="2014-01-06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320"/>
    <d v="2012-02-28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032"/>
    <d v="2016-01-04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504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025"/>
    <d v="2015-09-18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91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321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586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322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634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323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49"/>
    <d v="2014-06-24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907"/>
    <d v="2012-06-2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811"/>
    <d v="2013-12-07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324"/>
    <d v="2009-12-02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99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99"/>
    <d v="2012-04-19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325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278"/>
    <d v="2013-01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326"/>
    <d v="2013-01-27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327"/>
    <d v="2012-02-24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328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312"/>
    <d v="2014-03-27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0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253"/>
    <d v="2012-06-29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329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33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331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332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50"/>
    <d v="2014-08-09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328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670"/>
    <d v="2012-05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794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333"/>
    <d v="2013-03-10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334"/>
    <d v="2013-03-22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335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88"/>
    <d v="2014-04-19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336"/>
    <d v="2012-05-04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700"/>
    <d v="2012-06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670"/>
    <d v="2012-05-06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043"/>
    <d v="2009-12-10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33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33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33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340"/>
    <d v="2014-04-03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34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114"/>
    <d v="2017-04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342"/>
    <d v="2017-03-21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532"/>
    <d v="2017-03-27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282"/>
    <d v="2017-03-30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6"/>
    <d v="2017-05-01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343"/>
    <d v="2014-08-27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994"/>
    <d v="2015-06-15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"/>
    <d v="2014-07-18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84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557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795"/>
    <d v="2015-02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906"/>
    <d v="2014-05-30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797"/>
    <d v="2014-11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344"/>
    <d v="2014-06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597"/>
    <d v="2014-03-09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82"/>
    <d v="2014-06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345"/>
    <d v="2014-06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7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46"/>
    <d v="2016-10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1218"/>
    <d v="2015-07-13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67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d v="2016-01-0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7"/>
    <d v="2016-06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1347"/>
    <d v="2015-04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13"/>
    <d v="2016-10-18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677"/>
    <d v="2016-08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745"/>
    <d v="2016-02-2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533"/>
    <d v="2015-08-12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929"/>
    <d v="2017-01-04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304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302"/>
    <d v="2015-06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1348"/>
    <d v="2015-04-22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783"/>
    <d v="2015-0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114"/>
    <d v="2015-05-03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540"/>
    <d v="2015-06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1183"/>
    <d v="2015-10-18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3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1349"/>
    <d v="2015-08-04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11"/>
    <d v="2016-02-08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1245"/>
    <d v="2016-05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783"/>
    <d v="2014-12-12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588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185"/>
    <d v="2015-10-27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836"/>
    <d v="2016-01-1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485"/>
    <d v="2015-10-22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332"/>
    <d v="2016-04-26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119"/>
    <d v="2015-04-15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475"/>
    <d v="2016-02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484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824"/>
    <d v="2015-06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972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350"/>
    <d v="2015-08-30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053"/>
    <d v="2015-02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15"/>
    <d v="2016-09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455"/>
    <d v="2015-12-1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427"/>
    <d v="2016-11-26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844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35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185"/>
    <d v="2015-10-02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1287"/>
    <d v="2015-04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749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864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08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160"/>
    <d v="2015-08-06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783"/>
    <d v="2015-0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528"/>
    <d v="2016-07-23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2"/>
    <d v="2015-01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987"/>
    <d v="2015-07-26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140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930"/>
    <d v="2015-04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373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749"/>
    <d v="2015-08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497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26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1352"/>
    <d v="2015-10-16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778"/>
    <d v="2015-01-03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464"/>
    <d v="2015-07-03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1059"/>
    <d v="2014-12-19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1353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194"/>
    <d v="2016-03-06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96"/>
    <d v="2015-05-14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445"/>
    <d v="2016-03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08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430"/>
    <d v="2016-09-04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1354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508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797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1355"/>
    <d v="2015-08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453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43"/>
    <d v="2015-08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1356"/>
    <d v="2016-11-27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403"/>
    <d v="2014-06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533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878"/>
    <d v="2016-07-16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609"/>
    <d v="2015-03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527"/>
    <d v="2014-08-1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357"/>
    <d v="2015-03-25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358"/>
    <d v="2015-02-19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1041"/>
    <d v="2014-11-10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864"/>
    <d v="2015-02-22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788"/>
    <d v="2015-03-12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852"/>
    <d v="2015-01-0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1359"/>
    <d v="2014-10-28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481"/>
    <d v="2016-05-28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21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488"/>
    <d v="2016-03-23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552"/>
    <d v="2015-03-13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581"/>
    <d v="2017-02-06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799"/>
    <d v="2016-02-12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407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955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217"/>
    <d v="2016-02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987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1360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1032"/>
    <d v="2016-01-30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00"/>
    <d v="2015-03-18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75"/>
    <d v="2015-12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1361"/>
    <d v="2015-10-19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06"/>
    <d v="2016-02-14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120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32"/>
    <d v="2015-03-20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23"/>
    <d v="2014-08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98"/>
    <d v="2016-05-26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362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615"/>
    <d v="2016-11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889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480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363"/>
    <d v="2017-03-06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032"/>
    <d v="2015-12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52"/>
    <d v="2017-02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364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680"/>
    <d v="2016-04-2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881"/>
    <d v="2017-02-26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86"/>
    <d v="2016-03-25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845"/>
    <d v="2016-06-10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365"/>
    <d v="2016-03-24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945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366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367"/>
    <d v="2012-07-1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368"/>
    <d v="2013-04-17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85"/>
    <d v="2015-10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369"/>
    <d v="2012-09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370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371"/>
    <d v="2012-05-1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372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373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374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330"/>
    <d v="2012-01-2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37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721"/>
    <d v="2012-11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37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377"/>
    <d v="2010-07-1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122"/>
    <d v="2014-11-03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367"/>
    <d v="2012-08-13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378"/>
    <d v="2013-01-14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379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380"/>
    <d v="2015-10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381"/>
    <d v="2012-05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382"/>
    <d v="2011-08-02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398"/>
    <d v="2012-05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383"/>
    <d v="2011-09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384"/>
    <d v="2011-10-13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385"/>
    <d v="2012-04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371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386"/>
    <d v="2011-11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387"/>
    <d v="2013-05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374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388"/>
    <d v="2011-01-16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389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390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374"/>
    <d v="2012-05-24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391"/>
    <d v="2012-06-07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392"/>
    <d v="2013-03-30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65"/>
    <d v="2011-08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053"/>
    <d v="2015-01-28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602"/>
    <d v="2013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069"/>
    <d v="2012-06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1121"/>
    <d v="2015-09-2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1393"/>
    <d v="2014-09-22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1394"/>
    <d v="2016-06-08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479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157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938"/>
    <d v="2015-10-04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884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60"/>
    <d v="2014-08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803"/>
    <d v="2015-04-2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53"/>
    <d v="2015-05-15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37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0"/>
    <d v="2014-12-14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883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139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1357"/>
    <d v="2015-02-23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"/>
    <d v="2014-11-30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132"/>
    <d v="2015-03-20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08"/>
    <d v="2014-11-14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09"/>
    <d v="2016-10-16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396"/>
    <d v="2015-10-14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995"/>
    <d v="2016-04-23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397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64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634"/>
    <d v="2012-06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398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074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399"/>
    <d v="2015-08-20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328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163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756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379"/>
    <d v="2012-08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84"/>
    <d v="2013-03-02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400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598"/>
    <d v="2014-12-02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92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45"/>
    <d v="2011-08-02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49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87"/>
    <d v="2015-02-03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64"/>
    <d v="2011-10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401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402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92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233"/>
    <d v="2012-07-09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864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403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833"/>
    <d v="2012-04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027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404"/>
    <d v="2013-06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379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189"/>
    <d v="2012-03-22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64"/>
    <d v="2017-03-06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405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04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707"/>
    <d v="2012-05-29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097"/>
    <d v="2012-12-25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2"/>
    <d v="2014-05-16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304"/>
    <d v="2015-05-02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406"/>
    <d v="2011-11-16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106"/>
    <d v="2015-03-07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1407"/>
    <d v="2015-10-14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1408"/>
    <d v="2016-10-12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860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1409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826"/>
    <d v="2016-05-10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1343"/>
    <d v="2014-08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972"/>
    <d v="2015-04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521"/>
    <d v="2016-09-02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1410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1289"/>
    <d v="2017-02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1411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1412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599"/>
    <d v="2014-08-24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1413"/>
    <d v="2016-05-19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414"/>
    <d v="2015-01-12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1347"/>
    <d v="2015-04-1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49"/>
    <d v="2014-08-05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58"/>
    <d v="2015-10-10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400"/>
    <d v="2014-09-16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133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1415"/>
    <d v="2015-11-17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1416"/>
    <d v="2016-10-30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609"/>
    <d v="2015-03-17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994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1417"/>
    <d v="2014-07-06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846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1032"/>
    <d v="2015-12-3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77"/>
    <d v="2015-04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932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493"/>
    <d v="2016-01-27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741"/>
    <d v="2016-03-14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9"/>
    <d v="2014-10-06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54"/>
    <d v="2015-04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"/>
    <d v="2014-08-08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2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"/>
    <d v="2014-08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862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1061"/>
    <d v="2015-09-24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1418"/>
    <d v="2014-08-04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762"/>
    <d v="2016-03-26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419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001"/>
    <d v="2014-11-13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420"/>
    <d v="2013-12-24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421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"/>
    <d v="2016-06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422"/>
    <d v="2014-04-30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93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6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253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971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945"/>
    <d v="2017-01-03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037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423"/>
    <d v="2012-09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680"/>
    <d v="2016-05-01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343"/>
    <d v="2015-08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424"/>
    <d v="2014-10-21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288"/>
    <d v="2015-12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42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625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44"/>
    <d v="2015-05-22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131"/>
    <d v="2016-12-3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486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423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426"/>
    <d v="2016-11-10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686"/>
    <d v="2015-06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62"/>
    <d v="2015-11-27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427"/>
    <d v="2014-12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531"/>
    <d v="2015-05-15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151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99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141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428"/>
    <d v="2014-02-28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09"/>
    <d v="2016-09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181"/>
    <d v="2015-03-10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555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564"/>
    <d v="2016-10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2"/>
    <d v="2015-01-16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388"/>
    <d v="2015-02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515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429"/>
    <d v="2014-09-16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4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1131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95"/>
    <d v="2017-03-11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1430"/>
    <d v="2014-11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1431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544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584"/>
    <d v="2016-03-10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08"/>
    <d v="2016-02-02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570"/>
    <d v="2016-12-22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4"/>
    <d v="2015-12-18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1398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1344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502"/>
    <d v="2015-04-22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799"/>
    <d v="2016-02-10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69"/>
    <d v="2017-03-13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1036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1036"/>
    <d v="2016-07-31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1163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424"/>
    <d v="2015-11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432"/>
    <d v="2013-10-26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311"/>
    <d v="2015-08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857"/>
    <d v="2015-09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43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434"/>
    <d v="2015-05-05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90"/>
    <d v="2015-09-26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475"/>
    <d v="2016-02-11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373"/>
    <d v="2015-11-10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455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848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494"/>
    <d v="2014-12-20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1435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1122"/>
    <d v="2014-10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871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675"/>
    <d v="2014-11-11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1436"/>
    <d v="2016-05-23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149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524"/>
    <d v="2015-09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5"/>
    <d v="2015-02-28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1128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948"/>
    <d v="2014-07-1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45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1171"/>
    <d v="2015-03-02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848"/>
    <d v="2014-08-10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1307"/>
    <d v="2015-04-28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1041"/>
    <d v="2014-10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860"/>
    <d v="2015-06-30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1357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1036"/>
    <d v="2016-07-3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1437"/>
    <d v="2015-06-03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54"/>
    <d v="2015-05-1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96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1438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549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136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1030"/>
    <d v="2014-12-26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131"/>
    <d v="2015-08-03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127"/>
    <d v="2014-06-28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599"/>
    <d v="2014-08-09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1257"/>
    <d v="2014-09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113"/>
    <d v="2017-04-0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115"/>
    <d v="2017-04-06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031"/>
    <d v="2017-03-23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111"/>
    <d v="2017-04-06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108"/>
    <d v="2017-03-25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546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439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440"/>
    <d v="2016-07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768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412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25"/>
    <d v="2014-06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441"/>
    <d v="2013-07-14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21"/>
    <d v="2015-12-25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442"/>
    <d v="2016-10-15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443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444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20"/>
    <d v="2014-12-07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284"/>
    <d v="2016-05-04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49"/>
    <d v="2016-04-18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232"/>
    <d v="2016-11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445"/>
    <d v="2013-09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965"/>
    <d v="2017-0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433"/>
    <d v="2015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533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740"/>
    <d v="2017-03-02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680"/>
    <d v="2016-04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533"/>
    <d v="2015-08-08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51"/>
    <d v="2015-12-31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571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237"/>
    <d v="2013-04-23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44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04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329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944"/>
    <d v="2016-10-14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447"/>
    <d v="2013-03-14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840"/>
    <d v="2014-04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43"/>
    <d v="2014-01-16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757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50"/>
    <d v="2014-05-06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788"/>
    <d v="2015-03-12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176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1448"/>
    <d v="2012-05-16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495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723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1449"/>
    <d v="2012-07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1450"/>
    <d v="2014-08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1449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13"/>
    <d v="2016-09-03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1058"/>
    <d v="2015-04-05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33"/>
    <d v="2012-07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1451"/>
    <d v="2014-06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1452"/>
    <d v="2011-12-19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1453"/>
    <d v="2012-08-27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863"/>
    <d v="2014-09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158"/>
    <d v="2015-04-09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432"/>
    <d v="2014-01-12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1454"/>
    <d v="2016-08-07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608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1151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1455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590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663"/>
    <d v="2012-03-19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1387"/>
    <d v="2013-05-25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1456"/>
    <d v="2012-05-3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1073"/>
    <d v="2012-10-29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1457"/>
    <d v="2011-08-12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478"/>
    <d v="2015-08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1458"/>
    <d v="2012-03-30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55"/>
    <d v="2014-06-0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1459"/>
    <d v="2014-03-19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378"/>
    <d v="2013-02-02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1460"/>
    <d v="2013-10-06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535"/>
    <d v="2016-04-25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733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624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119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478"/>
    <d v="2015-07-18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1461"/>
    <d v="2014-08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516"/>
    <d v="2015-11-23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1108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975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864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348"/>
    <d v="2015-04-24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771"/>
    <d v="2014-10-30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209"/>
    <d v="2016-08-06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573"/>
    <d v="2014-07-10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62"/>
    <d v="2016-07-30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502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791"/>
    <d v="2015-02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63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64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9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91"/>
    <d v="2016-03-04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25"/>
    <d v="2014-06-07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7"/>
    <d v="2014-07-06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65"/>
    <d v="2014-07-09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304"/>
    <d v="2015-08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538"/>
    <d v="2016-06-18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028"/>
    <d v="2015-01-05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75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461"/>
    <d v="2015-08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46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9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035"/>
    <d v="2015-08-23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93"/>
    <d v="2015-08-05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860"/>
    <d v="2015-06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756"/>
    <d v="2015-08-23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498"/>
    <d v="2016-03-3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6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357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6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68"/>
    <d v="2016-12-15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515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03"/>
    <d v="2016-08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31"/>
    <d v="2015-08-03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83"/>
    <d v="2015-03-01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625"/>
    <d v="2015-09-24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994"/>
    <d v="2015-06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6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076"/>
    <d v="2014-09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750"/>
    <d v="2015-03-28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95"/>
    <d v="2015-04-0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19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33"/>
    <d v="2015-12-05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86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70"/>
    <d v="2016-06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71"/>
    <d v="2015-10-03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70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66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8"/>
    <d v="2015-07-17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34"/>
    <d v="2014-11-24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177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609"/>
    <d v="2015-01-3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95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740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72"/>
    <d v="2015-12-1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343"/>
    <d v="2014-08-14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872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347"/>
    <d v="2015-03-19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80"/>
    <d v="2015-12-14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39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459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118"/>
    <d v="2017-01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515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531"/>
    <d v="2015-05-30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850"/>
    <d v="2016-05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870"/>
    <d v="2015-05-30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680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583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996"/>
    <d v="2016-01-30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5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60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"/>
    <d v="2015-05-08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473"/>
    <d v="2016-01-30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05"/>
    <d v="2015-08-09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1474"/>
    <d v="2017-02-2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783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1475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562"/>
    <d v="2016-06-20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938"/>
    <d v="2015-09-25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39"/>
    <d v="2014-06-25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527"/>
    <d v="2014-09-10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478"/>
    <d v="2015-07-18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15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120"/>
    <d v="2016-10-15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1476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1027"/>
    <d v="2016-10-06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1477"/>
    <d v="2016-07-20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5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852"/>
    <d v="2014-12-22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117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818"/>
    <d v="2015-01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1478"/>
    <d v="2017-01-18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1479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148"/>
    <d v="2015-07-17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1480"/>
    <d v="2016-12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686"/>
    <d v="2015-07-04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69"/>
    <d v="2016-01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461"/>
    <d v="2015-08-2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1481"/>
    <d v="2014-12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1"/>
    <d v="2016-05-02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1028"/>
    <d v="2014-12-06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157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559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554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1450"/>
    <d v="2014-08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527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18"/>
    <d v="2016-04-16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18"/>
    <d v="2014-08-26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1427"/>
    <d v="2015-01-09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1181"/>
    <d v="2015-04-04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1482"/>
    <d v="2014-06-2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683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990"/>
    <d v="2015-10-12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97"/>
    <d v="2015-1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23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599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1354"/>
    <d v="2015-02-08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553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199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582"/>
    <d v="2014-11-10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501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544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743"/>
    <d v="2016-05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1225"/>
    <d v="2016-06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6"/>
    <d v="2014-11-26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6"/>
    <d v="2015-06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989"/>
    <d v="2015-06-28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148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"/>
    <d v="2014-09-07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053"/>
    <d v="2015-03-15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1026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1121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7"/>
    <d v="2015-10-30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1484"/>
    <d v="2014-08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803"/>
    <d v="2015-03-26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49"/>
    <d v="2014-09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3"/>
    <d v="2015-05-19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60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348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863"/>
    <d v="2014-09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788"/>
    <d v="2015-02-24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024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051"/>
    <d v="2016-03-0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41"/>
    <d v="2014-05-26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02"/>
    <d v="2015-05-08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855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88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845"/>
    <d v="2016-06-05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822"/>
    <d v="2014-06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973"/>
    <d v="2016-08-30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122"/>
    <d v="2014-10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41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060"/>
    <d v="2015-01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821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354"/>
    <d v="2015-01-1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171"/>
    <d v="2015-03-02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1485"/>
    <d v="2015-12-17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1412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882"/>
    <d v="2015-06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49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486"/>
    <d v="2016-08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447"/>
    <d v="2016-11-25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3"/>
    <d v="2015-06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16"/>
    <d v="2015-11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239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1446"/>
    <d v="2014-10-06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1487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15"/>
    <d v="2015-10-09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532"/>
    <d v="2017-03-17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968"/>
    <d v="2015-06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1479"/>
    <d v="2016-05-05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497"/>
    <d v="2015-03-28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03"/>
    <d v="2016-05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978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863"/>
    <d v="2014-09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750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8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200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412"/>
    <d v="2014-08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9"/>
    <d v="2015-07-08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10"/>
    <d v="2015-09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9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3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3"/>
    <d v="2015-05-04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567"/>
    <d v="2014-07-19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872"/>
    <d v="2014-09-0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68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08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147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981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32"/>
    <d v="2016-03-14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864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554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358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133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431"/>
    <d v="2015-09-24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799"/>
    <d v="2016-02-12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06"/>
    <d v="2014-11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232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805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94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780"/>
    <d v="2016-06-20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491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08"/>
    <d v="2016-01-08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753"/>
    <d v="2017-01-28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492"/>
    <d v="2016-10-10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991"/>
    <d v="2016-02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127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463"/>
    <d v="2017-01-20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558"/>
    <d v="2015-05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315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493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777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416"/>
    <d v="2017-02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469"/>
    <d v="2016-07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494"/>
    <d v="2012-12-27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495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6"/>
    <d v="2014-11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977"/>
    <d v="2014-10-07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849"/>
    <d v="2014-12-15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3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69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66"/>
    <d v="2014-11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496"/>
    <d v="2015-02-22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51"/>
    <d v="2015-12-24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88"/>
    <d v="2015-02-1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497"/>
    <d v="2015-06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85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498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22"/>
    <d v="2014-07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"/>
    <d v="2014-08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489"/>
    <d v="2015-07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466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866"/>
    <d v="2015-08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751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971"/>
    <d v="2016-08-28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530"/>
    <d v="2015-06-12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499"/>
    <d v="2012-10-07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26"/>
    <d v="2014-05-3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00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01"/>
    <d v="2015-03-21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86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5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410"/>
    <d v="2015-09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798"/>
    <d v="2016-10-15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380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947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170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699"/>
    <d v="2013-05-05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41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086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0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03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"/>
    <d v="2015-06-27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69"/>
    <d v="2016-01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471"/>
    <d v="2015-10-07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508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937"/>
    <d v="2016-02-03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343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71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353"/>
    <d v="2016-04-28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90"/>
    <d v="2015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496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479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15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825"/>
    <d v="2015-05-29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71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357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1427"/>
    <d v="2015-0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794"/>
    <d v="2014-09-30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470"/>
    <d v="2016-04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7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599"/>
    <d v="2014-08-09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1121"/>
    <d v="2015-09-28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150"/>
    <d v="2014-08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185"/>
    <d v="2015-10-01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1505"/>
    <d v="2016-10-23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1506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1137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1476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619"/>
    <d v="2015-09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28"/>
    <d v="2015-10-17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849"/>
    <d v="2014-12-15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617"/>
    <d v="2016-12-08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1426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9"/>
    <d v="2015-06-15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875"/>
    <d v="2016-03-11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1462"/>
    <d v="2016-08-19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619"/>
    <d v="2015-10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1"/>
    <d v="2017-03-03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497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502"/>
    <d v="2015-03-23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16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135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1507"/>
    <d v="2015-11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1395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545"/>
    <d v="2015-05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522"/>
    <d v="2015-09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556"/>
    <d v="2015-08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1508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1037"/>
    <d v="2015-01-09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528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9"/>
    <d v="2015-05-02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186"/>
    <d v="2016-08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15"/>
    <d v="2015-10-16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11"/>
    <d v="2015-09-2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681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117"/>
    <d v="2015-05-2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1442"/>
    <d v="2016-10-08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69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799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1424"/>
    <d v="2014-10-2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866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790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04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1509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861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1061"/>
    <d v="2015-09-17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686"/>
    <d v="2015-05-12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1510"/>
    <d v="2015-04-29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90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289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828"/>
    <d v="2014-10-05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1126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1163"/>
    <d v="2015-04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908"/>
    <d v="2014-09-22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845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1163"/>
    <d v="2015-04-02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13"/>
    <d v="2016-05-28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69"/>
    <d v="2016-07-0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134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1128"/>
    <d v="2016-05-06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513"/>
    <d v="2014-09-27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804"/>
    <d v="2016-11-10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1476"/>
    <d v="2016-07-10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187"/>
    <d v="2015-02-03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482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1021"/>
    <d v="2016-03-28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171"/>
    <d v="2015-03-02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777"/>
    <d v="2017-03-17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116"/>
    <d v="2017-04-19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109"/>
    <d v="2017-04-14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116"/>
    <d v="2017-04-09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052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511"/>
    <d v="2017-03-25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115"/>
    <d v="2017-03-28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118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511"/>
    <d v="2017-04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342"/>
    <d v="2017-05-04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1512"/>
    <d v="2017-04-04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513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514"/>
    <d v="2017-04-08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115"/>
    <d v="2017-04-17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110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1342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515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881"/>
    <d v="2017-03-28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515"/>
    <d v="2017-04-17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359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5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16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17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71"/>
    <d v="2014-09-11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87"/>
    <d v="2013-11-03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176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98"/>
    <d v="2012-04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18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707"/>
    <d v="2012-06-02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599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19"/>
    <d v="2013-07-23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899"/>
    <d v="2012-01-19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867"/>
    <d v="2014-10-16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431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822"/>
    <d v="2014-06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912"/>
    <d v="2014-06-10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20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582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557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344"/>
    <d v="2014-06-14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261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8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245"/>
    <d v="2016-05-07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21"/>
    <d v="2012-02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1"/>
    <d v="2014-09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71"/>
    <d v="2014-08-26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22"/>
    <d v="2011-02-18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523"/>
    <d v="2013-08-19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868"/>
    <d v="2014-06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024"/>
    <d v="2014-07-17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524"/>
    <d v="2013-05-07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22"/>
    <d v="2014-06-16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899"/>
    <d v="2012-02-0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525"/>
    <d v="2013-08-24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2"/>
    <d v="2014-07-02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599"/>
    <d v="2014-07-17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526"/>
    <d v="2014-09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60"/>
    <d v="2014-08-05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512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249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543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769"/>
    <d v="2016-08-17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975"/>
    <d v="2015-03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144"/>
    <d v="2015-02-2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170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053"/>
    <d v="2015-02-13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64"/>
    <d v="2015-08-02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527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560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393"/>
    <d v="2014-09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07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528"/>
    <d v="2014-09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507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362"/>
    <d v="2015-09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478"/>
    <d v="2015-07-18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571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90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529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412"/>
    <d v="2014-07-29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22"/>
    <d v="2014-06-21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225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50"/>
    <d v="2014-08-15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599"/>
    <d v="2014-08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48"/>
    <d v="2015-07-27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530"/>
    <d v="2016-01-06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133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205"/>
    <d v="2015-07-12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531"/>
    <d v="2016-11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9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679"/>
    <d v="2015-03-23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05"/>
    <d v="2017-03-13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462"/>
    <d v="2015-07-06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47"/>
    <d v="2015-10-25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215"/>
    <d v="2015-08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942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561"/>
    <d v="2016-06-04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931"/>
    <d v="2015-10-3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478"/>
    <d v="2017-01-18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4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45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867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9"/>
    <d v="2016-04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999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"/>
    <d v="2017-03-03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581"/>
    <d v="2017-02-02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946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779"/>
    <d v="2016-12-29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360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200"/>
    <d v="2015-07-0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931"/>
    <d v="2015-10-2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169"/>
    <d v="2017-02-17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041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855"/>
    <d v="2014-09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465"/>
    <d v="2016-12-02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19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24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266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058"/>
    <d v="2015-04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786"/>
    <d v="2015-06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797"/>
    <d v="2014-11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497"/>
    <d v="2015-06-22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532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062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803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5"/>
    <d v="2014-10-08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050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251"/>
    <d v="2017-02-23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354"/>
    <d v="2015-01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126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537"/>
    <d v="2015-12-01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48"/>
    <d v="2015-07-17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837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533"/>
    <d v="2015-10-31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791"/>
    <d v="2015-01-29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000"/>
    <d v="2015-12-04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311"/>
    <d v="2015-06-13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478"/>
    <d v="2015-07-18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83"/>
    <d v="2016-08-25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31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218"/>
    <d v="2015-07-13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653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533"/>
    <d v="2015-11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768"/>
    <d v="2016-09-15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74"/>
    <d v="2016-03-16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053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02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550"/>
    <d v="2014-11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04"/>
    <d v="2015-05-31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888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53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71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743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534"/>
    <d v="2016-02-1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75"/>
    <d v="2016-01-29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541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486"/>
    <d v="2016-08-16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000"/>
    <d v="2015-11-29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763"/>
    <d v="2016-06-2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41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315"/>
    <d v="2017-03-12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475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468"/>
    <d v="2015-12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968"/>
    <d v="2015-06-17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685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535"/>
    <d v="2015-11-23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514"/>
    <d v="2015-07-2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2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10"/>
    <d v="2015-10-15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515"/>
    <d v="2015-04-30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769"/>
    <d v="2016-08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536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529"/>
    <d v="2015-03-29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92"/>
    <d v="2016-12-2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120"/>
    <d v="2015-08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459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53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680"/>
    <d v="2016-04-14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487"/>
    <d v="2016-10-17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471"/>
    <d v="2015-10-07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228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508"/>
    <d v="2016-11-12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799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884"/>
    <d v="2015-05-09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284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484"/>
    <d v="2014-08-09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39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888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537"/>
    <d v="2015-02-0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440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275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53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440"/>
    <d v="2016-06-06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930"/>
    <d v="2015-04-06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490"/>
    <d v="2015-03-09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244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539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3"/>
    <d v="2014-07-2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419"/>
    <d v="2015-04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85"/>
    <d v="2015-10-07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418"/>
    <d v="2014-07-20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540"/>
    <d v="2015-06-16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30"/>
    <d v="2015-07-3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412"/>
    <d v="2014-08-04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541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54"/>
    <d v="2014-10-11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364"/>
    <d v="2017-02-25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047"/>
    <d v="2016-07-29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216"/>
    <d v="2016-12-07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780"/>
    <d v="2016-06-13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307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680"/>
    <d v="2016-04-14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450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32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501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034"/>
    <d v="2016-05-09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440"/>
    <d v="2016-06-14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542"/>
    <d v="2015-11-30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948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845"/>
    <d v="2016-07-02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830"/>
    <d v="2016-05-03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47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536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878"/>
    <d v="2016-07-16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409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550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740"/>
    <d v="2017-02-25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92"/>
    <d v="2016-12-15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542"/>
    <d v="2014-09-02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502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794"/>
    <d v="2014-08-20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932"/>
    <d v="2016-03-16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210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04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461"/>
    <d v="2015-08-02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5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131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131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433"/>
    <d v="2015-12-03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59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987"/>
    <d v="2015-07-19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73"/>
    <d v="2015-10-29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543"/>
    <d v="2014-05-19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347"/>
    <d v="2015-04-26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501"/>
    <d v="2015-03-2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583"/>
    <d v="2014-09-0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431"/>
    <d v="2015-08-27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544"/>
    <d v="2014-11-30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29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35"/>
    <d v="2016-08-02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985"/>
    <d v="2016-06-24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80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427"/>
    <d v="2014-12-1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782"/>
    <d v="2014-12-04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510"/>
    <d v="2014-12-15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989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470"/>
    <d v="2016-06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573"/>
    <d v="2014-07-1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449"/>
    <d v="2014-08-09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9"/>
    <d v="2016-05-07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772"/>
    <d v="2014-07-28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517"/>
    <d v="2015-05-3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545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11"/>
    <d v="2016-02-1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981"/>
    <d v="2014-11-22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864"/>
    <d v="2015-02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50"/>
    <d v="2014-08-29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514"/>
    <d v="2015-08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298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53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125"/>
    <d v="2015-06-1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875"/>
    <d v="2016-03-02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063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417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567"/>
    <d v="2014-07-19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684"/>
    <d v="2016-08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225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18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147"/>
    <d v="2014-09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501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465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245"/>
    <d v="2016-04-18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877"/>
    <d v="2015-04-24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546"/>
    <d v="2014-05-2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411"/>
    <d v="2016-04-07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547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181"/>
    <d v="2015-03-05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4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877"/>
    <d v="2015-04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975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127"/>
    <d v="2014-10-05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548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49"/>
    <d v="2014-07-03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97"/>
    <d v="2015-03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549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848"/>
    <d v="2014-07-3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550"/>
    <d v="2014-08-19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475"/>
    <d v="2016-02-06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822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431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794"/>
    <d v="2014-08-22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301"/>
    <d v="2015-08-20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545"/>
    <d v="2015-05-03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9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567"/>
    <d v="2014-07-12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507"/>
    <d v="2015-11-14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04"/>
    <d v="2015-05-3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528"/>
    <d v="2014-09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275"/>
    <d v="2016-06-09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424"/>
    <d v="2015-10-24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791"/>
    <d v="2015-02-06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63"/>
    <d v="2016-03-19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55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552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91"/>
    <d v="2015-04-03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877"/>
    <d v="2015-04-22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848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489"/>
    <d v="2016-08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409"/>
    <d v="2014-08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944"/>
    <d v="2016-10-14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848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791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144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31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872"/>
    <d v="2014-08-16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346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987"/>
    <d v="2015-07-1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09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764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20"/>
    <d v="2015-08-10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873"/>
    <d v="2016-04-20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501"/>
    <d v="2015-03-2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501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933"/>
    <d v="2016-04-29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528"/>
    <d v="2016-07-16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9"/>
    <d v="2014-09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479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510"/>
    <d v="2015-03-2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23"/>
    <d v="2016-07-21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79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771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686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501"/>
    <d v="2015-03-17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868"/>
    <d v="2014-06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866"/>
    <d v="2015-07-1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604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992"/>
    <d v="2014-07-07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6"/>
    <d v="2014-07-04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538"/>
    <d v="2016-06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502"/>
    <d v="2016-02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785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53"/>
    <d v="2015-06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972"/>
    <d v="2015-04-18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7"/>
    <d v="2014-05-25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353"/>
    <d v="2016-04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045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177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513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001"/>
    <d v="2014-11-02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521"/>
    <d v="2016-09-1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553"/>
    <d v="2016-06-03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933"/>
    <d v="2016-05-29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554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873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410"/>
    <d v="2015-09-12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888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68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6"/>
    <d v="2015-11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599"/>
    <d v="2014-08-24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25"/>
    <d v="2016-06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555"/>
    <d v="2016-05-1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285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41"/>
    <d v="2014-07-03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479"/>
    <d v="2014-11-08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296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25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504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880"/>
    <d v="2015-06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59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072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556"/>
    <d v="2014-10-03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181"/>
    <d v="2015-03-05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380"/>
    <d v="2015-09-07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429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02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557"/>
    <d v="2016-09-26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429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558"/>
    <d v="2015-08-10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07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266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605"/>
    <d v="2017-01-1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8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033"/>
    <d v="2016-04-11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946"/>
    <d v="2016-07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127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784"/>
    <d v="2015-11-12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51"/>
    <d v="2015-10-02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5"/>
    <d v="2015-10-03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520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554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6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559"/>
    <d v="2016-09-09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560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857"/>
    <d v="2015-09-0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599"/>
    <d v="2014-09-08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824"/>
    <d v="2015-06-26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955"/>
    <d v="2015-03-08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539"/>
    <d v="2015-04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511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31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88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857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561"/>
    <d v="2016-05-03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7"/>
    <d v="2014-05-23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8"/>
    <d v="2014-06-29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562"/>
    <d v="2015-02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751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567"/>
    <d v="2014-08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627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994"/>
    <d v="2015-06-27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514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44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563"/>
    <d v="2015-08-06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470"/>
    <d v="2016-03-1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214"/>
    <d v="2016-08-02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351"/>
    <d v="2015-10-06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852"/>
    <d v="2015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564"/>
    <d v="2015-01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19"/>
    <d v="2015-06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8"/>
    <d v="2014-09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354"/>
    <d v="2015-01-09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49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122"/>
    <d v="2014-10-31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497"/>
    <d v="2015-06-22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771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08"/>
    <d v="2014-11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781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447"/>
    <d v="2016-12-06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995"/>
    <d v="2016-05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888"/>
    <d v="2016-04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69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60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498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9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218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030"/>
    <d v="2014-12-22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565"/>
    <d v="2016-09-24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561"/>
    <d v="2016-06-28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02"/>
    <d v="2015-04-30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880"/>
    <d v="2015-05-27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480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142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604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852"/>
    <d v="2015-01-06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463"/>
    <d v="2016-09-04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50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171"/>
    <d v="2014-08-27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49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182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1566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487"/>
    <d v="2016-10-14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1537"/>
    <d v="2015-01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422"/>
    <d v="2016-05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473"/>
    <d v="2015-11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1436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6"/>
    <d v="2016-02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186"/>
    <d v="2016-08-15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03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538"/>
    <d v="2016-06-18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457"/>
    <d v="2016-03-3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192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876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1345"/>
    <d v="2014-06-10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8"/>
    <d v="2014-06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512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455"/>
    <d v="2015-12-1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132"/>
    <d v="2015-03-20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36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686"/>
    <d v="2015-06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751"/>
    <d v="2016-11-2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1181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757"/>
    <d v="2016-10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861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509"/>
    <d v="2016-08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464"/>
    <d v="2015-07-03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1461"/>
    <d v="2014-08-17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995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80"/>
    <d v="2015-12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1541"/>
    <d v="2016-05-06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17"/>
    <d v="2014-11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1429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782"/>
    <d v="2014-11-24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447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1567"/>
    <d v="2017-01-14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498"/>
    <d v="2016-04-2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619"/>
    <d v="2015-09-15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490"/>
    <d v="2015-01-02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1501"/>
    <d v="2015-04-20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83"/>
    <d v="2016-10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884"/>
    <d v="2015-05-1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17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16"/>
    <d v="2015-12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1533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584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1568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994"/>
    <d v="2015-06-17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569"/>
    <d v="2016-10-01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18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25"/>
    <d v="2014-06-17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475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"/>
    <d v="2014-08-1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1570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1265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810"/>
    <d v="2016-04-04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556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572"/>
    <d v="2017-02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1225"/>
    <d v="2016-06-02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822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1467"/>
    <d v="2015-03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40"/>
    <d v="2014-12-24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422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1119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508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681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1415"/>
    <d v="2015-10-29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1539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556"/>
    <d v="2015-07-19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130"/>
    <d v="2015-07-24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1311"/>
    <d v="2015-06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989"/>
    <d v="2015-06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848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1"/>
    <d v="2014-09-27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471"/>
    <d v="2014-11-06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172"/>
    <d v="2016-09-04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1141"/>
    <d v="2016-05-1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861"/>
    <d v="2014-09-13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41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1045"/>
    <d v="2015-06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82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944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194"/>
    <d v="2016-01-16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766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886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71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7"/>
    <d v="2014-05-20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499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82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599"/>
    <d v="2014-08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164"/>
    <d v="2015-06-22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582"/>
    <d v="2014-11-28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504"/>
    <d v="2015-03-02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54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1571"/>
    <d v="2015-12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536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48"/>
    <d v="2015-01-1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604"/>
    <d v="2015-02-14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830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1469"/>
    <d v="2016-03-03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867"/>
    <d v="2014-10-16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121"/>
    <d v="2014-10-0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7"/>
    <d v="2015-06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985"/>
    <d v="2016-07-1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172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1"/>
    <d v="2016-06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149"/>
    <d v="2014-06-24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1147"/>
    <d v="2014-09-13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1036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1418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1498"/>
    <d v="2014-06-26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158"/>
    <d v="2015-04-04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10"/>
    <d v="2014-06-16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157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763"/>
    <d v="2016-06-0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1573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1"/>
    <d v="2015-04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745"/>
    <d v="2016-01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515"/>
    <d v="2015-05-10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5"/>
    <d v="2015-02-28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64"/>
    <d v="2015-06-23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189"/>
    <d v="2015-07-03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479"/>
    <d v="2014-11-06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799"/>
    <d v="2016-02-12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598"/>
    <d v="2014-12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1479"/>
    <d v="2016-05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469"/>
    <d v="2016-02-19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1"/>
    <d v="2016-04-30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495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1355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955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1563"/>
    <d v="2015-08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1574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500"/>
    <d v="2015-01-25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515"/>
    <d v="2015-04-1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54"/>
    <d v="2015-05-26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825"/>
    <d v="2015-05-29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1227"/>
    <d v="2015-03-24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6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576"/>
    <d v="2014-07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1012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547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776"/>
    <d v="2015-12-18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583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6"/>
    <d v="2014-07-04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6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527"/>
    <d v="2014-08-11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1575"/>
    <d v="2016-10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21"/>
    <d v="2015-07-06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1238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43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791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163"/>
    <d v="2016-04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757"/>
    <d v="2016-10-1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6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567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918"/>
    <d v="2016-04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1344"/>
    <d v="2014-06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783"/>
    <d v="2014-12-02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1576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170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817"/>
    <d v="2014-05-06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78"/>
    <d v="2015-08-1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514"/>
    <d v="2015-08-03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419"/>
    <d v="2015-04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1225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848"/>
    <d v="2014-07-3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127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50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766"/>
    <d v="2014-06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918"/>
    <d v="2016-04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496"/>
    <d v="2015-06-14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114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543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1356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972"/>
    <d v="2015-04-10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539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576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180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2"/>
    <d v="2015-02-15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32"/>
    <d v="2016-03-27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89"/>
    <d v="2015-07-14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542"/>
    <d v="2014-09-0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1577"/>
    <d v="2016-07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873"/>
    <d v="2016-03-16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552"/>
    <d v="2016-07-1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44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993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218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51"/>
    <d v="2015-12-24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496"/>
    <d v="2015-06-16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1578"/>
    <d v="2016-11-23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912"/>
    <d v="2014-07-07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934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500"/>
    <d v="2014-12-17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882"/>
    <d v="2015-06-08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0"/>
    <d v="2015-08-29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94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1579"/>
    <d v="2015-04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527"/>
    <d v="2014-08-11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949"/>
    <d v="2016-03-12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1354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490"/>
    <d v="2015-01-03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4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1051"/>
    <d v="2016-03-05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460"/>
    <d v="2014-09-28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1465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558"/>
    <d v="2015-04-04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803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408"/>
    <d v="2014-07-3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1467"/>
    <d v="2015-03-22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413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133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52"/>
    <d v="2016-06-15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803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1215"/>
    <d v="2015-08-2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14"/>
    <d v="2014-07-18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1533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552"/>
    <d v="2015-03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865"/>
    <d v="2015-07-18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153"/>
    <d v="2015-07-06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492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1220"/>
    <d v="2016-01-20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866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580"/>
    <d v="2016-08-02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824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545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1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33"/>
    <d v="2015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1581"/>
    <d v="2016-09-0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61"/>
    <d v="2016-05-28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479"/>
    <d v="2014-11-06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194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837"/>
    <d v="2014-12-02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989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995"/>
    <d v="2016-04-22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973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1125"/>
    <d v="2015-07-04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1180"/>
    <d v="2015-05-23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860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1582"/>
    <d v="2016-03-29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25"/>
    <d v="2014-07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817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1543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912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185"/>
    <d v="2015-10-02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1127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1146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1361"/>
    <d v="2015-10-19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1311"/>
    <d v="2015-06-12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852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148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930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513"/>
    <d v="2014-09-02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1348"/>
    <d v="2015-05-10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1347"/>
    <d v="2015-03-27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1490"/>
    <d v="2015-03-09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599"/>
    <d v="2014-08-02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1583"/>
    <d v="2015-05-23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1345"/>
    <d v="2014-06-26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1438"/>
    <d v="2014-08-13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653"/>
    <d v="2014-11-13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789"/>
    <d v="2016-09-13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1471"/>
    <d v="2015-11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"/>
    <d v="2015-11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29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163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862"/>
    <d v="2016-06-19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542"/>
    <d v="2014-09-09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136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149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1584"/>
    <d v="2017-03-30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987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15"/>
    <d v="2015-10-09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509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1126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1502"/>
    <d v="2016-02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543"/>
    <d v="2016-12-09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860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168"/>
    <d v="2015-01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573"/>
    <d v="2014-07-3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787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754"/>
    <d v="2016-02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854"/>
    <d v="2014-09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419"/>
    <d v="2015-03-28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1314"/>
    <d v="2016-05-10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1427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197"/>
    <d v="2015-05-02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541"/>
    <d v="2017-02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778"/>
    <d v="2015-01-05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148"/>
    <d v="2015-08-16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502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585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1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887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200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149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1354"/>
    <d v="2015-01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461"/>
    <d v="2015-08-1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908"/>
    <d v="2014-08-13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119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5"/>
    <d v="2015-12-20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747"/>
    <d v="2016-11-15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130"/>
    <d v="2015-08-15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571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104"/>
    <d v="2015-06-12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512"/>
    <d v="2015-06-27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1586"/>
    <d v="2014-10-27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1438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71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1587"/>
    <d v="2015-09-08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166"/>
    <d v="2014-11-27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803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1472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117"/>
    <d v="2015-05-1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59"/>
    <d v="2016-06-02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1141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863"/>
    <d v="2014-09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908"/>
    <d v="2014-08-05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158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682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08"/>
    <d v="2014-10-27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504"/>
    <d v="2015-03-03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539"/>
    <d v="2015-04-10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82"/>
    <d v="2014-06-27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848"/>
    <d v="2014-07-3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13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599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1361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988"/>
    <d v="2016-09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1582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380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1026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769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1410"/>
    <d v="2015-10-02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126"/>
    <d v="2015-10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856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69"/>
    <d v="2016-07-12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879"/>
    <d v="2015-06-28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653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484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582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09"/>
    <d v="2015-06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1288"/>
    <d v="2015-11-03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1035"/>
    <d v="2015-08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133"/>
    <d v="2015-05-16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2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1126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1562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810"/>
    <d v="2016-04-09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70"/>
    <d v="2016-05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151"/>
    <d v="2015-10-27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1047"/>
    <d v="2016-07-30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903"/>
    <d v="2014-07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518"/>
    <d v="2015-11-29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43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147"/>
    <d v="2016-07-09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941"/>
    <d v="2014-08-03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1429"/>
    <d v="2014-09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1589"/>
    <d v="2016-01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55"/>
    <d v="2014-05-09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1000"/>
    <d v="2015-11-29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84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1501"/>
    <d v="2015-04-20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820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1590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364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680"/>
    <d v="2016-05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988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22"/>
    <d v="2016-04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1482"/>
    <d v="2014-07-22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42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1314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1141"/>
    <d v="2016-06-03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469"/>
    <d v="2016-07-14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449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"/>
    <d v="2016-07-23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490"/>
    <d v="2015-02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161"/>
    <d v="2015-03-3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1417"/>
    <d v="2014-07-06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00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882"/>
    <d v="2015-07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1451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771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445"/>
    <d v="2016-02-2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1244"/>
    <d v="2016-05-07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1543"/>
    <d v="2014-05-17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4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2"/>
    <d v="2015-11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1469"/>
    <d v="2016-03-03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880"/>
    <d v="2015-06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784"/>
    <d v="2015-12-12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6"/>
    <d v="2015-05-14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609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215"/>
    <d v="2014-11-2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1058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1307"/>
    <d v="2015-03-29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1343"/>
    <d v="2014-09-0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01"/>
    <d v="2016-05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315"/>
    <d v="2017-03-02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1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504"/>
    <d v="2015-02-16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15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1446"/>
    <d v="2014-10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761"/>
    <d v="2016-02-17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513"/>
    <d v="2014-08-27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8"/>
    <d v="2015-07-23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794"/>
    <d v="2014-09-10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1430"/>
    <d v="2014-10-27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818"/>
    <d v="2015-01-29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114"/>
    <d v="2015-05-03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504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1591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1592"/>
    <d v="2015-07-20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18"/>
    <d v="2014-09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171"/>
    <d v="2014-09-05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1575"/>
    <d v="2016-10-08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49"/>
    <d v="2016-04-16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1529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1"/>
    <d v="2014-10-27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1537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584"/>
    <d v="2016-03-25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1399"/>
    <d v="2015-09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824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68"/>
    <d v="2015-12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1291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1543"/>
    <d v="2014-06-06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588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194"/>
    <d v="2016-02-04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981"/>
    <d v="2014-12-1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1507"/>
    <d v="2015-12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767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4"/>
    <d v="2015-04-04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146"/>
    <d v="2014-10-22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1593"/>
    <d v="2014-07-02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52"/>
    <d v="2016-05-25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18"/>
    <d v="2014-10-18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1594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512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135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1595"/>
    <d v="2015-01-2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1028"/>
    <d v="2014-11-2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511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116"/>
    <d v="2014-10-23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1537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1541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934"/>
    <d v="2015-07-15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24"/>
    <d v="2014-10-24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26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542"/>
    <d v="2014-10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6"/>
    <d v="2014-11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767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10"/>
    <d v="2014-06-20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69"/>
    <d v="2016-07-04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1213"/>
    <d v="2015-11-26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918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182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10"/>
    <d v="2014-06-24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113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1151"/>
    <d v="2016-07-03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127"/>
    <d v="2014-06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04"/>
    <d v="2015-04-30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1438"/>
    <d v="2014-08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830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10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596"/>
    <d v="2017-01-14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1219"/>
    <d v="2015-03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200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1567"/>
    <d v="2016-12-27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"/>
    <d v="2014-08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73"/>
    <d v="2015-11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122"/>
    <d v="2014-07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124"/>
    <d v="2014-10-22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570"/>
    <d v="2016-12-22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744"/>
    <d v="2017-01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780"/>
    <d v="2016-06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1553"/>
    <d v="2016-06-15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1490"/>
    <d v="2015-03-09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518"/>
    <d v="2015-11-15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1483"/>
    <d v="2016-01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984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803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162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769"/>
    <d v="2016-07-18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1537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825"/>
    <d v="2015-06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553"/>
    <d v="2015-08-08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1537"/>
    <d v="2015-01-17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7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67"/>
    <d v="2015-08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15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37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597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435"/>
    <d v="2016-02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845"/>
    <d v="2016-06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68"/>
    <d v="2016-09-03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08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598"/>
    <d v="2017-01-26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599"/>
    <d v="2016-05-16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951"/>
    <d v="2015-08-27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564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92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32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1548"/>
    <d v="2014-09-25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1472"/>
    <d v="2015-11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440"/>
    <d v="2016-07-22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858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588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5042F-1E22-4A4B-9896-0FE539FE9ED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63F09-5EA4-44BC-8254-750D5FFE4CE3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075C5-EC10-4337-BEE4-96713A676B1F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7" zoomScale="83" zoomScaleNormal="83" workbookViewId="0">
      <selection activeCell="D2" sqref="D2"/>
    </sheetView>
  </sheetViews>
  <sheetFormatPr defaultRowHeight="14.2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5.46484375" customWidth="1"/>
    <col min="16" max="16" width="28.06640625" style="6" customWidth="1"/>
    <col min="17" max="17" width="15.6640625" customWidth="1"/>
    <col min="18" max="18" width="21.265625" customWidth="1"/>
    <col min="19" max="19" width="21.59765625" style="10" customWidth="1"/>
    <col min="20" max="20" width="30.19921875" style="10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</row>
    <row r="2" spans="1:20" ht="42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6">
        <f>ROUND(AVERAGE(E2/L2),2)</f>
        <v>63.92</v>
      </c>
      <c r="Q2" t="str">
        <f xml:space="preserve"> LEFT(N2,FIND("/",N2)-1)</f>
        <v>film &amp; video</v>
      </c>
      <c r="R2" t="str">
        <f xml:space="preserve"> RIGHT(N2,LEN(N2)-FIND("/",N2))</f>
        <v>television</v>
      </c>
      <c r="S2" s="10">
        <f>ROUND((((J2/60)/60)/24)+DATE(1970,1,1),0)</f>
        <v>42177</v>
      </c>
      <c r="T2" s="10">
        <f>ROUND((((I2/60)/60)/24)+DATE(1970,1,1),0)</f>
        <v>42208</v>
      </c>
    </row>
    <row r="3" spans="1:20" ht="28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6">
        <f t="shared" ref="P3:P66" si="1">ROUND(AVERAGE(E3/L3),2)</f>
        <v>185.48</v>
      </c>
      <c r="Q3" t="str">
        <f t="shared" ref="Q3:Q66" si="2" xml:space="preserve"> LEFT(N3,FIND("/",N3)-1)</f>
        <v>film &amp; video</v>
      </c>
      <c r="R3" t="str">
        <f t="shared" ref="R3:R66" si="3" xml:space="preserve"> RIGHT(N3,LEN(N3)-FIND("/",N3))</f>
        <v>television</v>
      </c>
      <c r="S3" s="10">
        <f t="shared" ref="S3:S66" si="4">ROUND((((J3/60)/60)/24)+DATE(1970,1,1),0)</f>
        <v>42767</v>
      </c>
      <c r="T3" s="10">
        <f t="shared" ref="T3:T66" si="5">ROUND((((I3/60)/60)/24)+DATE(1970,1,1),0)</f>
        <v>42797</v>
      </c>
    </row>
    <row r="4" spans="1:20" ht="42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42406</v>
      </c>
      <c r="T4" s="10">
        <f t="shared" si="5"/>
        <v>42416</v>
      </c>
    </row>
    <row r="5" spans="1:20" ht="28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41829</v>
      </c>
      <c r="T5" s="10">
        <f t="shared" si="5"/>
        <v>41859</v>
      </c>
    </row>
    <row r="6" spans="1:20" ht="57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42328</v>
      </c>
      <c r="T6" s="10">
        <f t="shared" si="5"/>
        <v>42358</v>
      </c>
    </row>
    <row r="7" spans="1:20" ht="42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42564</v>
      </c>
      <c r="T7" s="10">
        <f t="shared" si="5"/>
        <v>42580</v>
      </c>
    </row>
    <row r="8" spans="1:20" ht="42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</v>
      </c>
      <c r="T8" s="10">
        <f t="shared" si="5"/>
        <v>41804</v>
      </c>
    </row>
    <row r="9" spans="1:20" ht="42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</v>
      </c>
      <c r="T9" s="10">
        <f t="shared" si="5"/>
        <v>42556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42469</v>
      </c>
      <c r="T10" s="10">
        <f t="shared" si="5"/>
        <v>42476</v>
      </c>
    </row>
    <row r="11" spans="1:20" ht="42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</v>
      </c>
      <c r="T11" s="10">
        <f t="shared" si="5"/>
        <v>42477</v>
      </c>
    </row>
    <row r="12" spans="1:20" ht="42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</v>
      </c>
      <c r="T12" s="10">
        <f t="shared" si="5"/>
        <v>41815</v>
      </c>
    </row>
    <row r="13" spans="1:20" ht="42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42573</v>
      </c>
      <c r="T13" s="10">
        <f t="shared" si="5"/>
        <v>42604</v>
      </c>
    </row>
    <row r="14" spans="1:20" ht="42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41792</v>
      </c>
      <c r="T14" s="10">
        <f t="shared" si="5"/>
        <v>41836</v>
      </c>
    </row>
    <row r="15" spans="1:20" ht="28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42509</v>
      </c>
      <c r="T15" s="10">
        <f t="shared" si="5"/>
        <v>42545</v>
      </c>
    </row>
    <row r="16" spans="1:20" ht="28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</v>
      </c>
      <c r="T16" s="10">
        <f t="shared" si="5"/>
        <v>41834</v>
      </c>
    </row>
    <row r="17" spans="1:20" ht="42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</v>
      </c>
      <c r="T17" s="10">
        <f t="shared" si="5"/>
        <v>42275</v>
      </c>
    </row>
    <row r="18" spans="1:20" ht="42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41761</v>
      </c>
      <c r="T18" s="10">
        <f t="shared" si="5"/>
        <v>41806</v>
      </c>
    </row>
    <row r="19" spans="1:20" ht="42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41918</v>
      </c>
      <c r="T19" s="10">
        <f t="shared" si="5"/>
        <v>41948</v>
      </c>
    </row>
    <row r="20" spans="1:20" ht="42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41870</v>
      </c>
      <c r="T20" s="10">
        <f t="shared" si="5"/>
        <v>41900</v>
      </c>
    </row>
    <row r="21" spans="1:20" ht="42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42176</v>
      </c>
      <c r="T21" s="10">
        <f t="shared" si="5"/>
        <v>42206</v>
      </c>
    </row>
    <row r="22" spans="1:20" ht="42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42201</v>
      </c>
      <c r="T22" s="10">
        <f t="shared" si="5"/>
        <v>42261</v>
      </c>
    </row>
    <row r="23" spans="1:20" ht="42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41879</v>
      </c>
      <c r="T23" s="10">
        <f t="shared" si="5"/>
        <v>41909</v>
      </c>
    </row>
    <row r="24" spans="1:20" ht="28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41990</v>
      </c>
      <c r="T24" s="10">
        <f t="shared" si="5"/>
        <v>42005</v>
      </c>
    </row>
    <row r="25" spans="1:20" ht="42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42098</v>
      </c>
      <c r="T25" s="10">
        <f t="shared" si="5"/>
        <v>42125</v>
      </c>
    </row>
    <row r="26" spans="1:20" ht="28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42230</v>
      </c>
      <c r="T26" s="10">
        <f t="shared" si="5"/>
        <v>42263</v>
      </c>
    </row>
    <row r="27" spans="1:20" ht="42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</v>
      </c>
      <c r="T27" s="10">
        <f t="shared" si="5"/>
        <v>42378</v>
      </c>
    </row>
    <row r="28" spans="1:20" ht="42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41829</v>
      </c>
      <c r="T28" s="10">
        <f t="shared" si="5"/>
        <v>41869</v>
      </c>
    </row>
    <row r="29" spans="1:20" ht="42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</v>
      </c>
      <c r="T29" s="10">
        <f t="shared" si="5"/>
        <v>41959</v>
      </c>
    </row>
    <row r="30" spans="1:20" ht="28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42325</v>
      </c>
      <c r="T30" s="10">
        <f t="shared" si="5"/>
        <v>42355</v>
      </c>
    </row>
    <row r="31" spans="1:20" ht="42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41813</v>
      </c>
      <c r="T31" s="10">
        <f t="shared" si="5"/>
        <v>41843</v>
      </c>
    </row>
    <row r="32" spans="1:20" ht="42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</v>
      </c>
      <c r="T32" s="10">
        <f t="shared" si="5"/>
        <v>41872</v>
      </c>
    </row>
    <row r="33" spans="1:20" ht="42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42377</v>
      </c>
      <c r="T33" s="10">
        <f t="shared" si="5"/>
        <v>42395</v>
      </c>
    </row>
    <row r="34" spans="1:20" ht="42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42462</v>
      </c>
      <c r="T34" s="10">
        <f t="shared" si="5"/>
        <v>42503</v>
      </c>
    </row>
    <row r="35" spans="1:20" ht="42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42287</v>
      </c>
      <c r="T35" s="10">
        <f t="shared" si="5"/>
        <v>42317</v>
      </c>
    </row>
    <row r="36" spans="1:20" ht="42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</v>
      </c>
      <c r="T36" s="10">
        <f t="shared" si="5"/>
        <v>41856</v>
      </c>
    </row>
    <row r="37" spans="1:20" ht="42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</v>
      </c>
      <c r="T37" s="10">
        <f t="shared" si="5"/>
        <v>42122</v>
      </c>
    </row>
    <row r="38" spans="1:20" ht="28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</v>
      </c>
      <c r="T38" s="10">
        <f t="shared" si="5"/>
        <v>42098</v>
      </c>
    </row>
    <row r="39" spans="1:20" ht="42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42033</v>
      </c>
      <c r="T39" s="10">
        <f t="shared" si="5"/>
        <v>42063</v>
      </c>
    </row>
    <row r="40" spans="1:20" ht="42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</v>
      </c>
      <c r="T40" s="10">
        <f t="shared" si="5"/>
        <v>41405</v>
      </c>
    </row>
    <row r="41" spans="1:20" ht="42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</v>
      </c>
      <c r="T41" s="10">
        <f t="shared" si="5"/>
        <v>41785</v>
      </c>
    </row>
    <row r="42" spans="1:20" ht="42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</v>
      </c>
      <c r="T42" s="10">
        <f t="shared" si="5"/>
        <v>41809</v>
      </c>
    </row>
    <row r="43" spans="1:20" ht="42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41888</v>
      </c>
      <c r="T43" s="10">
        <f t="shared" si="5"/>
        <v>41918</v>
      </c>
    </row>
    <row r="44" spans="1:20" ht="42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41972</v>
      </c>
      <c r="T44" s="10">
        <f t="shared" si="5"/>
        <v>42002</v>
      </c>
    </row>
    <row r="45" spans="1:20" ht="42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41803</v>
      </c>
      <c r="T45" s="10">
        <f t="shared" si="5"/>
        <v>41833</v>
      </c>
    </row>
    <row r="46" spans="1:20" ht="42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</v>
      </c>
      <c r="T46" s="10">
        <f t="shared" si="5"/>
        <v>41919</v>
      </c>
    </row>
    <row r="47" spans="1:20" ht="42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42458</v>
      </c>
      <c r="T47" s="10">
        <f t="shared" si="5"/>
        <v>42488</v>
      </c>
    </row>
    <row r="48" spans="1:20" ht="42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42324</v>
      </c>
      <c r="T48" s="10">
        <f t="shared" si="5"/>
        <v>42354</v>
      </c>
    </row>
    <row r="49" spans="1:20" ht="42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41933</v>
      </c>
      <c r="T49" s="10">
        <f t="shared" si="5"/>
        <v>41993</v>
      </c>
    </row>
    <row r="50" spans="1:20" ht="42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42034</v>
      </c>
      <c r="T50" s="10">
        <f t="shared" si="5"/>
        <v>42065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</v>
      </c>
      <c r="T51" s="10">
        <f t="shared" si="5"/>
        <v>42301</v>
      </c>
    </row>
    <row r="52" spans="1:20" ht="42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41996</v>
      </c>
      <c r="T52" s="10">
        <f t="shared" si="5"/>
        <v>42035</v>
      </c>
    </row>
    <row r="53" spans="1:20" ht="42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42197</v>
      </c>
      <c r="T53" s="10">
        <f t="shared" si="5"/>
        <v>42227</v>
      </c>
    </row>
    <row r="54" spans="1:20" ht="42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41808</v>
      </c>
      <c r="T54" s="10">
        <f t="shared" si="5"/>
        <v>41838</v>
      </c>
    </row>
    <row r="55" spans="1:20" ht="28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41720</v>
      </c>
      <c r="T55" s="10">
        <f t="shared" si="5"/>
        <v>41734</v>
      </c>
    </row>
    <row r="56" spans="1:20" ht="42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42334</v>
      </c>
      <c r="T56" s="10">
        <f t="shared" si="5"/>
        <v>42364</v>
      </c>
    </row>
    <row r="57" spans="1:20" ht="42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42497</v>
      </c>
      <c r="T57" s="10">
        <f t="shared" si="5"/>
        <v>42518</v>
      </c>
    </row>
    <row r="58" spans="1:20" ht="28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42150</v>
      </c>
      <c r="T58" s="10">
        <f t="shared" si="5"/>
        <v>42164</v>
      </c>
    </row>
    <row r="59" spans="1:20" ht="42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42090</v>
      </c>
      <c r="T59" s="10">
        <f t="shared" si="5"/>
        <v>42120</v>
      </c>
    </row>
    <row r="60" spans="1:20" ht="42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41933</v>
      </c>
      <c r="T60" s="10">
        <f t="shared" si="5"/>
        <v>41963</v>
      </c>
    </row>
    <row r="61" spans="1:20" ht="42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</v>
      </c>
      <c r="T61" s="10">
        <f t="shared" si="5"/>
        <v>42262</v>
      </c>
    </row>
    <row r="62" spans="1:20" ht="42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41702</v>
      </c>
      <c r="T62" s="10">
        <f t="shared" si="5"/>
        <v>41721</v>
      </c>
    </row>
    <row r="63" spans="1:20" ht="42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41410</v>
      </c>
      <c r="T63" s="10">
        <f t="shared" si="5"/>
        <v>41432</v>
      </c>
    </row>
    <row r="64" spans="1:20" ht="42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41312</v>
      </c>
      <c r="T64" s="10">
        <f t="shared" si="5"/>
        <v>41337</v>
      </c>
    </row>
    <row r="65" spans="1:20" ht="42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41613</v>
      </c>
      <c r="T65" s="10">
        <f t="shared" si="5"/>
        <v>41636</v>
      </c>
    </row>
    <row r="66" spans="1:20" ht="42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</v>
      </c>
      <c r="T66" s="10">
        <f t="shared" si="5"/>
        <v>41463</v>
      </c>
    </row>
    <row r="67" spans="1:20" ht="42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 s="6">
        <f t="shared" ref="P67:P130" si="7">ROUND(AVERAGE(E67/L67),2)</f>
        <v>132.05000000000001</v>
      </c>
      <c r="Q67" t="str">
        <f t="shared" ref="Q67:Q130" si="8" xml:space="preserve"> LEFT(N67,FIND("/",N67)-1)</f>
        <v>film &amp; video</v>
      </c>
      <c r="R67" t="str">
        <f t="shared" ref="R67:R130" si="9" xml:space="preserve"> RIGHT(N67,LEN(N67)-FIND("/",N67))</f>
        <v>shorts</v>
      </c>
      <c r="S67" s="10">
        <f t="shared" ref="S67:S130" si="10">ROUND((((J67/60)/60)/24)+DATE(1970,1,1),0)</f>
        <v>41836</v>
      </c>
      <c r="T67" s="10">
        <f t="shared" ref="T67:T130" si="11">ROUND((((I67/60)/60)/24)+DATE(1970,1,1),0)</f>
        <v>41862</v>
      </c>
    </row>
    <row r="68" spans="1:20" ht="28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42540</v>
      </c>
      <c r="T68" s="10">
        <f t="shared" si="11"/>
        <v>42570</v>
      </c>
    </row>
    <row r="69" spans="1:20" ht="42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41076</v>
      </c>
      <c r="T69" s="10">
        <f t="shared" si="11"/>
        <v>41106</v>
      </c>
    </row>
    <row r="70" spans="1:20" ht="57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41664</v>
      </c>
      <c r="T70" s="10">
        <f t="shared" si="11"/>
        <v>41694</v>
      </c>
    </row>
    <row r="71" spans="1:20" ht="42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</v>
      </c>
      <c r="T71" s="10">
        <f t="shared" si="11"/>
        <v>40818</v>
      </c>
    </row>
    <row r="72" spans="1:20" ht="42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40731</v>
      </c>
      <c r="T72" s="10">
        <f t="shared" si="11"/>
        <v>40791</v>
      </c>
    </row>
    <row r="73" spans="1:20" ht="42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</v>
      </c>
      <c r="T73" s="10">
        <f t="shared" si="11"/>
        <v>41057</v>
      </c>
    </row>
    <row r="74" spans="1:20" ht="42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</v>
      </c>
      <c r="T74" s="10">
        <f t="shared" si="11"/>
        <v>41228</v>
      </c>
    </row>
    <row r="75" spans="1:20" ht="42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40588</v>
      </c>
      <c r="T75" s="10">
        <f t="shared" si="11"/>
        <v>40666</v>
      </c>
    </row>
    <row r="76" spans="1:20" ht="42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</v>
      </c>
      <c r="T76" s="10">
        <f t="shared" si="11"/>
        <v>42390</v>
      </c>
    </row>
    <row r="77" spans="1:20" ht="42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</v>
      </c>
      <c r="T77" s="10">
        <f t="shared" si="11"/>
        <v>41387</v>
      </c>
    </row>
    <row r="78" spans="1:20" ht="42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40845</v>
      </c>
      <c r="T78" s="10">
        <f t="shared" si="11"/>
        <v>40905</v>
      </c>
    </row>
    <row r="79" spans="1:20" ht="42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</v>
      </c>
      <c r="T79" s="10">
        <f t="shared" si="11"/>
        <v>41050</v>
      </c>
    </row>
    <row r="80" spans="1:20" ht="85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42605</v>
      </c>
      <c r="T80" s="10">
        <f t="shared" si="11"/>
        <v>42615</v>
      </c>
    </row>
    <row r="81" spans="1:20" ht="42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41725</v>
      </c>
      <c r="T81" s="10">
        <f t="shared" si="11"/>
        <v>41755</v>
      </c>
    </row>
    <row r="82" spans="1:20" ht="42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</v>
      </c>
      <c r="T82" s="10">
        <f t="shared" si="11"/>
        <v>41618</v>
      </c>
    </row>
    <row r="83" spans="1:20" ht="42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</v>
      </c>
      <c r="T83" s="10">
        <f t="shared" si="11"/>
        <v>41104</v>
      </c>
    </row>
    <row r="84" spans="1:20" ht="42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40796</v>
      </c>
      <c r="T84" s="10">
        <f t="shared" si="11"/>
        <v>40826</v>
      </c>
    </row>
    <row r="85" spans="1:20" ht="42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42043</v>
      </c>
      <c r="T85" s="10">
        <f t="shared" si="11"/>
        <v>42057</v>
      </c>
    </row>
    <row r="86" spans="1:20" ht="42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40649</v>
      </c>
      <c r="T86" s="10">
        <f t="shared" si="11"/>
        <v>40679</v>
      </c>
    </row>
    <row r="87" spans="1:20" ht="42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</v>
      </c>
      <c r="T87" s="10">
        <f t="shared" si="11"/>
        <v>40809</v>
      </c>
    </row>
    <row r="88" spans="1:20" ht="42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42292</v>
      </c>
      <c r="T88" s="10">
        <f t="shared" si="11"/>
        <v>42366</v>
      </c>
    </row>
    <row r="89" spans="1:20" ht="42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40323</v>
      </c>
      <c r="T89" s="10">
        <f t="shared" si="11"/>
        <v>40332</v>
      </c>
    </row>
    <row r="90" spans="1:20" ht="42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41787</v>
      </c>
      <c r="T90" s="10">
        <f t="shared" si="11"/>
        <v>41813</v>
      </c>
    </row>
    <row r="91" spans="1:20" ht="42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41403</v>
      </c>
      <c r="T91" s="10">
        <f t="shared" si="11"/>
        <v>41428</v>
      </c>
    </row>
    <row r="92" spans="1:20" ht="28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</v>
      </c>
      <c r="T92" s="10">
        <f t="shared" si="11"/>
        <v>40736</v>
      </c>
    </row>
    <row r="93" spans="1:20" ht="42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</v>
      </c>
      <c r="T93" s="10">
        <f t="shared" si="11"/>
        <v>40680</v>
      </c>
    </row>
    <row r="94" spans="1:20" ht="42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</v>
      </c>
      <c r="T94" s="10">
        <f t="shared" si="11"/>
        <v>42767</v>
      </c>
    </row>
    <row r="95" spans="1:20" ht="57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41066</v>
      </c>
      <c r="T95" s="10">
        <f t="shared" si="11"/>
        <v>41094</v>
      </c>
    </row>
    <row r="96" spans="1:20" ht="42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41717</v>
      </c>
      <c r="T96" s="10">
        <f t="shared" si="11"/>
        <v>41737</v>
      </c>
    </row>
    <row r="97" spans="1:20" ht="42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</v>
      </c>
      <c r="T97" s="10">
        <f t="shared" si="11"/>
        <v>40965</v>
      </c>
    </row>
    <row r="98" spans="1:20" ht="42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40325</v>
      </c>
      <c r="T98" s="10">
        <f t="shared" si="11"/>
        <v>40391</v>
      </c>
    </row>
    <row r="99" spans="1:20" ht="42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</v>
      </c>
      <c r="T99" s="10">
        <f t="shared" si="11"/>
        <v>40736</v>
      </c>
    </row>
    <row r="100" spans="1:20" ht="42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41215</v>
      </c>
      <c r="T100" s="10">
        <f t="shared" si="11"/>
        <v>41251</v>
      </c>
    </row>
    <row r="101" spans="1:20" ht="28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41632</v>
      </c>
      <c r="T101" s="10">
        <f t="shared" si="11"/>
        <v>41662</v>
      </c>
    </row>
    <row r="102" spans="1:20" ht="42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41198</v>
      </c>
      <c r="T102" s="10">
        <f t="shared" si="11"/>
        <v>41218</v>
      </c>
    </row>
    <row r="103" spans="1:20" ht="42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41275</v>
      </c>
      <c r="T103" s="10">
        <f t="shared" si="11"/>
        <v>41299</v>
      </c>
    </row>
    <row r="104" spans="1:20" ht="42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</v>
      </c>
      <c r="T104" s="10">
        <f t="shared" si="11"/>
        <v>40535</v>
      </c>
    </row>
    <row r="105" spans="1:20" ht="42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41683</v>
      </c>
      <c r="T105" s="10">
        <f t="shared" si="11"/>
        <v>41706</v>
      </c>
    </row>
    <row r="106" spans="1:20" ht="28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40613</v>
      </c>
      <c r="T106" s="10">
        <f t="shared" si="11"/>
        <v>40636</v>
      </c>
    </row>
    <row r="107" spans="1:20" ht="42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42486</v>
      </c>
      <c r="T107" s="10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40988</v>
      </c>
      <c r="T108" s="10">
        <f t="shared" si="11"/>
        <v>41002</v>
      </c>
    </row>
    <row r="109" spans="1:20" ht="42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40636</v>
      </c>
      <c r="T109" s="10">
        <f t="shared" si="11"/>
        <v>40658</v>
      </c>
    </row>
    <row r="110" spans="1:20" ht="42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41366</v>
      </c>
      <c r="T110" s="10">
        <f t="shared" si="11"/>
        <v>41426</v>
      </c>
    </row>
    <row r="111" spans="1:20" ht="42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</v>
      </c>
      <c r="T111" s="10">
        <f t="shared" si="11"/>
        <v>40600</v>
      </c>
    </row>
    <row r="112" spans="1:20" ht="42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41558</v>
      </c>
      <c r="T112" s="10">
        <f t="shared" si="11"/>
        <v>41592</v>
      </c>
    </row>
    <row r="113" spans="1:20" ht="42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</v>
      </c>
      <c r="T113" s="10">
        <f t="shared" si="11"/>
        <v>42155</v>
      </c>
    </row>
    <row r="114" spans="1:20" ht="42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</v>
      </c>
      <c r="T114" s="10">
        <f t="shared" si="11"/>
        <v>41742</v>
      </c>
    </row>
    <row r="115" spans="1:20" ht="28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40754</v>
      </c>
      <c r="T115" s="10">
        <f t="shared" si="11"/>
        <v>40762</v>
      </c>
    </row>
    <row r="116" spans="1:20" ht="42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</v>
      </c>
      <c r="T116" s="10">
        <f t="shared" si="11"/>
        <v>40921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40919</v>
      </c>
      <c r="T117" s="10">
        <f t="shared" si="11"/>
        <v>40944</v>
      </c>
    </row>
    <row r="118" spans="1:20" ht="42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</v>
      </c>
      <c r="T118" s="10">
        <f t="shared" si="11"/>
        <v>40641</v>
      </c>
    </row>
    <row r="119" spans="1:20" ht="57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40249</v>
      </c>
      <c r="T119" s="10">
        <f t="shared" si="11"/>
        <v>40339</v>
      </c>
    </row>
    <row r="120" spans="1:20" ht="28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</v>
      </c>
      <c r="T120" s="10">
        <f t="shared" si="11"/>
        <v>40753</v>
      </c>
    </row>
    <row r="121" spans="1:20" ht="42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</v>
      </c>
      <c r="T121" s="10">
        <f t="shared" si="11"/>
        <v>40769</v>
      </c>
    </row>
    <row r="122" spans="1:20" ht="42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</v>
      </c>
      <c r="T122" s="10">
        <f t="shared" si="11"/>
        <v>42646</v>
      </c>
    </row>
    <row r="123" spans="1:20" ht="42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42097</v>
      </c>
      <c r="T123" s="10">
        <f t="shared" si="11"/>
        <v>42112</v>
      </c>
    </row>
    <row r="124" spans="1:20" ht="28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</v>
      </c>
      <c r="T124" s="10">
        <f t="shared" si="11"/>
        <v>42653</v>
      </c>
    </row>
    <row r="125" spans="1:20" ht="42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41905</v>
      </c>
      <c r="T125" s="10">
        <f t="shared" si="11"/>
        <v>41941</v>
      </c>
    </row>
    <row r="126" spans="1:20" ht="42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42115</v>
      </c>
      <c r="T126" s="10">
        <f t="shared" si="11"/>
        <v>42140</v>
      </c>
    </row>
    <row r="127" spans="1:20" ht="42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42710</v>
      </c>
      <c r="T127" s="10">
        <f t="shared" si="11"/>
        <v>42770</v>
      </c>
    </row>
    <row r="128" spans="1:20" ht="42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42136</v>
      </c>
      <c r="T128" s="10">
        <f t="shared" si="11"/>
        <v>42166</v>
      </c>
    </row>
    <row r="129" spans="1:20" ht="42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42068</v>
      </c>
      <c r="T129" s="10">
        <f t="shared" si="11"/>
        <v>42098</v>
      </c>
    </row>
    <row r="130" spans="1:20" ht="28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</v>
      </c>
      <c r="T130" s="10">
        <f t="shared" si="11"/>
        <v>42663</v>
      </c>
    </row>
    <row r="131" spans="1:20" ht="42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6" t="e">
        <f t="shared" ref="P131:P194" si="13">ROUND(AVERAGE(E131/L131),2)</f>
        <v>#DIV/0!</v>
      </c>
      <c r="Q131" t="str">
        <f t="shared" ref="Q131:Q194" si="14" xml:space="preserve"> LEFT(N131,FIND("/",N131)-1)</f>
        <v>film &amp; video</v>
      </c>
      <c r="R131" t="str">
        <f t="shared" ref="R131:R194" si="15" xml:space="preserve"> RIGHT(N131,LEN(N131)-FIND("/",N131))</f>
        <v>science fiction</v>
      </c>
      <c r="S131" s="10">
        <f t="shared" ref="S131:S194" si="16">ROUND((((J131/60)/60)/24)+DATE(1970,1,1),0)</f>
        <v>41883</v>
      </c>
      <c r="T131" s="10">
        <f t="shared" ref="T131:T194" si="17">ROUND((((I131/60)/60)/24)+DATE(1970,1,1),0)</f>
        <v>41943</v>
      </c>
    </row>
    <row r="132" spans="1:20" ht="42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41779</v>
      </c>
      <c r="T132" s="10">
        <f t="shared" si="17"/>
        <v>41807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42542</v>
      </c>
      <c r="T133" s="10">
        <f t="shared" si="17"/>
        <v>42557</v>
      </c>
    </row>
    <row r="134" spans="1:20" ht="42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41906</v>
      </c>
      <c r="T134" s="10">
        <f t="shared" si="17"/>
        <v>41951</v>
      </c>
    </row>
    <row r="135" spans="1:20" ht="28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42492</v>
      </c>
      <c r="T135" s="10">
        <f t="shared" si="17"/>
        <v>42522</v>
      </c>
    </row>
    <row r="136" spans="1:20" ht="28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42222</v>
      </c>
      <c r="T136" s="10">
        <f t="shared" si="17"/>
        <v>42252</v>
      </c>
    </row>
    <row r="137" spans="1:20" ht="42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</v>
      </c>
      <c r="T137" s="10">
        <f t="shared" si="17"/>
        <v>41822</v>
      </c>
    </row>
    <row r="138" spans="1:20" ht="42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</v>
      </c>
      <c r="T138" s="10">
        <f t="shared" si="17"/>
        <v>42140</v>
      </c>
    </row>
    <row r="139" spans="1:20" ht="42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42240</v>
      </c>
      <c r="T139" s="10">
        <f t="shared" si="17"/>
        <v>42290</v>
      </c>
    </row>
    <row r="140" spans="1:20" ht="42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</v>
      </c>
      <c r="T140" s="10">
        <f t="shared" si="17"/>
        <v>42217</v>
      </c>
    </row>
    <row r="141" spans="1:20" ht="42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42188</v>
      </c>
      <c r="T141" s="10">
        <f t="shared" si="17"/>
        <v>42198</v>
      </c>
    </row>
    <row r="142" spans="1:20" ht="42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</v>
      </c>
      <c r="T142" s="10">
        <f t="shared" si="17"/>
        <v>42083</v>
      </c>
    </row>
    <row r="143" spans="1:20" ht="42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</v>
      </c>
      <c r="T143" s="10">
        <f t="shared" si="17"/>
        <v>42155</v>
      </c>
    </row>
    <row r="144" spans="1:20" ht="42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41939</v>
      </c>
      <c r="T144" s="10">
        <f t="shared" si="17"/>
        <v>41960</v>
      </c>
    </row>
    <row r="145" spans="1:20" ht="42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</v>
      </c>
      <c r="T145" s="10">
        <f t="shared" si="17"/>
        <v>42616</v>
      </c>
    </row>
    <row r="146" spans="1:20" ht="42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42048</v>
      </c>
      <c r="T146" s="10">
        <f t="shared" si="17"/>
        <v>42108</v>
      </c>
    </row>
    <row r="147" spans="1:20" ht="42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42201</v>
      </c>
      <c r="T147" s="10">
        <f t="shared" si="17"/>
        <v>42228</v>
      </c>
    </row>
    <row r="148" spans="1:20" ht="42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</v>
      </c>
      <c r="T148" s="10">
        <f t="shared" si="17"/>
        <v>42753</v>
      </c>
    </row>
    <row r="149" spans="1:20" ht="28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41970</v>
      </c>
      <c r="T149" s="10">
        <f t="shared" si="17"/>
        <v>42013</v>
      </c>
    </row>
    <row r="150" spans="1:20" ht="42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</v>
      </c>
      <c r="T150" s="10">
        <f t="shared" si="17"/>
        <v>42427</v>
      </c>
    </row>
    <row r="151" spans="1:20" ht="42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</v>
      </c>
      <c r="T151" s="10">
        <f t="shared" si="17"/>
        <v>41998</v>
      </c>
    </row>
    <row r="152" spans="1:20" ht="42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</v>
      </c>
      <c r="T152" s="10">
        <f t="shared" si="17"/>
        <v>42150</v>
      </c>
    </row>
    <row r="153" spans="1:20" ht="42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42114</v>
      </c>
      <c r="T153" s="10">
        <f t="shared" si="17"/>
        <v>42174</v>
      </c>
    </row>
    <row r="154" spans="1:20" ht="28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</v>
      </c>
      <c r="T154" s="10">
        <f t="shared" si="17"/>
        <v>41905</v>
      </c>
    </row>
    <row r="155" spans="1:20" ht="42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41934</v>
      </c>
      <c r="T155" s="10">
        <f t="shared" si="17"/>
        <v>41976</v>
      </c>
    </row>
    <row r="156" spans="1:20" ht="28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42116</v>
      </c>
      <c r="T156" s="10">
        <f t="shared" si="17"/>
        <v>42159</v>
      </c>
    </row>
    <row r="157" spans="1:20" ht="57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42169</v>
      </c>
      <c r="T157" s="10">
        <f t="shared" si="17"/>
        <v>42209</v>
      </c>
    </row>
    <row r="158" spans="1:20" ht="42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</v>
      </c>
      <c r="T158" s="10">
        <f t="shared" si="17"/>
        <v>41854</v>
      </c>
    </row>
    <row r="159" spans="1:20" ht="42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42397</v>
      </c>
      <c r="T159" s="10">
        <f t="shared" si="17"/>
        <v>42427</v>
      </c>
    </row>
    <row r="160" spans="1:20" ht="42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</v>
      </c>
      <c r="T160" s="10">
        <f t="shared" si="17"/>
        <v>41934</v>
      </c>
    </row>
    <row r="161" spans="1:20" ht="42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</v>
      </c>
      <c r="T161" s="10">
        <f t="shared" si="17"/>
        <v>42554</v>
      </c>
    </row>
    <row r="162" spans="1:20" ht="42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42172</v>
      </c>
      <c r="T162" s="10">
        <f t="shared" si="17"/>
        <v>42232</v>
      </c>
    </row>
    <row r="163" spans="1:20" ht="42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41793</v>
      </c>
      <c r="T163" s="10">
        <f t="shared" si="17"/>
        <v>41823</v>
      </c>
    </row>
    <row r="164" spans="1:20" ht="42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</v>
      </c>
      <c r="T164" s="10">
        <f t="shared" si="17"/>
        <v>41868</v>
      </c>
    </row>
    <row r="165" spans="1:20" ht="57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42244</v>
      </c>
      <c r="T165" s="10">
        <f t="shared" si="17"/>
        <v>42278</v>
      </c>
    </row>
    <row r="166" spans="1:20" ht="42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41842</v>
      </c>
      <c r="T166" s="10">
        <f t="shared" si="17"/>
        <v>41902</v>
      </c>
    </row>
    <row r="167" spans="1:20" ht="28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42352</v>
      </c>
      <c r="T167" s="10">
        <f t="shared" si="17"/>
        <v>42382</v>
      </c>
    </row>
    <row r="168" spans="1:20" ht="42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</v>
      </c>
      <c r="T168" s="10">
        <f t="shared" si="17"/>
        <v>42751</v>
      </c>
    </row>
    <row r="169" spans="1:20" ht="42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42161</v>
      </c>
      <c r="T169" s="10">
        <f t="shared" si="17"/>
        <v>42221</v>
      </c>
    </row>
    <row r="170" spans="1:20" ht="42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42053</v>
      </c>
      <c r="T170" s="10">
        <f t="shared" si="17"/>
        <v>42083</v>
      </c>
    </row>
    <row r="171" spans="1:20" ht="42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41901</v>
      </c>
      <c r="T171" s="10">
        <f t="shared" si="17"/>
        <v>41931</v>
      </c>
    </row>
    <row r="172" spans="1:20" ht="42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42217</v>
      </c>
      <c r="T172" s="10">
        <f t="shared" si="17"/>
        <v>42246</v>
      </c>
    </row>
    <row r="173" spans="1:20" ht="42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</v>
      </c>
      <c r="T173" s="10">
        <f t="shared" si="17"/>
        <v>42594</v>
      </c>
    </row>
    <row r="174" spans="1:20" ht="42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</v>
      </c>
      <c r="T174" s="10">
        <f t="shared" si="17"/>
        <v>42082</v>
      </c>
    </row>
    <row r="175" spans="1:20" ht="42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42034</v>
      </c>
      <c r="T175" s="10">
        <f t="shared" si="17"/>
        <v>42064</v>
      </c>
    </row>
    <row r="176" spans="1:20" ht="42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42073</v>
      </c>
      <c r="T176" s="10">
        <f t="shared" si="17"/>
        <v>42133</v>
      </c>
    </row>
    <row r="177" spans="1:20" ht="42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41856</v>
      </c>
      <c r="T177" s="10">
        <f t="shared" si="17"/>
        <v>41881</v>
      </c>
    </row>
    <row r="178" spans="1:20" ht="42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42192</v>
      </c>
      <c r="T178" s="10">
        <f t="shared" si="17"/>
        <v>42222</v>
      </c>
    </row>
    <row r="179" spans="1:20" ht="28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</v>
      </c>
      <c r="T179" s="10">
        <f t="shared" si="17"/>
        <v>42087</v>
      </c>
    </row>
    <row r="180" spans="1:20" ht="28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42305</v>
      </c>
      <c r="T180" s="10">
        <f t="shared" si="17"/>
        <v>42335</v>
      </c>
    </row>
    <row r="181" spans="1:20" ht="28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</v>
      </c>
      <c r="T181" s="10">
        <f t="shared" si="17"/>
        <v>42433</v>
      </c>
    </row>
    <row r="182" spans="1:20" ht="42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42068</v>
      </c>
      <c r="T182" s="10">
        <f t="shared" si="17"/>
        <v>42108</v>
      </c>
    </row>
    <row r="183" spans="1:20" ht="42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42148</v>
      </c>
      <c r="T183" s="10">
        <f t="shared" si="17"/>
        <v>42178</v>
      </c>
    </row>
    <row r="184" spans="1:20" ht="42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</v>
      </c>
      <c r="T184" s="10">
        <f t="shared" si="17"/>
        <v>42742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41940</v>
      </c>
      <c r="T185" s="10">
        <f t="shared" si="17"/>
        <v>41970</v>
      </c>
    </row>
    <row r="186" spans="1:20" ht="42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41826</v>
      </c>
      <c r="T186" s="10">
        <f t="shared" si="17"/>
        <v>41883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42571</v>
      </c>
      <c r="T187" s="10">
        <f t="shared" si="17"/>
        <v>42601</v>
      </c>
    </row>
    <row r="188" spans="1:20" ht="42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42768</v>
      </c>
      <c r="T188" s="10">
        <f t="shared" si="17"/>
        <v>42798</v>
      </c>
    </row>
    <row r="189" spans="1:20" ht="28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</v>
      </c>
      <c r="T189" s="10">
        <f t="shared" si="17"/>
        <v>42206</v>
      </c>
    </row>
    <row r="190" spans="1:20" ht="42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</v>
      </c>
      <c r="T190" s="10">
        <f t="shared" si="17"/>
        <v>41887</v>
      </c>
    </row>
    <row r="191" spans="1:20" ht="42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42557</v>
      </c>
      <c r="T191" s="10">
        <f t="shared" si="17"/>
        <v>42617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42528</v>
      </c>
      <c r="T192" s="10">
        <f t="shared" si="17"/>
        <v>42538</v>
      </c>
    </row>
    <row r="193" spans="1:20" ht="42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</v>
      </c>
      <c r="T193" s="10">
        <f t="shared" si="17"/>
        <v>42279</v>
      </c>
    </row>
    <row r="194" spans="1:20" ht="42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41900</v>
      </c>
      <c r="T194" s="10">
        <f t="shared" si="17"/>
        <v>41930</v>
      </c>
    </row>
    <row r="195" spans="1:20" ht="42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s="6" t="e">
        <f t="shared" ref="P195:P258" si="19">ROUND(AVERAGE(E195/L195),2)</f>
        <v>#DIV/0!</v>
      </c>
      <c r="Q195" t="str">
        <f t="shared" ref="Q195:Q258" si="20" xml:space="preserve"> LEFT(N195,FIND("/",N195)-1)</f>
        <v>film &amp; video</v>
      </c>
      <c r="R195" t="str">
        <f t="shared" ref="R195:R258" si="21" xml:space="preserve"> RIGHT(N195,LEN(N195)-FIND("/",N195))</f>
        <v>drama</v>
      </c>
      <c r="S195" s="10">
        <f t="shared" ref="S195:S258" si="22">ROUND((((J195/60)/60)/24)+DATE(1970,1,1),0)</f>
        <v>41912</v>
      </c>
      <c r="T195" s="10">
        <f t="shared" ref="T195:T258" si="23">ROUND((((I195/60)/60)/24)+DATE(1970,1,1),0)</f>
        <v>41972</v>
      </c>
    </row>
    <row r="196" spans="1:20" ht="42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42376</v>
      </c>
      <c r="T196" s="10">
        <f t="shared" si="23"/>
        <v>42436</v>
      </c>
    </row>
    <row r="197" spans="1:20" ht="42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42136</v>
      </c>
      <c r="T197" s="10">
        <f t="shared" si="23"/>
        <v>42196</v>
      </c>
    </row>
    <row r="198" spans="1:20" ht="42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42260</v>
      </c>
      <c r="T198" s="10">
        <f t="shared" si="23"/>
        <v>42288</v>
      </c>
    </row>
    <row r="199" spans="1:20" ht="42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42742</v>
      </c>
      <c r="T199" s="10">
        <f t="shared" si="23"/>
        <v>42784</v>
      </c>
    </row>
    <row r="200" spans="1:20" ht="42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</v>
      </c>
      <c r="T200" s="10">
        <f t="shared" si="23"/>
        <v>41917</v>
      </c>
    </row>
    <row r="201" spans="1:20" ht="42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</v>
      </c>
      <c r="T201" s="10">
        <f t="shared" si="23"/>
        <v>42614</v>
      </c>
    </row>
    <row r="202" spans="1:20" ht="28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</v>
      </c>
      <c r="T202" s="10">
        <f t="shared" si="23"/>
        <v>41897</v>
      </c>
    </row>
    <row r="203" spans="1:20" ht="42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42024</v>
      </c>
      <c r="T203" s="10">
        <f t="shared" si="23"/>
        <v>42044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42256</v>
      </c>
      <c r="T204" s="10">
        <f t="shared" si="23"/>
        <v>42286</v>
      </c>
    </row>
    <row r="205" spans="1:20" ht="42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41974</v>
      </c>
      <c r="T205" s="10">
        <f t="shared" si="23"/>
        <v>42034</v>
      </c>
    </row>
    <row r="206" spans="1:20" ht="42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42557</v>
      </c>
      <c r="T206" s="10">
        <f t="shared" si="23"/>
        <v>42587</v>
      </c>
    </row>
    <row r="207" spans="1:20" ht="42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42249</v>
      </c>
      <c r="T207" s="10">
        <f t="shared" si="23"/>
        <v>42284</v>
      </c>
    </row>
    <row r="208" spans="1:20" ht="42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</v>
      </c>
      <c r="T208" s="10">
        <f t="shared" si="23"/>
        <v>42588</v>
      </c>
    </row>
    <row r="209" spans="1:20" ht="42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</v>
      </c>
      <c r="T209" s="10">
        <f t="shared" si="23"/>
        <v>42008</v>
      </c>
    </row>
    <row r="210" spans="1:20" ht="42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</v>
      </c>
      <c r="T210" s="10">
        <f t="shared" si="23"/>
        <v>41989</v>
      </c>
    </row>
    <row r="211" spans="1:20" ht="42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42166</v>
      </c>
      <c r="T211" s="10">
        <f t="shared" si="23"/>
        <v>42196</v>
      </c>
    </row>
    <row r="212" spans="1:20" ht="42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</v>
      </c>
      <c r="T212" s="10">
        <f t="shared" si="23"/>
        <v>42278</v>
      </c>
    </row>
    <row r="213" spans="1:20" ht="42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</v>
      </c>
      <c r="T213" s="10">
        <f t="shared" si="23"/>
        <v>42266</v>
      </c>
    </row>
    <row r="214" spans="1:20" ht="28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42417</v>
      </c>
      <c r="T214" s="10">
        <f t="shared" si="23"/>
        <v>42477</v>
      </c>
    </row>
    <row r="215" spans="1:20" ht="42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42203</v>
      </c>
      <c r="T215" s="10">
        <f t="shared" si="23"/>
        <v>42233</v>
      </c>
    </row>
    <row r="216" spans="1:20" ht="42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42010</v>
      </c>
      <c r="T216" s="10">
        <f t="shared" si="23"/>
        <v>42070</v>
      </c>
    </row>
    <row r="217" spans="1:20" ht="42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</v>
      </c>
      <c r="T217" s="10">
        <f t="shared" si="23"/>
        <v>42418</v>
      </c>
    </row>
    <row r="218" spans="1:20" ht="42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42067</v>
      </c>
      <c r="T218" s="10">
        <f t="shared" si="23"/>
        <v>42117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41971</v>
      </c>
      <c r="T219" s="10">
        <f t="shared" si="23"/>
        <v>42002</v>
      </c>
    </row>
    <row r="220" spans="1:20" ht="42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42080</v>
      </c>
      <c r="T220" s="10">
        <f t="shared" si="23"/>
        <v>42140</v>
      </c>
    </row>
    <row r="221" spans="1:20" ht="28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</v>
      </c>
      <c r="T221" s="10">
        <f t="shared" si="23"/>
        <v>42461</v>
      </c>
    </row>
    <row r="222" spans="1:20" ht="42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42196</v>
      </c>
      <c r="T222" s="10">
        <f t="shared" si="23"/>
        <v>42237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42032</v>
      </c>
      <c r="T223" s="10">
        <f t="shared" si="23"/>
        <v>42092</v>
      </c>
    </row>
    <row r="224" spans="1:20" ht="42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42032</v>
      </c>
      <c r="T224" s="10">
        <f t="shared" si="23"/>
        <v>42090</v>
      </c>
    </row>
    <row r="225" spans="1:20" ht="42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</v>
      </c>
      <c r="T225" s="10">
        <f t="shared" si="23"/>
        <v>42512</v>
      </c>
    </row>
    <row r="226" spans="1:20" ht="42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</v>
      </c>
      <c r="T226" s="10">
        <f t="shared" si="23"/>
        <v>42195</v>
      </c>
    </row>
    <row r="227" spans="1:20" ht="42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42439</v>
      </c>
      <c r="T227" s="10">
        <f t="shared" si="23"/>
        <v>42469</v>
      </c>
    </row>
    <row r="228" spans="1:20" ht="42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42107</v>
      </c>
      <c r="T228" s="10">
        <f t="shared" si="23"/>
        <v>42155</v>
      </c>
    </row>
    <row r="229" spans="1:20" ht="42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42165</v>
      </c>
      <c r="T229" s="10">
        <f t="shared" si="23"/>
        <v>42195</v>
      </c>
    </row>
    <row r="230" spans="1:20" ht="28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42097</v>
      </c>
      <c r="T230" s="10">
        <f t="shared" si="23"/>
        <v>42157</v>
      </c>
    </row>
    <row r="231" spans="1:20" ht="42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42384</v>
      </c>
      <c r="T231" s="10">
        <f t="shared" si="23"/>
        <v>42414</v>
      </c>
    </row>
    <row r="232" spans="1:20" ht="42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42130</v>
      </c>
      <c r="T232" s="10">
        <f t="shared" si="23"/>
        <v>42160</v>
      </c>
    </row>
    <row r="233" spans="1:20" ht="42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42342</v>
      </c>
      <c r="T233" s="10">
        <f t="shared" si="23"/>
        <v>42372</v>
      </c>
    </row>
    <row r="234" spans="1:20" ht="42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42033</v>
      </c>
      <c r="T234" s="10">
        <f t="shared" si="23"/>
        <v>42063</v>
      </c>
    </row>
    <row r="235" spans="1:20" ht="42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42613</v>
      </c>
      <c r="T235" s="10">
        <f t="shared" si="23"/>
        <v>42643</v>
      </c>
    </row>
    <row r="236" spans="1:20" ht="42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</v>
      </c>
      <c r="T236" s="10">
        <f t="shared" si="23"/>
        <v>42176</v>
      </c>
    </row>
    <row r="237" spans="1:20" ht="42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42165</v>
      </c>
      <c r="T237" s="10">
        <f t="shared" si="23"/>
        <v>42195</v>
      </c>
    </row>
    <row r="238" spans="1:20" ht="42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</v>
      </c>
      <c r="T238" s="10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42378</v>
      </c>
      <c r="T239" s="10">
        <f t="shared" si="23"/>
        <v>42438</v>
      </c>
    </row>
    <row r="240" spans="1:20" ht="42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42714</v>
      </c>
      <c r="T240" s="10">
        <f t="shared" si="23"/>
        <v>42734</v>
      </c>
    </row>
    <row r="241" spans="1:20" ht="42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</v>
      </c>
      <c r="T241" s="10">
        <f t="shared" si="23"/>
        <v>42317</v>
      </c>
    </row>
    <row r="242" spans="1:20" ht="42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41355</v>
      </c>
      <c r="T242" s="10">
        <f t="shared" si="23"/>
        <v>41400</v>
      </c>
    </row>
    <row r="243" spans="1:20" ht="42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41950</v>
      </c>
      <c r="T243" s="10">
        <f t="shared" si="23"/>
        <v>41995</v>
      </c>
    </row>
    <row r="244" spans="1:20" ht="42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</v>
      </c>
      <c r="T244" s="10">
        <f t="shared" si="23"/>
        <v>40897</v>
      </c>
    </row>
    <row r="245" spans="1:20" ht="42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</v>
      </c>
      <c r="T245" s="10">
        <f t="shared" si="23"/>
        <v>41692</v>
      </c>
    </row>
    <row r="246" spans="1:20" ht="57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</v>
      </c>
      <c r="T246" s="10">
        <f t="shared" si="23"/>
        <v>40253</v>
      </c>
    </row>
    <row r="247" spans="1:20" ht="42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</v>
      </c>
      <c r="T247" s="10">
        <f t="shared" si="23"/>
        <v>41137</v>
      </c>
    </row>
    <row r="248" spans="1:20" ht="42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</v>
      </c>
      <c r="T248" s="10">
        <f t="shared" si="23"/>
        <v>40530</v>
      </c>
    </row>
    <row r="249" spans="1:20" ht="57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40431</v>
      </c>
      <c r="T249" s="10">
        <f t="shared" si="23"/>
        <v>40467</v>
      </c>
    </row>
    <row r="250" spans="1:20" ht="42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40871</v>
      </c>
      <c r="T250" s="10">
        <f t="shared" si="23"/>
        <v>40916</v>
      </c>
    </row>
    <row r="251" spans="1:20" ht="57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40333</v>
      </c>
      <c r="T251" s="10">
        <f t="shared" si="23"/>
        <v>40413</v>
      </c>
    </row>
    <row r="252" spans="1:20" ht="42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41402</v>
      </c>
      <c r="T252" s="10">
        <f t="shared" si="23"/>
        <v>41432</v>
      </c>
    </row>
    <row r="253" spans="1:20" ht="42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41014</v>
      </c>
      <c r="T253" s="10">
        <f t="shared" si="23"/>
        <v>41046</v>
      </c>
    </row>
    <row r="254" spans="1:20" ht="42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40267</v>
      </c>
      <c r="T254" s="10">
        <f t="shared" si="23"/>
        <v>40330</v>
      </c>
    </row>
    <row r="255" spans="1:20" ht="42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40925</v>
      </c>
      <c r="T255" s="10">
        <f t="shared" si="23"/>
        <v>40955</v>
      </c>
    </row>
    <row r="256" spans="1:20" ht="42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42264</v>
      </c>
      <c r="T256" s="10">
        <f t="shared" si="23"/>
        <v>42294</v>
      </c>
    </row>
    <row r="257" spans="1:20" ht="28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40589</v>
      </c>
      <c r="T257" s="10">
        <f t="shared" si="23"/>
        <v>40618</v>
      </c>
    </row>
    <row r="258" spans="1:20" ht="42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41320</v>
      </c>
      <c r="T258" s="10">
        <f t="shared" si="23"/>
        <v>41350</v>
      </c>
    </row>
    <row r="259" spans="1:20" ht="42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 s="6">
        <f t="shared" ref="P259:P322" si="25">ROUND(AVERAGE(E259/L259),2)</f>
        <v>66.7</v>
      </c>
      <c r="Q259" t="str">
        <f t="shared" ref="Q259:Q322" si="26" xml:space="preserve"> LEFT(N259,FIND("/",N259)-1)</f>
        <v>film &amp; video</v>
      </c>
      <c r="R259" t="str">
        <f t="shared" ref="R259:R322" si="27" xml:space="preserve"> RIGHT(N259,LEN(N259)-FIND("/",N259))</f>
        <v>documentary</v>
      </c>
      <c r="S259" s="10">
        <f t="shared" ref="S259:S322" si="28">ROUND((((J259/60)/60)/24)+DATE(1970,1,1),0)</f>
        <v>42480</v>
      </c>
      <c r="T259" s="10">
        <f t="shared" ref="T259:T322" si="29">ROUND((((I259/60)/60)/24)+DATE(1970,1,1),0)</f>
        <v>42510</v>
      </c>
    </row>
    <row r="260" spans="1:20" ht="42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</v>
      </c>
      <c r="T260" s="10">
        <f t="shared" si="29"/>
        <v>40712</v>
      </c>
    </row>
    <row r="261" spans="1:20" ht="42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42073</v>
      </c>
      <c r="T261" s="10">
        <f t="shared" si="29"/>
        <v>42103</v>
      </c>
    </row>
    <row r="262" spans="1:20" ht="42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40331</v>
      </c>
      <c r="T262" s="10">
        <f t="shared" si="29"/>
        <v>40376</v>
      </c>
    </row>
    <row r="263" spans="1:20" ht="28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41018</v>
      </c>
      <c r="T263" s="10">
        <f t="shared" si="29"/>
        <v>41068</v>
      </c>
    </row>
    <row r="264" spans="1:20" ht="28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</v>
      </c>
      <c r="T264" s="10">
        <f t="shared" si="29"/>
        <v>40600</v>
      </c>
    </row>
    <row r="265" spans="1:20" ht="57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41150</v>
      </c>
      <c r="T265" s="10">
        <f t="shared" si="29"/>
        <v>41180</v>
      </c>
    </row>
    <row r="266" spans="1:20" ht="57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41011</v>
      </c>
      <c r="T266" s="10">
        <f t="shared" si="29"/>
        <v>41041</v>
      </c>
    </row>
    <row r="267" spans="1:20" ht="57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</v>
      </c>
      <c r="T267" s="10">
        <f t="shared" si="29"/>
        <v>40309</v>
      </c>
    </row>
    <row r="268" spans="1:20" ht="57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</v>
      </c>
      <c r="T268" s="10">
        <f t="shared" si="29"/>
        <v>40291</v>
      </c>
    </row>
    <row r="269" spans="1:20" ht="42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</v>
      </c>
      <c r="T269" s="10">
        <f t="shared" si="29"/>
        <v>41815</v>
      </c>
    </row>
    <row r="270" spans="1:20" ht="42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</v>
      </c>
      <c r="T270" s="10">
        <f t="shared" si="29"/>
        <v>40854</v>
      </c>
    </row>
    <row r="271" spans="1:20" ht="42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</v>
      </c>
      <c r="T271" s="10">
        <f t="shared" si="29"/>
        <v>42788</v>
      </c>
    </row>
    <row r="272" spans="1:20" ht="42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40638</v>
      </c>
      <c r="T272" s="10">
        <f t="shared" si="29"/>
        <v>40688</v>
      </c>
    </row>
    <row r="273" spans="1:20" ht="42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</v>
      </c>
      <c r="T273" s="10">
        <f t="shared" si="29"/>
        <v>41641</v>
      </c>
    </row>
    <row r="274" spans="1:20" ht="42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40236</v>
      </c>
      <c r="T274" s="10">
        <f t="shared" si="29"/>
        <v>40297</v>
      </c>
    </row>
    <row r="275" spans="1:20" ht="42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</v>
      </c>
      <c r="T275" s="10">
        <f t="shared" si="29"/>
        <v>40727</v>
      </c>
    </row>
    <row r="276" spans="1:20" ht="42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40970</v>
      </c>
      <c r="T276" s="10">
        <f t="shared" si="29"/>
        <v>41004</v>
      </c>
    </row>
    <row r="277" spans="1:20" ht="42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</v>
      </c>
      <c r="T277" s="10">
        <f t="shared" si="29"/>
        <v>41223</v>
      </c>
    </row>
    <row r="278" spans="1:20" ht="42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</v>
      </c>
      <c r="T278" s="10">
        <f t="shared" si="29"/>
        <v>41027</v>
      </c>
    </row>
    <row r="279" spans="1:20" ht="42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42118</v>
      </c>
      <c r="T279" s="10">
        <f t="shared" si="29"/>
        <v>42148</v>
      </c>
    </row>
    <row r="280" spans="1:20" ht="28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</v>
      </c>
      <c r="T280" s="10">
        <f t="shared" si="29"/>
        <v>41194</v>
      </c>
    </row>
    <row r="281" spans="1:20" ht="42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</v>
      </c>
      <c r="T281" s="10">
        <f t="shared" si="29"/>
        <v>42793</v>
      </c>
    </row>
    <row r="282" spans="1:20" ht="42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41745</v>
      </c>
      <c r="T282" s="10">
        <f t="shared" si="29"/>
        <v>41790</v>
      </c>
    </row>
    <row r="283" spans="1:20" ht="42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</v>
      </c>
      <c r="T283" s="10">
        <f t="shared" si="29"/>
        <v>40036</v>
      </c>
    </row>
    <row r="284" spans="1:20" ht="42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40195</v>
      </c>
      <c r="T284" s="10">
        <f t="shared" si="29"/>
        <v>40232</v>
      </c>
    </row>
    <row r="285" spans="1:20" ht="28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40676</v>
      </c>
      <c r="T285" s="10">
        <f t="shared" si="29"/>
        <v>40695</v>
      </c>
    </row>
    <row r="286" spans="1:20" ht="42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40905</v>
      </c>
      <c r="T286" s="10">
        <f t="shared" si="29"/>
        <v>40930</v>
      </c>
    </row>
    <row r="287" spans="1:20" ht="42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41507</v>
      </c>
      <c r="T287" s="10">
        <f t="shared" si="29"/>
        <v>41537</v>
      </c>
    </row>
    <row r="288" spans="1:20" ht="42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41314</v>
      </c>
      <c r="T288" s="10">
        <f t="shared" si="29"/>
        <v>41359</v>
      </c>
    </row>
    <row r="289" spans="1:20" ht="28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</v>
      </c>
      <c r="T289" s="10">
        <f t="shared" si="29"/>
        <v>41215</v>
      </c>
    </row>
    <row r="290" spans="1:20" ht="57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</v>
      </c>
      <c r="T290" s="10">
        <f t="shared" si="29"/>
        <v>41086</v>
      </c>
    </row>
    <row r="291" spans="1:20" ht="42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</v>
      </c>
      <c r="T291" s="10">
        <f t="shared" si="29"/>
        <v>41580</v>
      </c>
    </row>
    <row r="292" spans="1:20" ht="28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</v>
      </c>
      <c r="T292" s="10">
        <f t="shared" si="29"/>
        <v>40576</v>
      </c>
    </row>
    <row r="293" spans="1:20" ht="42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41377</v>
      </c>
      <c r="T293" s="10">
        <f t="shared" si="29"/>
        <v>41395</v>
      </c>
    </row>
    <row r="294" spans="1:20" ht="42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40813</v>
      </c>
      <c r="T294" s="10">
        <f t="shared" si="29"/>
        <v>40845</v>
      </c>
    </row>
    <row r="295" spans="1:20" ht="42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41720</v>
      </c>
      <c r="T295" s="10">
        <f t="shared" si="29"/>
        <v>41750</v>
      </c>
    </row>
    <row r="296" spans="1:20" ht="57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</v>
      </c>
      <c r="T296" s="10">
        <f t="shared" si="29"/>
        <v>40379</v>
      </c>
    </row>
    <row r="297" spans="1:20" ht="42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</v>
      </c>
      <c r="T297" s="10">
        <f t="shared" si="29"/>
        <v>41579</v>
      </c>
    </row>
    <row r="298" spans="1:20" ht="42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</v>
      </c>
      <c r="T298" s="10">
        <f t="shared" si="29"/>
        <v>41159</v>
      </c>
    </row>
    <row r="299" spans="1:20" ht="42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42090</v>
      </c>
      <c r="T299" s="10">
        <f t="shared" si="29"/>
        <v>42125</v>
      </c>
    </row>
    <row r="300" spans="1:20" ht="28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</v>
      </c>
      <c r="T300" s="10">
        <f t="shared" si="29"/>
        <v>41769</v>
      </c>
    </row>
    <row r="301" spans="1:20" ht="42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</v>
      </c>
      <c r="T301" s="10">
        <f t="shared" si="29"/>
        <v>40499</v>
      </c>
    </row>
    <row r="302" spans="1:20" ht="42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40627</v>
      </c>
      <c r="T302" s="10">
        <f t="shared" si="29"/>
        <v>40658</v>
      </c>
    </row>
    <row r="303" spans="1:20" ht="42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41313</v>
      </c>
      <c r="T303" s="10">
        <f t="shared" si="29"/>
        <v>41353</v>
      </c>
    </row>
    <row r="304" spans="1:20" ht="57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40934</v>
      </c>
      <c r="T304" s="10">
        <f t="shared" si="29"/>
        <v>40964</v>
      </c>
    </row>
    <row r="305" spans="1:20" ht="42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</v>
      </c>
      <c r="T305" s="10">
        <f t="shared" si="29"/>
        <v>41062</v>
      </c>
    </row>
    <row r="306" spans="1:20" ht="28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</v>
      </c>
      <c r="T306" s="10">
        <f t="shared" si="29"/>
        <v>41153</v>
      </c>
    </row>
    <row r="307" spans="1:20" ht="42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40949</v>
      </c>
      <c r="T307" s="10">
        <f t="shared" si="29"/>
        <v>40979</v>
      </c>
    </row>
    <row r="308" spans="1:20" ht="28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41334</v>
      </c>
      <c r="T308" s="10">
        <f t="shared" si="29"/>
        <v>41354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41283</v>
      </c>
      <c r="T309" s="10">
        <f t="shared" si="29"/>
        <v>41313</v>
      </c>
    </row>
    <row r="310" spans="1:20" ht="42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40568</v>
      </c>
      <c r="T310" s="10">
        <f t="shared" si="29"/>
        <v>40613</v>
      </c>
    </row>
    <row r="311" spans="1:20" ht="42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41135</v>
      </c>
      <c r="T311" s="10">
        <f t="shared" si="29"/>
        <v>41156</v>
      </c>
    </row>
    <row r="312" spans="1:20" ht="42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</v>
      </c>
      <c r="T312" s="10">
        <f t="shared" si="29"/>
        <v>40836</v>
      </c>
    </row>
    <row r="313" spans="1:20" ht="42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</v>
      </c>
      <c r="T313" s="10">
        <f t="shared" si="29"/>
        <v>40909</v>
      </c>
    </row>
    <row r="314" spans="1:20" ht="42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41349</v>
      </c>
      <c r="T314" s="10">
        <f t="shared" si="29"/>
        <v>41379</v>
      </c>
    </row>
    <row r="315" spans="1:20" ht="57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</v>
      </c>
      <c r="T315" s="10">
        <f t="shared" si="29"/>
        <v>40402</v>
      </c>
    </row>
    <row r="316" spans="1:20" ht="42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41305</v>
      </c>
      <c r="T316" s="10">
        <f t="shared" si="29"/>
        <v>41335</v>
      </c>
    </row>
    <row r="317" spans="1:20" ht="42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41114</v>
      </c>
      <c r="T317" s="10">
        <f t="shared" si="29"/>
        <v>41144</v>
      </c>
    </row>
    <row r="318" spans="1:20" ht="28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41951</v>
      </c>
      <c r="T318" s="10">
        <f t="shared" si="29"/>
        <v>41984</v>
      </c>
    </row>
    <row r="319" spans="1:20" ht="42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41590</v>
      </c>
      <c r="T319" s="10">
        <f t="shared" si="29"/>
        <v>41620</v>
      </c>
    </row>
    <row r="320" spans="1:20" ht="42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</v>
      </c>
      <c r="T320" s="10">
        <f t="shared" si="29"/>
        <v>41360</v>
      </c>
    </row>
    <row r="321" spans="1:20" ht="57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40124</v>
      </c>
      <c r="T321" s="10">
        <f t="shared" si="29"/>
        <v>40211</v>
      </c>
    </row>
    <row r="322" spans="1:20" ht="42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42332</v>
      </c>
      <c r="T322" s="10">
        <f t="shared" si="29"/>
        <v>42361</v>
      </c>
    </row>
    <row r="323" spans="1:20" ht="42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 s="6">
        <f t="shared" ref="P323:P386" si="31">ROUND(AVERAGE(E323/L323),2)</f>
        <v>106.62</v>
      </c>
      <c r="Q323" t="str">
        <f t="shared" ref="Q323:Q386" si="32" xml:space="preserve"> LEFT(N323,FIND("/",N323)-1)</f>
        <v>film &amp; video</v>
      </c>
      <c r="R323" t="str">
        <f t="shared" ref="R323:R386" si="33" xml:space="preserve"> RIGHT(N323,LEN(N323)-FIND("/",N323))</f>
        <v>documentary</v>
      </c>
      <c r="S323" s="10">
        <f t="shared" ref="S323:S386" si="34">ROUND((((J323/60)/60)/24)+DATE(1970,1,1),0)</f>
        <v>42647</v>
      </c>
      <c r="T323" s="10">
        <f t="shared" ref="T323:T386" si="35">ROUND((((I323/60)/60)/24)+DATE(1970,1,1),0)</f>
        <v>42682</v>
      </c>
    </row>
    <row r="324" spans="1:20" ht="42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42474</v>
      </c>
      <c r="T324" s="10">
        <f t="shared" si="35"/>
        <v>42504</v>
      </c>
    </row>
    <row r="325" spans="1:20" ht="42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</v>
      </c>
      <c r="T325" s="10">
        <f t="shared" si="35"/>
        <v>42725</v>
      </c>
    </row>
    <row r="326" spans="1:20" ht="42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42185</v>
      </c>
      <c r="T326" s="10">
        <f t="shared" si="35"/>
        <v>42218</v>
      </c>
    </row>
    <row r="327" spans="1:20" ht="42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</v>
      </c>
      <c r="T327" s="10">
        <f t="shared" si="35"/>
        <v>42724</v>
      </c>
    </row>
    <row r="328" spans="1:20" ht="42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</v>
      </c>
      <c r="T328" s="10">
        <f t="shared" si="35"/>
        <v>42809</v>
      </c>
    </row>
    <row r="329" spans="1:20" ht="42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</v>
      </c>
      <c r="T329" s="10">
        <f t="shared" si="35"/>
        <v>42085</v>
      </c>
    </row>
    <row r="330" spans="1:20" ht="42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42279</v>
      </c>
      <c r="T330" s="10">
        <f t="shared" si="35"/>
        <v>42309</v>
      </c>
    </row>
    <row r="331" spans="1:20" ht="42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</v>
      </c>
      <c r="T331" s="10">
        <f t="shared" si="35"/>
        <v>42315</v>
      </c>
    </row>
    <row r="332" spans="1:20" ht="42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41380</v>
      </c>
      <c r="T332" s="10">
        <f t="shared" si="35"/>
        <v>41411</v>
      </c>
    </row>
    <row r="333" spans="1:20" ht="42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42508</v>
      </c>
      <c r="T333" s="10">
        <f t="shared" si="35"/>
        <v>42539</v>
      </c>
    </row>
    <row r="334" spans="1:20" ht="42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42264</v>
      </c>
      <c r="T334" s="10">
        <f t="shared" si="35"/>
        <v>42305</v>
      </c>
    </row>
    <row r="335" spans="1:20" ht="42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42438</v>
      </c>
      <c r="T335" s="10">
        <f t="shared" si="35"/>
        <v>42468</v>
      </c>
    </row>
    <row r="336" spans="1:20" ht="42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42102</v>
      </c>
      <c r="T336" s="10">
        <f t="shared" si="35"/>
        <v>42140</v>
      </c>
    </row>
    <row r="337" spans="1:20" ht="42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42102</v>
      </c>
      <c r="T337" s="10">
        <f t="shared" si="35"/>
        <v>42133</v>
      </c>
    </row>
    <row r="338" spans="1:20" ht="42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42292</v>
      </c>
      <c r="T338" s="10">
        <f t="shared" si="35"/>
        <v>42322</v>
      </c>
    </row>
    <row r="339" spans="1:20" ht="42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</v>
      </c>
      <c r="T339" s="10">
        <f t="shared" si="35"/>
        <v>42077</v>
      </c>
    </row>
    <row r="340" spans="1:20" ht="42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42560</v>
      </c>
      <c r="T340" s="10">
        <f t="shared" si="35"/>
        <v>42616</v>
      </c>
    </row>
    <row r="341" spans="1:20" ht="42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42094</v>
      </c>
      <c r="T341" s="10">
        <f t="shared" si="35"/>
        <v>42124</v>
      </c>
    </row>
    <row r="342" spans="1:20" ht="42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42773</v>
      </c>
      <c r="T342" s="10">
        <f t="shared" si="35"/>
        <v>42803</v>
      </c>
    </row>
    <row r="343" spans="1:20" ht="42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41895</v>
      </c>
      <c r="T343" s="10">
        <f t="shared" si="35"/>
        <v>41913</v>
      </c>
    </row>
    <row r="344" spans="1:20" ht="28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42460</v>
      </c>
      <c r="T344" s="10">
        <f t="shared" si="35"/>
        <v>42490</v>
      </c>
    </row>
    <row r="345" spans="1:20" ht="42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41927</v>
      </c>
      <c r="T345" s="10">
        <f t="shared" si="35"/>
        <v>41957</v>
      </c>
    </row>
    <row r="346" spans="1:20" ht="42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42112</v>
      </c>
      <c r="T346" s="10">
        <f t="shared" si="35"/>
        <v>42156</v>
      </c>
    </row>
    <row r="347" spans="1:20" ht="42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42115</v>
      </c>
      <c r="T347" s="10">
        <f t="shared" si="35"/>
        <v>42145</v>
      </c>
    </row>
    <row r="348" spans="1:20" ht="42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42262</v>
      </c>
      <c r="T348" s="10">
        <f t="shared" si="35"/>
        <v>42292</v>
      </c>
    </row>
    <row r="349" spans="1:20" ht="42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</v>
      </c>
      <c r="T349" s="10">
        <f t="shared" si="35"/>
        <v>42323</v>
      </c>
    </row>
    <row r="350" spans="1:20" ht="42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42208</v>
      </c>
      <c r="T350" s="10">
        <f t="shared" si="35"/>
        <v>42238</v>
      </c>
    </row>
    <row r="351" spans="1:20" ht="42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</v>
      </c>
      <c r="T351" s="10">
        <f t="shared" si="35"/>
        <v>42790</v>
      </c>
    </row>
    <row r="352" spans="1:20" ht="42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</v>
      </c>
      <c r="T352" s="10">
        <f t="shared" si="35"/>
        <v>42624</v>
      </c>
    </row>
    <row r="353" spans="1:20" ht="42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42428</v>
      </c>
      <c r="T353" s="10">
        <f t="shared" si="35"/>
        <v>42468</v>
      </c>
    </row>
    <row r="354" spans="1:20" ht="42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</v>
      </c>
      <c r="T354" s="10">
        <f t="shared" si="35"/>
        <v>41920</v>
      </c>
    </row>
    <row r="355" spans="1:20" ht="42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42298</v>
      </c>
      <c r="T355" s="10">
        <f t="shared" si="35"/>
        <v>42328</v>
      </c>
    </row>
    <row r="356" spans="1:20" ht="42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42439</v>
      </c>
      <c r="T356" s="10">
        <f t="shared" si="35"/>
        <v>42469</v>
      </c>
    </row>
    <row r="357" spans="1:20" ht="28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</v>
      </c>
      <c r="T357" s="10">
        <f t="shared" si="35"/>
        <v>41974</v>
      </c>
    </row>
    <row r="358" spans="1:20" ht="28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42416</v>
      </c>
      <c r="T358" s="10">
        <f t="shared" si="35"/>
        <v>42446</v>
      </c>
    </row>
    <row r="359" spans="1:20" ht="42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</v>
      </c>
      <c r="T359" s="10">
        <f t="shared" si="35"/>
        <v>42118</v>
      </c>
    </row>
    <row r="360" spans="1:20" ht="42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42508</v>
      </c>
      <c r="T360" s="10">
        <f t="shared" si="35"/>
        <v>42537</v>
      </c>
    </row>
    <row r="361" spans="1:20" ht="42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</v>
      </c>
      <c r="T361" s="10">
        <f t="shared" si="35"/>
        <v>41957</v>
      </c>
    </row>
    <row r="362" spans="1:20" ht="42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42164</v>
      </c>
      <c r="T362" s="10">
        <f t="shared" si="35"/>
        <v>42208</v>
      </c>
    </row>
    <row r="363" spans="1:20" ht="42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</v>
      </c>
      <c r="T363" s="10">
        <f t="shared" si="35"/>
        <v>41966</v>
      </c>
    </row>
    <row r="364" spans="1:20" ht="42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</v>
      </c>
      <c r="T364" s="10">
        <f t="shared" si="35"/>
        <v>41859</v>
      </c>
    </row>
    <row r="365" spans="1:20" ht="42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40256</v>
      </c>
      <c r="T365" s="10">
        <f t="shared" si="35"/>
        <v>40301</v>
      </c>
    </row>
    <row r="366" spans="1:20" ht="42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41781</v>
      </c>
      <c r="T366" s="10">
        <f t="shared" si="35"/>
        <v>41811</v>
      </c>
    </row>
    <row r="367" spans="1:20" ht="42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41669</v>
      </c>
      <c r="T367" s="10">
        <f t="shared" si="35"/>
        <v>41699</v>
      </c>
    </row>
    <row r="368" spans="1:20" ht="42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41020</v>
      </c>
      <c r="T368" s="10">
        <f t="shared" si="35"/>
        <v>41050</v>
      </c>
    </row>
    <row r="369" spans="1:20" ht="42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41356</v>
      </c>
      <c r="T369" s="10">
        <f t="shared" si="35"/>
        <v>41395</v>
      </c>
    </row>
    <row r="370" spans="1:20" ht="42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42044</v>
      </c>
      <c r="T370" s="10">
        <f t="shared" si="35"/>
        <v>42079</v>
      </c>
    </row>
    <row r="371" spans="1:20" ht="42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40894</v>
      </c>
      <c r="T371" s="10">
        <f t="shared" si="35"/>
        <v>40924</v>
      </c>
    </row>
    <row r="372" spans="1:20" ht="42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42712</v>
      </c>
      <c r="T372" s="10">
        <f t="shared" si="35"/>
        <v>42742</v>
      </c>
    </row>
    <row r="373" spans="1:20" ht="42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41262</v>
      </c>
      <c r="T373" s="10">
        <f t="shared" si="35"/>
        <v>41307</v>
      </c>
    </row>
    <row r="374" spans="1:20" ht="28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42426</v>
      </c>
      <c r="T374" s="10">
        <f t="shared" si="35"/>
        <v>42466</v>
      </c>
    </row>
    <row r="375" spans="1:20" ht="42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41079</v>
      </c>
      <c r="T375" s="10">
        <f t="shared" si="35"/>
        <v>41109</v>
      </c>
    </row>
    <row r="376" spans="1:20" ht="42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40758</v>
      </c>
      <c r="T376" s="10">
        <f t="shared" si="35"/>
        <v>40803</v>
      </c>
    </row>
    <row r="377" spans="1:20" ht="42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41658</v>
      </c>
      <c r="T377" s="10">
        <f t="shared" si="35"/>
        <v>41700</v>
      </c>
    </row>
    <row r="378" spans="1:20" ht="42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</v>
      </c>
      <c r="T378" s="10">
        <f t="shared" si="35"/>
        <v>42607</v>
      </c>
    </row>
    <row r="379" spans="1:20" ht="42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</v>
      </c>
      <c r="T379" s="10">
        <f t="shared" si="35"/>
        <v>42322</v>
      </c>
    </row>
    <row r="380" spans="1:20" ht="57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42371</v>
      </c>
      <c r="T380" s="10">
        <f t="shared" si="35"/>
        <v>42395</v>
      </c>
    </row>
    <row r="381" spans="1:20" ht="42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40988</v>
      </c>
      <c r="T381" s="10">
        <f t="shared" si="35"/>
        <v>41033</v>
      </c>
    </row>
    <row r="382" spans="1:20" ht="42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42368</v>
      </c>
      <c r="T382" s="10">
        <f t="shared" si="35"/>
        <v>42393</v>
      </c>
    </row>
    <row r="383" spans="1:20" ht="42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41086</v>
      </c>
      <c r="T383" s="10">
        <f t="shared" si="35"/>
        <v>41120</v>
      </c>
    </row>
    <row r="384" spans="1:20" ht="57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41145</v>
      </c>
      <c r="T384" s="10">
        <f t="shared" si="35"/>
        <v>41159</v>
      </c>
    </row>
    <row r="385" spans="1:20" ht="42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</v>
      </c>
      <c r="T385" s="10">
        <f t="shared" si="35"/>
        <v>41778</v>
      </c>
    </row>
    <row r="386" spans="1:20" ht="42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41981</v>
      </c>
      <c r="T386" s="10">
        <f t="shared" si="35"/>
        <v>42011</v>
      </c>
    </row>
    <row r="387" spans="1:20" ht="42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 s="6">
        <f t="shared" ref="P387:P450" si="37">ROUND(AVERAGE(E387/L387),2)</f>
        <v>111.8</v>
      </c>
      <c r="Q387" t="str">
        <f t="shared" ref="Q387:Q450" si="38" xml:space="preserve"> LEFT(N387,FIND("/",N387)-1)</f>
        <v>film &amp; video</v>
      </c>
      <c r="R387" t="str">
        <f t="shared" ref="R387:R450" si="39" xml:space="preserve"> RIGHT(N387,LEN(N387)-FIND("/",N387))</f>
        <v>documentary</v>
      </c>
      <c r="S387" s="10">
        <f t="shared" ref="S387:S450" si="40">ROUND((((J387/60)/60)/24)+DATE(1970,1,1),0)</f>
        <v>41935</v>
      </c>
      <c r="T387" s="10">
        <f t="shared" ref="T387:T450" si="41">ROUND((((I387/60)/60)/24)+DATE(1970,1,1),0)</f>
        <v>41965</v>
      </c>
    </row>
    <row r="388" spans="1:20" ht="42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42212</v>
      </c>
      <c r="T388" s="10">
        <f t="shared" si="41"/>
        <v>42227</v>
      </c>
    </row>
    <row r="389" spans="1:20" ht="42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42201</v>
      </c>
      <c r="T389" s="10">
        <f t="shared" si="41"/>
        <v>42231</v>
      </c>
    </row>
    <row r="390" spans="1:20" ht="42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</v>
      </c>
      <c r="T390" s="10">
        <f t="shared" si="41"/>
        <v>42579</v>
      </c>
    </row>
    <row r="391" spans="1:20" ht="42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</v>
      </c>
      <c r="T391" s="10">
        <f t="shared" si="41"/>
        <v>41706</v>
      </c>
    </row>
    <row r="392" spans="1:20" ht="42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</v>
      </c>
      <c r="T392" s="10">
        <f t="shared" si="41"/>
        <v>42132</v>
      </c>
    </row>
    <row r="393" spans="1:20" ht="42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</v>
      </c>
      <c r="T393" s="10">
        <f t="shared" si="41"/>
        <v>40895</v>
      </c>
    </row>
    <row r="394" spans="1:20" ht="42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40764</v>
      </c>
      <c r="T394" s="10">
        <f t="shared" si="41"/>
        <v>40794</v>
      </c>
    </row>
    <row r="395" spans="1:20" ht="28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41527</v>
      </c>
      <c r="T395" s="10">
        <f t="shared" si="41"/>
        <v>41558</v>
      </c>
    </row>
    <row r="396" spans="1:20" ht="42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42418</v>
      </c>
      <c r="T396" s="10">
        <f t="shared" si="41"/>
        <v>42478</v>
      </c>
    </row>
    <row r="397" spans="1:20" ht="42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40991</v>
      </c>
      <c r="T397" s="10">
        <f t="shared" si="41"/>
        <v>41027</v>
      </c>
    </row>
    <row r="398" spans="1:20" ht="42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41083</v>
      </c>
      <c r="T398" s="10">
        <f t="shared" si="41"/>
        <v>41098</v>
      </c>
    </row>
    <row r="399" spans="1:20" ht="57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40380</v>
      </c>
      <c r="T399" s="10">
        <f t="shared" si="41"/>
        <v>40422</v>
      </c>
    </row>
    <row r="400" spans="1:20" ht="42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42079</v>
      </c>
      <c r="T400" s="10">
        <f t="shared" si="41"/>
        <v>42124</v>
      </c>
    </row>
    <row r="401" spans="1:20" ht="42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42688</v>
      </c>
      <c r="T401" s="10">
        <f t="shared" si="41"/>
        <v>42719</v>
      </c>
    </row>
    <row r="402" spans="1:20" ht="42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41746</v>
      </c>
      <c r="T402" s="10">
        <f t="shared" si="41"/>
        <v>41776</v>
      </c>
    </row>
    <row r="403" spans="1:20" ht="42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40733</v>
      </c>
      <c r="T403" s="10">
        <f t="shared" si="41"/>
        <v>40763</v>
      </c>
    </row>
    <row r="404" spans="1:20" ht="42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42293</v>
      </c>
      <c r="T404" s="10">
        <f t="shared" si="41"/>
        <v>42314</v>
      </c>
    </row>
    <row r="405" spans="1:20" ht="42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</v>
      </c>
      <c r="T405" s="10">
        <f t="shared" si="41"/>
        <v>40765</v>
      </c>
    </row>
    <row r="406" spans="1:20" ht="42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41647</v>
      </c>
      <c r="T406" s="10">
        <f t="shared" si="41"/>
        <v>41676</v>
      </c>
    </row>
    <row r="407" spans="1:20" ht="28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</v>
      </c>
      <c r="T407" s="10">
        <f t="shared" si="41"/>
        <v>41704</v>
      </c>
    </row>
    <row r="408" spans="1:20" ht="42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</v>
      </c>
      <c r="T408" s="10">
        <f t="shared" si="41"/>
        <v>40672</v>
      </c>
    </row>
    <row r="409" spans="1:20" ht="42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40807</v>
      </c>
      <c r="T409" s="10">
        <f t="shared" si="41"/>
        <v>40867</v>
      </c>
    </row>
    <row r="410" spans="1:20" ht="42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41544</v>
      </c>
      <c r="T410" s="10">
        <f t="shared" si="41"/>
        <v>41584</v>
      </c>
    </row>
    <row r="411" spans="1:20" ht="42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42544</v>
      </c>
      <c r="T411" s="10">
        <f t="shared" si="41"/>
        <v>42574</v>
      </c>
    </row>
    <row r="412" spans="1:20" ht="42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42114</v>
      </c>
      <c r="T412" s="10">
        <f t="shared" si="41"/>
        <v>42174</v>
      </c>
    </row>
    <row r="413" spans="1:20" ht="42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</v>
      </c>
      <c r="T413" s="10">
        <f t="shared" si="41"/>
        <v>41630</v>
      </c>
    </row>
    <row r="414" spans="1:20" ht="42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41100</v>
      </c>
      <c r="T414" s="10">
        <f t="shared" si="41"/>
        <v>41116</v>
      </c>
    </row>
    <row r="415" spans="1:20" ht="42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41080</v>
      </c>
      <c r="T415" s="10">
        <f t="shared" si="41"/>
        <v>41110</v>
      </c>
    </row>
    <row r="416" spans="1:20" ht="42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</v>
      </c>
      <c r="T416" s="10">
        <f t="shared" si="41"/>
        <v>41559</v>
      </c>
    </row>
    <row r="417" spans="1:20" ht="57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41905</v>
      </c>
      <c r="T417" s="10">
        <f t="shared" si="41"/>
        <v>41930</v>
      </c>
    </row>
    <row r="418" spans="1:20" ht="42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</v>
      </c>
      <c r="T418" s="10">
        <f t="shared" si="41"/>
        <v>41678</v>
      </c>
    </row>
    <row r="419" spans="1:20" ht="42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41361</v>
      </c>
      <c r="T419" s="10">
        <f t="shared" si="41"/>
        <v>41372</v>
      </c>
    </row>
    <row r="420" spans="1:20" ht="42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</v>
      </c>
      <c r="T420" s="10">
        <f t="shared" si="41"/>
        <v>42208</v>
      </c>
    </row>
    <row r="421" spans="1:20" ht="42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41395</v>
      </c>
      <c r="T421" s="10">
        <f t="shared" si="41"/>
        <v>41455</v>
      </c>
    </row>
    <row r="422" spans="1:20" ht="42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</v>
      </c>
      <c r="T422" s="10">
        <f t="shared" si="41"/>
        <v>41712</v>
      </c>
    </row>
    <row r="423" spans="1:20" ht="42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</v>
      </c>
      <c r="T423" s="10">
        <f t="shared" si="41"/>
        <v>42237</v>
      </c>
    </row>
    <row r="424" spans="1:20" ht="42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</v>
      </c>
      <c r="T424" s="10">
        <f t="shared" si="41"/>
        <v>41893</v>
      </c>
    </row>
    <row r="425" spans="1:20" ht="42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41401</v>
      </c>
      <c r="T425" s="10">
        <f t="shared" si="41"/>
        <v>41431</v>
      </c>
    </row>
    <row r="426" spans="1:20" ht="42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</v>
      </c>
      <c r="T426" s="10">
        <f t="shared" si="41"/>
        <v>40994</v>
      </c>
    </row>
    <row r="427" spans="1:20" ht="42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42276</v>
      </c>
      <c r="T427" s="10">
        <f t="shared" si="41"/>
        <v>42336</v>
      </c>
    </row>
    <row r="428" spans="1:20" ht="42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42401</v>
      </c>
      <c r="T428" s="10">
        <f t="shared" si="41"/>
        <v>42431</v>
      </c>
    </row>
    <row r="429" spans="1:20" ht="42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42286</v>
      </c>
      <c r="T429" s="10">
        <f t="shared" si="41"/>
        <v>42300</v>
      </c>
    </row>
    <row r="430" spans="1:20" ht="28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41779</v>
      </c>
      <c r="T430" s="10">
        <f t="shared" si="41"/>
        <v>41807</v>
      </c>
    </row>
    <row r="431" spans="1:20" ht="57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40071</v>
      </c>
      <c r="T431" s="10">
        <f t="shared" si="41"/>
        <v>40144</v>
      </c>
    </row>
    <row r="432" spans="1:20" ht="42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</v>
      </c>
      <c r="T432" s="10">
        <f t="shared" si="41"/>
        <v>41528</v>
      </c>
    </row>
    <row r="433" spans="1:20" ht="42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42527</v>
      </c>
      <c r="T433" s="10">
        <f t="shared" si="41"/>
        <v>42557</v>
      </c>
    </row>
    <row r="434" spans="1:20" ht="42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42239</v>
      </c>
      <c r="T434" s="10">
        <f t="shared" si="41"/>
        <v>42299</v>
      </c>
    </row>
    <row r="435" spans="1:20" ht="57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42229</v>
      </c>
      <c r="T435" s="10">
        <f t="shared" si="41"/>
        <v>42289</v>
      </c>
    </row>
    <row r="436" spans="1:20" ht="42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41577</v>
      </c>
      <c r="T436" s="10">
        <f t="shared" si="41"/>
        <v>41610</v>
      </c>
    </row>
    <row r="437" spans="1:20" ht="42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41501</v>
      </c>
      <c r="T437" s="10">
        <f t="shared" si="41"/>
        <v>41531</v>
      </c>
    </row>
    <row r="438" spans="1:20" ht="42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</v>
      </c>
      <c r="T438" s="10">
        <f t="shared" si="41"/>
        <v>41486</v>
      </c>
    </row>
    <row r="439" spans="1:20" ht="42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</v>
      </c>
      <c r="T439" s="10">
        <f t="shared" si="41"/>
        <v>42651</v>
      </c>
    </row>
    <row r="440" spans="1:20" ht="42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</v>
      </c>
      <c r="T440" s="10">
        <f t="shared" si="41"/>
        <v>42326</v>
      </c>
    </row>
    <row r="441" spans="1:20" ht="42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41920</v>
      </c>
      <c r="T441" s="10">
        <f t="shared" si="41"/>
        <v>41930</v>
      </c>
    </row>
    <row r="442" spans="1:20" ht="42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42424</v>
      </c>
      <c r="T442" s="10">
        <f t="shared" si="41"/>
        <v>42454</v>
      </c>
    </row>
    <row r="443" spans="1:20" ht="42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41551</v>
      </c>
      <c r="T443" s="10">
        <f t="shared" si="41"/>
        <v>41581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42025</v>
      </c>
      <c r="T444" s="10">
        <f t="shared" si="41"/>
        <v>42055</v>
      </c>
    </row>
    <row r="445" spans="1:20" ht="42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</v>
      </c>
      <c r="T445" s="10">
        <f t="shared" si="41"/>
        <v>41680</v>
      </c>
    </row>
    <row r="446" spans="1:20" ht="42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40895</v>
      </c>
      <c r="T446" s="10">
        <f t="shared" si="41"/>
        <v>40955</v>
      </c>
    </row>
    <row r="447" spans="1:20" ht="42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</v>
      </c>
      <c r="T447" s="10">
        <f t="shared" si="41"/>
        <v>42145</v>
      </c>
    </row>
    <row r="448" spans="1:20" ht="42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</v>
      </c>
      <c r="T448" s="10">
        <f t="shared" si="41"/>
        <v>42067</v>
      </c>
    </row>
    <row r="449" spans="1:20" ht="42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41332</v>
      </c>
      <c r="T449" s="10">
        <f t="shared" si="41"/>
        <v>41357</v>
      </c>
    </row>
    <row r="450" spans="1:20" ht="42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41754</v>
      </c>
      <c r="T450" s="10">
        <f t="shared" si="41"/>
        <v>41774</v>
      </c>
    </row>
    <row r="451" spans="1:20" ht="42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 s="6">
        <f t="shared" ref="P451:P514" si="43">ROUND(AVERAGE(E451/L451),2)</f>
        <v>9</v>
      </c>
      <c r="Q451" t="str">
        <f t="shared" ref="Q451:Q514" si="44" xml:space="preserve"> LEFT(N451,FIND("/",N451)-1)</f>
        <v>film &amp; video</v>
      </c>
      <c r="R451" t="str">
        <f t="shared" ref="R451:R514" si="45" xml:space="preserve"> RIGHT(N451,LEN(N451)-FIND("/",N451))</f>
        <v>animation</v>
      </c>
      <c r="S451" s="10">
        <f t="shared" ref="S451:S514" si="46">ROUND((((J451/60)/60)/24)+DATE(1970,1,1),0)</f>
        <v>41535</v>
      </c>
      <c r="T451" s="10">
        <f t="shared" ref="T451:T514" si="47">ROUND((((I451/60)/60)/24)+DATE(1970,1,1),0)</f>
        <v>41565</v>
      </c>
    </row>
    <row r="452" spans="1:20" ht="42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41655</v>
      </c>
      <c r="T452" s="10">
        <f t="shared" si="47"/>
        <v>41685</v>
      </c>
    </row>
    <row r="453" spans="1:20" ht="42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41635</v>
      </c>
      <c r="T453" s="10">
        <f t="shared" si="47"/>
        <v>41665</v>
      </c>
    </row>
    <row r="454" spans="1:20" ht="28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42108</v>
      </c>
      <c r="T454" s="10">
        <f t="shared" si="47"/>
        <v>42138</v>
      </c>
    </row>
    <row r="455" spans="1:20" ht="42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42039</v>
      </c>
      <c r="T455" s="10">
        <f t="shared" si="47"/>
        <v>42055</v>
      </c>
    </row>
    <row r="456" spans="1:20" ht="42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41939</v>
      </c>
      <c r="T456" s="10">
        <f t="shared" si="47"/>
        <v>41970</v>
      </c>
    </row>
    <row r="457" spans="1:20" ht="42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</v>
      </c>
      <c r="T457" s="10">
        <f t="shared" si="47"/>
        <v>41016</v>
      </c>
    </row>
    <row r="458" spans="1:20" ht="42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41548</v>
      </c>
      <c r="T458" s="10">
        <f t="shared" si="47"/>
        <v>41569</v>
      </c>
    </row>
    <row r="459" spans="1:20" ht="42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41838</v>
      </c>
      <c r="T459" s="10">
        <f t="shared" si="47"/>
        <v>41868</v>
      </c>
    </row>
    <row r="460" spans="1:20" ht="42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41379</v>
      </c>
      <c r="T460" s="10">
        <f t="shared" si="47"/>
        <v>41409</v>
      </c>
    </row>
    <row r="461" spans="1:20" ht="42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40801</v>
      </c>
      <c r="T461" s="10">
        <f t="shared" si="47"/>
        <v>40861</v>
      </c>
    </row>
    <row r="462" spans="1:20" ht="28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41760</v>
      </c>
      <c r="T462" s="10">
        <f t="shared" si="47"/>
        <v>41791</v>
      </c>
    </row>
    <row r="463" spans="1:20" ht="42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41408</v>
      </c>
      <c r="T463" s="10">
        <f t="shared" si="47"/>
        <v>41428</v>
      </c>
    </row>
    <row r="464" spans="1:20" ht="42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</v>
      </c>
      <c r="T464" s="10">
        <f t="shared" si="47"/>
        <v>40765</v>
      </c>
    </row>
    <row r="465" spans="1:20" ht="42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40751</v>
      </c>
      <c r="T465" s="10">
        <f t="shared" si="47"/>
        <v>40811</v>
      </c>
    </row>
    <row r="466" spans="1:20" ht="28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42489</v>
      </c>
      <c r="T466" s="10">
        <f t="shared" si="47"/>
        <v>42509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</v>
      </c>
      <c r="T467" s="10">
        <f t="shared" si="47"/>
        <v>41817</v>
      </c>
    </row>
    <row r="468" spans="1:20" ht="42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41130</v>
      </c>
      <c r="T468" s="10">
        <f t="shared" si="47"/>
        <v>41160</v>
      </c>
    </row>
    <row r="469" spans="1:20" ht="42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41136</v>
      </c>
      <c r="T469" s="10">
        <f t="shared" si="47"/>
        <v>41181</v>
      </c>
    </row>
    <row r="470" spans="1:20" ht="42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</v>
      </c>
      <c r="T470" s="10">
        <f t="shared" si="47"/>
        <v>41101</v>
      </c>
    </row>
    <row r="471" spans="1:20" ht="28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41828</v>
      </c>
      <c r="T471" s="10">
        <f t="shared" si="47"/>
        <v>41888</v>
      </c>
    </row>
    <row r="472" spans="1:20" ht="42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</v>
      </c>
      <c r="T472" s="10">
        <f t="shared" si="47"/>
        <v>41655</v>
      </c>
    </row>
    <row r="473" spans="1:20" ht="57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41704</v>
      </c>
      <c r="T473" s="10">
        <f t="shared" si="47"/>
        <v>41749</v>
      </c>
    </row>
    <row r="474" spans="1:20" ht="42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41845</v>
      </c>
      <c r="T474" s="10">
        <f t="shared" si="47"/>
        <v>41875</v>
      </c>
    </row>
    <row r="475" spans="1:20" ht="42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41870</v>
      </c>
      <c r="T475" s="10">
        <f t="shared" si="47"/>
        <v>41900</v>
      </c>
    </row>
    <row r="476" spans="1:20" ht="42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</v>
      </c>
      <c r="T476" s="10">
        <f t="shared" si="47"/>
        <v>42783</v>
      </c>
    </row>
    <row r="477" spans="1:20" ht="42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</v>
      </c>
      <c r="T477" s="10">
        <f t="shared" si="47"/>
        <v>42130</v>
      </c>
    </row>
    <row r="478" spans="1:20" ht="28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41758</v>
      </c>
      <c r="T478" s="10">
        <f t="shared" si="47"/>
        <v>41793</v>
      </c>
    </row>
    <row r="479" spans="1:20" ht="42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40988</v>
      </c>
      <c r="T479" s="10">
        <f t="shared" si="47"/>
        <v>41048</v>
      </c>
    </row>
    <row r="480" spans="1:20" ht="42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42066</v>
      </c>
      <c r="T480" s="10">
        <f t="shared" si="47"/>
        <v>42096</v>
      </c>
    </row>
    <row r="481" spans="1:20" ht="42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</v>
      </c>
      <c r="T481" s="10">
        <f t="shared" si="47"/>
        <v>41964</v>
      </c>
    </row>
    <row r="482" spans="1:20" ht="42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41466</v>
      </c>
      <c r="T482" s="10">
        <f t="shared" si="47"/>
        <v>41496</v>
      </c>
    </row>
    <row r="483" spans="1:20" ht="42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41163</v>
      </c>
      <c r="T483" s="10">
        <f t="shared" si="47"/>
        <v>41193</v>
      </c>
    </row>
    <row r="484" spans="1:20" ht="42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42448</v>
      </c>
      <c r="T484" s="10">
        <f t="shared" si="47"/>
        <v>42475</v>
      </c>
    </row>
    <row r="485" spans="1:20" ht="42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</v>
      </c>
      <c r="T485" s="10">
        <f t="shared" si="47"/>
        <v>41303</v>
      </c>
    </row>
    <row r="486" spans="1:20" ht="57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42273</v>
      </c>
      <c r="T486" s="10">
        <f t="shared" si="47"/>
        <v>42314</v>
      </c>
    </row>
    <row r="487" spans="1:20" ht="28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41382</v>
      </c>
      <c r="T487" s="10">
        <f t="shared" si="47"/>
        <v>41412</v>
      </c>
    </row>
    <row r="488" spans="1:20" ht="42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41762</v>
      </c>
      <c r="T488" s="10">
        <f t="shared" si="47"/>
        <v>41792</v>
      </c>
    </row>
    <row r="489" spans="1:20" ht="42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42670</v>
      </c>
      <c r="T489" s="10">
        <f t="shared" si="47"/>
        <v>42730</v>
      </c>
    </row>
    <row r="490" spans="1:20" ht="42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</v>
      </c>
      <c r="T490" s="10">
        <f t="shared" si="47"/>
        <v>42744</v>
      </c>
    </row>
    <row r="491" spans="1:20" ht="42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</v>
      </c>
      <c r="T491" s="10">
        <f t="shared" si="47"/>
        <v>40913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41114</v>
      </c>
      <c r="T492" s="10">
        <f t="shared" si="47"/>
        <v>41144</v>
      </c>
    </row>
    <row r="493" spans="1:20" ht="42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42367</v>
      </c>
      <c r="T493" s="10">
        <f t="shared" si="47"/>
        <v>42397</v>
      </c>
    </row>
    <row r="494" spans="1:20" ht="42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</v>
      </c>
      <c r="T494" s="10">
        <f t="shared" si="47"/>
        <v>42656</v>
      </c>
    </row>
    <row r="495" spans="1:20" ht="42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42115</v>
      </c>
      <c r="T495" s="10">
        <f t="shared" si="47"/>
        <v>42145</v>
      </c>
    </row>
    <row r="496" spans="1:20" ht="42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41800</v>
      </c>
      <c r="T496" s="10">
        <f t="shared" si="47"/>
        <v>41823</v>
      </c>
    </row>
    <row r="497" spans="1:20" ht="42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42172</v>
      </c>
      <c r="T497" s="10">
        <f t="shared" si="47"/>
        <v>42202</v>
      </c>
    </row>
    <row r="498" spans="1:20" ht="28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41621</v>
      </c>
      <c r="T498" s="10">
        <f t="shared" si="47"/>
        <v>41681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</v>
      </c>
      <c r="T499" s="10">
        <f t="shared" si="47"/>
        <v>41998</v>
      </c>
    </row>
    <row r="500" spans="1:20" ht="42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40859</v>
      </c>
      <c r="T500" s="10">
        <f t="shared" si="47"/>
        <v>40901</v>
      </c>
    </row>
    <row r="501" spans="1:20" ht="57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40044</v>
      </c>
      <c r="T501" s="10">
        <f t="shared" si="47"/>
        <v>40099</v>
      </c>
    </row>
    <row r="502" spans="1:20" ht="57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40248</v>
      </c>
      <c r="T502" s="10">
        <f t="shared" si="47"/>
        <v>40307</v>
      </c>
    </row>
    <row r="503" spans="1:20" ht="42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</v>
      </c>
      <c r="T503" s="10">
        <f t="shared" si="47"/>
        <v>40733</v>
      </c>
    </row>
    <row r="504" spans="1:20" ht="42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40957</v>
      </c>
      <c r="T504" s="10">
        <f t="shared" si="47"/>
        <v>40987</v>
      </c>
    </row>
    <row r="505" spans="1:20" ht="42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41992</v>
      </c>
      <c r="T505" s="10">
        <f t="shared" si="47"/>
        <v>42022</v>
      </c>
    </row>
    <row r="506" spans="1:20" ht="42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40950</v>
      </c>
      <c r="T506" s="10">
        <f t="shared" si="47"/>
        <v>41010</v>
      </c>
    </row>
    <row r="507" spans="1:20" ht="42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</v>
      </c>
      <c r="T507" s="10">
        <f t="shared" si="47"/>
        <v>42363</v>
      </c>
    </row>
    <row r="508" spans="1:20" ht="42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41467</v>
      </c>
      <c r="T508" s="10">
        <f t="shared" si="47"/>
        <v>41497</v>
      </c>
    </row>
    <row r="509" spans="1:20" ht="42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41157</v>
      </c>
      <c r="T509" s="10">
        <f t="shared" si="47"/>
        <v>41202</v>
      </c>
    </row>
    <row r="510" spans="1:20" ht="57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</v>
      </c>
      <c r="T510" s="10">
        <f t="shared" si="47"/>
        <v>41055</v>
      </c>
    </row>
    <row r="511" spans="1:20" ht="42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42154</v>
      </c>
      <c r="T511" s="10">
        <f t="shared" si="47"/>
        <v>42184</v>
      </c>
    </row>
    <row r="512" spans="1:20" ht="42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</v>
      </c>
      <c r="T512" s="10">
        <f t="shared" si="47"/>
        <v>42430</v>
      </c>
    </row>
    <row r="513" spans="1:20" ht="42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</v>
      </c>
      <c r="T513" s="10">
        <f t="shared" si="47"/>
        <v>41370</v>
      </c>
    </row>
    <row r="514" spans="1:20" ht="42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42650</v>
      </c>
      <c r="T514" s="10">
        <f t="shared" si="47"/>
        <v>42695</v>
      </c>
    </row>
    <row r="515" spans="1:20" ht="28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 s="6">
        <f t="shared" ref="P515:P578" si="49">ROUND(AVERAGE(E515/L515),2)</f>
        <v>102.38</v>
      </c>
      <c r="Q515" t="str">
        <f t="shared" ref="Q515:Q578" si="50" xml:space="preserve"> LEFT(N515,FIND("/",N515)-1)</f>
        <v>film &amp; video</v>
      </c>
      <c r="R515" t="str">
        <f t="shared" ref="R515:R578" si="51" xml:space="preserve"> RIGHT(N515,LEN(N515)-FIND("/",N515))</f>
        <v>animation</v>
      </c>
      <c r="S515" s="10">
        <f t="shared" ref="S515:S578" si="52">ROUND((((J515/60)/60)/24)+DATE(1970,1,1),0)</f>
        <v>42553</v>
      </c>
      <c r="T515" s="10">
        <f t="shared" ref="T515:T578" si="53">ROUND((((I515/60)/60)/24)+DATE(1970,1,1),0)</f>
        <v>42597</v>
      </c>
    </row>
    <row r="516" spans="1:20" ht="42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41831</v>
      </c>
      <c r="T516" s="10">
        <f t="shared" si="53"/>
        <v>41861</v>
      </c>
    </row>
    <row r="517" spans="1:20" ht="42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</v>
      </c>
      <c r="T517" s="10">
        <f t="shared" si="53"/>
        <v>42367</v>
      </c>
    </row>
    <row r="518" spans="1:20" ht="28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42092</v>
      </c>
      <c r="T518" s="10">
        <f t="shared" si="53"/>
        <v>42152</v>
      </c>
    </row>
    <row r="519" spans="1:20" ht="42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42739</v>
      </c>
      <c r="T519" s="10">
        <f t="shared" si="53"/>
        <v>42769</v>
      </c>
    </row>
    <row r="520" spans="1:20" ht="42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42224</v>
      </c>
      <c r="T520" s="10">
        <f t="shared" si="53"/>
        <v>42254</v>
      </c>
    </row>
    <row r="521" spans="1:20" ht="42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</v>
      </c>
      <c r="T521" s="10">
        <f t="shared" si="53"/>
        <v>41248</v>
      </c>
    </row>
    <row r="522" spans="1:20" ht="42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42319</v>
      </c>
      <c r="T522" s="10">
        <f t="shared" si="53"/>
        <v>42349</v>
      </c>
    </row>
    <row r="523" spans="1:20" ht="42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</v>
      </c>
      <c r="T523" s="10">
        <f t="shared" si="53"/>
        <v>42675</v>
      </c>
    </row>
    <row r="524" spans="1:20" ht="42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</v>
      </c>
      <c r="T524" s="10">
        <f t="shared" si="53"/>
        <v>42450</v>
      </c>
    </row>
    <row r="525" spans="1:20" ht="42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</v>
      </c>
      <c r="T525" s="10">
        <f t="shared" si="53"/>
        <v>42268</v>
      </c>
    </row>
    <row r="526" spans="1:20" ht="42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42493</v>
      </c>
      <c r="T526" s="10">
        <f t="shared" si="53"/>
        <v>42523</v>
      </c>
    </row>
    <row r="527" spans="1:20" ht="57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</v>
      </c>
      <c r="T527" s="10">
        <f t="shared" si="53"/>
        <v>41895</v>
      </c>
    </row>
    <row r="528" spans="1:20" ht="42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42193</v>
      </c>
      <c r="T528" s="10">
        <f t="shared" si="53"/>
        <v>42224</v>
      </c>
    </row>
    <row r="529" spans="1:20" ht="57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</v>
      </c>
      <c r="T529" s="10">
        <f t="shared" si="53"/>
        <v>42784</v>
      </c>
    </row>
    <row r="530" spans="1:20" ht="28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42156</v>
      </c>
      <c r="T530" s="10">
        <f t="shared" si="53"/>
        <v>42177</v>
      </c>
    </row>
    <row r="531" spans="1:20" ht="42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</v>
      </c>
      <c r="T531" s="10">
        <f t="shared" si="53"/>
        <v>42746</v>
      </c>
    </row>
    <row r="532" spans="1:20" ht="42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42158</v>
      </c>
      <c r="T532" s="10">
        <f t="shared" si="53"/>
        <v>42179</v>
      </c>
    </row>
    <row r="533" spans="1:20" ht="42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</v>
      </c>
      <c r="T533" s="10">
        <f t="shared" si="53"/>
        <v>42721</v>
      </c>
    </row>
    <row r="534" spans="1:20" ht="42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</v>
      </c>
      <c r="T534" s="10">
        <f t="shared" si="53"/>
        <v>42503</v>
      </c>
    </row>
    <row r="535" spans="1:20" ht="42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</v>
      </c>
      <c r="T535" s="10">
        <f t="shared" si="53"/>
        <v>42506</v>
      </c>
    </row>
    <row r="536" spans="1:20" ht="42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42271</v>
      </c>
      <c r="T536" s="10">
        <f t="shared" si="53"/>
        <v>42310</v>
      </c>
    </row>
    <row r="537" spans="1:20" ht="28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42712</v>
      </c>
      <c r="T537" s="10">
        <f t="shared" si="53"/>
        <v>42742</v>
      </c>
    </row>
    <row r="538" spans="1:20" ht="42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</v>
      </c>
      <c r="T538" s="10">
        <f t="shared" si="53"/>
        <v>42220</v>
      </c>
    </row>
    <row r="539" spans="1:20" ht="42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42283</v>
      </c>
      <c r="T539" s="10">
        <f t="shared" si="53"/>
        <v>42313</v>
      </c>
    </row>
    <row r="540" spans="1:20" ht="42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42474</v>
      </c>
      <c r="T540" s="10">
        <f t="shared" si="53"/>
        <v>42504</v>
      </c>
    </row>
    <row r="541" spans="1:20" ht="42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</v>
      </c>
      <c r="T541" s="10">
        <f t="shared" si="53"/>
        <v>42556</v>
      </c>
    </row>
    <row r="542" spans="1:20" ht="57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42010</v>
      </c>
      <c r="T542" s="10">
        <f t="shared" si="53"/>
        <v>42040</v>
      </c>
    </row>
    <row r="543" spans="1:20" ht="42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</v>
      </c>
      <c r="T543" s="10">
        <f t="shared" si="53"/>
        <v>42306</v>
      </c>
    </row>
    <row r="544" spans="1:20" ht="42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42434</v>
      </c>
      <c r="T544" s="10">
        <f t="shared" si="53"/>
        <v>42494</v>
      </c>
    </row>
    <row r="545" spans="1:20" ht="42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</v>
      </c>
      <c r="T545" s="10">
        <f t="shared" si="53"/>
        <v>41944</v>
      </c>
    </row>
    <row r="546" spans="1:20" ht="42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42526</v>
      </c>
      <c r="T546" s="10">
        <f t="shared" si="53"/>
        <v>42556</v>
      </c>
    </row>
    <row r="547" spans="1:20" ht="42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42284</v>
      </c>
      <c r="T547" s="10">
        <f t="shared" si="53"/>
        <v>42324</v>
      </c>
    </row>
    <row r="548" spans="1:20" ht="42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42250</v>
      </c>
      <c r="T548" s="10">
        <f t="shared" si="53"/>
        <v>42295</v>
      </c>
    </row>
    <row r="549" spans="1:20" ht="42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42381</v>
      </c>
      <c r="T549" s="10">
        <f t="shared" si="53"/>
        <v>42411</v>
      </c>
    </row>
    <row r="550" spans="1:20" ht="42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42277</v>
      </c>
      <c r="T550" s="10">
        <f t="shared" si="53"/>
        <v>42307</v>
      </c>
    </row>
    <row r="551" spans="1:20" ht="57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42164</v>
      </c>
      <c r="T551" s="10">
        <f t="shared" si="53"/>
        <v>42194</v>
      </c>
    </row>
    <row r="552" spans="1:20" ht="42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42754</v>
      </c>
      <c r="T552" s="10">
        <f t="shared" si="53"/>
        <v>42766</v>
      </c>
    </row>
    <row r="553" spans="1:20" ht="42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</v>
      </c>
      <c r="T553" s="10">
        <f t="shared" si="53"/>
        <v>42218</v>
      </c>
    </row>
    <row r="554" spans="1:20" ht="42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42319</v>
      </c>
      <c r="T554" s="10">
        <f t="shared" si="53"/>
        <v>42379</v>
      </c>
    </row>
    <row r="555" spans="1:20" ht="42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41928</v>
      </c>
      <c r="T555" s="10">
        <f t="shared" si="53"/>
        <v>41958</v>
      </c>
    </row>
    <row r="556" spans="1:20" ht="42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41902</v>
      </c>
      <c r="T556" s="10">
        <f t="shared" si="53"/>
        <v>41932</v>
      </c>
    </row>
    <row r="557" spans="1:20" ht="42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</v>
      </c>
      <c r="T557" s="10">
        <f t="shared" si="53"/>
        <v>42533</v>
      </c>
    </row>
    <row r="558" spans="1:20" ht="28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42346</v>
      </c>
      <c r="T558" s="10">
        <f t="shared" si="53"/>
        <v>42376</v>
      </c>
    </row>
    <row r="559" spans="1:20" ht="42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42677</v>
      </c>
      <c r="T559" s="10">
        <f t="shared" si="53"/>
        <v>42707</v>
      </c>
    </row>
    <row r="560" spans="1:20" ht="42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42058</v>
      </c>
      <c r="T560" s="10">
        <f t="shared" si="53"/>
        <v>42088</v>
      </c>
    </row>
    <row r="561" spans="1:20" ht="42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</v>
      </c>
      <c r="T561" s="10">
        <f t="shared" si="53"/>
        <v>42351</v>
      </c>
    </row>
    <row r="562" spans="1:20" ht="42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41961</v>
      </c>
      <c r="T562" s="10">
        <f t="shared" si="53"/>
        <v>41991</v>
      </c>
    </row>
    <row r="563" spans="1:20" ht="42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42269</v>
      </c>
      <c r="T563" s="10">
        <f t="shared" si="53"/>
        <v>42304</v>
      </c>
    </row>
    <row r="564" spans="1:20" ht="42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</v>
      </c>
      <c r="T564" s="10">
        <f t="shared" si="53"/>
        <v>42722</v>
      </c>
    </row>
    <row r="565" spans="1:20" ht="42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</v>
      </c>
      <c r="T565" s="10">
        <f t="shared" si="53"/>
        <v>42052</v>
      </c>
    </row>
    <row r="566" spans="1:20" ht="57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42412</v>
      </c>
      <c r="T566" s="10">
        <f t="shared" si="53"/>
        <v>42442</v>
      </c>
    </row>
    <row r="567" spans="1:20" ht="42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42166</v>
      </c>
      <c r="T567" s="10">
        <f t="shared" si="53"/>
        <v>42196</v>
      </c>
    </row>
    <row r="568" spans="1:20" ht="42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42536</v>
      </c>
      <c r="T568" s="10">
        <f t="shared" si="53"/>
        <v>42566</v>
      </c>
    </row>
    <row r="569" spans="1:20" ht="42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41976</v>
      </c>
      <c r="T569" s="10">
        <f t="shared" si="53"/>
        <v>42006</v>
      </c>
    </row>
    <row r="570" spans="1:20" ht="57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42349</v>
      </c>
      <c r="T570" s="10">
        <f t="shared" si="53"/>
        <v>42385</v>
      </c>
    </row>
    <row r="571" spans="1:20" ht="42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42341</v>
      </c>
      <c r="T571" s="10">
        <f t="shared" si="53"/>
        <v>42371</v>
      </c>
    </row>
    <row r="572" spans="1:20" ht="28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42389</v>
      </c>
      <c r="T572" s="10">
        <f t="shared" si="53"/>
        <v>42419</v>
      </c>
    </row>
    <row r="573" spans="1:20" ht="42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42193</v>
      </c>
      <c r="T573" s="10">
        <f t="shared" si="53"/>
        <v>42212</v>
      </c>
    </row>
    <row r="574" spans="1:20" ht="42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42283</v>
      </c>
      <c r="T574" s="10">
        <f t="shared" si="53"/>
        <v>42313</v>
      </c>
    </row>
    <row r="575" spans="1:20" ht="42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</v>
      </c>
      <c r="T575" s="10">
        <f t="shared" si="53"/>
        <v>42022</v>
      </c>
    </row>
    <row r="576" spans="1:20" ht="42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</v>
      </c>
      <c r="T576" s="10">
        <f t="shared" si="53"/>
        <v>42662</v>
      </c>
    </row>
    <row r="577" spans="1:20" ht="57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42139</v>
      </c>
      <c r="T577" s="10">
        <f t="shared" si="53"/>
        <v>42169</v>
      </c>
    </row>
    <row r="578" spans="1:20" ht="42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</v>
      </c>
      <c r="T578" s="10">
        <f t="shared" si="53"/>
        <v>42091</v>
      </c>
    </row>
    <row r="579" spans="1:20" ht="42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 s="6">
        <f t="shared" ref="P579:P642" si="55">ROUND(AVERAGE(E579/L579),2)</f>
        <v>10</v>
      </c>
      <c r="Q579" t="str">
        <f t="shared" ref="Q579:Q642" si="56" xml:space="preserve"> LEFT(N579,FIND("/",N579)-1)</f>
        <v>technology</v>
      </c>
      <c r="R579" t="str">
        <f t="shared" ref="R579:R642" si="57" xml:space="preserve"> RIGHT(N579,LEN(N579)-FIND("/",N579))</f>
        <v>web</v>
      </c>
      <c r="S579" s="10">
        <f t="shared" ref="S579:S642" si="58">ROUND((((J579/60)/60)/24)+DATE(1970,1,1),0)</f>
        <v>42451</v>
      </c>
      <c r="T579" s="10">
        <f t="shared" ref="T579:T642" si="59">ROUND((((I579/60)/60)/24)+DATE(1970,1,1),0)</f>
        <v>42511</v>
      </c>
    </row>
    <row r="580" spans="1:20" ht="28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42231</v>
      </c>
      <c r="T580" s="10">
        <f t="shared" si="59"/>
        <v>42255</v>
      </c>
    </row>
    <row r="581" spans="1:20" ht="28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41969</v>
      </c>
      <c r="T581" s="10">
        <f t="shared" si="59"/>
        <v>41999</v>
      </c>
    </row>
    <row r="582" spans="1:20" ht="42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42606</v>
      </c>
      <c r="T582" s="10">
        <f t="shared" si="59"/>
        <v>42636</v>
      </c>
    </row>
    <row r="583" spans="1:20" ht="42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</v>
      </c>
      <c r="T583" s="10">
        <f t="shared" si="59"/>
        <v>42218</v>
      </c>
    </row>
    <row r="584" spans="1:20" ht="42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42056</v>
      </c>
      <c r="T584" s="10">
        <f t="shared" si="59"/>
        <v>42079</v>
      </c>
    </row>
    <row r="585" spans="1:20" ht="42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42053</v>
      </c>
      <c r="T585" s="10">
        <f t="shared" si="59"/>
        <v>42083</v>
      </c>
    </row>
    <row r="586" spans="1:20" ht="28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42050</v>
      </c>
      <c r="T586" s="10">
        <f t="shared" si="59"/>
        <v>42080</v>
      </c>
    </row>
    <row r="587" spans="1:20" ht="42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</v>
      </c>
      <c r="T587" s="10">
        <f t="shared" si="59"/>
        <v>42339</v>
      </c>
    </row>
    <row r="588" spans="1:20" ht="42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42021</v>
      </c>
      <c r="T588" s="10">
        <f t="shared" si="59"/>
        <v>42051</v>
      </c>
    </row>
    <row r="589" spans="1:20" ht="71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42081</v>
      </c>
      <c r="T589" s="10">
        <f t="shared" si="59"/>
        <v>42111</v>
      </c>
    </row>
    <row r="590" spans="1:20" ht="42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42632</v>
      </c>
      <c r="T590" s="10">
        <f t="shared" si="59"/>
        <v>42692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42179</v>
      </c>
      <c r="T591" s="10">
        <f t="shared" si="59"/>
        <v>42194</v>
      </c>
    </row>
    <row r="592" spans="1:20" ht="42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42378</v>
      </c>
      <c r="T592" s="10">
        <f t="shared" si="59"/>
        <v>42409</v>
      </c>
    </row>
    <row r="593" spans="1:20" ht="42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42178</v>
      </c>
      <c r="T593" s="10">
        <f t="shared" si="59"/>
        <v>42208</v>
      </c>
    </row>
    <row r="594" spans="1:20" ht="42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</v>
      </c>
      <c r="T594" s="10">
        <f t="shared" si="59"/>
        <v>41976</v>
      </c>
    </row>
    <row r="595" spans="1:20" ht="57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42071</v>
      </c>
      <c r="T595" s="10">
        <f t="shared" si="59"/>
        <v>42101</v>
      </c>
    </row>
    <row r="596" spans="1:20" ht="28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42447</v>
      </c>
      <c r="T596" s="10">
        <f t="shared" si="59"/>
        <v>42477</v>
      </c>
    </row>
    <row r="597" spans="1:20" ht="42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</v>
      </c>
      <c r="T597" s="10">
        <f t="shared" si="59"/>
        <v>42128</v>
      </c>
    </row>
    <row r="598" spans="1:20" ht="28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42647</v>
      </c>
      <c r="T598" s="10">
        <f t="shared" si="59"/>
        <v>42677</v>
      </c>
    </row>
    <row r="599" spans="1:20" ht="42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42546</v>
      </c>
      <c r="T599" s="10">
        <f t="shared" si="59"/>
        <v>42583</v>
      </c>
    </row>
    <row r="600" spans="1:20" ht="28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</v>
      </c>
      <c r="T600" s="10">
        <f t="shared" si="59"/>
        <v>41978</v>
      </c>
    </row>
    <row r="601" spans="1:20" ht="42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42048</v>
      </c>
      <c r="T601" s="10">
        <f t="shared" si="59"/>
        <v>42072</v>
      </c>
    </row>
    <row r="602" spans="1:20" ht="28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42074</v>
      </c>
      <c r="T602" s="10">
        <f t="shared" si="59"/>
        <v>42134</v>
      </c>
    </row>
    <row r="603" spans="1:20" ht="42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41970</v>
      </c>
      <c r="T603" s="10">
        <f t="shared" si="59"/>
        <v>42000</v>
      </c>
    </row>
    <row r="604" spans="1:20" ht="42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42144</v>
      </c>
      <c r="T604" s="10">
        <f t="shared" si="59"/>
        <v>42174</v>
      </c>
    </row>
    <row r="605" spans="1:20" ht="42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41836</v>
      </c>
      <c r="T605" s="10">
        <f t="shared" si="59"/>
        <v>41866</v>
      </c>
    </row>
    <row r="606" spans="1:20" ht="42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</v>
      </c>
      <c r="T606" s="10">
        <f t="shared" si="59"/>
        <v>41879</v>
      </c>
    </row>
    <row r="607" spans="1:20" ht="28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</v>
      </c>
      <c r="T607" s="10">
        <f t="shared" si="59"/>
        <v>42239</v>
      </c>
    </row>
    <row r="608" spans="1:20" ht="42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42103</v>
      </c>
      <c r="T608" s="10">
        <f t="shared" si="59"/>
        <v>42149</v>
      </c>
    </row>
    <row r="609" spans="1:20" ht="42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42301</v>
      </c>
      <c r="T609" s="10">
        <f t="shared" si="59"/>
        <v>42331</v>
      </c>
    </row>
    <row r="610" spans="1:20" ht="42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42141</v>
      </c>
      <c r="T610" s="10">
        <f t="shared" si="59"/>
        <v>42171</v>
      </c>
    </row>
    <row r="611" spans="1:20" ht="42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</v>
      </c>
      <c r="T611" s="10">
        <f t="shared" si="59"/>
        <v>42337</v>
      </c>
    </row>
    <row r="612" spans="1:20" ht="42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42087</v>
      </c>
      <c r="T612" s="10">
        <f t="shared" si="59"/>
        <v>42117</v>
      </c>
    </row>
    <row r="613" spans="1:20" ht="42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42329</v>
      </c>
      <c r="T613" s="10">
        <f t="shared" si="59"/>
        <v>42389</v>
      </c>
    </row>
    <row r="614" spans="1:20" ht="28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</v>
      </c>
      <c r="T614" s="10">
        <f t="shared" si="59"/>
        <v>42615</v>
      </c>
    </row>
    <row r="615" spans="1:20" ht="42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</v>
      </c>
      <c r="T615" s="10">
        <f t="shared" si="59"/>
        <v>42278</v>
      </c>
    </row>
    <row r="616" spans="1:20" ht="42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</v>
      </c>
      <c r="T616" s="10">
        <f t="shared" si="59"/>
        <v>42545</v>
      </c>
    </row>
    <row r="617" spans="1:20" ht="42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</v>
      </c>
      <c r="T617" s="10">
        <f t="shared" si="59"/>
        <v>42272</v>
      </c>
    </row>
    <row r="618" spans="1:20" ht="42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</v>
      </c>
      <c r="T618" s="10">
        <f t="shared" si="59"/>
        <v>42791</v>
      </c>
    </row>
    <row r="619" spans="1:20" ht="42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</v>
      </c>
      <c r="T619" s="10">
        <f t="shared" si="59"/>
        <v>42132</v>
      </c>
    </row>
    <row r="620" spans="1:20" ht="42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42318</v>
      </c>
      <c r="T620" s="10">
        <f t="shared" si="59"/>
        <v>42348</v>
      </c>
    </row>
    <row r="621" spans="1:20" ht="28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41909</v>
      </c>
      <c r="T621" s="10">
        <f t="shared" si="59"/>
        <v>41969</v>
      </c>
    </row>
    <row r="622" spans="1:20" ht="42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41832</v>
      </c>
      <c r="T622" s="10">
        <f t="shared" si="59"/>
        <v>41877</v>
      </c>
    </row>
    <row r="623" spans="1:20" ht="42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42529</v>
      </c>
      <c r="T623" s="10">
        <f t="shared" si="59"/>
        <v>42559</v>
      </c>
    </row>
    <row r="624" spans="1:20" ht="42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42533</v>
      </c>
      <c r="T624" s="10">
        <f t="shared" si="59"/>
        <v>42553</v>
      </c>
    </row>
    <row r="625" spans="1:20" ht="57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</v>
      </c>
      <c r="T625" s="10">
        <f t="shared" si="59"/>
        <v>42152</v>
      </c>
    </row>
    <row r="626" spans="1:20" ht="42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42109</v>
      </c>
      <c r="T626" s="10">
        <f t="shared" si="59"/>
        <v>42139</v>
      </c>
    </row>
    <row r="627" spans="1:20" ht="42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42791</v>
      </c>
      <c r="T627" s="10">
        <f t="shared" si="59"/>
        <v>42821</v>
      </c>
    </row>
    <row r="628" spans="1:20" ht="42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42199</v>
      </c>
      <c r="T628" s="10">
        <f t="shared" si="59"/>
        <v>42232</v>
      </c>
    </row>
    <row r="629" spans="1:20" ht="42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</v>
      </c>
      <c r="T629" s="10">
        <f t="shared" si="59"/>
        <v>42444</v>
      </c>
    </row>
    <row r="630" spans="1:20" ht="42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41804</v>
      </c>
      <c r="T630" s="10">
        <f t="shared" si="59"/>
        <v>41834</v>
      </c>
    </row>
    <row r="631" spans="1:20" ht="42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42475</v>
      </c>
      <c r="T631" s="10">
        <f t="shared" si="59"/>
        <v>42505</v>
      </c>
    </row>
    <row r="632" spans="1:20" ht="42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42224</v>
      </c>
      <c r="T632" s="10">
        <f t="shared" si="59"/>
        <v>42253</v>
      </c>
    </row>
    <row r="633" spans="1:20" ht="28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42490</v>
      </c>
      <c r="T633" s="10">
        <f t="shared" si="59"/>
        <v>42519</v>
      </c>
    </row>
    <row r="634" spans="1:20" ht="28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42304</v>
      </c>
      <c r="T634" s="10">
        <f t="shared" si="59"/>
        <v>42334</v>
      </c>
    </row>
    <row r="635" spans="1:20" ht="42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</v>
      </c>
      <c r="T635" s="10">
        <f t="shared" si="59"/>
        <v>42539</v>
      </c>
    </row>
    <row r="636" spans="1:20" ht="28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42032</v>
      </c>
      <c r="T636" s="10">
        <f t="shared" si="59"/>
        <v>42062</v>
      </c>
    </row>
    <row r="637" spans="1:20" ht="28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</v>
      </c>
      <c r="T637" s="10">
        <f t="shared" si="59"/>
        <v>42106</v>
      </c>
    </row>
    <row r="638" spans="1:20" ht="42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</v>
      </c>
      <c r="T638" s="10">
        <f t="shared" si="59"/>
        <v>42161</v>
      </c>
    </row>
    <row r="639" spans="1:20" ht="42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42763</v>
      </c>
      <c r="T639" s="10">
        <f t="shared" si="59"/>
        <v>42792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42760</v>
      </c>
      <c r="T640" s="10">
        <f t="shared" si="59"/>
        <v>42820</v>
      </c>
    </row>
    <row r="641" spans="1:20" ht="28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41866</v>
      </c>
      <c r="T641" s="10">
        <f t="shared" si="59"/>
        <v>41926</v>
      </c>
    </row>
    <row r="642" spans="1:20" ht="42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</v>
      </c>
      <c r="T642" s="10">
        <f t="shared" si="59"/>
        <v>42699</v>
      </c>
    </row>
    <row r="643" spans="1:20" ht="42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 s="6">
        <f t="shared" ref="P643:P706" si="61">ROUND(AVERAGE(E643/L643),2)</f>
        <v>151.32</v>
      </c>
      <c r="Q643" t="str">
        <f t="shared" ref="Q643:Q706" si="62" xml:space="preserve"> LEFT(N643,FIND("/",N643)-1)</f>
        <v>technology</v>
      </c>
      <c r="R643" t="str">
        <f t="shared" ref="R643:R706" si="63" xml:space="preserve"> RIGHT(N643,LEN(N643)-FIND("/",N643))</f>
        <v>wearables</v>
      </c>
      <c r="S643" s="10">
        <f t="shared" ref="S643:S706" si="64">ROUND((((J643/60)/60)/24)+DATE(1970,1,1),0)</f>
        <v>42200</v>
      </c>
      <c r="T643" s="10">
        <f t="shared" ref="T643:T706" si="65">ROUND((((I643/60)/60)/24)+DATE(1970,1,1),0)</f>
        <v>42230</v>
      </c>
    </row>
    <row r="644" spans="1:20" ht="42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42200</v>
      </c>
      <c r="T644" s="10">
        <f t="shared" si="65"/>
        <v>42236</v>
      </c>
    </row>
    <row r="645" spans="1:20" ht="28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42101</v>
      </c>
      <c r="T645" s="10">
        <f t="shared" si="65"/>
        <v>42156</v>
      </c>
    </row>
    <row r="646" spans="1:20" ht="42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41899</v>
      </c>
      <c r="T646" s="10">
        <f t="shared" si="65"/>
        <v>41941</v>
      </c>
    </row>
    <row r="647" spans="1:20" ht="28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</v>
      </c>
      <c r="T647" s="10">
        <f t="shared" si="65"/>
        <v>42594</v>
      </c>
    </row>
    <row r="648" spans="1:20" ht="42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41833</v>
      </c>
      <c r="T648" s="10">
        <f t="shared" si="65"/>
        <v>41863</v>
      </c>
    </row>
    <row r="649" spans="1:20" ht="42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42417</v>
      </c>
      <c r="T649" s="10">
        <f t="shared" si="65"/>
        <v>42447</v>
      </c>
    </row>
    <row r="650" spans="1:20" ht="28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41892</v>
      </c>
      <c r="T650" s="10">
        <f t="shared" si="65"/>
        <v>41927</v>
      </c>
    </row>
    <row r="651" spans="1:20" ht="42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41878</v>
      </c>
      <c r="T651" s="10">
        <f t="shared" si="65"/>
        <v>41899</v>
      </c>
    </row>
    <row r="652" spans="1:20" ht="42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</v>
      </c>
      <c r="T652" s="10">
        <f t="shared" si="65"/>
        <v>41992</v>
      </c>
    </row>
    <row r="653" spans="1:20" ht="42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</v>
      </c>
      <c r="T653" s="10">
        <f t="shared" si="65"/>
        <v>41986</v>
      </c>
    </row>
    <row r="654" spans="1:20" ht="57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42676</v>
      </c>
      <c r="T654" s="10">
        <f t="shared" si="65"/>
        <v>42706</v>
      </c>
    </row>
    <row r="655" spans="1:20" ht="42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42200</v>
      </c>
      <c r="T655" s="10">
        <f t="shared" si="65"/>
        <v>42237</v>
      </c>
    </row>
    <row r="656" spans="1:20" ht="42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42164</v>
      </c>
      <c r="T656" s="10">
        <f t="shared" si="65"/>
        <v>42194</v>
      </c>
    </row>
    <row r="657" spans="1:20" ht="42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42046</v>
      </c>
      <c r="T657" s="10">
        <f t="shared" si="65"/>
        <v>42076</v>
      </c>
    </row>
    <row r="658" spans="1:20" ht="42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42418</v>
      </c>
      <c r="T658" s="10">
        <f t="shared" si="65"/>
        <v>42478</v>
      </c>
    </row>
    <row r="659" spans="1:20" ht="42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42332</v>
      </c>
      <c r="T659" s="10">
        <f t="shared" si="65"/>
        <v>42362</v>
      </c>
    </row>
    <row r="660" spans="1:20" ht="42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</v>
      </c>
      <c r="T660" s="10">
        <f t="shared" si="65"/>
        <v>42212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42210</v>
      </c>
      <c r="T661" s="10">
        <f t="shared" si="65"/>
        <v>42240</v>
      </c>
    </row>
    <row r="662" spans="1:20" ht="42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41923</v>
      </c>
      <c r="T662" s="10">
        <f t="shared" si="65"/>
        <v>41953</v>
      </c>
    </row>
    <row r="663" spans="1:20" ht="42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42637</v>
      </c>
      <c r="T663" s="10">
        <f t="shared" si="65"/>
        <v>42667</v>
      </c>
    </row>
    <row r="664" spans="1:20" ht="42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</v>
      </c>
      <c r="T664" s="10">
        <f t="shared" si="65"/>
        <v>42020</v>
      </c>
    </row>
    <row r="665" spans="1:20" ht="42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42174</v>
      </c>
      <c r="T665" s="10">
        <f t="shared" si="65"/>
        <v>42204</v>
      </c>
    </row>
    <row r="666" spans="1:20" ht="42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42078</v>
      </c>
      <c r="T666" s="10">
        <f t="shared" si="65"/>
        <v>42108</v>
      </c>
    </row>
    <row r="667" spans="1:20" ht="42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42689</v>
      </c>
      <c r="T667" s="10">
        <f t="shared" si="65"/>
        <v>42749</v>
      </c>
    </row>
    <row r="668" spans="1:20" ht="42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41839</v>
      </c>
      <c r="T668" s="10">
        <f t="shared" si="65"/>
        <v>41869</v>
      </c>
    </row>
    <row r="669" spans="1:20" ht="42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</v>
      </c>
      <c r="T669" s="10">
        <f t="shared" si="65"/>
        <v>42672</v>
      </c>
    </row>
    <row r="670" spans="1:20" ht="42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42091</v>
      </c>
      <c r="T670" s="10">
        <f t="shared" si="65"/>
        <v>42136</v>
      </c>
    </row>
    <row r="671" spans="1:20" ht="57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42528</v>
      </c>
      <c r="T671" s="10">
        <f t="shared" si="65"/>
        <v>42558</v>
      </c>
    </row>
    <row r="672" spans="1:20" ht="42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42507</v>
      </c>
      <c r="T672" s="10">
        <f t="shared" si="65"/>
        <v>42540</v>
      </c>
    </row>
    <row r="673" spans="1:20" ht="42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41985</v>
      </c>
      <c r="T673" s="10">
        <f t="shared" si="65"/>
        <v>42018</v>
      </c>
    </row>
    <row r="674" spans="1:20" ht="42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</v>
      </c>
      <c r="T674" s="10">
        <f t="shared" si="65"/>
        <v>42005</v>
      </c>
    </row>
    <row r="675" spans="1:20" ht="42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41839</v>
      </c>
      <c r="T675" s="10">
        <f t="shared" si="65"/>
        <v>41884</v>
      </c>
    </row>
    <row r="676" spans="1:20" ht="28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</v>
      </c>
      <c r="T676" s="10">
        <f t="shared" si="65"/>
        <v>41863</v>
      </c>
    </row>
    <row r="677" spans="1:20" ht="42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41976</v>
      </c>
      <c r="T677" s="10">
        <f t="shared" si="65"/>
        <v>42005</v>
      </c>
    </row>
    <row r="678" spans="1:20" ht="57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42013</v>
      </c>
      <c r="T678" s="10">
        <f t="shared" si="65"/>
        <v>42043</v>
      </c>
    </row>
    <row r="679" spans="1:20" ht="42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</v>
      </c>
      <c r="T679" s="10">
        <f t="shared" si="65"/>
        <v>42549</v>
      </c>
    </row>
    <row r="680" spans="1:20" ht="42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</v>
      </c>
      <c r="T680" s="10">
        <f t="shared" si="65"/>
        <v>42511</v>
      </c>
    </row>
    <row r="681" spans="1:20" ht="42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42557</v>
      </c>
      <c r="T681" s="10">
        <f t="shared" si="65"/>
        <v>42617</v>
      </c>
    </row>
    <row r="682" spans="1:20" ht="42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41865</v>
      </c>
      <c r="T682" s="10">
        <f t="shared" si="65"/>
        <v>41900</v>
      </c>
    </row>
    <row r="683" spans="1:20" ht="42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42640</v>
      </c>
      <c r="T683" s="10">
        <f t="shared" si="65"/>
        <v>42670</v>
      </c>
    </row>
    <row r="684" spans="1:20" ht="42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42779</v>
      </c>
      <c r="T684" s="10">
        <f t="shared" si="65"/>
        <v>42809</v>
      </c>
    </row>
    <row r="685" spans="1:20" ht="42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42635</v>
      </c>
      <c r="T685" s="10">
        <f t="shared" si="65"/>
        <v>42675</v>
      </c>
    </row>
    <row r="686" spans="1:20" ht="28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</v>
      </c>
      <c r="T686" s="10">
        <f t="shared" si="65"/>
        <v>41845</v>
      </c>
    </row>
    <row r="687" spans="1:20" ht="42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41972</v>
      </c>
      <c r="T687" s="10">
        <f t="shared" si="65"/>
        <v>42017</v>
      </c>
    </row>
    <row r="688" spans="1:20" ht="57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42190</v>
      </c>
      <c r="T688" s="10">
        <f t="shared" si="65"/>
        <v>42220</v>
      </c>
    </row>
    <row r="689" spans="1:20" ht="42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42712</v>
      </c>
      <c r="T689" s="10">
        <f t="shared" si="65"/>
        <v>42772</v>
      </c>
    </row>
    <row r="690" spans="1:20" ht="42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</v>
      </c>
      <c r="T690" s="10">
        <f t="shared" si="65"/>
        <v>42292</v>
      </c>
    </row>
    <row r="691" spans="1:20" ht="42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42676</v>
      </c>
      <c r="T691" s="10">
        <f t="shared" si="65"/>
        <v>42712</v>
      </c>
    </row>
    <row r="692" spans="1:20" ht="28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42580</v>
      </c>
      <c r="T692" s="10">
        <f t="shared" si="65"/>
        <v>42622</v>
      </c>
    </row>
    <row r="693" spans="1:20" ht="42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</v>
      </c>
      <c r="T693" s="10">
        <f t="shared" si="65"/>
        <v>42186</v>
      </c>
    </row>
    <row r="694" spans="1:20" ht="42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</v>
      </c>
      <c r="T694" s="10">
        <f t="shared" si="65"/>
        <v>42726</v>
      </c>
    </row>
    <row r="695" spans="1:20" ht="28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42095</v>
      </c>
      <c r="T695" s="10">
        <f t="shared" si="65"/>
        <v>42125</v>
      </c>
    </row>
    <row r="696" spans="1:20" ht="42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42738</v>
      </c>
      <c r="T696" s="10">
        <f t="shared" si="65"/>
        <v>42768</v>
      </c>
    </row>
    <row r="697" spans="1:20" ht="42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41914</v>
      </c>
      <c r="T697" s="10">
        <f t="shared" si="65"/>
        <v>41944</v>
      </c>
    </row>
    <row r="698" spans="1:20" ht="28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41816</v>
      </c>
      <c r="T698" s="10">
        <f t="shared" si="65"/>
        <v>41846</v>
      </c>
    </row>
    <row r="699" spans="1:20" ht="42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42389</v>
      </c>
      <c r="T699" s="10">
        <f t="shared" si="65"/>
        <v>42404</v>
      </c>
    </row>
    <row r="700" spans="1:20" ht="42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41867</v>
      </c>
      <c r="T700" s="10">
        <f t="shared" si="65"/>
        <v>41900</v>
      </c>
    </row>
    <row r="701" spans="1:20" ht="42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</v>
      </c>
      <c r="T701" s="10">
        <f t="shared" si="65"/>
        <v>41601</v>
      </c>
    </row>
    <row r="702" spans="1:20" ht="42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42716</v>
      </c>
      <c r="T702" s="10">
        <f t="shared" si="65"/>
        <v>42746</v>
      </c>
    </row>
    <row r="703" spans="1:20" ht="42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41814</v>
      </c>
      <c r="T703" s="10">
        <f t="shared" si="65"/>
        <v>41844</v>
      </c>
    </row>
    <row r="704" spans="1:20" ht="42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42669</v>
      </c>
      <c r="T704" s="10">
        <f t="shared" si="65"/>
        <v>42699</v>
      </c>
    </row>
    <row r="705" spans="1:20" ht="42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42712</v>
      </c>
      <c r="T705" s="10">
        <f t="shared" si="65"/>
        <v>42767</v>
      </c>
    </row>
    <row r="706" spans="1:20" ht="42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</v>
      </c>
      <c r="T706" s="10">
        <f t="shared" si="65"/>
        <v>42786</v>
      </c>
    </row>
    <row r="707" spans="1:20" ht="28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 s="6">
        <f t="shared" ref="P707:P770" si="67">ROUND(AVERAGE(E707/L707),2)</f>
        <v>195.4</v>
      </c>
      <c r="Q707" t="str">
        <f t="shared" ref="Q707:Q770" si="68" xml:space="preserve"> LEFT(N707,FIND("/",N707)-1)</f>
        <v>technology</v>
      </c>
      <c r="R707" t="str">
        <f t="shared" ref="R707:R770" si="69" xml:space="preserve"> RIGHT(N707,LEN(N707)-FIND("/",N707))</f>
        <v>wearables</v>
      </c>
      <c r="S707" s="10">
        <f t="shared" ref="S707:S770" si="70">ROUND((((J707/60)/60)/24)+DATE(1970,1,1),0)</f>
        <v>42726</v>
      </c>
      <c r="T707" s="10">
        <f t="shared" ref="T707:T770" si="71">ROUND((((I707/60)/60)/24)+DATE(1970,1,1),0)</f>
        <v>42756</v>
      </c>
    </row>
    <row r="708" spans="1:20" ht="42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42677</v>
      </c>
      <c r="T708" s="10">
        <f t="shared" si="71"/>
        <v>42719</v>
      </c>
    </row>
    <row r="709" spans="1:20" ht="42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42697</v>
      </c>
      <c r="T709" s="10">
        <f t="shared" si="71"/>
        <v>42737</v>
      </c>
    </row>
    <row r="710" spans="1:20" ht="42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41836</v>
      </c>
      <c r="T710" s="10">
        <f t="shared" si="71"/>
        <v>41896</v>
      </c>
    </row>
    <row r="711" spans="1:20" ht="28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</v>
      </c>
      <c r="T711" s="10">
        <f t="shared" si="71"/>
        <v>41978</v>
      </c>
    </row>
    <row r="712" spans="1:20" ht="28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41838</v>
      </c>
      <c r="T712" s="10">
        <f t="shared" si="71"/>
        <v>41871</v>
      </c>
    </row>
    <row r="713" spans="1:20" ht="42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</v>
      </c>
      <c r="T713" s="10">
        <f t="shared" si="71"/>
        <v>42719</v>
      </c>
    </row>
    <row r="714" spans="1:20" ht="42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42385</v>
      </c>
      <c r="T714" s="10">
        <f t="shared" si="71"/>
        <v>42415</v>
      </c>
    </row>
    <row r="715" spans="1:20" ht="42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42497</v>
      </c>
      <c r="T715" s="10">
        <f t="shared" si="71"/>
        <v>42527</v>
      </c>
    </row>
    <row r="716" spans="1:20" ht="42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42735</v>
      </c>
      <c r="T716" s="10">
        <f t="shared" si="71"/>
        <v>42795</v>
      </c>
    </row>
    <row r="717" spans="1:20" ht="42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</v>
      </c>
      <c r="T717" s="10">
        <f t="shared" si="71"/>
        <v>42313</v>
      </c>
    </row>
    <row r="718" spans="1:20" ht="42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41941</v>
      </c>
      <c r="T718" s="10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41858</v>
      </c>
      <c r="T719" s="10">
        <f t="shared" si="71"/>
        <v>41888</v>
      </c>
    </row>
    <row r="720" spans="1:20" ht="42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42753</v>
      </c>
      <c r="T720" s="10">
        <f t="shared" si="71"/>
        <v>42784</v>
      </c>
    </row>
    <row r="721" spans="1:20" ht="42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</v>
      </c>
      <c r="T721" s="10">
        <f t="shared" si="71"/>
        <v>42423</v>
      </c>
    </row>
    <row r="722" spans="1:20" ht="42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40910</v>
      </c>
      <c r="T722" s="10">
        <f t="shared" si="71"/>
        <v>40938</v>
      </c>
    </row>
    <row r="723" spans="1:20" ht="57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41808</v>
      </c>
      <c r="T723" s="10">
        <f t="shared" si="71"/>
        <v>41853</v>
      </c>
    </row>
    <row r="724" spans="1:20" ht="42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40978</v>
      </c>
      <c r="T724" s="10">
        <f t="shared" si="71"/>
        <v>41008</v>
      </c>
    </row>
    <row r="725" spans="1:20" ht="28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42185</v>
      </c>
      <c r="T725" s="10">
        <f t="shared" si="71"/>
        <v>42215</v>
      </c>
    </row>
    <row r="726" spans="1:20" ht="42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40695</v>
      </c>
      <c r="T726" s="10">
        <f t="shared" si="71"/>
        <v>40725</v>
      </c>
    </row>
    <row r="727" spans="1:20" ht="42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42322</v>
      </c>
      <c r="T727" s="10">
        <f t="shared" si="71"/>
        <v>42352</v>
      </c>
    </row>
    <row r="728" spans="1:20" ht="42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</v>
      </c>
      <c r="T728" s="10">
        <f t="shared" si="71"/>
        <v>41376</v>
      </c>
    </row>
    <row r="729" spans="1:20" ht="42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</v>
      </c>
      <c r="T729" s="10">
        <f t="shared" si="71"/>
        <v>41289</v>
      </c>
    </row>
    <row r="730" spans="1:20" ht="42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40732</v>
      </c>
      <c r="T730" s="10">
        <f t="shared" si="71"/>
        <v>40777</v>
      </c>
    </row>
    <row r="731" spans="1:20" ht="42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</v>
      </c>
      <c r="T731" s="10">
        <f t="shared" si="71"/>
        <v>41171</v>
      </c>
    </row>
    <row r="732" spans="1:20" ht="28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40855</v>
      </c>
      <c r="T732" s="10">
        <f t="shared" si="71"/>
        <v>40885</v>
      </c>
    </row>
    <row r="733" spans="1:20" ht="42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40880</v>
      </c>
      <c r="T733" s="10">
        <f t="shared" si="71"/>
        <v>40930</v>
      </c>
    </row>
    <row r="734" spans="1:20" ht="42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</v>
      </c>
      <c r="T734" s="10">
        <f t="shared" si="71"/>
        <v>41546</v>
      </c>
    </row>
    <row r="735" spans="1:20" ht="57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</v>
      </c>
      <c r="T735" s="10">
        <f t="shared" si="71"/>
        <v>41628</v>
      </c>
    </row>
    <row r="736" spans="1:20" ht="28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</v>
      </c>
      <c r="T736" s="10">
        <f t="shared" si="71"/>
        <v>42133</v>
      </c>
    </row>
    <row r="737" spans="1:20" ht="42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</v>
      </c>
      <c r="T737" s="10">
        <f t="shared" si="71"/>
        <v>41977</v>
      </c>
    </row>
    <row r="738" spans="1:20" ht="42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41580</v>
      </c>
      <c r="T738" s="10">
        <f t="shared" si="71"/>
        <v>41599</v>
      </c>
    </row>
    <row r="739" spans="1:20" ht="42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</v>
      </c>
      <c r="T739" s="10">
        <f t="shared" si="71"/>
        <v>41685</v>
      </c>
    </row>
    <row r="740" spans="1:20" ht="28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41944</v>
      </c>
      <c r="T740" s="10">
        <f t="shared" si="71"/>
        <v>41974</v>
      </c>
    </row>
    <row r="741" spans="1:20" ht="42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41830</v>
      </c>
      <c r="T741" s="10">
        <f t="shared" si="71"/>
        <v>41863</v>
      </c>
    </row>
    <row r="742" spans="1:20" ht="42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</v>
      </c>
      <c r="T742" s="10">
        <f t="shared" si="71"/>
        <v>42176</v>
      </c>
    </row>
    <row r="743" spans="1:20" ht="28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41402</v>
      </c>
      <c r="T743" s="10">
        <f t="shared" si="71"/>
        <v>41437</v>
      </c>
    </row>
    <row r="744" spans="1:20" ht="57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41690</v>
      </c>
      <c r="T744" s="10">
        <f t="shared" si="71"/>
        <v>41720</v>
      </c>
    </row>
    <row r="745" spans="1:20" ht="42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40991</v>
      </c>
      <c r="T745" s="10">
        <f t="shared" si="71"/>
        <v>41016</v>
      </c>
    </row>
    <row r="746" spans="1:20" ht="28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41227</v>
      </c>
      <c r="T746" s="10">
        <f t="shared" si="71"/>
        <v>41257</v>
      </c>
    </row>
    <row r="747" spans="1:20" ht="42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41368</v>
      </c>
      <c r="T747" s="10">
        <f t="shared" si="71"/>
        <v>41398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</v>
      </c>
      <c r="T748" s="10">
        <f t="shared" si="71"/>
        <v>41175</v>
      </c>
    </row>
    <row r="749" spans="1:20" ht="42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41989</v>
      </c>
      <c r="T749" s="10">
        <f t="shared" si="71"/>
        <v>42019</v>
      </c>
    </row>
    <row r="750" spans="1:20" ht="42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41832</v>
      </c>
      <c r="T750" s="10">
        <f t="shared" si="71"/>
        <v>41862</v>
      </c>
    </row>
    <row r="751" spans="1:20" ht="42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42734</v>
      </c>
      <c r="T751" s="10">
        <f t="shared" si="71"/>
        <v>42764</v>
      </c>
    </row>
    <row r="752" spans="1:20" ht="42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41300</v>
      </c>
      <c r="T752" s="10">
        <f t="shared" si="71"/>
        <v>41330</v>
      </c>
    </row>
    <row r="753" spans="1:20" ht="42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40714</v>
      </c>
      <c r="T753" s="10">
        <f t="shared" si="71"/>
        <v>40760</v>
      </c>
    </row>
    <row r="754" spans="1:20" ht="42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</v>
      </c>
      <c r="T754" s="10">
        <f t="shared" si="71"/>
        <v>42659</v>
      </c>
    </row>
    <row r="755" spans="1:20" ht="42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42020</v>
      </c>
      <c r="T755" s="10">
        <f t="shared" si="71"/>
        <v>42050</v>
      </c>
    </row>
    <row r="756" spans="1:20" ht="42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41250</v>
      </c>
      <c r="T756" s="10">
        <f t="shared" si="71"/>
        <v>41280</v>
      </c>
    </row>
    <row r="757" spans="1:20" ht="42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41384</v>
      </c>
      <c r="T757" s="10">
        <f t="shared" si="71"/>
        <v>41414</v>
      </c>
    </row>
    <row r="758" spans="1:20" ht="42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40591</v>
      </c>
      <c r="T758" s="10">
        <f t="shared" si="71"/>
        <v>40652</v>
      </c>
    </row>
    <row r="759" spans="1:20" ht="42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</v>
      </c>
      <c r="T759" s="10">
        <f t="shared" si="71"/>
        <v>41249</v>
      </c>
    </row>
    <row r="760" spans="1:20" ht="28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40430</v>
      </c>
      <c r="T760" s="10">
        <f t="shared" si="71"/>
        <v>40460</v>
      </c>
    </row>
    <row r="761" spans="1:20" ht="42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</v>
      </c>
      <c r="T761" s="10">
        <f t="shared" si="71"/>
        <v>41829</v>
      </c>
    </row>
    <row r="762" spans="1:20" ht="42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42671</v>
      </c>
      <c r="T762" s="10">
        <f t="shared" si="71"/>
        <v>42701</v>
      </c>
    </row>
    <row r="763" spans="1:20" ht="42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41643</v>
      </c>
      <c r="T763" s="10">
        <f t="shared" si="71"/>
        <v>41673</v>
      </c>
    </row>
    <row r="764" spans="1:20" ht="42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42691</v>
      </c>
      <c r="T764" s="10">
        <f t="shared" si="71"/>
        <v>42708</v>
      </c>
    </row>
    <row r="765" spans="1:20" ht="42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</v>
      </c>
      <c r="T765" s="10">
        <f t="shared" si="71"/>
        <v>41501</v>
      </c>
    </row>
    <row r="766" spans="1:20" ht="42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</v>
      </c>
      <c r="T766" s="10">
        <f t="shared" si="71"/>
        <v>42257</v>
      </c>
    </row>
    <row r="767" spans="1:20" ht="42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41902</v>
      </c>
      <c r="T767" s="10">
        <f t="shared" si="71"/>
        <v>41932</v>
      </c>
    </row>
    <row r="768" spans="1:20" ht="42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42022</v>
      </c>
      <c r="T768" s="10">
        <f t="shared" si="71"/>
        <v>42052</v>
      </c>
    </row>
    <row r="769" spans="1:20" ht="57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</v>
      </c>
      <c r="T769" s="10">
        <f t="shared" si="71"/>
        <v>42145</v>
      </c>
    </row>
    <row r="770" spans="1:20" ht="42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</v>
      </c>
      <c r="T770" s="10">
        <f t="shared" si="71"/>
        <v>41624</v>
      </c>
    </row>
    <row r="771" spans="1:20" ht="42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 s="6">
        <f t="shared" ref="P771:P834" si="73">ROUND(AVERAGE(E771/L771),2)</f>
        <v>31.85</v>
      </c>
      <c r="Q771" t="str">
        <f t="shared" ref="Q771:Q834" si="74" xml:space="preserve"> LEFT(N771,FIND("/",N771)-1)</f>
        <v>publishing</v>
      </c>
      <c r="R771" t="str">
        <f t="shared" ref="R771:R834" si="75" xml:space="preserve"> RIGHT(N771,LEN(N771)-FIND("/",N771))</f>
        <v>fiction</v>
      </c>
      <c r="S771" s="10">
        <f t="shared" ref="S771:S834" si="76">ROUND((((J771/60)/60)/24)+DATE(1970,1,1),0)</f>
        <v>41605</v>
      </c>
      <c r="T771" s="10">
        <f t="shared" ref="T771:T834" si="77">ROUND((((I771/60)/60)/24)+DATE(1970,1,1),0)</f>
        <v>41635</v>
      </c>
    </row>
    <row r="772" spans="1:20" ht="42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41290</v>
      </c>
      <c r="T772" s="10">
        <f t="shared" si="77"/>
        <v>41330</v>
      </c>
    </row>
    <row r="773" spans="1:20" ht="42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42350</v>
      </c>
      <c r="T773" s="10">
        <f t="shared" si="77"/>
        <v>42400</v>
      </c>
    </row>
    <row r="774" spans="1:20" ht="57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</v>
      </c>
      <c r="T774" s="10">
        <f t="shared" si="77"/>
        <v>40118</v>
      </c>
    </row>
    <row r="775" spans="1:20" ht="42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42101</v>
      </c>
      <c r="T775" s="10">
        <f t="shared" si="77"/>
        <v>42135</v>
      </c>
    </row>
    <row r="776" spans="1:20" ht="42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41664</v>
      </c>
      <c r="T776" s="10">
        <f t="shared" si="77"/>
        <v>41694</v>
      </c>
    </row>
    <row r="777" spans="1:20" ht="42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</v>
      </c>
      <c r="T777" s="10">
        <f t="shared" si="77"/>
        <v>40893</v>
      </c>
    </row>
    <row r="778" spans="1:20" ht="42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42251</v>
      </c>
      <c r="T778" s="10">
        <f t="shared" si="77"/>
        <v>42288</v>
      </c>
    </row>
    <row r="779" spans="1:20" ht="42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41457</v>
      </c>
      <c r="T779" s="10">
        <f t="shared" si="77"/>
        <v>41487</v>
      </c>
    </row>
    <row r="780" spans="1:20" ht="42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41730</v>
      </c>
      <c r="T780" s="10">
        <f t="shared" si="77"/>
        <v>41760</v>
      </c>
    </row>
    <row r="781" spans="1:20" ht="42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40437</v>
      </c>
      <c r="T781" s="10">
        <f t="shared" si="77"/>
        <v>40466</v>
      </c>
    </row>
    <row r="782" spans="1:20" ht="28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40637</v>
      </c>
      <c r="T782" s="10">
        <f t="shared" si="77"/>
        <v>40667</v>
      </c>
    </row>
    <row r="783" spans="1:20" ht="42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</v>
      </c>
      <c r="T783" s="10">
        <f t="shared" si="77"/>
        <v>41433</v>
      </c>
    </row>
    <row r="784" spans="1:20" ht="42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41117</v>
      </c>
      <c r="T784" s="10">
        <f t="shared" si="77"/>
        <v>41147</v>
      </c>
    </row>
    <row r="785" spans="1:20" ht="42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40988</v>
      </c>
      <c r="T785" s="10">
        <f t="shared" si="77"/>
        <v>41027</v>
      </c>
    </row>
    <row r="786" spans="1:20" ht="42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</v>
      </c>
      <c r="T786" s="10">
        <f t="shared" si="77"/>
        <v>41715</v>
      </c>
    </row>
    <row r="787" spans="1:20" ht="42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41304</v>
      </c>
      <c r="T787" s="10">
        <f t="shared" si="77"/>
        <v>41334</v>
      </c>
    </row>
    <row r="788" spans="1:20" ht="42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</v>
      </c>
      <c r="T788" s="10">
        <f t="shared" si="77"/>
        <v>41041</v>
      </c>
    </row>
    <row r="789" spans="1:20" ht="42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41550</v>
      </c>
      <c r="T789" s="10">
        <f t="shared" si="77"/>
        <v>41580</v>
      </c>
    </row>
    <row r="790" spans="1:20" ht="42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</v>
      </c>
      <c r="T790" s="10">
        <f t="shared" si="77"/>
        <v>41097</v>
      </c>
    </row>
    <row r="791" spans="1:20" ht="42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</v>
      </c>
      <c r="T791" s="10">
        <f t="shared" si="77"/>
        <v>41295</v>
      </c>
    </row>
    <row r="792" spans="1:20" ht="42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</v>
      </c>
      <c r="T792" s="10">
        <f t="shared" si="77"/>
        <v>41306</v>
      </c>
    </row>
    <row r="793" spans="1:20" ht="42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41558</v>
      </c>
      <c r="T793" s="10">
        <f t="shared" si="77"/>
        <v>41591</v>
      </c>
    </row>
    <row r="794" spans="1:20" ht="28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41556</v>
      </c>
      <c r="T794" s="10">
        <f t="shared" si="77"/>
        <v>41586</v>
      </c>
    </row>
    <row r="795" spans="1:20" ht="42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41443</v>
      </c>
      <c r="T795" s="10">
        <f t="shared" si="77"/>
        <v>41458</v>
      </c>
    </row>
    <row r="796" spans="1:20" ht="42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</v>
      </c>
      <c r="T796" s="10">
        <f t="shared" si="77"/>
        <v>40792</v>
      </c>
    </row>
    <row r="797" spans="1:20" ht="42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40964</v>
      </c>
      <c r="T797" s="10">
        <f t="shared" si="77"/>
        <v>41006</v>
      </c>
    </row>
    <row r="798" spans="1:20" ht="57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41503</v>
      </c>
      <c r="T798" s="10">
        <f t="shared" si="77"/>
        <v>41533</v>
      </c>
    </row>
    <row r="799" spans="1:20" ht="42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40997</v>
      </c>
      <c r="T799" s="10">
        <f t="shared" si="77"/>
        <v>41028</v>
      </c>
    </row>
    <row r="800" spans="1:20" ht="42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41883</v>
      </c>
      <c r="T800" s="10">
        <f t="shared" si="77"/>
        <v>41913</v>
      </c>
    </row>
    <row r="801" spans="1:20" ht="42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40997</v>
      </c>
      <c r="T801" s="10">
        <f t="shared" si="77"/>
        <v>41027</v>
      </c>
    </row>
    <row r="802" spans="1:20" ht="42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</v>
      </c>
      <c r="T802" s="10">
        <f t="shared" si="77"/>
        <v>41893</v>
      </c>
    </row>
    <row r="803" spans="1:20" ht="42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40696</v>
      </c>
      <c r="T803" s="10">
        <f t="shared" si="77"/>
        <v>40726</v>
      </c>
    </row>
    <row r="804" spans="1:20" ht="42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</v>
      </c>
      <c r="T804" s="10">
        <f t="shared" si="77"/>
        <v>41169</v>
      </c>
    </row>
    <row r="805" spans="1:20" ht="42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40666</v>
      </c>
      <c r="T805" s="10">
        <f t="shared" si="77"/>
        <v>40692</v>
      </c>
    </row>
    <row r="806" spans="1:20" ht="42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</v>
      </c>
      <c r="T806" s="10">
        <f t="shared" si="77"/>
        <v>40747</v>
      </c>
    </row>
    <row r="807" spans="1:20" ht="42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40691</v>
      </c>
      <c r="T807" s="10">
        <f t="shared" si="77"/>
        <v>40741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40764</v>
      </c>
      <c r="T808" s="10">
        <f t="shared" si="77"/>
        <v>40794</v>
      </c>
    </row>
    <row r="809" spans="1:20" ht="28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42760</v>
      </c>
      <c r="T809" s="10">
        <f t="shared" si="77"/>
        <v>42795</v>
      </c>
    </row>
    <row r="810" spans="1:20" ht="42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</v>
      </c>
      <c r="T810" s="10">
        <f t="shared" si="77"/>
        <v>41995</v>
      </c>
    </row>
    <row r="811" spans="1:20" ht="42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41629</v>
      </c>
      <c r="T811" s="10">
        <f t="shared" si="77"/>
        <v>41659</v>
      </c>
    </row>
    <row r="812" spans="1:20" ht="42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</v>
      </c>
      <c r="T812" s="10">
        <f t="shared" si="77"/>
        <v>41153</v>
      </c>
    </row>
    <row r="813" spans="1:20" ht="28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41444</v>
      </c>
      <c r="T813" s="10">
        <f t="shared" si="77"/>
        <v>41466</v>
      </c>
    </row>
    <row r="814" spans="1:20" ht="42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</v>
      </c>
      <c r="T814" s="10">
        <f t="shared" si="77"/>
        <v>41335</v>
      </c>
    </row>
    <row r="815" spans="1:20" ht="28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41081</v>
      </c>
      <c r="T815" s="10">
        <f t="shared" si="77"/>
        <v>41111</v>
      </c>
    </row>
    <row r="816" spans="1:20" ht="42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40680</v>
      </c>
      <c r="T816" s="10">
        <f t="shared" si="77"/>
        <v>40695</v>
      </c>
    </row>
    <row r="817" spans="1:20" ht="28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41915</v>
      </c>
      <c r="T817" s="10">
        <f t="shared" si="77"/>
        <v>41945</v>
      </c>
    </row>
    <row r="818" spans="1:20" ht="28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41342</v>
      </c>
      <c r="T818" s="10">
        <f t="shared" si="77"/>
        <v>41373</v>
      </c>
    </row>
    <row r="819" spans="1:20" ht="42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40926</v>
      </c>
      <c r="T819" s="10">
        <f t="shared" si="77"/>
        <v>40979</v>
      </c>
    </row>
    <row r="820" spans="1:20" ht="42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41121</v>
      </c>
      <c r="T820" s="10">
        <f t="shared" si="77"/>
        <v>41129</v>
      </c>
    </row>
    <row r="821" spans="1:20" ht="28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41620</v>
      </c>
      <c r="T821" s="10">
        <f t="shared" si="77"/>
        <v>41629</v>
      </c>
    </row>
    <row r="822" spans="1:20" ht="42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41769</v>
      </c>
      <c r="T822" s="10">
        <f t="shared" si="77"/>
        <v>41799</v>
      </c>
    </row>
    <row r="823" spans="1:20" ht="42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42094</v>
      </c>
      <c r="T823" s="10">
        <f t="shared" si="77"/>
        <v>42128</v>
      </c>
    </row>
    <row r="824" spans="1:20" ht="28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41158</v>
      </c>
      <c r="T824" s="10">
        <f t="shared" si="77"/>
        <v>41188</v>
      </c>
    </row>
    <row r="825" spans="1:20" ht="42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42056</v>
      </c>
      <c r="T825" s="10">
        <f t="shared" si="77"/>
        <v>42086</v>
      </c>
    </row>
    <row r="826" spans="1:20" ht="42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</v>
      </c>
      <c r="T826" s="10">
        <f t="shared" si="77"/>
        <v>40286</v>
      </c>
    </row>
    <row r="827" spans="1:20" ht="28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</v>
      </c>
      <c r="T827" s="10">
        <f t="shared" si="77"/>
        <v>41211</v>
      </c>
    </row>
    <row r="828" spans="1:20" ht="42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</v>
      </c>
      <c r="T828" s="10">
        <f t="shared" si="77"/>
        <v>40994</v>
      </c>
    </row>
    <row r="829" spans="1:20" ht="42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</v>
      </c>
      <c r="T829" s="10">
        <f t="shared" si="77"/>
        <v>40954</v>
      </c>
    </row>
    <row r="830" spans="1:20" ht="42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</v>
      </c>
      <c r="T830" s="10">
        <f t="shared" si="77"/>
        <v>41086</v>
      </c>
    </row>
    <row r="831" spans="1:20" ht="42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42505</v>
      </c>
      <c r="T831" s="10">
        <f t="shared" si="77"/>
        <v>42565</v>
      </c>
    </row>
    <row r="832" spans="1:20" ht="42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41326</v>
      </c>
      <c r="T832" s="10">
        <f t="shared" si="77"/>
        <v>41355</v>
      </c>
    </row>
    <row r="833" spans="1:20" ht="28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40997</v>
      </c>
      <c r="T833" s="10">
        <f t="shared" si="77"/>
        <v>41027</v>
      </c>
    </row>
    <row r="834" spans="1:20" ht="42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40870</v>
      </c>
      <c r="T834" s="10">
        <f t="shared" si="77"/>
        <v>40929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 s="6">
        <f t="shared" ref="P835:P898" si="79">ROUND(AVERAGE(E835/L835),2)</f>
        <v>148.78</v>
      </c>
      <c r="Q835" t="str">
        <f t="shared" ref="Q835:Q898" si="80" xml:space="preserve"> LEFT(N835,FIND("/",N835)-1)</f>
        <v>music</v>
      </c>
      <c r="R835" t="str">
        <f t="shared" ref="R835:R898" si="81" xml:space="preserve"> RIGHT(N835,LEN(N835)-FIND("/",N835))</f>
        <v>rock</v>
      </c>
      <c r="S835" s="10">
        <f t="shared" ref="S835:S898" si="82">ROUND((((J835/60)/60)/24)+DATE(1970,1,1),0)</f>
        <v>41719</v>
      </c>
      <c r="T835" s="10">
        <f t="shared" ref="T835:T898" si="83">ROUND((((I835/60)/60)/24)+DATE(1970,1,1),0)</f>
        <v>41749</v>
      </c>
    </row>
    <row r="836" spans="1:20" ht="42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41423</v>
      </c>
      <c r="T836" s="10">
        <f t="shared" si="83"/>
        <v>41456</v>
      </c>
    </row>
    <row r="837" spans="1:20" ht="42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</v>
      </c>
      <c r="T837" s="10">
        <f t="shared" si="83"/>
        <v>41048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</v>
      </c>
      <c r="T838" s="10">
        <f t="shared" si="83"/>
        <v>41554</v>
      </c>
    </row>
    <row r="839" spans="1:20" ht="28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41731</v>
      </c>
      <c r="T839" s="10">
        <f t="shared" si="83"/>
        <v>41761</v>
      </c>
    </row>
    <row r="840" spans="1:20" ht="42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40896</v>
      </c>
      <c r="T840" s="10">
        <f t="shared" si="83"/>
        <v>40926</v>
      </c>
    </row>
    <row r="841" spans="1:20" ht="42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41145</v>
      </c>
      <c r="T841" s="10">
        <f t="shared" si="83"/>
        <v>41175</v>
      </c>
    </row>
    <row r="842" spans="1:20" ht="42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</v>
      </c>
      <c r="T842" s="10">
        <f t="shared" si="83"/>
        <v>42637</v>
      </c>
    </row>
    <row r="843" spans="1:20" ht="42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41924</v>
      </c>
      <c r="T843" s="10">
        <f t="shared" si="83"/>
        <v>41954</v>
      </c>
    </row>
    <row r="844" spans="1:20" ht="42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41527</v>
      </c>
      <c r="T844" s="10">
        <f t="shared" si="83"/>
        <v>41561</v>
      </c>
    </row>
    <row r="845" spans="1:20" ht="42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</v>
      </c>
      <c r="T845" s="10">
        <f t="shared" si="83"/>
        <v>42712</v>
      </c>
    </row>
    <row r="846" spans="1:20" ht="42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41906</v>
      </c>
      <c r="T846" s="10">
        <f t="shared" si="83"/>
        <v>41944</v>
      </c>
    </row>
    <row r="847" spans="1:20" ht="42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</v>
      </c>
      <c r="T847" s="10">
        <f t="shared" si="83"/>
        <v>42618</v>
      </c>
    </row>
    <row r="848" spans="1:20" ht="42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</v>
      </c>
      <c r="T848" s="10">
        <f t="shared" si="83"/>
        <v>41709</v>
      </c>
    </row>
    <row r="849" spans="1:20" ht="28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42166</v>
      </c>
      <c r="T849" s="10">
        <f t="shared" si="83"/>
        <v>42196</v>
      </c>
    </row>
    <row r="850" spans="1:20" ht="42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42079</v>
      </c>
      <c r="T850" s="10">
        <f t="shared" si="83"/>
        <v>42109</v>
      </c>
    </row>
    <row r="851" spans="1:20" ht="57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</v>
      </c>
      <c r="T851" s="10">
        <f t="shared" si="83"/>
        <v>42079</v>
      </c>
    </row>
    <row r="852" spans="1:20" ht="42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42453</v>
      </c>
      <c r="T852" s="10">
        <f t="shared" si="83"/>
        <v>42485</v>
      </c>
    </row>
    <row r="853" spans="1:20" ht="42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42523</v>
      </c>
      <c r="T853" s="10">
        <f t="shared" si="83"/>
        <v>42583</v>
      </c>
    </row>
    <row r="854" spans="1:20" ht="28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42657</v>
      </c>
      <c r="T854" s="10">
        <f t="shared" si="83"/>
        <v>42668</v>
      </c>
    </row>
    <row r="855" spans="1:20" ht="42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42022</v>
      </c>
      <c r="T855" s="10">
        <f t="shared" si="83"/>
        <v>42052</v>
      </c>
    </row>
    <row r="856" spans="1:20" ht="42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</v>
      </c>
      <c r="T856" s="10">
        <f t="shared" si="83"/>
        <v>42732</v>
      </c>
    </row>
    <row r="857" spans="1:20" ht="28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</v>
      </c>
      <c r="T857" s="10">
        <f t="shared" si="83"/>
        <v>42575</v>
      </c>
    </row>
    <row r="858" spans="1:20" ht="42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</v>
      </c>
      <c r="T858" s="10">
        <f t="shared" si="83"/>
        <v>42669</v>
      </c>
    </row>
    <row r="859" spans="1:20" ht="28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42292</v>
      </c>
      <c r="T859" s="10">
        <f t="shared" si="83"/>
        <v>42334</v>
      </c>
    </row>
    <row r="860" spans="1:20" ht="42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42080</v>
      </c>
      <c r="T860" s="10">
        <f t="shared" si="83"/>
        <v>42110</v>
      </c>
    </row>
    <row r="861" spans="1:20" ht="42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42129</v>
      </c>
      <c r="T861" s="10">
        <f t="shared" si="83"/>
        <v>42159</v>
      </c>
    </row>
    <row r="862" spans="1:20" ht="42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</v>
      </c>
      <c r="T862" s="10">
        <f t="shared" si="83"/>
        <v>41601</v>
      </c>
    </row>
    <row r="863" spans="1:20" ht="42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42600</v>
      </c>
      <c r="T863" s="10">
        <f t="shared" si="83"/>
        <v>42630</v>
      </c>
    </row>
    <row r="864" spans="1:20" ht="42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41560</v>
      </c>
      <c r="T864" s="10">
        <f t="shared" si="83"/>
        <v>41590</v>
      </c>
    </row>
    <row r="865" spans="1:20" ht="42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</v>
      </c>
      <c r="T865" s="10">
        <f t="shared" si="83"/>
        <v>40951</v>
      </c>
    </row>
    <row r="866" spans="1:20" ht="42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</v>
      </c>
      <c r="T866" s="10">
        <f t="shared" si="83"/>
        <v>41563</v>
      </c>
    </row>
    <row r="867" spans="1:20" ht="42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41231</v>
      </c>
      <c r="T867" s="10">
        <f t="shared" si="83"/>
        <v>41291</v>
      </c>
    </row>
    <row r="868" spans="1:20" ht="42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42026</v>
      </c>
      <c r="T868" s="10">
        <f t="shared" si="83"/>
        <v>42064</v>
      </c>
    </row>
    <row r="869" spans="1:20" ht="42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</v>
      </c>
      <c r="T869" s="10">
        <f t="shared" si="83"/>
        <v>40148</v>
      </c>
    </row>
    <row r="870" spans="1:20" ht="57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</v>
      </c>
      <c r="T870" s="10">
        <f t="shared" si="83"/>
        <v>41646</v>
      </c>
    </row>
    <row r="871" spans="1:20" ht="57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41343</v>
      </c>
      <c r="T871" s="10">
        <f t="shared" si="83"/>
        <v>41373</v>
      </c>
    </row>
    <row r="872" spans="1:20" ht="42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</v>
      </c>
      <c r="T872" s="10">
        <f t="shared" si="83"/>
        <v>41518</v>
      </c>
    </row>
    <row r="873" spans="1:20" ht="42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41578</v>
      </c>
      <c r="T873" s="10">
        <f t="shared" si="83"/>
        <v>41608</v>
      </c>
    </row>
    <row r="874" spans="1:20" ht="42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40568</v>
      </c>
      <c r="T874" s="10">
        <f t="shared" si="83"/>
        <v>40613</v>
      </c>
    </row>
    <row r="875" spans="1:20" ht="28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</v>
      </c>
      <c r="T875" s="10">
        <f t="shared" si="83"/>
        <v>41224</v>
      </c>
    </row>
    <row r="876" spans="1:20" ht="57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41369</v>
      </c>
      <c r="T876" s="10">
        <f t="shared" si="83"/>
        <v>41399</v>
      </c>
    </row>
    <row r="877" spans="1:20" ht="57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42249</v>
      </c>
      <c r="T877" s="10">
        <f t="shared" si="83"/>
        <v>42269</v>
      </c>
    </row>
    <row r="878" spans="1:20" ht="28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</v>
      </c>
      <c r="T878" s="10">
        <f t="shared" si="83"/>
        <v>41309</v>
      </c>
    </row>
    <row r="879" spans="1:20" ht="42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41598</v>
      </c>
      <c r="T879" s="10">
        <f t="shared" si="83"/>
        <v>41628</v>
      </c>
    </row>
    <row r="880" spans="1:20" ht="42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</v>
      </c>
      <c r="T880" s="10">
        <f t="shared" si="83"/>
        <v>40535</v>
      </c>
    </row>
    <row r="881" spans="1:20" ht="42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41038</v>
      </c>
      <c r="T881" s="10">
        <f t="shared" si="83"/>
        <v>41059</v>
      </c>
    </row>
    <row r="882" spans="1:20" ht="42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</v>
      </c>
      <c r="T882" s="10">
        <f t="shared" si="83"/>
        <v>41212</v>
      </c>
    </row>
    <row r="883" spans="1:20" ht="42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</v>
      </c>
      <c r="T883" s="10">
        <f t="shared" si="83"/>
        <v>40922</v>
      </c>
    </row>
    <row r="884" spans="1:20" ht="42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40760</v>
      </c>
      <c r="T884" s="10">
        <f t="shared" si="83"/>
        <v>40793</v>
      </c>
    </row>
    <row r="885" spans="1:20" ht="42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42372</v>
      </c>
      <c r="T885" s="10">
        <f t="shared" si="83"/>
        <v>42432</v>
      </c>
    </row>
    <row r="886" spans="1:20" ht="42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40982</v>
      </c>
      <c r="T886" s="10">
        <f t="shared" si="83"/>
        <v>41041</v>
      </c>
    </row>
    <row r="887" spans="1:20" ht="42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42714</v>
      </c>
      <c r="T887" s="10">
        <f t="shared" si="83"/>
        <v>42735</v>
      </c>
    </row>
    <row r="888" spans="1:20" ht="42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42604</v>
      </c>
      <c r="T888" s="10">
        <f t="shared" si="83"/>
        <v>42629</v>
      </c>
    </row>
    <row r="889" spans="1:20" ht="42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41027</v>
      </c>
      <c r="T889" s="10">
        <f t="shared" si="83"/>
        <v>41057</v>
      </c>
    </row>
    <row r="890" spans="1:20" ht="57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40752</v>
      </c>
      <c r="T890" s="10">
        <f t="shared" si="83"/>
        <v>40787</v>
      </c>
    </row>
    <row r="891" spans="1:20" ht="42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41888</v>
      </c>
      <c r="T891" s="10">
        <f t="shared" si="83"/>
        <v>41918</v>
      </c>
    </row>
    <row r="892" spans="1:20" ht="42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41570</v>
      </c>
      <c r="T892" s="10">
        <f t="shared" si="83"/>
        <v>41600</v>
      </c>
    </row>
    <row r="893" spans="1:20" ht="42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</v>
      </c>
      <c r="T893" s="10">
        <f t="shared" si="83"/>
        <v>41872</v>
      </c>
    </row>
    <row r="894" spans="1:20" ht="42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</v>
      </c>
      <c r="T894" s="10">
        <f t="shared" si="83"/>
        <v>40391</v>
      </c>
    </row>
    <row r="895" spans="1:20" ht="42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42066</v>
      </c>
      <c r="T895" s="10">
        <f t="shared" si="83"/>
        <v>42096</v>
      </c>
    </row>
    <row r="896" spans="1:20" ht="42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42497</v>
      </c>
      <c r="T896" s="10">
        <f t="shared" si="83"/>
        <v>42527</v>
      </c>
    </row>
    <row r="897" spans="1:20" ht="42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</v>
      </c>
      <c r="T897" s="10">
        <f t="shared" si="83"/>
        <v>40476</v>
      </c>
    </row>
    <row r="898" spans="1:20" ht="42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42219</v>
      </c>
      <c r="T898" s="10">
        <f t="shared" si="83"/>
        <v>42244</v>
      </c>
    </row>
    <row r="899" spans="1:20" ht="42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s="6" t="e">
        <f t="shared" ref="P899:P962" si="85">ROUND(AVERAGE(E899/L899),2)</f>
        <v>#DIV/0!</v>
      </c>
      <c r="Q899" t="str">
        <f t="shared" ref="Q899:Q962" si="86" xml:space="preserve"> LEFT(N899,FIND("/",N899)-1)</f>
        <v>music</v>
      </c>
      <c r="R899" t="str">
        <f t="shared" ref="R899:R962" si="87" xml:space="preserve"> RIGHT(N899,LEN(N899)-FIND("/",N899))</f>
        <v>indie rock</v>
      </c>
      <c r="S899" s="10">
        <f t="shared" ref="S899:S962" si="88">ROUND((((J899/60)/60)/24)+DATE(1970,1,1),0)</f>
        <v>41212</v>
      </c>
      <c r="T899" s="10">
        <f t="shared" ref="T899:T962" si="89">ROUND((((I899/60)/60)/24)+DATE(1970,1,1),0)</f>
        <v>41242</v>
      </c>
    </row>
    <row r="900" spans="1:20" ht="42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40879</v>
      </c>
      <c r="T900" s="10">
        <f t="shared" si="89"/>
        <v>40924</v>
      </c>
    </row>
    <row r="901" spans="1:20" ht="42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</v>
      </c>
      <c r="T901" s="10">
        <f t="shared" si="89"/>
        <v>40691</v>
      </c>
    </row>
    <row r="902" spans="1:20" ht="28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42430</v>
      </c>
      <c r="T902" s="10">
        <f t="shared" si="89"/>
        <v>42460</v>
      </c>
    </row>
    <row r="903" spans="1:20" ht="57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40292</v>
      </c>
      <c r="T903" s="10">
        <f t="shared" si="89"/>
        <v>40338</v>
      </c>
    </row>
    <row r="904" spans="1:20" ht="57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41830</v>
      </c>
      <c r="T904" s="10">
        <f t="shared" si="89"/>
        <v>41882</v>
      </c>
    </row>
    <row r="905" spans="1:20" ht="42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41150</v>
      </c>
      <c r="T905" s="10">
        <f t="shared" si="89"/>
        <v>41175</v>
      </c>
    </row>
    <row r="906" spans="1:20" ht="42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</v>
      </c>
      <c r="T906" s="10">
        <f t="shared" si="89"/>
        <v>42372</v>
      </c>
    </row>
    <row r="907" spans="1:20" ht="42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</v>
      </c>
      <c r="T907" s="10">
        <f t="shared" si="89"/>
        <v>40567</v>
      </c>
    </row>
    <row r="908" spans="1:20" ht="28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</v>
      </c>
      <c r="T908" s="10">
        <f t="shared" si="89"/>
        <v>41711</v>
      </c>
    </row>
    <row r="909" spans="1:20" ht="28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</v>
      </c>
      <c r="T909" s="10">
        <f t="shared" si="89"/>
        <v>40797</v>
      </c>
    </row>
    <row r="910" spans="1:20" ht="42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40341</v>
      </c>
      <c r="T910" s="10">
        <f t="shared" si="89"/>
        <v>40386</v>
      </c>
    </row>
    <row r="911" spans="1:20" ht="57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41082</v>
      </c>
      <c r="T911" s="10">
        <f t="shared" si="89"/>
        <v>41113</v>
      </c>
    </row>
    <row r="912" spans="1:20" ht="42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42738</v>
      </c>
      <c r="T912" s="10">
        <f t="shared" si="89"/>
        <v>42798</v>
      </c>
    </row>
    <row r="913" spans="1:20" ht="42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</v>
      </c>
      <c r="T913" s="10">
        <f t="shared" si="89"/>
        <v>41663</v>
      </c>
    </row>
    <row r="914" spans="1:20" ht="42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</v>
      </c>
      <c r="T914" s="10">
        <f t="shared" si="89"/>
        <v>41254</v>
      </c>
    </row>
    <row r="915" spans="1:20" ht="42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</v>
      </c>
      <c r="T915" s="10">
        <f t="shared" si="89"/>
        <v>41034</v>
      </c>
    </row>
    <row r="916" spans="1:20" ht="42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41117</v>
      </c>
      <c r="T916" s="10">
        <f t="shared" si="89"/>
        <v>41147</v>
      </c>
    </row>
    <row r="917" spans="1:20" ht="42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40938</v>
      </c>
      <c r="T917" s="10">
        <f t="shared" si="89"/>
        <v>40969</v>
      </c>
    </row>
    <row r="918" spans="1:20" ht="42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40435</v>
      </c>
      <c r="T918" s="10">
        <f t="shared" si="89"/>
        <v>40473</v>
      </c>
    </row>
    <row r="919" spans="1:20" ht="42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41803</v>
      </c>
      <c r="T919" s="10">
        <f t="shared" si="89"/>
        <v>41834</v>
      </c>
    </row>
    <row r="920" spans="1:20" ht="42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41945</v>
      </c>
      <c r="T920" s="10">
        <f t="shared" si="89"/>
        <v>41975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41228</v>
      </c>
      <c r="T921" s="10">
        <f t="shared" si="89"/>
        <v>41263</v>
      </c>
    </row>
    <row r="922" spans="1:20" ht="42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41563</v>
      </c>
      <c r="T922" s="10">
        <f t="shared" si="89"/>
        <v>41593</v>
      </c>
    </row>
    <row r="923" spans="1:20" ht="42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</v>
      </c>
      <c r="T923" s="10">
        <f t="shared" si="89"/>
        <v>40889</v>
      </c>
    </row>
    <row r="924" spans="1:20" ht="42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41879</v>
      </c>
      <c r="T924" s="10">
        <f t="shared" si="89"/>
        <v>41914</v>
      </c>
    </row>
    <row r="925" spans="1:20" ht="42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41935</v>
      </c>
      <c r="T925" s="10">
        <f t="shared" si="89"/>
        <v>41965</v>
      </c>
    </row>
    <row r="926" spans="1:20" ht="42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41289</v>
      </c>
      <c r="T926" s="10">
        <f t="shared" si="89"/>
        <v>41319</v>
      </c>
    </row>
    <row r="927" spans="1:20" ht="42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41576</v>
      </c>
      <c r="T927" s="10">
        <f t="shared" si="89"/>
        <v>41606</v>
      </c>
    </row>
    <row r="928" spans="1:20" ht="57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</v>
      </c>
      <c r="T928" s="10">
        <f t="shared" si="89"/>
        <v>40368</v>
      </c>
    </row>
    <row r="929" spans="1:20" ht="28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41014</v>
      </c>
      <c r="T929" s="10">
        <f t="shared" si="89"/>
        <v>41044</v>
      </c>
    </row>
    <row r="930" spans="1:20" ht="42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41181</v>
      </c>
      <c r="T930" s="10">
        <f t="shared" si="89"/>
        <v>41231</v>
      </c>
    </row>
    <row r="931" spans="1:20" ht="42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</v>
      </c>
      <c r="T931" s="10">
        <f t="shared" si="89"/>
        <v>41008</v>
      </c>
    </row>
    <row r="932" spans="1:20" ht="57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40313</v>
      </c>
      <c r="T932" s="10">
        <f t="shared" si="89"/>
        <v>40355</v>
      </c>
    </row>
    <row r="933" spans="1:20" ht="42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</v>
      </c>
      <c r="T933" s="10">
        <f t="shared" si="89"/>
        <v>41715</v>
      </c>
    </row>
    <row r="934" spans="1:20" ht="28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41311</v>
      </c>
      <c r="T934" s="10">
        <f t="shared" si="89"/>
        <v>41356</v>
      </c>
    </row>
    <row r="935" spans="1:20" ht="42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</v>
      </c>
      <c r="T935" s="10">
        <f t="shared" si="89"/>
        <v>41771</v>
      </c>
    </row>
    <row r="936" spans="1:20" ht="42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41734</v>
      </c>
      <c r="T936" s="10">
        <f t="shared" si="89"/>
        <v>41763</v>
      </c>
    </row>
    <row r="937" spans="1:20" ht="42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</v>
      </c>
      <c r="T937" s="10">
        <f t="shared" si="89"/>
        <v>42398</v>
      </c>
    </row>
    <row r="938" spans="1:20" ht="42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</v>
      </c>
      <c r="T938" s="10">
        <f t="shared" si="89"/>
        <v>40927</v>
      </c>
    </row>
    <row r="939" spans="1:20" ht="42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41552</v>
      </c>
      <c r="T939" s="10">
        <f t="shared" si="89"/>
        <v>41582</v>
      </c>
    </row>
    <row r="940" spans="1:20" ht="42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</v>
      </c>
      <c r="T940" s="10">
        <f t="shared" si="89"/>
        <v>41154</v>
      </c>
    </row>
    <row r="941" spans="1:20" ht="42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41417</v>
      </c>
      <c r="T941" s="10">
        <f t="shared" si="89"/>
        <v>41456</v>
      </c>
    </row>
    <row r="942" spans="1:20" ht="42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</v>
      </c>
      <c r="T942" s="10">
        <f t="shared" si="89"/>
        <v>42227</v>
      </c>
    </row>
    <row r="943" spans="1:20" ht="57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</v>
      </c>
      <c r="T943" s="10">
        <f t="shared" si="89"/>
        <v>42776</v>
      </c>
    </row>
    <row r="944" spans="1:20" ht="42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42383</v>
      </c>
      <c r="T944" s="10">
        <f t="shared" si="89"/>
        <v>42419</v>
      </c>
    </row>
    <row r="945" spans="1:20" ht="28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42674</v>
      </c>
      <c r="T945" s="10">
        <f t="shared" si="89"/>
        <v>42704</v>
      </c>
    </row>
    <row r="946" spans="1:20" ht="42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42445</v>
      </c>
      <c r="T946" s="10">
        <f t="shared" si="89"/>
        <v>42479</v>
      </c>
    </row>
    <row r="947" spans="1:20" ht="42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42733</v>
      </c>
      <c r="T947" s="10">
        <f t="shared" si="89"/>
        <v>42785</v>
      </c>
    </row>
    <row r="948" spans="1:20" ht="28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42593</v>
      </c>
      <c r="T948" s="10">
        <f t="shared" si="89"/>
        <v>42623</v>
      </c>
    </row>
    <row r="949" spans="1:20" ht="42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42492</v>
      </c>
      <c r="T949" s="10">
        <f t="shared" si="89"/>
        <v>42552</v>
      </c>
    </row>
    <row r="950" spans="1:20" ht="57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42412</v>
      </c>
      <c r="T950" s="10">
        <f t="shared" si="89"/>
        <v>42442</v>
      </c>
    </row>
    <row r="951" spans="1:20" ht="42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</v>
      </c>
      <c r="T951" s="10">
        <f t="shared" si="89"/>
        <v>42421</v>
      </c>
    </row>
    <row r="952" spans="1:20" ht="42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42357</v>
      </c>
      <c r="T952" s="10">
        <f t="shared" si="89"/>
        <v>42387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42481</v>
      </c>
      <c r="T953" s="10">
        <f t="shared" si="89"/>
        <v>42526</v>
      </c>
    </row>
    <row r="954" spans="1:20" ht="28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42663</v>
      </c>
      <c r="T954" s="10">
        <f t="shared" si="89"/>
        <v>42693</v>
      </c>
    </row>
    <row r="955" spans="1:20" ht="42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</v>
      </c>
      <c r="T955" s="10">
        <f t="shared" si="89"/>
        <v>42029</v>
      </c>
    </row>
    <row r="956" spans="1:20" ht="42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42195</v>
      </c>
      <c r="T956" s="10">
        <f t="shared" si="89"/>
        <v>42237</v>
      </c>
    </row>
    <row r="957" spans="1:20" ht="42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</v>
      </c>
      <c r="T957" s="10">
        <f t="shared" si="89"/>
        <v>42626</v>
      </c>
    </row>
    <row r="958" spans="1:20" ht="57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42061</v>
      </c>
      <c r="T958" s="10">
        <f t="shared" si="89"/>
        <v>42121</v>
      </c>
    </row>
    <row r="959" spans="1:20" ht="28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42661</v>
      </c>
      <c r="T959" s="10">
        <f t="shared" si="89"/>
        <v>42692</v>
      </c>
    </row>
    <row r="960" spans="1:20" ht="42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42083</v>
      </c>
      <c r="T960" s="10">
        <f t="shared" si="89"/>
        <v>42104</v>
      </c>
    </row>
    <row r="961" spans="1:20" ht="42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</v>
      </c>
      <c r="T961" s="10">
        <f t="shared" si="89"/>
        <v>42023</v>
      </c>
    </row>
    <row r="962" spans="1:20" ht="42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42767</v>
      </c>
      <c r="T962" s="10">
        <f t="shared" si="89"/>
        <v>42809</v>
      </c>
    </row>
    <row r="963" spans="1:20" ht="42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 s="6">
        <f t="shared" ref="P963:P1026" si="91">ROUND(AVERAGE(E963/L963),2)</f>
        <v>364.35</v>
      </c>
      <c r="Q963" t="str">
        <f t="shared" ref="Q963:Q1026" si="92" xml:space="preserve"> LEFT(N963,FIND("/",N963)-1)</f>
        <v>technology</v>
      </c>
      <c r="R963" t="str">
        <f t="shared" ref="R963:R1026" si="93" xml:space="preserve"> RIGHT(N963,LEN(N963)-FIND("/",N963))</f>
        <v>wearables</v>
      </c>
      <c r="S963" s="10">
        <f t="shared" ref="S963:S1026" si="94">ROUND((((J963/60)/60)/24)+DATE(1970,1,1),0)</f>
        <v>42741</v>
      </c>
      <c r="T963" s="10">
        <f t="shared" ref="T963:T1026" si="95">ROUND((((I963/60)/60)/24)+DATE(1970,1,1),0)</f>
        <v>42787</v>
      </c>
    </row>
    <row r="964" spans="1:20" ht="42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42374</v>
      </c>
      <c r="T964" s="10">
        <f t="shared" si="95"/>
        <v>42412</v>
      </c>
    </row>
    <row r="965" spans="1:20" ht="28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42626</v>
      </c>
      <c r="T965" s="10">
        <f t="shared" si="95"/>
        <v>42661</v>
      </c>
    </row>
    <row r="966" spans="1:20" ht="42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42209</v>
      </c>
      <c r="T966" s="10">
        <f t="shared" si="95"/>
        <v>42249</v>
      </c>
    </row>
    <row r="967" spans="1:20" ht="42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</v>
      </c>
      <c r="T967" s="10">
        <f t="shared" si="95"/>
        <v>42669</v>
      </c>
    </row>
    <row r="968" spans="1:20" ht="42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42620</v>
      </c>
      <c r="T968" s="10">
        <f t="shared" si="95"/>
        <v>42650</v>
      </c>
    </row>
    <row r="969" spans="1:20" ht="42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</v>
      </c>
      <c r="T969" s="10">
        <f t="shared" si="95"/>
        <v>42482</v>
      </c>
    </row>
    <row r="970" spans="1:20" ht="42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41837</v>
      </c>
      <c r="T970" s="10">
        <f t="shared" si="95"/>
        <v>41867</v>
      </c>
    </row>
    <row r="971" spans="1:20" ht="28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</v>
      </c>
      <c r="T971" s="10">
        <f t="shared" si="95"/>
        <v>42775</v>
      </c>
    </row>
    <row r="972" spans="1:20" ht="42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</v>
      </c>
      <c r="T972" s="10">
        <f t="shared" si="95"/>
        <v>42758</v>
      </c>
    </row>
    <row r="973" spans="1:20" ht="42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42112</v>
      </c>
      <c r="T973" s="10">
        <f t="shared" si="95"/>
        <v>42157</v>
      </c>
    </row>
    <row r="974" spans="1:20" ht="42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41857</v>
      </c>
      <c r="T974" s="10">
        <f t="shared" si="95"/>
        <v>41886</v>
      </c>
    </row>
    <row r="975" spans="1:20" ht="42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</v>
      </c>
      <c r="T975" s="10">
        <f t="shared" si="95"/>
        <v>42317</v>
      </c>
    </row>
    <row r="976" spans="1:20" ht="42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42425</v>
      </c>
      <c r="T976" s="10">
        <f t="shared" si="95"/>
        <v>42455</v>
      </c>
    </row>
    <row r="977" spans="1:20" ht="42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42490</v>
      </c>
      <c r="T977" s="10">
        <f t="shared" si="95"/>
        <v>42550</v>
      </c>
    </row>
    <row r="978" spans="1:20" ht="42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</v>
      </c>
      <c r="T978" s="10">
        <f t="shared" si="95"/>
        <v>42230</v>
      </c>
    </row>
    <row r="979" spans="1:20" ht="42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42392</v>
      </c>
      <c r="T979" s="10">
        <f t="shared" si="95"/>
        <v>42422</v>
      </c>
    </row>
    <row r="980" spans="1:20" ht="42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</v>
      </c>
      <c r="T980" s="10">
        <f t="shared" si="95"/>
        <v>42425</v>
      </c>
    </row>
    <row r="981" spans="1:20" ht="42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</v>
      </c>
      <c r="T981" s="10">
        <f t="shared" si="95"/>
        <v>42542</v>
      </c>
    </row>
    <row r="982" spans="1:20" ht="42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41929</v>
      </c>
      <c r="T982" s="10">
        <f t="shared" si="95"/>
        <v>41974</v>
      </c>
    </row>
    <row r="983" spans="1:20" ht="42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41831</v>
      </c>
      <c r="T983" s="10">
        <f t="shared" si="95"/>
        <v>41861</v>
      </c>
    </row>
    <row r="984" spans="1:20" ht="28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42616</v>
      </c>
      <c r="T984" s="10">
        <f t="shared" si="95"/>
        <v>42646</v>
      </c>
    </row>
    <row r="985" spans="1:20" ht="57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42575</v>
      </c>
      <c r="T985" s="10">
        <f t="shared" si="95"/>
        <v>42606</v>
      </c>
    </row>
    <row r="986" spans="1:20" ht="71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</v>
      </c>
      <c r="T986" s="10">
        <f t="shared" si="95"/>
        <v>42091</v>
      </c>
    </row>
    <row r="987" spans="1:20" ht="42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42340</v>
      </c>
      <c r="T987" s="10">
        <f t="shared" si="95"/>
        <v>42370</v>
      </c>
    </row>
    <row r="988" spans="1:20" ht="42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42325</v>
      </c>
      <c r="T988" s="10">
        <f t="shared" si="95"/>
        <v>42379</v>
      </c>
    </row>
    <row r="989" spans="1:20" ht="42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</v>
      </c>
      <c r="T989" s="10">
        <f t="shared" si="95"/>
        <v>41813</v>
      </c>
    </row>
    <row r="990" spans="1:20" ht="57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</v>
      </c>
      <c r="T990" s="10">
        <f t="shared" si="95"/>
        <v>42644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42612</v>
      </c>
      <c r="T991" s="10">
        <f t="shared" si="95"/>
        <v>42642</v>
      </c>
    </row>
    <row r="992" spans="1:20" ht="42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41856</v>
      </c>
      <c r="T992" s="10">
        <f t="shared" si="95"/>
        <v>41886</v>
      </c>
    </row>
    <row r="993" spans="1:20" ht="71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42539</v>
      </c>
      <c r="T993" s="10">
        <f t="shared" si="95"/>
        <v>42564</v>
      </c>
    </row>
    <row r="994" spans="1:20" ht="42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42438</v>
      </c>
      <c r="T994" s="10">
        <f t="shared" si="95"/>
        <v>42498</v>
      </c>
    </row>
    <row r="995" spans="1:20" ht="42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42653</v>
      </c>
      <c r="T995" s="10">
        <f t="shared" si="95"/>
        <v>42686</v>
      </c>
    </row>
    <row r="996" spans="1:20" ht="57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</v>
      </c>
      <c r="T996" s="10">
        <f t="shared" si="95"/>
        <v>41974</v>
      </c>
    </row>
    <row r="997" spans="1:20" ht="42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41948</v>
      </c>
      <c r="T997" s="10">
        <f t="shared" si="95"/>
        <v>41973</v>
      </c>
    </row>
    <row r="998" spans="1:20" ht="28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41818</v>
      </c>
      <c r="T998" s="10">
        <f t="shared" si="95"/>
        <v>41848</v>
      </c>
    </row>
    <row r="999" spans="1:20" ht="28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</v>
      </c>
      <c r="T999" s="10">
        <f t="shared" si="95"/>
        <v>41971</v>
      </c>
    </row>
    <row r="1000" spans="1:20" ht="42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</v>
      </c>
      <c r="T1000" s="10">
        <f t="shared" si="95"/>
        <v>42327</v>
      </c>
    </row>
    <row r="1001" spans="1:20" ht="42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</v>
      </c>
      <c r="T1001" s="10">
        <f t="shared" si="95"/>
        <v>41956</v>
      </c>
    </row>
    <row r="1002" spans="1:20" ht="42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</v>
      </c>
      <c r="T1002" s="10">
        <f t="shared" si="95"/>
        <v>42809</v>
      </c>
    </row>
    <row r="1003" spans="1:20" ht="42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42721</v>
      </c>
      <c r="T1003" s="10">
        <f t="shared" si="95"/>
        <v>42766</v>
      </c>
    </row>
    <row r="1004" spans="1:20" ht="42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42326</v>
      </c>
      <c r="T1004" s="10">
        <f t="shared" si="95"/>
        <v>42355</v>
      </c>
    </row>
    <row r="1005" spans="1:20" ht="42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42781</v>
      </c>
      <c r="T1005" s="10">
        <f t="shared" si="95"/>
        <v>42811</v>
      </c>
    </row>
    <row r="1006" spans="1:20" ht="28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42389</v>
      </c>
      <c r="T1006" s="10">
        <f t="shared" si="95"/>
        <v>42419</v>
      </c>
    </row>
    <row r="1007" spans="1:20" ht="28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42277</v>
      </c>
      <c r="T1007" s="10">
        <f t="shared" si="95"/>
        <v>42308</v>
      </c>
    </row>
    <row r="1008" spans="1:20" ht="42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</v>
      </c>
      <c r="T1008" s="10">
        <f t="shared" si="95"/>
        <v>41985</v>
      </c>
    </row>
    <row r="1009" spans="1:20" ht="42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42677</v>
      </c>
      <c r="T1009" s="10">
        <f t="shared" si="95"/>
        <v>42719</v>
      </c>
    </row>
    <row r="1010" spans="1:20" ht="42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42703</v>
      </c>
      <c r="T1010" s="10">
        <f t="shared" si="95"/>
        <v>42733</v>
      </c>
    </row>
    <row r="1011" spans="1:20" ht="42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42511</v>
      </c>
      <c r="T1011" s="10">
        <f t="shared" si="95"/>
        <v>42541</v>
      </c>
    </row>
    <row r="1012" spans="1:20" ht="42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42562</v>
      </c>
      <c r="T1012" s="10">
        <f t="shared" si="95"/>
        <v>42618</v>
      </c>
    </row>
    <row r="1013" spans="1:20" ht="42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41947</v>
      </c>
      <c r="T1013" s="10">
        <f t="shared" si="95"/>
        <v>41992</v>
      </c>
    </row>
    <row r="1014" spans="1:20" ht="57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</v>
      </c>
      <c r="T1014" s="10">
        <f t="shared" si="95"/>
        <v>42759</v>
      </c>
    </row>
    <row r="1015" spans="1:20" ht="42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42340</v>
      </c>
      <c r="T1015" s="10">
        <f t="shared" si="95"/>
        <v>42368</v>
      </c>
    </row>
    <row r="1016" spans="1:20" ht="28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</v>
      </c>
      <c r="T1016" s="10">
        <f t="shared" si="95"/>
        <v>42005</v>
      </c>
    </row>
    <row r="1017" spans="1:20" ht="28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42304</v>
      </c>
      <c r="T1017" s="10">
        <f t="shared" si="95"/>
        <v>42334</v>
      </c>
    </row>
    <row r="1018" spans="1:20" ht="42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</v>
      </c>
      <c r="T1018" s="10">
        <f t="shared" si="95"/>
        <v>42467</v>
      </c>
    </row>
    <row r="1019" spans="1:20" ht="42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42290</v>
      </c>
      <c r="T1019" s="10">
        <f t="shared" si="95"/>
        <v>42330</v>
      </c>
    </row>
    <row r="1020" spans="1:20" ht="42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</v>
      </c>
      <c r="T1020" s="10">
        <f t="shared" si="95"/>
        <v>42565</v>
      </c>
    </row>
    <row r="1021" spans="1:20" ht="28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42010</v>
      </c>
      <c r="T1021" s="10">
        <f t="shared" si="95"/>
        <v>42040</v>
      </c>
    </row>
    <row r="1022" spans="1:20" ht="42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</v>
      </c>
      <c r="T1022" s="10">
        <f t="shared" si="95"/>
        <v>42157</v>
      </c>
    </row>
    <row r="1023" spans="1:20" ht="42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</v>
      </c>
      <c r="T1023" s="10">
        <f t="shared" si="95"/>
        <v>42294</v>
      </c>
    </row>
    <row r="1024" spans="1:20" ht="28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42112</v>
      </c>
      <c r="T1024" s="10">
        <f t="shared" si="95"/>
        <v>42142</v>
      </c>
    </row>
    <row r="1025" spans="1:20" ht="42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42146</v>
      </c>
      <c r="T1025" s="10">
        <f t="shared" si="95"/>
        <v>42176</v>
      </c>
    </row>
    <row r="1026" spans="1:20" ht="42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42371</v>
      </c>
      <c r="T1026" s="10">
        <f t="shared" si="95"/>
        <v>42401</v>
      </c>
    </row>
    <row r="1027" spans="1:20" ht="28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 s="6">
        <f t="shared" ref="P1027:P1090" si="97">ROUND(AVERAGE(E1027/L1027),2)</f>
        <v>71.849999999999994</v>
      </c>
      <c r="Q1027" t="str">
        <f t="shared" ref="Q1027:Q1090" si="98" xml:space="preserve"> LEFT(N1027,FIND("/",N1027)-1)</f>
        <v>music</v>
      </c>
      <c r="R1027" t="str">
        <f t="shared" ref="R1027:R1090" si="99" xml:space="preserve"> RIGHT(N1027,LEN(N1027)-FIND("/",N1027))</f>
        <v>electronic music</v>
      </c>
      <c r="S1027" s="10">
        <f t="shared" ref="S1027:S1090" si="100">ROUND((((J1027/60)/60)/24)+DATE(1970,1,1),0)</f>
        <v>42050</v>
      </c>
      <c r="T1027" s="10">
        <f t="shared" ref="T1027:T1090" si="101">ROUND((((I1027/60)/60)/24)+DATE(1970,1,1),0)</f>
        <v>42080</v>
      </c>
    </row>
    <row r="1028" spans="1:20" ht="42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</v>
      </c>
      <c r="T1028" s="10">
        <f t="shared" si="101"/>
        <v>42460</v>
      </c>
    </row>
    <row r="1029" spans="1:20" ht="42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</v>
      </c>
      <c r="T1029" s="10">
        <f t="shared" si="101"/>
        <v>41935</v>
      </c>
    </row>
    <row r="1030" spans="1:20" ht="42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42756</v>
      </c>
      <c r="T1030" s="10">
        <f t="shared" si="101"/>
        <v>42801</v>
      </c>
    </row>
    <row r="1031" spans="1:20" ht="28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42045</v>
      </c>
      <c r="T1031" s="10">
        <f t="shared" si="101"/>
        <v>42099</v>
      </c>
    </row>
    <row r="1032" spans="1:20" ht="28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</v>
      </c>
      <c r="T1032" s="10">
        <f t="shared" si="101"/>
        <v>42625</v>
      </c>
    </row>
    <row r="1033" spans="1:20" ht="42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42325</v>
      </c>
      <c r="T1033" s="10">
        <f t="shared" si="101"/>
        <v>42355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42515</v>
      </c>
      <c r="T1034" s="10">
        <f t="shared" si="101"/>
        <v>42545</v>
      </c>
    </row>
    <row r="1035" spans="1:20" ht="42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42689</v>
      </c>
      <c r="T1035" s="10">
        <f t="shared" si="101"/>
        <v>42717</v>
      </c>
    </row>
    <row r="1036" spans="1:20" ht="42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</v>
      </c>
      <c r="T1036" s="10">
        <f t="shared" si="101"/>
        <v>42587</v>
      </c>
    </row>
    <row r="1037" spans="1:20" ht="42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42017</v>
      </c>
      <c r="T1037" s="10">
        <f t="shared" si="101"/>
        <v>42047</v>
      </c>
    </row>
    <row r="1038" spans="1:20" ht="42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</v>
      </c>
      <c r="T1038" s="10">
        <f t="shared" si="101"/>
        <v>41281</v>
      </c>
    </row>
    <row r="1039" spans="1:20" ht="42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42120</v>
      </c>
      <c r="T1039" s="10">
        <f t="shared" si="101"/>
        <v>42142</v>
      </c>
    </row>
    <row r="1040" spans="1:20" ht="42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</v>
      </c>
      <c r="T1040" s="10">
        <f t="shared" si="101"/>
        <v>42448</v>
      </c>
    </row>
    <row r="1041" spans="1:20" ht="42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</v>
      </c>
      <c r="T1041" s="10">
        <f t="shared" si="101"/>
        <v>42717</v>
      </c>
    </row>
    <row r="1042" spans="1:20" ht="42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42580</v>
      </c>
      <c r="T1042" s="10">
        <f t="shared" si="101"/>
        <v>42610</v>
      </c>
    </row>
    <row r="1043" spans="1:20" ht="42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</v>
      </c>
      <c r="T1043" s="10">
        <f t="shared" si="101"/>
        <v>41851</v>
      </c>
    </row>
    <row r="1044" spans="1:20" ht="42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41852</v>
      </c>
      <c r="T1044" s="10">
        <f t="shared" si="101"/>
        <v>41894</v>
      </c>
    </row>
    <row r="1045" spans="1:20" ht="42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</v>
      </c>
      <c r="T1045" s="10">
        <f t="shared" si="101"/>
        <v>42144</v>
      </c>
    </row>
    <row r="1046" spans="1:20" ht="42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42012</v>
      </c>
      <c r="T1046" s="10">
        <f t="shared" si="101"/>
        <v>42069</v>
      </c>
    </row>
    <row r="1047" spans="1:20" ht="42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41845</v>
      </c>
      <c r="T1047" s="10">
        <f t="shared" si="101"/>
        <v>41875</v>
      </c>
    </row>
    <row r="1048" spans="1:20" ht="42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42320</v>
      </c>
      <c r="T1048" s="10">
        <f t="shared" si="101"/>
        <v>42365</v>
      </c>
    </row>
    <row r="1049" spans="1:20" ht="42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41919</v>
      </c>
      <c r="T1049" s="10">
        <f t="shared" si="101"/>
        <v>41949</v>
      </c>
    </row>
    <row r="1050" spans="1:20" ht="42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</v>
      </c>
      <c r="T1050" s="10">
        <f t="shared" si="101"/>
        <v>42638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</v>
      </c>
      <c r="T1051" s="10">
        <f t="shared" si="101"/>
        <v>42412</v>
      </c>
    </row>
    <row r="1052" spans="1:20" ht="28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42232</v>
      </c>
      <c r="T1052" s="10">
        <f t="shared" si="101"/>
        <v>42262</v>
      </c>
    </row>
    <row r="1053" spans="1:20" ht="42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</v>
      </c>
      <c r="T1053" s="10">
        <f t="shared" si="101"/>
        <v>41878</v>
      </c>
    </row>
    <row r="1054" spans="1:20" ht="57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42484</v>
      </c>
      <c r="T1054" s="10">
        <f t="shared" si="101"/>
        <v>42528</v>
      </c>
    </row>
    <row r="1055" spans="1:20" ht="42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</v>
      </c>
      <c r="T1055" s="10">
        <f t="shared" si="101"/>
        <v>42800</v>
      </c>
    </row>
    <row r="1056" spans="1:20" ht="42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41832</v>
      </c>
      <c r="T1056" s="10">
        <f t="shared" si="101"/>
        <v>41862</v>
      </c>
    </row>
    <row r="1057" spans="1:20" ht="42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42407</v>
      </c>
      <c r="T1057" s="10">
        <f t="shared" si="101"/>
        <v>42437</v>
      </c>
    </row>
    <row r="1058" spans="1:20" ht="42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42059</v>
      </c>
      <c r="T1058" s="10">
        <f t="shared" si="101"/>
        <v>42119</v>
      </c>
    </row>
    <row r="1059" spans="1:20" ht="42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42679</v>
      </c>
      <c r="T1059" s="10">
        <f t="shared" si="101"/>
        <v>42709</v>
      </c>
    </row>
    <row r="1060" spans="1:20" ht="42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42048</v>
      </c>
      <c r="T1060" s="10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42047</v>
      </c>
      <c r="T1061" s="10">
        <f t="shared" si="101"/>
        <v>42077</v>
      </c>
    </row>
    <row r="1062" spans="1:20" ht="42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42080</v>
      </c>
      <c r="T1062" s="10">
        <f t="shared" si="101"/>
        <v>42110</v>
      </c>
    </row>
    <row r="1063" spans="1:20" ht="28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</v>
      </c>
      <c r="T1063" s="10">
        <f t="shared" si="101"/>
        <v>42492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42557</v>
      </c>
      <c r="T1064" s="10">
        <f t="shared" si="101"/>
        <v>42564</v>
      </c>
    </row>
    <row r="1065" spans="1:20" ht="42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</v>
      </c>
      <c r="T1065" s="10">
        <f t="shared" si="101"/>
        <v>42613</v>
      </c>
    </row>
    <row r="1066" spans="1:20" ht="42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</v>
      </c>
      <c r="T1066" s="10">
        <f t="shared" si="101"/>
        <v>41462</v>
      </c>
    </row>
    <row r="1067" spans="1:20" ht="42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</v>
      </c>
      <c r="T1067" s="10">
        <f t="shared" si="101"/>
        <v>41689</v>
      </c>
    </row>
    <row r="1068" spans="1:20" ht="42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41446</v>
      </c>
      <c r="T1068" s="10">
        <f t="shared" si="101"/>
        <v>41491</v>
      </c>
    </row>
    <row r="1069" spans="1:20" ht="42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41600</v>
      </c>
      <c r="T1069" s="10">
        <f t="shared" si="101"/>
        <v>41630</v>
      </c>
    </row>
    <row r="1070" spans="1:20" ht="57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</v>
      </c>
      <c r="T1070" s="10">
        <f t="shared" si="101"/>
        <v>42470</v>
      </c>
    </row>
    <row r="1071" spans="1:20" ht="42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</v>
      </c>
      <c r="T1071" s="10">
        <f t="shared" si="101"/>
        <v>41604</v>
      </c>
    </row>
    <row r="1072" spans="1:20" ht="42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</v>
      </c>
      <c r="T1072" s="10">
        <f t="shared" si="101"/>
        <v>41183</v>
      </c>
    </row>
    <row r="1073" spans="1:20" ht="42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42296</v>
      </c>
      <c r="T1073" s="10">
        <f t="shared" si="101"/>
        <v>42326</v>
      </c>
    </row>
    <row r="1074" spans="1:20" ht="42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41646</v>
      </c>
      <c r="T1074" s="10">
        <f t="shared" si="101"/>
        <v>41676</v>
      </c>
    </row>
    <row r="1075" spans="1:20" ht="28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40803</v>
      </c>
      <c r="T1075" s="10">
        <f t="shared" si="101"/>
        <v>40833</v>
      </c>
    </row>
    <row r="1076" spans="1:20" ht="42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</v>
      </c>
      <c r="T1076" s="10">
        <f t="shared" si="101"/>
        <v>41643</v>
      </c>
    </row>
    <row r="1077" spans="1:20" ht="28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41006</v>
      </c>
      <c r="T1077" s="10">
        <f t="shared" si="101"/>
        <v>41036</v>
      </c>
    </row>
    <row r="1078" spans="1:20" ht="42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</v>
      </c>
      <c r="T1078" s="10">
        <f t="shared" si="101"/>
        <v>41893</v>
      </c>
    </row>
    <row r="1079" spans="1:20" ht="42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</v>
      </c>
      <c r="T1079" s="10">
        <f t="shared" si="101"/>
        <v>42383</v>
      </c>
    </row>
    <row r="1080" spans="1:20" ht="42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</v>
      </c>
      <c r="T1080" s="10">
        <f t="shared" si="101"/>
        <v>40746</v>
      </c>
    </row>
    <row r="1081" spans="1:20" ht="42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42480</v>
      </c>
      <c r="T1081" s="10">
        <f t="shared" si="101"/>
        <v>42505</v>
      </c>
    </row>
    <row r="1082" spans="1:20" ht="42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</v>
      </c>
      <c r="T1082" s="10">
        <f t="shared" si="101"/>
        <v>41770</v>
      </c>
    </row>
    <row r="1083" spans="1:20" ht="42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42003</v>
      </c>
      <c r="T1083" s="10">
        <f t="shared" si="101"/>
        <v>42033</v>
      </c>
    </row>
    <row r="1084" spans="1:20" ht="28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41102</v>
      </c>
      <c r="T1084" s="10">
        <f t="shared" si="101"/>
        <v>41132</v>
      </c>
    </row>
    <row r="1085" spans="1:20" ht="42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41794</v>
      </c>
      <c r="T1085" s="10">
        <f t="shared" si="101"/>
        <v>41854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41830</v>
      </c>
      <c r="T1086" s="10">
        <f t="shared" si="101"/>
        <v>41860</v>
      </c>
    </row>
    <row r="1087" spans="1:20" ht="42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42414</v>
      </c>
      <c r="T1087" s="10">
        <f t="shared" si="101"/>
        <v>42444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41846</v>
      </c>
      <c r="T1088" s="10">
        <f t="shared" si="101"/>
        <v>41876</v>
      </c>
    </row>
    <row r="1089" spans="1:20" ht="42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41776</v>
      </c>
      <c r="T1089" s="10">
        <f t="shared" si="101"/>
        <v>41806</v>
      </c>
    </row>
    <row r="1090" spans="1:20" ht="28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41724</v>
      </c>
      <c r="T1090" s="10">
        <f t="shared" si="101"/>
        <v>41754</v>
      </c>
    </row>
    <row r="1091" spans="1:20" ht="28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 s="6">
        <f t="shared" ref="P1091:P1154" si="103">ROUND(AVERAGE(E1091/L1091),2)</f>
        <v>23.96</v>
      </c>
      <c r="Q1091" t="str">
        <f t="shared" ref="Q1091:Q1154" si="104" xml:space="preserve"> LEFT(N1091,FIND("/",N1091)-1)</f>
        <v>games</v>
      </c>
      <c r="R1091" t="str">
        <f t="shared" ref="R1091:R1154" si="105" xml:space="preserve"> RIGHT(N1091,LEN(N1091)-FIND("/",N1091))</f>
        <v>video games</v>
      </c>
      <c r="S1091" s="10">
        <f t="shared" ref="S1091:S1154" si="106">ROUND((((J1091/60)/60)/24)+DATE(1970,1,1),0)</f>
        <v>42151</v>
      </c>
      <c r="T1091" s="10">
        <f t="shared" ref="T1091:T1154" si="107">ROUND((((I1091/60)/60)/24)+DATE(1970,1,1),0)</f>
        <v>42181</v>
      </c>
    </row>
    <row r="1092" spans="1:20" ht="42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</v>
      </c>
      <c r="T1092" s="10">
        <f t="shared" si="107"/>
        <v>42153</v>
      </c>
    </row>
    <row r="1093" spans="1:20" ht="42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42441</v>
      </c>
      <c r="T1093" s="10">
        <f t="shared" si="107"/>
        <v>42471</v>
      </c>
    </row>
    <row r="1094" spans="1:20" ht="57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</v>
      </c>
      <c r="T1094" s="10">
        <f t="shared" si="107"/>
        <v>41280</v>
      </c>
    </row>
    <row r="1095" spans="1:20" ht="42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42397</v>
      </c>
      <c r="T1095" s="10">
        <f t="shared" si="107"/>
        <v>42412</v>
      </c>
    </row>
    <row r="1096" spans="1:20" ht="42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40796</v>
      </c>
      <c r="T1096" s="10">
        <f t="shared" si="107"/>
        <v>40826</v>
      </c>
    </row>
    <row r="1097" spans="1:20" ht="42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41487</v>
      </c>
      <c r="T1097" s="10">
        <f t="shared" si="107"/>
        <v>41517</v>
      </c>
    </row>
    <row r="1098" spans="1:20" ht="42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41886</v>
      </c>
      <c r="T1098" s="10">
        <f t="shared" si="107"/>
        <v>41916</v>
      </c>
    </row>
    <row r="1099" spans="1:20" ht="42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41661</v>
      </c>
      <c r="T1099" s="10">
        <f t="shared" si="107"/>
        <v>41701</v>
      </c>
    </row>
    <row r="1100" spans="1:20" ht="28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41713</v>
      </c>
      <c r="T1100" s="10">
        <f t="shared" si="107"/>
        <v>41743</v>
      </c>
    </row>
    <row r="1101" spans="1:20" ht="42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42108</v>
      </c>
      <c r="T1101" s="10">
        <f t="shared" si="107"/>
        <v>42138</v>
      </c>
    </row>
    <row r="1102" spans="1:20" ht="42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</v>
      </c>
      <c r="T1102" s="10">
        <f t="shared" si="107"/>
        <v>42414</v>
      </c>
    </row>
    <row r="1103" spans="1:20" ht="28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42539</v>
      </c>
      <c r="T1103" s="10">
        <f t="shared" si="107"/>
        <v>42566</v>
      </c>
    </row>
    <row r="1104" spans="1:20" ht="42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</v>
      </c>
      <c r="T1104" s="10">
        <f t="shared" si="107"/>
        <v>41617</v>
      </c>
    </row>
    <row r="1105" spans="1:20" ht="42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</v>
      </c>
      <c r="T1105" s="10">
        <f t="shared" si="107"/>
        <v>42539</v>
      </c>
    </row>
    <row r="1106" spans="1:20" ht="42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</v>
      </c>
      <c r="T1106" s="10">
        <f t="shared" si="107"/>
        <v>41801</v>
      </c>
    </row>
    <row r="1107" spans="1:20" ht="42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</v>
      </c>
      <c r="T1107" s="10">
        <f t="shared" si="107"/>
        <v>41722</v>
      </c>
    </row>
    <row r="1108" spans="1:20" ht="42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40974</v>
      </c>
      <c r="T1108" s="10">
        <f t="shared" si="107"/>
        <v>41004</v>
      </c>
    </row>
    <row r="1109" spans="1:20" ht="57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41814</v>
      </c>
      <c r="T1109" s="10">
        <f t="shared" si="107"/>
        <v>41844</v>
      </c>
    </row>
    <row r="1110" spans="1:20" ht="42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40953</v>
      </c>
      <c r="T1110" s="10">
        <f t="shared" si="107"/>
        <v>41013</v>
      </c>
    </row>
    <row r="1111" spans="1:20" ht="42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42663</v>
      </c>
      <c r="T1111" s="10">
        <f t="shared" si="107"/>
        <v>42693</v>
      </c>
    </row>
    <row r="1112" spans="1:20" ht="42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41221</v>
      </c>
      <c r="T1112" s="10">
        <f t="shared" si="107"/>
        <v>41251</v>
      </c>
    </row>
    <row r="1113" spans="1:20" ht="42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</v>
      </c>
      <c r="T1113" s="10">
        <f t="shared" si="107"/>
        <v>42377</v>
      </c>
    </row>
    <row r="1114" spans="1:20" ht="42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41964</v>
      </c>
      <c r="T1114" s="10">
        <f t="shared" si="107"/>
        <v>42023</v>
      </c>
    </row>
    <row r="1115" spans="1:20" ht="42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41836</v>
      </c>
      <c r="T1115" s="10">
        <f t="shared" si="107"/>
        <v>41866</v>
      </c>
    </row>
    <row r="1116" spans="1:20" ht="42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</v>
      </c>
      <c r="T1116" s="10">
        <f t="shared" si="107"/>
        <v>41556</v>
      </c>
    </row>
    <row r="1117" spans="1:20" ht="42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42430</v>
      </c>
      <c r="T1117" s="10">
        <f t="shared" si="107"/>
        <v>42460</v>
      </c>
    </row>
    <row r="1118" spans="1:20" ht="28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41010</v>
      </c>
      <c r="T1118" s="10">
        <f t="shared" si="107"/>
        <v>41070</v>
      </c>
    </row>
    <row r="1119" spans="1:20" ht="42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42334</v>
      </c>
      <c r="T1119" s="10">
        <f t="shared" si="107"/>
        <v>42364</v>
      </c>
    </row>
    <row r="1120" spans="1:20" ht="42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</v>
      </c>
      <c r="T1120" s="10">
        <f t="shared" si="107"/>
        <v>41734</v>
      </c>
    </row>
    <row r="1121" spans="1:20" ht="42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41723</v>
      </c>
      <c r="T1121" s="10">
        <f t="shared" si="107"/>
        <v>41736</v>
      </c>
    </row>
    <row r="1122" spans="1:20" ht="42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40800</v>
      </c>
      <c r="T1122" s="10">
        <f t="shared" si="107"/>
        <v>40845</v>
      </c>
    </row>
    <row r="1123" spans="1:20" ht="42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42413</v>
      </c>
      <c r="T1123" s="10">
        <f t="shared" si="107"/>
        <v>42443</v>
      </c>
    </row>
    <row r="1124" spans="1:20" ht="42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41411</v>
      </c>
      <c r="T1124" s="10">
        <f t="shared" si="107"/>
        <v>41425</v>
      </c>
    </row>
    <row r="1125" spans="1:20" ht="42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41719</v>
      </c>
      <c r="T1125" s="10">
        <f t="shared" si="107"/>
        <v>41749</v>
      </c>
    </row>
    <row r="1126" spans="1:20" ht="42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42095</v>
      </c>
      <c r="T1126" s="10">
        <f t="shared" si="107"/>
        <v>42125</v>
      </c>
    </row>
    <row r="1127" spans="1:20" ht="42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42213</v>
      </c>
      <c r="T1127" s="10">
        <f t="shared" si="107"/>
        <v>42273</v>
      </c>
    </row>
    <row r="1128" spans="1:20" ht="42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</v>
      </c>
      <c r="T1128" s="10">
        <f t="shared" si="107"/>
        <v>42565</v>
      </c>
    </row>
    <row r="1129" spans="1:20" ht="57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41927</v>
      </c>
      <c r="T1129" s="10">
        <f t="shared" si="107"/>
        <v>41958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41829</v>
      </c>
      <c r="T1130" s="10">
        <f t="shared" si="107"/>
        <v>41859</v>
      </c>
    </row>
    <row r="1131" spans="1:20" ht="42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</v>
      </c>
      <c r="T1131" s="10">
        <f t="shared" si="107"/>
        <v>42526</v>
      </c>
    </row>
    <row r="1132" spans="1:20" ht="42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41909</v>
      </c>
      <c r="T1132" s="10">
        <f t="shared" si="107"/>
        <v>41969</v>
      </c>
    </row>
    <row r="1133" spans="1:20" ht="42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42333</v>
      </c>
      <c r="T1133" s="10">
        <f t="shared" si="107"/>
        <v>42363</v>
      </c>
    </row>
    <row r="1134" spans="1:20" ht="42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</v>
      </c>
      <c r="T1134" s="10">
        <f t="shared" si="107"/>
        <v>42736</v>
      </c>
    </row>
    <row r="1135" spans="1:20" ht="42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</v>
      </c>
      <c r="T1135" s="10">
        <f t="shared" si="107"/>
        <v>41851</v>
      </c>
    </row>
    <row r="1136" spans="1:20" ht="42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</v>
      </c>
      <c r="T1136" s="10">
        <f t="shared" si="107"/>
        <v>41972</v>
      </c>
    </row>
    <row r="1137" spans="1:20" ht="57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42559</v>
      </c>
      <c r="T1137" s="10">
        <f t="shared" si="107"/>
        <v>42589</v>
      </c>
    </row>
    <row r="1138" spans="1:20" ht="42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42328</v>
      </c>
      <c r="T1138" s="10">
        <f t="shared" si="107"/>
        <v>42358</v>
      </c>
    </row>
    <row r="1139" spans="1:20" ht="42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42454</v>
      </c>
      <c r="T1139" s="10">
        <f t="shared" si="107"/>
        <v>42484</v>
      </c>
    </row>
    <row r="1140" spans="1:20" ht="42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42737</v>
      </c>
      <c r="T1140" s="10">
        <f t="shared" si="107"/>
        <v>42757</v>
      </c>
    </row>
    <row r="1141" spans="1:20" ht="42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</v>
      </c>
      <c r="T1141" s="10">
        <f t="shared" si="107"/>
        <v>42005</v>
      </c>
    </row>
    <row r="1142" spans="1:20" ht="42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</v>
      </c>
      <c r="T1142" s="10">
        <f t="shared" si="107"/>
        <v>42222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42165</v>
      </c>
      <c r="T1143" s="10">
        <f t="shared" si="107"/>
        <v>42195</v>
      </c>
    </row>
    <row r="1144" spans="1:20" ht="42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</v>
      </c>
      <c r="T1144" s="10">
        <f t="shared" si="107"/>
        <v>42052</v>
      </c>
    </row>
    <row r="1145" spans="1:20" ht="42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</v>
      </c>
      <c r="T1145" s="10">
        <f t="shared" si="107"/>
        <v>42355</v>
      </c>
    </row>
    <row r="1146" spans="1:20" ht="42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</v>
      </c>
      <c r="T1146" s="10">
        <f t="shared" si="107"/>
        <v>42123</v>
      </c>
    </row>
    <row r="1147" spans="1:20" ht="42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41855</v>
      </c>
      <c r="T1147" s="10">
        <f t="shared" si="107"/>
        <v>41915</v>
      </c>
    </row>
    <row r="1148" spans="1:20" ht="42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41724</v>
      </c>
      <c r="T1148" s="10">
        <f t="shared" si="107"/>
        <v>41762</v>
      </c>
    </row>
    <row r="1149" spans="1:20" ht="42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41872</v>
      </c>
      <c r="T1149" s="10">
        <f t="shared" si="107"/>
        <v>41932</v>
      </c>
    </row>
    <row r="1150" spans="1:20" ht="28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</v>
      </c>
      <c r="T1150" s="10">
        <f t="shared" si="107"/>
        <v>42705</v>
      </c>
    </row>
    <row r="1151" spans="1:20" ht="28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42508</v>
      </c>
      <c r="T1151" s="10">
        <f t="shared" si="107"/>
        <v>42538</v>
      </c>
    </row>
    <row r="1152" spans="1:20" ht="28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42318</v>
      </c>
      <c r="T1152" s="10">
        <f t="shared" si="107"/>
        <v>42378</v>
      </c>
    </row>
    <row r="1153" spans="1:20" ht="42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</v>
      </c>
      <c r="T1153" s="10">
        <f t="shared" si="107"/>
        <v>42254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42110</v>
      </c>
      <c r="T1154" s="10">
        <f t="shared" si="107"/>
        <v>42140</v>
      </c>
    </row>
    <row r="1155" spans="1:20" ht="28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 s="6">
        <f t="shared" ref="P1155:P1218" si="109">ROUND(AVERAGE(E1155/L1155),2)</f>
        <v>50</v>
      </c>
      <c r="Q1155" t="str">
        <f t="shared" ref="Q1155:Q1218" si="110" xml:space="preserve"> LEFT(N1155,FIND("/",N1155)-1)</f>
        <v>food</v>
      </c>
      <c r="R1155" t="str">
        <f t="shared" ref="R1155:R1218" si="111" xml:space="preserve"> RIGHT(N1155,LEN(N1155)-FIND("/",N1155))</f>
        <v>food trucks</v>
      </c>
      <c r="S1155" s="10">
        <f t="shared" ref="S1155:S1218" si="112">ROUND((((J1155/60)/60)/24)+DATE(1970,1,1),0)</f>
        <v>42144</v>
      </c>
      <c r="T1155" s="10">
        <f t="shared" ref="T1155:T1218" si="113">ROUND((((I1155/60)/60)/24)+DATE(1970,1,1),0)</f>
        <v>42174</v>
      </c>
    </row>
    <row r="1156" spans="1:20" ht="42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</v>
      </c>
      <c r="T1156" s="10">
        <f t="shared" si="113"/>
        <v>42253</v>
      </c>
    </row>
    <row r="1157" spans="1:20" ht="42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41836</v>
      </c>
      <c r="T1157" s="10">
        <f t="shared" si="113"/>
        <v>41866</v>
      </c>
    </row>
    <row r="1158" spans="1:20" ht="42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</v>
      </c>
      <c r="T1158" s="10">
        <f t="shared" si="113"/>
        <v>42059</v>
      </c>
    </row>
    <row r="1159" spans="1:20" ht="42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41919</v>
      </c>
      <c r="T1159" s="10">
        <f t="shared" si="113"/>
        <v>41979</v>
      </c>
    </row>
    <row r="1160" spans="1:20" ht="42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</v>
      </c>
      <c r="T1160" s="10">
        <f t="shared" si="113"/>
        <v>41982</v>
      </c>
    </row>
    <row r="1161" spans="1:20" ht="42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42155</v>
      </c>
      <c r="T1161" s="10">
        <f t="shared" si="113"/>
        <v>42186</v>
      </c>
    </row>
    <row r="1162" spans="1:20" ht="42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</v>
      </c>
      <c r="T1162" s="10">
        <f t="shared" si="113"/>
        <v>42091</v>
      </c>
    </row>
    <row r="1163" spans="1:20" ht="42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42123</v>
      </c>
      <c r="T1163" s="10">
        <f t="shared" si="113"/>
        <v>42144</v>
      </c>
    </row>
    <row r="1164" spans="1:20" ht="42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41877</v>
      </c>
      <c r="T1164" s="10">
        <f t="shared" si="113"/>
        <v>41908</v>
      </c>
    </row>
    <row r="1165" spans="1:20" ht="42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41831</v>
      </c>
      <c r="T1165" s="10">
        <f t="shared" si="113"/>
        <v>41861</v>
      </c>
    </row>
    <row r="1166" spans="1:20" ht="57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42510</v>
      </c>
      <c r="T1166" s="10">
        <f t="shared" si="113"/>
        <v>42540</v>
      </c>
    </row>
    <row r="1167" spans="1:20" ht="42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</v>
      </c>
      <c r="T1167" s="10">
        <f t="shared" si="113"/>
        <v>41826</v>
      </c>
    </row>
    <row r="1168" spans="1:20" ht="42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</v>
      </c>
      <c r="T1168" s="10">
        <f t="shared" si="113"/>
        <v>42181</v>
      </c>
    </row>
    <row r="1169" spans="1:20" ht="42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41864</v>
      </c>
      <c r="T1169" s="10">
        <f t="shared" si="113"/>
        <v>41895</v>
      </c>
    </row>
    <row r="1170" spans="1:20" ht="42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</v>
      </c>
      <c r="T1170" s="10">
        <f t="shared" si="113"/>
        <v>42635</v>
      </c>
    </row>
    <row r="1171" spans="1:20" ht="42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</v>
      </c>
      <c r="T1171" s="10">
        <f t="shared" si="113"/>
        <v>42057</v>
      </c>
    </row>
    <row r="1172" spans="1:20" ht="42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42125</v>
      </c>
      <c r="T1172" s="10">
        <f t="shared" si="113"/>
        <v>42155</v>
      </c>
    </row>
    <row r="1173" spans="1:20" ht="28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41939</v>
      </c>
      <c r="T1173" s="10">
        <f t="shared" si="113"/>
        <v>41957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41842</v>
      </c>
      <c r="T1174" s="10">
        <f t="shared" si="113"/>
        <v>41872</v>
      </c>
    </row>
    <row r="1175" spans="1:20" ht="42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</v>
      </c>
      <c r="T1175" s="10">
        <f t="shared" si="113"/>
        <v>42219</v>
      </c>
    </row>
    <row r="1176" spans="1:20" ht="42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42469</v>
      </c>
      <c r="T1176" s="10">
        <f t="shared" si="113"/>
        <v>42499</v>
      </c>
    </row>
    <row r="1177" spans="1:20" ht="42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42171</v>
      </c>
      <c r="T1177" s="10">
        <f t="shared" si="113"/>
        <v>42201</v>
      </c>
    </row>
    <row r="1178" spans="1:20" ht="57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</v>
      </c>
      <c r="T1178" s="10">
        <f t="shared" si="113"/>
        <v>42801</v>
      </c>
    </row>
    <row r="1179" spans="1:20" ht="42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41898</v>
      </c>
      <c r="T1179" s="10">
        <f t="shared" si="113"/>
        <v>41928</v>
      </c>
    </row>
    <row r="1180" spans="1:20" ht="42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41838</v>
      </c>
      <c r="T1180" s="10">
        <f t="shared" si="113"/>
        <v>41868</v>
      </c>
    </row>
    <row r="1181" spans="1:20" ht="42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42276</v>
      </c>
      <c r="T1181" s="10">
        <f t="shared" si="113"/>
        <v>42306</v>
      </c>
    </row>
    <row r="1182" spans="1:20" ht="28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41782</v>
      </c>
      <c r="T1182" s="10">
        <f t="shared" si="113"/>
        <v>41819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</v>
      </c>
      <c r="T1183" s="10">
        <f t="shared" si="113"/>
        <v>42064</v>
      </c>
    </row>
    <row r="1184" spans="1:20" ht="42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42729</v>
      </c>
      <c r="T1184" s="10">
        <f t="shared" si="113"/>
        <v>42748</v>
      </c>
    </row>
    <row r="1185" spans="1:20" ht="42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42657</v>
      </c>
      <c r="T1185" s="10">
        <f t="shared" si="113"/>
        <v>42676</v>
      </c>
    </row>
    <row r="1186" spans="1:20" ht="42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42742</v>
      </c>
      <c r="T1186" s="10">
        <f t="shared" si="113"/>
        <v>42773</v>
      </c>
    </row>
    <row r="1187" spans="1:20" ht="57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42131</v>
      </c>
      <c r="T1187" s="10">
        <f t="shared" si="113"/>
        <v>42163</v>
      </c>
    </row>
    <row r="1188" spans="1:20" ht="42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42124</v>
      </c>
      <c r="T1188" s="10">
        <f t="shared" si="113"/>
        <v>42157</v>
      </c>
    </row>
    <row r="1189" spans="1:20" ht="42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42110</v>
      </c>
      <c r="T1189" s="10">
        <f t="shared" si="113"/>
        <v>42142</v>
      </c>
    </row>
    <row r="1190" spans="1:20" ht="42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42712</v>
      </c>
      <c r="T1190" s="10">
        <f t="shared" si="113"/>
        <v>42733</v>
      </c>
    </row>
    <row r="1191" spans="1:20" ht="42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42530</v>
      </c>
      <c r="T1191" s="10">
        <f t="shared" si="113"/>
        <v>42551</v>
      </c>
    </row>
    <row r="1192" spans="1:20" ht="28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41853</v>
      </c>
      <c r="T1192" s="10">
        <f t="shared" si="113"/>
        <v>41883</v>
      </c>
    </row>
    <row r="1193" spans="1:20" ht="42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42420</v>
      </c>
      <c r="T1193" s="10">
        <f t="shared" si="113"/>
        <v>42450</v>
      </c>
    </row>
    <row r="1194" spans="1:20" ht="28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42748</v>
      </c>
      <c r="T1194" s="10">
        <f t="shared" si="113"/>
        <v>42778</v>
      </c>
    </row>
    <row r="1195" spans="1:20" ht="42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42410</v>
      </c>
      <c r="T1195" s="10">
        <f t="shared" si="113"/>
        <v>42470</v>
      </c>
    </row>
    <row r="1196" spans="1:20" ht="42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</v>
      </c>
      <c r="T1196" s="10">
        <f t="shared" si="113"/>
        <v>42102</v>
      </c>
    </row>
    <row r="1197" spans="1:20" ht="57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</v>
      </c>
      <c r="T1197" s="10">
        <f t="shared" si="113"/>
        <v>42358</v>
      </c>
    </row>
    <row r="1198" spans="1:20" ht="28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42327</v>
      </c>
      <c r="T1198" s="10">
        <f t="shared" si="113"/>
        <v>42357</v>
      </c>
    </row>
    <row r="1199" spans="1:20" ht="42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42504</v>
      </c>
      <c r="T1199" s="10">
        <f t="shared" si="113"/>
        <v>42534</v>
      </c>
    </row>
    <row r="1200" spans="1:20" ht="42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42334</v>
      </c>
      <c r="T1200" s="10">
        <f t="shared" si="113"/>
        <v>42369</v>
      </c>
    </row>
    <row r="1201" spans="1:20" ht="42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42162</v>
      </c>
      <c r="T1201" s="10">
        <f t="shared" si="113"/>
        <v>42194</v>
      </c>
    </row>
    <row r="1202" spans="1:20" ht="42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</v>
      </c>
      <c r="T1202" s="10">
        <f t="shared" si="113"/>
        <v>42110</v>
      </c>
    </row>
    <row r="1203" spans="1:20" ht="42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42537</v>
      </c>
      <c r="T1203" s="10">
        <f t="shared" si="113"/>
        <v>42567</v>
      </c>
    </row>
    <row r="1204" spans="1:20" ht="42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</v>
      </c>
      <c r="T1204" s="10">
        <f t="shared" si="113"/>
        <v>42182</v>
      </c>
    </row>
    <row r="1205" spans="1:20" ht="42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42126</v>
      </c>
      <c r="T1205" s="10">
        <f t="shared" si="113"/>
        <v>42156</v>
      </c>
    </row>
    <row r="1206" spans="1:20" ht="42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42298</v>
      </c>
      <c r="T1206" s="10">
        <f t="shared" si="113"/>
        <v>42342</v>
      </c>
    </row>
    <row r="1207" spans="1:20" ht="42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42139</v>
      </c>
      <c r="T1207" s="10">
        <f t="shared" si="113"/>
        <v>42169</v>
      </c>
    </row>
    <row r="1208" spans="1:20" ht="42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42773</v>
      </c>
      <c r="T1208" s="10">
        <f t="shared" si="113"/>
        <v>42806</v>
      </c>
    </row>
    <row r="1209" spans="1:20" ht="28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</v>
      </c>
      <c r="T1209" s="10">
        <f t="shared" si="113"/>
        <v>42460</v>
      </c>
    </row>
    <row r="1210" spans="1:20" ht="42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42424</v>
      </c>
      <c r="T1210" s="10">
        <f t="shared" si="113"/>
        <v>42454</v>
      </c>
    </row>
    <row r="1211" spans="1:20" ht="42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42762</v>
      </c>
      <c r="T1211" s="10">
        <f t="shared" si="113"/>
        <v>42792</v>
      </c>
    </row>
    <row r="1212" spans="1:20" ht="28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42133</v>
      </c>
      <c r="T1212" s="10">
        <f t="shared" si="113"/>
        <v>42156</v>
      </c>
    </row>
    <row r="1213" spans="1:20" ht="42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42516</v>
      </c>
      <c r="T1213" s="10">
        <f t="shared" si="113"/>
        <v>42531</v>
      </c>
    </row>
    <row r="1214" spans="1:20" ht="42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42319</v>
      </c>
      <c r="T1214" s="10">
        <f t="shared" si="113"/>
        <v>42335</v>
      </c>
    </row>
    <row r="1215" spans="1:20" ht="42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42732</v>
      </c>
      <c r="T1215" s="10">
        <f t="shared" si="113"/>
        <v>42767</v>
      </c>
    </row>
    <row r="1216" spans="1:20" ht="42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42105</v>
      </c>
      <c r="T1216" s="10">
        <f t="shared" si="113"/>
        <v>42165</v>
      </c>
    </row>
    <row r="1217" spans="1:20" ht="42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41760</v>
      </c>
      <c r="T1217" s="10">
        <f t="shared" si="113"/>
        <v>41790</v>
      </c>
    </row>
    <row r="1218" spans="1:20" ht="28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42248</v>
      </c>
      <c r="T1218" s="10">
        <f t="shared" si="113"/>
        <v>42280</v>
      </c>
    </row>
    <row r="1219" spans="1:20" ht="42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 s="6">
        <f t="shared" ref="P1219:P1282" si="115">ROUND(AVERAGE(E1219/L1219),2)</f>
        <v>148.57</v>
      </c>
      <c r="Q1219" t="str">
        <f t="shared" ref="Q1219:Q1282" si="116" xml:space="preserve"> LEFT(N1219,FIND("/",N1219)-1)</f>
        <v>photography</v>
      </c>
      <c r="R1219" t="str">
        <f t="shared" ref="R1219:R1282" si="117" xml:space="preserve"> RIGHT(N1219,LEN(N1219)-FIND("/",N1219))</f>
        <v>photobooks</v>
      </c>
      <c r="S1219" s="10">
        <f t="shared" ref="S1219:S1282" si="118">ROUND((((J1219/60)/60)/24)+DATE(1970,1,1),0)</f>
        <v>42536</v>
      </c>
      <c r="T1219" s="10">
        <f t="shared" ref="T1219:T1282" si="119">ROUND((((I1219/60)/60)/24)+DATE(1970,1,1),0)</f>
        <v>42566</v>
      </c>
    </row>
    <row r="1220" spans="1:20" ht="42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42279</v>
      </c>
      <c r="T1220" s="10">
        <f t="shared" si="119"/>
        <v>42309</v>
      </c>
    </row>
    <row r="1221" spans="1:20" ht="28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</v>
      </c>
      <c r="T1221" s="10">
        <f t="shared" si="119"/>
        <v>42663</v>
      </c>
    </row>
    <row r="1222" spans="1:20" ht="42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42212</v>
      </c>
      <c r="T1222" s="10">
        <f t="shared" si="119"/>
        <v>42242</v>
      </c>
    </row>
    <row r="1223" spans="1:20" ht="42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</v>
      </c>
      <c r="T1223" s="10">
        <f t="shared" si="119"/>
        <v>42708</v>
      </c>
    </row>
    <row r="1224" spans="1:20" ht="28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42431</v>
      </c>
      <c r="T1224" s="10">
        <f t="shared" si="119"/>
        <v>42461</v>
      </c>
    </row>
    <row r="1225" spans="1:20" ht="28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</v>
      </c>
      <c r="T1225" s="10">
        <f t="shared" si="119"/>
        <v>42684</v>
      </c>
    </row>
    <row r="1226" spans="1:20" ht="28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41737</v>
      </c>
      <c r="T1226" s="10">
        <f t="shared" si="119"/>
        <v>41797</v>
      </c>
    </row>
    <row r="1227" spans="1:20" ht="42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41510</v>
      </c>
      <c r="T1227" s="10">
        <f t="shared" si="119"/>
        <v>41570</v>
      </c>
    </row>
    <row r="1228" spans="1:20" ht="42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41716</v>
      </c>
      <c r="T1228" s="10">
        <f t="shared" si="119"/>
        <v>41750</v>
      </c>
    </row>
    <row r="1229" spans="1:20" ht="42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41828</v>
      </c>
      <c r="T1229" s="10">
        <f t="shared" si="119"/>
        <v>41858</v>
      </c>
    </row>
    <row r="1230" spans="1:20" ht="42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40755</v>
      </c>
      <c r="T1230" s="10">
        <f t="shared" si="119"/>
        <v>40815</v>
      </c>
    </row>
    <row r="1231" spans="1:20" ht="42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</v>
      </c>
      <c r="T1231" s="10">
        <f t="shared" si="119"/>
        <v>41016</v>
      </c>
    </row>
    <row r="1232" spans="1:20" ht="42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40569</v>
      </c>
      <c r="T1232" s="10">
        <f t="shared" si="119"/>
        <v>40599</v>
      </c>
    </row>
    <row r="1233" spans="1:20" ht="42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42194</v>
      </c>
      <c r="T1233" s="10">
        <f t="shared" si="119"/>
        <v>42244</v>
      </c>
    </row>
    <row r="1234" spans="1:20" ht="42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41507</v>
      </c>
      <c r="T1234" s="10">
        <f t="shared" si="119"/>
        <v>41554</v>
      </c>
    </row>
    <row r="1235" spans="1:20" ht="42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40940</v>
      </c>
      <c r="T1235" s="10">
        <f t="shared" si="119"/>
        <v>40961</v>
      </c>
    </row>
    <row r="1236" spans="1:20" ht="42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42008</v>
      </c>
      <c r="T1236" s="10">
        <f t="shared" si="119"/>
        <v>42038</v>
      </c>
    </row>
    <row r="1237" spans="1:20" ht="42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</v>
      </c>
      <c r="T1237" s="10">
        <f t="shared" si="119"/>
        <v>41623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41111</v>
      </c>
      <c r="T1238" s="10">
        <f t="shared" si="119"/>
        <v>41119</v>
      </c>
    </row>
    <row r="1239" spans="1:20" ht="42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</v>
      </c>
      <c r="T1239" s="10">
        <f t="shared" si="119"/>
        <v>41145</v>
      </c>
    </row>
    <row r="1240" spans="1:20" ht="57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40732</v>
      </c>
      <c r="T1240" s="10">
        <f t="shared" si="119"/>
        <v>40762</v>
      </c>
    </row>
    <row r="1241" spans="1:20" ht="28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40884</v>
      </c>
      <c r="T1241" s="10">
        <f t="shared" si="119"/>
        <v>40914</v>
      </c>
    </row>
    <row r="1242" spans="1:20" ht="28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</v>
      </c>
      <c r="T1242" s="10">
        <f t="shared" si="119"/>
        <v>41468</v>
      </c>
    </row>
    <row r="1243" spans="1:20" ht="42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41924</v>
      </c>
      <c r="T1243" s="10">
        <f t="shared" si="119"/>
        <v>41946</v>
      </c>
    </row>
    <row r="1244" spans="1:20" ht="42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</v>
      </c>
      <c r="T1244" s="10">
        <f t="shared" si="119"/>
        <v>40798</v>
      </c>
    </row>
    <row r="1245" spans="1:20" ht="42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40672</v>
      </c>
      <c r="T1245" s="10">
        <f t="shared" si="119"/>
        <v>40733</v>
      </c>
    </row>
    <row r="1246" spans="1:20" ht="42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41356</v>
      </c>
      <c r="T1246" s="10">
        <f t="shared" si="119"/>
        <v>41387</v>
      </c>
    </row>
    <row r="1247" spans="1:20" ht="42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41775</v>
      </c>
      <c r="T1247" s="10">
        <f t="shared" si="119"/>
        <v>41805</v>
      </c>
    </row>
    <row r="1248" spans="1:20" ht="42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</v>
      </c>
      <c r="T1248" s="10">
        <f t="shared" si="119"/>
        <v>40883</v>
      </c>
    </row>
    <row r="1249" spans="1:20" ht="28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</v>
      </c>
      <c r="T1249" s="10">
        <f t="shared" si="119"/>
        <v>41400</v>
      </c>
    </row>
    <row r="1250" spans="1:20" ht="28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41768</v>
      </c>
      <c r="T1250" s="10">
        <f t="shared" si="119"/>
        <v>41803</v>
      </c>
    </row>
    <row r="1251" spans="1:20" ht="42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41068</v>
      </c>
      <c r="T1251" s="10">
        <f t="shared" si="119"/>
        <v>41098</v>
      </c>
    </row>
    <row r="1252" spans="1:20" ht="42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41844</v>
      </c>
      <c r="T1252" s="10">
        <f t="shared" si="119"/>
        <v>41889</v>
      </c>
    </row>
    <row r="1253" spans="1:20" ht="28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40752</v>
      </c>
      <c r="T1253" s="10">
        <f t="shared" si="119"/>
        <v>40812</v>
      </c>
    </row>
    <row r="1254" spans="1:20" ht="42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41544</v>
      </c>
      <c r="T1254" s="10">
        <f t="shared" si="119"/>
        <v>41572</v>
      </c>
    </row>
    <row r="1255" spans="1:20" ht="42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41856</v>
      </c>
      <c r="T1255" s="10">
        <f t="shared" si="119"/>
        <v>41886</v>
      </c>
    </row>
    <row r="1256" spans="1:20" ht="42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40488</v>
      </c>
      <c r="T1256" s="10">
        <f t="shared" si="119"/>
        <v>40544</v>
      </c>
    </row>
    <row r="1257" spans="1:20" ht="42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41580</v>
      </c>
      <c r="T1257" s="10">
        <f t="shared" si="119"/>
        <v>41610</v>
      </c>
    </row>
    <row r="1258" spans="1:20" ht="42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40922</v>
      </c>
      <c r="T1258" s="10">
        <f t="shared" si="119"/>
        <v>40952</v>
      </c>
    </row>
    <row r="1259" spans="1:20" ht="42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</v>
      </c>
      <c r="T1259" s="10">
        <f t="shared" si="119"/>
        <v>40636</v>
      </c>
    </row>
    <row r="1260" spans="1:20" ht="42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41488</v>
      </c>
      <c r="T1260" s="10">
        <f t="shared" si="119"/>
        <v>41518</v>
      </c>
    </row>
    <row r="1261" spans="1:20" ht="28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41767</v>
      </c>
      <c r="T1261" s="10">
        <f t="shared" si="119"/>
        <v>41799</v>
      </c>
    </row>
    <row r="1262" spans="1:20" ht="42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41667</v>
      </c>
      <c r="T1262" s="10">
        <f t="shared" si="119"/>
        <v>41697</v>
      </c>
    </row>
    <row r="1263" spans="1:20" ht="28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</v>
      </c>
      <c r="T1263" s="10">
        <f t="shared" si="119"/>
        <v>41668</v>
      </c>
    </row>
    <row r="1264" spans="1:20" ht="42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41657</v>
      </c>
      <c r="T1264" s="10">
        <f t="shared" si="119"/>
        <v>41687</v>
      </c>
    </row>
    <row r="1265" spans="1:20" ht="28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</v>
      </c>
      <c r="T1265" s="10">
        <f t="shared" si="119"/>
        <v>41727</v>
      </c>
    </row>
    <row r="1266" spans="1:20" ht="42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41548</v>
      </c>
      <c r="T1266" s="10">
        <f t="shared" si="119"/>
        <v>41577</v>
      </c>
    </row>
    <row r="1267" spans="1:20" ht="57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40466</v>
      </c>
      <c r="T1267" s="10">
        <f t="shared" si="119"/>
        <v>40513</v>
      </c>
    </row>
    <row r="1268" spans="1:20" ht="28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41621</v>
      </c>
      <c r="T1268" s="10">
        <f t="shared" si="119"/>
        <v>41651</v>
      </c>
    </row>
    <row r="1269" spans="1:20" ht="42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41450</v>
      </c>
      <c r="T1269" s="10">
        <f t="shared" si="119"/>
        <v>41480</v>
      </c>
    </row>
    <row r="1270" spans="1:20" ht="28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41508</v>
      </c>
      <c r="T1270" s="10">
        <f t="shared" si="119"/>
        <v>41538</v>
      </c>
    </row>
    <row r="1271" spans="1:20" ht="42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42446</v>
      </c>
      <c r="T1271" s="10">
        <f t="shared" si="119"/>
        <v>42476</v>
      </c>
    </row>
    <row r="1272" spans="1:20" ht="28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40934</v>
      </c>
      <c r="T1272" s="10">
        <f t="shared" si="119"/>
        <v>40994</v>
      </c>
    </row>
    <row r="1273" spans="1:20" ht="42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41562</v>
      </c>
      <c r="T1273" s="10">
        <f t="shared" si="119"/>
        <v>41592</v>
      </c>
    </row>
    <row r="1274" spans="1:20" ht="57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40275</v>
      </c>
      <c r="T1274" s="10">
        <f t="shared" si="119"/>
        <v>40344</v>
      </c>
    </row>
    <row r="1275" spans="1:20" ht="42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41853</v>
      </c>
      <c r="T1275" s="10">
        <f t="shared" si="119"/>
        <v>41883</v>
      </c>
    </row>
    <row r="1276" spans="1:20" ht="42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41117</v>
      </c>
      <c r="T1276" s="10">
        <f t="shared" si="119"/>
        <v>41152</v>
      </c>
    </row>
    <row r="1277" spans="1:20" ht="42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41459</v>
      </c>
      <c r="T1277" s="10">
        <f t="shared" si="119"/>
        <v>41494</v>
      </c>
    </row>
    <row r="1278" spans="1:20" ht="28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40008</v>
      </c>
      <c r="T1278" s="10">
        <f t="shared" si="119"/>
        <v>40057</v>
      </c>
    </row>
    <row r="1279" spans="1:20" ht="42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41122</v>
      </c>
      <c r="T1279" s="10">
        <f t="shared" si="119"/>
        <v>41157</v>
      </c>
    </row>
    <row r="1280" spans="1:20" ht="42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41787</v>
      </c>
      <c r="T1280" s="10">
        <f t="shared" si="119"/>
        <v>41815</v>
      </c>
    </row>
    <row r="1281" spans="1:20" ht="42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</v>
      </c>
      <c r="T1281" s="10">
        <f t="shared" si="119"/>
        <v>41722</v>
      </c>
    </row>
    <row r="1282" spans="1:20" ht="42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40514</v>
      </c>
      <c r="T1282" s="10">
        <f t="shared" si="119"/>
        <v>40604</v>
      </c>
    </row>
    <row r="1283" spans="1:20" ht="42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 s="6">
        <f t="shared" ref="P1283:P1346" si="121">ROUND(AVERAGE(E1283/L1283),2)</f>
        <v>104.73</v>
      </c>
      <c r="Q1283" t="str">
        <f t="shared" ref="Q1283:Q1346" si="122" xml:space="preserve"> LEFT(N1283,FIND("/",N1283)-1)</f>
        <v>music</v>
      </c>
      <c r="R1283" t="str">
        <f t="shared" ref="R1283:R1346" si="123" xml:space="preserve"> RIGHT(N1283,LEN(N1283)-FIND("/",N1283))</f>
        <v>rock</v>
      </c>
      <c r="S1283" s="10">
        <f t="shared" ref="S1283:S1346" si="124">ROUND((((J1283/60)/60)/24)+DATE(1970,1,1),0)</f>
        <v>41464</v>
      </c>
      <c r="T1283" s="10">
        <f t="shared" ref="T1283:T1346" si="125">ROUND((((I1283/60)/60)/24)+DATE(1970,1,1),0)</f>
        <v>41484</v>
      </c>
    </row>
    <row r="1284" spans="1:20" ht="42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</v>
      </c>
      <c r="T1284" s="10">
        <f t="shared" si="125"/>
        <v>41617</v>
      </c>
    </row>
    <row r="1285" spans="1:20" ht="42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41321</v>
      </c>
      <c r="T1285" s="10">
        <f t="shared" si="125"/>
        <v>41344</v>
      </c>
    </row>
    <row r="1286" spans="1:20" ht="42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</v>
      </c>
      <c r="T1286" s="10">
        <f t="shared" si="125"/>
        <v>42736</v>
      </c>
    </row>
    <row r="1287" spans="1:20" ht="42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42161</v>
      </c>
      <c r="T1287" s="10">
        <f t="shared" si="125"/>
        <v>42176</v>
      </c>
    </row>
    <row r="1288" spans="1:20" ht="42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</v>
      </c>
      <c r="T1288" s="10">
        <f t="shared" si="125"/>
        <v>42053</v>
      </c>
    </row>
    <row r="1289" spans="1:20" ht="57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42108</v>
      </c>
      <c r="T1289" s="10">
        <f t="shared" si="125"/>
        <v>42168</v>
      </c>
    </row>
    <row r="1290" spans="1:20" ht="42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</v>
      </c>
      <c r="T1290" s="10">
        <f t="shared" si="125"/>
        <v>42592</v>
      </c>
    </row>
    <row r="1291" spans="1:20" ht="42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</v>
      </c>
      <c r="T1291" s="10">
        <f t="shared" si="125"/>
        <v>42739</v>
      </c>
    </row>
    <row r="1292" spans="1:20" ht="28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42087</v>
      </c>
      <c r="T1292" s="10">
        <f t="shared" si="125"/>
        <v>42117</v>
      </c>
    </row>
    <row r="1293" spans="1:20" ht="42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42065</v>
      </c>
      <c r="T1293" s="10">
        <f t="shared" si="125"/>
        <v>42101</v>
      </c>
    </row>
    <row r="1294" spans="1:20" ht="57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42257</v>
      </c>
      <c r="T1294" s="10">
        <f t="shared" si="125"/>
        <v>42284</v>
      </c>
    </row>
    <row r="1295" spans="1:20" ht="42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42293</v>
      </c>
      <c r="T1295" s="10">
        <f t="shared" si="125"/>
        <v>42323</v>
      </c>
    </row>
    <row r="1296" spans="1:20" ht="42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</v>
      </c>
      <c r="T1296" s="10">
        <f t="shared" si="125"/>
        <v>42296</v>
      </c>
    </row>
    <row r="1297" spans="1:20" ht="42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42185</v>
      </c>
      <c r="T1297" s="10">
        <f t="shared" si="125"/>
        <v>42215</v>
      </c>
    </row>
    <row r="1298" spans="1:20" ht="57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</v>
      </c>
      <c r="T1298" s="10">
        <f t="shared" si="125"/>
        <v>42443</v>
      </c>
    </row>
    <row r="1299" spans="1:20" ht="42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42462</v>
      </c>
      <c r="T1299" s="10">
        <f t="shared" si="125"/>
        <v>42492</v>
      </c>
    </row>
    <row r="1300" spans="1:20" ht="42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42459</v>
      </c>
      <c r="T1300" s="10">
        <f t="shared" si="125"/>
        <v>42489</v>
      </c>
    </row>
    <row r="1301" spans="1:20" ht="42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42170</v>
      </c>
      <c r="T1301" s="10">
        <f t="shared" si="125"/>
        <v>42200</v>
      </c>
    </row>
    <row r="1302" spans="1:20" ht="42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42484</v>
      </c>
      <c r="T1302" s="10">
        <f t="shared" si="125"/>
        <v>42523</v>
      </c>
    </row>
    <row r="1303" spans="1:20" ht="42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42196</v>
      </c>
      <c r="T1303" s="10">
        <f t="shared" si="125"/>
        <v>42206</v>
      </c>
    </row>
    <row r="1304" spans="1:20" ht="42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</v>
      </c>
      <c r="T1304" s="10">
        <f t="shared" si="125"/>
        <v>42705</v>
      </c>
    </row>
    <row r="1305" spans="1:20" ht="28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</v>
      </c>
      <c r="T1305" s="10">
        <f t="shared" si="125"/>
        <v>42582</v>
      </c>
    </row>
    <row r="1306" spans="1:20" ht="42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</v>
      </c>
      <c r="T1306" s="10">
        <f t="shared" si="125"/>
        <v>42807</v>
      </c>
    </row>
    <row r="1307" spans="1:20" ht="42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42544</v>
      </c>
      <c r="T1307" s="10">
        <f t="shared" si="125"/>
        <v>42573</v>
      </c>
    </row>
    <row r="1308" spans="1:20" ht="57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</v>
      </c>
      <c r="T1308" s="10">
        <f t="shared" si="125"/>
        <v>41977</v>
      </c>
    </row>
    <row r="1309" spans="1:20" ht="28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42388</v>
      </c>
      <c r="T1309" s="10">
        <f t="shared" si="125"/>
        <v>42418</v>
      </c>
    </row>
    <row r="1310" spans="1:20" ht="28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42612</v>
      </c>
      <c r="T1310" s="10">
        <f t="shared" si="125"/>
        <v>42652</v>
      </c>
    </row>
    <row r="1311" spans="1:20" ht="42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42258</v>
      </c>
      <c r="T1311" s="10">
        <f t="shared" si="125"/>
        <v>42293</v>
      </c>
    </row>
    <row r="1312" spans="1:20" ht="42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42557</v>
      </c>
      <c r="T1312" s="10">
        <f t="shared" si="125"/>
        <v>42602</v>
      </c>
    </row>
    <row r="1313" spans="1:20" ht="42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42670</v>
      </c>
      <c r="T1313" s="10">
        <f t="shared" si="125"/>
        <v>42705</v>
      </c>
    </row>
    <row r="1314" spans="1:20" ht="42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42083</v>
      </c>
      <c r="T1314" s="10">
        <f t="shared" si="125"/>
        <v>42113</v>
      </c>
    </row>
    <row r="1315" spans="1:20" ht="42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42403</v>
      </c>
      <c r="T1315" s="10">
        <f t="shared" si="125"/>
        <v>42433</v>
      </c>
    </row>
    <row r="1316" spans="1:20" ht="42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42605</v>
      </c>
      <c r="T1316" s="10">
        <f t="shared" si="125"/>
        <v>42665</v>
      </c>
    </row>
    <row r="1317" spans="1:20" ht="28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</v>
      </c>
      <c r="T1317" s="10">
        <f t="shared" si="125"/>
        <v>42314</v>
      </c>
    </row>
    <row r="1318" spans="1:20" ht="42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42394</v>
      </c>
      <c r="T1318" s="10">
        <f t="shared" si="125"/>
        <v>42429</v>
      </c>
    </row>
    <row r="1319" spans="1:20" ht="57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</v>
      </c>
      <c r="T1319" s="10">
        <f t="shared" si="125"/>
        <v>42573</v>
      </c>
    </row>
    <row r="1320" spans="1:20" ht="42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</v>
      </c>
      <c r="T1320" s="10">
        <f t="shared" si="125"/>
        <v>42015</v>
      </c>
    </row>
    <row r="1321" spans="1:20" ht="42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41817</v>
      </c>
      <c r="T1321" s="10">
        <f t="shared" si="125"/>
        <v>41832</v>
      </c>
    </row>
    <row r="1322" spans="1:20" ht="42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42706</v>
      </c>
      <c r="T1322" s="10">
        <f t="shared" si="125"/>
        <v>42735</v>
      </c>
    </row>
    <row r="1323" spans="1:20" ht="42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42698</v>
      </c>
      <c r="T1323" s="10">
        <f t="shared" si="125"/>
        <v>42728</v>
      </c>
    </row>
    <row r="1324" spans="1:20" ht="42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42116</v>
      </c>
      <c r="T1324" s="10">
        <f t="shared" si="125"/>
        <v>42146</v>
      </c>
    </row>
    <row r="1325" spans="1:20" ht="42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42452</v>
      </c>
      <c r="T1325" s="10">
        <f t="shared" si="125"/>
        <v>42486</v>
      </c>
    </row>
    <row r="1326" spans="1:20" ht="42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42627</v>
      </c>
      <c r="T1326" s="10">
        <f t="shared" si="125"/>
        <v>42657</v>
      </c>
    </row>
    <row r="1327" spans="1:20" ht="42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</v>
      </c>
      <c r="T1327" s="10">
        <f t="shared" si="125"/>
        <v>42734</v>
      </c>
    </row>
    <row r="1328" spans="1:20" ht="42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41975</v>
      </c>
      <c r="T1328" s="10">
        <f t="shared" si="125"/>
        <v>42020</v>
      </c>
    </row>
    <row r="1329" spans="1:20" ht="42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42124</v>
      </c>
      <c r="T1329" s="10">
        <f t="shared" si="125"/>
        <v>42154</v>
      </c>
    </row>
    <row r="1330" spans="1:20" ht="42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42613</v>
      </c>
      <c r="T1330" s="10">
        <f t="shared" si="125"/>
        <v>42658</v>
      </c>
    </row>
    <row r="1331" spans="1:20" ht="42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</v>
      </c>
      <c r="T1331" s="10">
        <f t="shared" si="125"/>
        <v>41975</v>
      </c>
    </row>
    <row r="1332" spans="1:20" ht="42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</v>
      </c>
      <c r="T1332" s="10">
        <f t="shared" si="125"/>
        <v>42553</v>
      </c>
    </row>
    <row r="1333" spans="1:20" ht="42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42570</v>
      </c>
      <c r="T1333" s="10">
        <f t="shared" si="125"/>
        <v>42600</v>
      </c>
    </row>
    <row r="1334" spans="1:20" ht="42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</v>
      </c>
      <c r="T1334" s="10">
        <f t="shared" si="125"/>
        <v>42762</v>
      </c>
    </row>
    <row r="1335" spans="1:20" ht="42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</v>
      </c>
      <c r="T1335" s="10">
        <f t="shared" si="125"/>
        <v>41836</v>
      </c>
    </row>
    <row r="1336" spans="1:20" ht="42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42411</v>
      </c>
      <c r="T1336" s="10">
        <f t="shared" si="125"/>
        <v>42441</v>
      </c>
    </row>
    <row r="1337" spans="1:20" ht="42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42314</v>
      </c>
      <c r="T1337" s="10">
        <f t="shared" si="125"/>
        <v>42344</v>
      </c>
    </row>
    <row r="1338" spans="1:20" ht="42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41956</v>
      </c>
      <c r="T1338" s="10">
        <f t="shared" si="125"/>
        <v>41991</v>
      </c>
    </row>
    <row r="1339" spans="1:20" ht="42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42768</v>
      </c>
      <c r="T1339" s="10">
        <f t="shared" si="125"/>
        <v>42798</v>
      </c>
    </row>
    <row r="1340" spans="1:20" ht="42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42189</v>
      </c>
      <c r="T1340" s="10">
        <f t="shared" si="125"/>
        <v>42219</v>
      </c>
    </row>
    <row r="1341" spans="1:20" ht="28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41937</v>
      </c>
      <c r="T1341" s="10">
        <f t="shared" si="125"/>
        <v>41982</v>
      </c>
    </row>
    <row r="1342" spans="1:20" ht="42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41837</v>
      </c>
      <c r="T1342" s="10">
        <f t="shared" si="125"/>
        <v>41867</v>
      </c>
    </row>
    <row r="1343" spans="1:20" ht="42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42613</v>
      </c>
      <c r="T1343" s="10">
        <f t="shared" si="125"/>
        <v>42645</v>
      </c>
    </row>
    <row r="1344" spans="1:20" ht="42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42173</v>
      </c>
      <c r="T1344" s="10">
        <f t="shared" si="125"/>
        <v>42203</v>
      </c>
    </row>
    <row r="1345" spans="1:20" ht="42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42543</v>
      </c>
      <c r="T1345" s="10">
        <f t="shared" si="125"/>
        <v>42601</v>
      </c>
    </row>
    <row r="1346" spans="1:20" ht="42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42523</v>
      </c>
      <c r="T1346" s="10">
        <f t="shared" si="125"/>
        <v>42552</v>
      </c>
    </row>
    <row r="1347" spans="1:20" ht="42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 s="6">
        <f t="shared" ref="P1347:P1410" si="127">ROUND(AVERAGE(E1347/L1347),2)</f>
        <v>53.57</v>
      </c>
      <c r="Q1347" t="str">
        <f t="shared" ref="Q1347:Q1410" si="128" xml:space="preserve"> LEFT(N1347,FIND("/",N1347)-1)</f>
        <v>publishing</v>
      </c>
      <c r="R1347" t="str">
        <f t="shared" ref="R1347:R1410" si="129" xml:space="preserve"> RIGHT(N1347,LEN(N1347)-FIND("/",N1347))</f>
        <v>nonfiction</v>
      </c>
      <c r="S1347" s="10">
        <f t="shared" ref="S1347:S1410" si="130">ROUND((((J1347/60)/60)/24)+DATE(1970,1,1),0)</f>
        <v>41800</v>
      </c>
      <c r="T1347" s="10">
        <f t="shared" ref="T1347:T1410" si="131">ROUND((((I1347/60)/60)/24)+DATE(1970,1,1),0)</f>
        <v>41835</v>
      </c>
    </row>
    <row r="1348" spans="1:20" ht="42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</v>
      </c>
      <c r="T1348" s="10">
        <f t="shared" si="131"/>
        <v>41452</v>
      </c>
    </row>
    <row r="1349" spans="1:20" ht="42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42041</v>
      </c>
      <c r="T1349" s="10">
        <f t="shared" si="131"/>
        <v>42071</v>
      </c>
    </row>
    <row r="1350" spans="1:20" ht="42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41964</v>
      </c>
      <c r="T1350" s="10">
        <f t="shared" si="131"/>
        <v>41992</v>
      </c>
    </row>
    <row r="1351" spans="1:20" ht="42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</v>
      </c>
      <c r="T1351" s="10">
        <f t="shared" si="131"/>
        <v>42354</v>
      </c>
    </row>
    <row r="1352" spans="1:20" ht="42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</v>
      </c>
      <c r="T1352" s="10">
        <f t="shared" si="131"/>
        <v>42364</v>
      </c>
    </row>
    <row r="1353" spans="1:20" ht="28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42383</v>
      </c>
      <c r="T1353" s="10">
        <f t="shared" si="131"/>
        <v>42413</v>
      </c>
    </row>
    <row r="1354" spans="1:20" ht="42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42201</v>
      </c>
      <c r="T1354" s="10">
        <f t="shared" si="131"/>
        <v>42252</v>
      </c>
    </row>
    <row r="1355" spans="1:20" ht="28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</v>
      </c>
      <c r="T1355" s="10">
        <f t="shared" si="131"/>
        <v>41344</v>
      </c>
    </row>
    <row r="1356" spans="1:20" ht="42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42503</v>
      </c>
      <c r="T1356" s="10">
        <f t="shared" si="131"/>
        <v>42533</v>
      </c>
    </row>
    <row r="1357" spans="1:20" ht="57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</v>
      </c>
      <c r="T1357" s="10">
        <f t="shared" si="131"/>
        <v>41243</v>
      </c>
    </row>
    <row r="1358" spans="1:20" ht="42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</v>
      </c>
      <c r="T1358" s="10">
        <f t="shared" si="131"/>
        <v>41460</v>
      </c>
    </row>
    <row r="1359" spans="1:20" ht="42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41305</v>
      </c>
      <c r="T1359" s="10">
        <f t="shared" si="131"/>
        <v>41334</v>
      </c>
    </row>
    <row r="1360" spans="1:20" ht="42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40690</v>
      </c>
      <c r="T1360" s="10">
        <f t="shared" si="131"/>
        <v>40720</v>
      </c>
    </row>
    <row r="1361" spans="1:20" ht="42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40669</v>
      </c>
      <c r="T1361" s="10">
        <f t="shared" si="131"/>
        <v>40731</v>
      </c>
    </row>
    <row r="1362" spans="1:20" ht="28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41096</v>
      </c>
      <c r="T1362" s="10">
        <f t="shared" si="131"/>
        <v>41124</v>
      </c>
    </row>
    <row r="1363" spans="1:20" ht="42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41782</v>
      </c>
      <c r="T1363" s="10">
        <f t="shared" si="131"/>
        <v>41812</v>
      </c>
    </row>
    <row r="1364" spans="1:20" ht="28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41465</v>
      </c>
      <c r="T1364" s="10">
        <f t="shared" si="131"/>
        <v>41525</v>
      </c>
    </row>
    <row r="1365" spans="1:20" ht="42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42397</v>
      </c>
      <c r="T1365" s="10">
        <f t="shared" si="131"/>
        <v>42415</v>
      </c>
    </row>
    <row r="1366" spans="1:20" ht="42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41952</v>
      </c>
      <c r="T1366" s="10">
        <f t="shared" si="131"/>
        <v>42012</v>
      </c>
    </row>
    <row r="1367" spans="1:20" ht="42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42050</v>
      </c>
      <c r="T1367" s="10">
        <f t="shared" si="131"/>
        <v>42080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41925</v>
      </c>
      <c r="T1368" s="10">
        <f t="shared" si="131"/>
        <v>41970</v>
      </c>
    </row>
    <row r="1369" spans="1:20" ht="42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</v>
      </c>
      <c r="T1369" s="10">
        <f t="shared" si="131"/>
        <v>42322</v>
      </c>
    </row>
    <row r="1370" spans="1:20" ht="42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</v>
      </c>
      <c r="T1370" s="10">
        <f t="shared" si="131"/>
        <v>42170</v>
      </c>
    </row>
    <row r="1371" spans="1:20" ht="42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41711</v>
      </c>
      <c r="T1371" s="10">
        <f t="shared" si="131"/>
        <v>41741</v>
      </c>
    </row>
    <row r="1372" spans="1:20" ht="28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</v>
      </c>
      <c r="T1372" s="10">
        <f t="shared" si="131"/>
        <v>41563</v>
      </c>
    </row>
    <row r="1373" spans="1:20" ht="42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42102</v>
      </c>
      <c r="T1373" s="10">
        <f t="shared" si="131"/>
        <v>42132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41073</v>
      </c>
      <c r="T1374" s="10">
        <f t="shared" si="131"/>
        <v>41103</v>
      </c>
    </row>
    <row r="1375" spans="1:20" ht="28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42705</v>
      </c>
      <c r="T1375" s="10">
        <f t="shared" si="131"/>
        <v>42735</v>
      </c>
    </row>
    <row r="1376" spans="1:20" ht="42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</v>
      </c>
      <c r="T1376" s="10">
        <f t="shared" si="131"/>
        <v>42454</v>
      </c>
    </row>
    <row r="1377" spans="1:20" ht="42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</v>
      </c>
      <c r="T1377" s="10">
        <f t="shared" si="131"/>
        <v>42750</v>
      </c>
    </row>
    <row r="1378" spans="1:20" ht="28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42678</v>
      </c>
      <c r="T1378" s="10">
        <f t="shared" si="131"/>
        <v>42708</v>
      </c>
    </row>
    <row r="1379" spans="1:20" ht="42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</v>
      </c>
      <c r="T1379" s="10">
        <f t="shared" si="131"/>
        <v>42769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42569</v>
      </c>
      <c r="T1380" s="10">
        <f t="shared" si="131"/>
        <v>42584</v>
      </c>
    </row>
    <row r="1381" spans="1:20" ht="28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</v>
      </c>
      <c r="T1381" s="10">
        <f t="shared" si="131"/>
        <v>42160</v>
      </c>
    </row>
    <row r="1382" spans="1:20" ht="28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42142</v>
      </c>
      <c r="T1382" s="10">
        <f t="shared" si="131"/>
        <v>42164</v>
      </c>
    </row>
    <row r="1383" spans="1:20" ht="42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</v>
      </c>
      <c r="T1383" s="10">
        <f t="shared" si="131"/>
        <v>42733</v>
      </c>
    </row>
    <row r="1384" spans="1:20" ht="42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41371</v>
      </c>
      <c r="T1384" s="10">
        <f t="shared" si="131"/>
        <v>41401</v>
      </c>
    </row>
    <row r="1385" spans="1:20" ht="42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</v>
      </c>
      <c r="T1385" s="10">
        <f t="shared" si="131"/>
        <v>42727</v>
      </c>
    </row>
    <row r="1386" spans="1:20" ht="42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42161</v>
      </c>
      <c r="T1386" s="10">
        <f t="shared" si="131"/>
        <v>42191</v>
      </c>
    </row>
    <row r="1387" spans="1:20" ht="42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42434</v>
      </c>
      <c r="T1387" s="10">
        <f t="shared" si="131"/>
        <v>42490</v>
      </c>
    </row>
    <row r="1388" spans="1:20" ht="28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42185</v>
      </c>
      <c r="T1388" s="10">
        <f t="shared" si="131"/>
        <v>42215</v>
      </c>
    </row>
    <row r="1389" spans="1:20" ht="42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42127</v>
      </c>
      <c r="T1389" s="10">
        <f t="shared" si="131"/>
        <v>42158</v>
      </c>
    </row>
    <row r="1390" spans="1:20" ht="42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42635</v>
      </c>
      <c r="T1390" s="10">
        <f t="shared" si="131"/>
        <v>42661</v>
      </c>
    </row>
    <row r="1391" spans="1:20" ht="28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</v>
      </c>
      <c r="T1391" s="10">
        <f t="shared" si="131"/>
        <v>42595</v>
      </c>
    </row>
    <row r="1392" spans="1:20" ht="42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42088</v>
      </c>
      <c r="T1392" s="10">
        <f t="shared" si="131"/>
        <v>42122</v>
      </c>
    </row>
    <row r="1393" spans="1:20" ht="42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42194</v>
      </c>
      <c r="T1393" s="10">
        <f t="shared" si="131"/>
        <v>42238</v>
      </c>
    </row>
    <row r="1394" spans="1:20" ht="42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</v>
      </c>
      <c r="T1394" s="10">
        <f t="shared" si="131"/>
        <v>42432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42554</v>
      </c>
      <c r="T1395" s="10">
        <f t="shared" si="131"/>
        <v>42584</v>
      </c>
    </row>
    <row r="1396" spans="1:20" ht="42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</v>
      </c>
      <c r="T1396" s="10">
        <f t="shared" si="131"/>
        <v>42795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42720</v>
      </c>
      <c r="T1397" s="10">
        <f t="shared" si="131"/>
        <v>42750</v>
      </c>
    </row>
    <row r="1398" spans="1:20" ht="42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42019</v>
      </c>
      <c r="T1398" s="10">
        <f t="shared" si="131"/>
        <v>42049</v>
      </c>
    </row>
    <row r="1399" spans="1:20" ht="42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42641</v>
      </c>
      <c r="T1399" s="10">
        <f t="shared" si="131"/>
        <v>42671</v>
      </c>
    </row>
    <row r="1400" spans="1:20" ht="42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42527</v>
      </c>
      <c r="T1400" s="10">
        <f t="shared" si="131"/>
        <v>42557</v>
      </c>
    </row>
    <row r="1401" spans="1:20" ht="42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</v>
      </c>
      <c r="T1401" s="10">
        <f t="shared" si="131"/>
        <v>41919</v>
      </c>
    </row>
    <row r="1402" spans="1:20" ht="42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</v>
      </c>
      <c r="T1402" s="10">
        <f t="shared" si="131"/>
        <v>42533</v>
      </c>
    </row>
    <row r="1403" spans="1:20" ht="42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41400</v>
      </c>
      <c r="T1403" s="10">
        <f t="shared" si="131"/>
        <v>41421</v>
      </c>
    </row>
    <row r="1404" spans="1:20" ht="42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</v>
      </c>
      <c r="T1404" s="10">
        <f t="shared" si="131"/>
        <v>42125</v>
      </c>
    </row>
    <row r="1405" spans="1:20" ht="42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</v>
      </c>
      <c r="T1405" s="10">
        <f t="shared" si="131"/>
        <v>41481</v>
      </c>
    </row>
    <row r="1406" spans="1:20" ht="42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42033</v>
      </c>
      <c r="T1406" s="10">
        <f t="shared" si="131"/>
        <v>42058</v>
      </c>
    </row>
    <row r="1407" spans="1:20" ht="28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41942</v>
      </c>
      <c r="T1407" s="10">
        <f t="shared" si="131"/>
        <v>41972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</v>
      </c>
      <c r="T1408" s="10">
        <f t="shared" si="131"/>
        <v>42350</v>
      </c>
    </row>
    <row r="1409" spans="1:20" ht="42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41839</v>
      </c>
      <c r="T1409" s="10">
        <f t="shared" si="131"/>
        <v>41864</v>
      </c>
    </row>
    <row r="1410" spans="1:20" ht="42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42292</v>
      </c>
      <c r="T1410" s="10">
        <f t="shared" si="131"/>
        <v>42322</v>
      </c>
    </row>
    <row r="1411" spans="1:20" ht="42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s="6" t="e">
        <f t="shared" ref="P1411:P1474" si="133">ROUND(AVERAGE(E1411/L1411),2)</f>
        <v>#DIV/0!</v>
      </c>
      <c r="Q1411" t="str">
        <f t="shared" ref="Q1411:Q1474" si="134" xml:space="preserve"> LEFT(N1411,FIND("/",N1411)-1)</f>
        <v>publishing</v>
      </c>
      <c r="R1411" t="str">
        <f t="shared" ref="R1411:R1474" si="135" xml:space="preserve"> RIGHT(N1411,LEN(N1411)-FIND("/",N1411))</f>
        <v>translations</v>
      </c>
      <c r="S1411" s="10">
        <f t="shared" ref="S1411:S1474" si="136">ROUND((((J1411/60)/60)/24)+DATE(1970,1,1),0)</f>
        <v>41945</v>
      </c>
      <c r="T1411" s="10">
        <f t="shared" ref="T1411:T1474" si="137">ROUND((((I1411/60)/60)/24)+DATE(1970,1,1),0)</f>
        <v>42005</v>
      </c>
    </row>
    <row r="1412" spans="1:20" ht="42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</v>
      </c>
      <c r="T1412" s="10">
        <f t="shared" si="137"/>
        <v>42524</v>
      </c>
    </row>
    <row r="1413" spans="1:20" ht="42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</v>
      </c>
      <c r="T1413" s="10">
        <f t="shared" si="137"/>
        <v>42041</v>
      </c>
    </row>
    <row r="1414" spans="1:20" ht="28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</v>
      </c>
      <c r="T1414" s="10">
        <f t="shared" si="137"/>
        <v>41977</v>
      </c>
    </row>
    <row r="1415" spans="1:20" ht="57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</v>
      </c>
      <c r="T1415" s="10">
        <f t="shared" si="137"/>
        <v>42420</v>
      </c>
    </row>
    <row r="1416" spans="1:20" ht="42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</v>
      </c>
      <c r="T1416" s="10">
        <f t="shared" si="137"/>
        <v>42738</v>
      </c>
    </row>
    <row r="1417" spans="1:20" ht="42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42193</v>
      </c>
      <c r="T1417" s="10">
        <f t="shared" si="137"/>
        <v>42233</v>
      </c>
    </row>
    <row r="1418" spans="1:20" ht="42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42300</v>
      </c>
      <c r="T1418" s="10">
        <f t="shared" si="137"/>
        <v>42330</v>
      </c>
    </row>
    <row r="1419" spans="1:20" ht="42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</v>
      </c>
      <c r="T1419" s="10">
        <f t="shared" si="137"/>
        <v>42262</v>
      </c>
    </row>
    <row r="1420" spans="1:20" ht="57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</v>
      </c>
      <c r="T1420" s="10">
        <f t="shared" si="137"/>
        <v>42425</v>
      </c>
    </row>
    <row r="1421" spans="1:20" ht="42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</v>
      </c>
      <c r="T1421" s="10">
        <f t="shared" si="137"/>
        <v>42652</v>
      </c>
    </row>
    <row r="1422" spans="1:20" ht="28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42525</v>
      </c>
      <c r="T1422" s="10">
        <f t="shared" si="137"/>
        <v>42550</v>
      </c>
    </row>
    <row r="1423" spans="1:20" ht="42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42014</v>
      </c>
      <c r="T1423" s="10">
        <f t="shared" si="137"/>
        <v>42044</v>
      </c>
    </row>
    <row r="1424" spans="1:20" ht="42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</v>
      </c>
      <c r="T1424" s="10">
        <f t="shared" si="137"/>
        <v>42634</v>
      </c>
    </row>
    <row r="1425" spans="1:20" ht="42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</v>
      </c>
      <c r="T1425" s="10">
        <f t="shared" si="137"/>
        <v>42370</v>
      </c>
    </row>
    <row r="1426" spans="1:20" ht="42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42677</v>
      </c>
      <c r="T1426" s="10">
        <f t="shared" si="137"/>
        <v>42690</v>
      </c>
    </row>
    <row r="1427" spans="1:20" ht="42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</v>
      </c>
      <c r="T1427" s="10">
        <f t="shared" si="137"/>
        <v>42123</v>
      </c>
    </row>
    <row r="1428" spans="1:20" ht="42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</v>
      </c>
      <c r="T1428" s="10">
        <f t="shared" si="137"/>
        <v>42240</v>
      </c>
    </row>
    <row r="1429" spans="1:20" ht="42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42602</v>
      </c>
      <c r="T1429" s="10">
        <f t="shared" si="137"/>
        <v>42632</v>
      </c>
    </row>
    <row r="1430" spans="1:20" ht="42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</v>
      </c>
      <c r="T1430" s="10">
        <f t="shared" si="137"/>
        <v>42462</v>
      </c>
    </row>
    <row r="1431" spans="1:20" ht="42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</v>
      </c>
      <c r="T1431" s="10">
        <f t="shared" si="137"/>
        <v>42104</v>
      </c>
    </row>
    <row r="1432" spans="1:20" ht="42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41962</v>
      </c>
      <c r="T1432" s="10">
        <f t="shared" si="137"/>
        <v>41993</v>
      </c>
    </row>
    <row r="1433" spans="1:20" ht="42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</v>
      </c>
      <c r="T1433" s="10">
        <f t="shared" si="137"/>
        <v>42334</v>
      </c>
    </row>
    <row r="1434" spans="1:20" ht="42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42176</v>
      </c>
      <c r="T1434" s="10">
        <f t="shared" si="137"/>
        <v>42206</v>
      </c>
    </row>
    <row r="1435" spans="1:20" ht="42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42674</v>
      </c>
      <c r="T1435" s="10">
        <f t="shared" si="137"/>
        <v>42714</v>
      </c>
    </row>
    <row r="1436" spans="1:20" ht="42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42143</v>
      </c>
      <c r="T1436" s="10">
        <f t="shared" si="137"/>
        <v>42164</v>
      </c>
    </row>
    <row r="1437" spans="1:20" ht="28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42259</v>
      </c>
      <c r="T1437" s="10">
        <f t="shared" si="137"/>
        <v>42289</v>
      </c>
    </row>
    <row r="1438" spans="1:20" ht="42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</v>
      </c>
      <c r="T1438" s="10">
        <f t="shared" si="137"/>
        <v>42421</v>
      </c>
    </row>
    <row r="1439" spans="1:20" ht="57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41797</v>
      </c>
      <c r="T1439" s="10">
        <f t="shared" si="137"/>
        <v>41833</v>
      </c>
    </row>
    <row r="1440" spans="1:20" ht="42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42458</v>
      </c>
      <c r="T1440" s="10">
        <f t="shared" si="137"/>
        <v>42488</v>
      </c>
    </row>
    <row r="1441" spans="1:20" ht="42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42041</v>
      </c>
      <c r="T1441" s="10">
        <f t="shared" si="137"/>
        <v>42071</v>
      </c>
    </row>
    <row r="1442" spans="1:20" ht="42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42487</v>
      </c>
      <c r="T1442" s="10">
        <f t="shared" si="137"/>
        <v>42517</v>
      </c>
    </row>
    <row r="1443" spans="1:20" ht="42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42199</v>
      </c>
      <c r="T1443" s="10">
        <f t="shared" si="137"/>
        <v>42259</v>
      </c>
    </row>
    <row r="1444" spans="1:20" ht="42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42486</v>
      </c>
      <c r="T1444" s="10">
        <f t="shared" si="137"/>
        <v>42516</v>
      </c>
    </row>
    <row r="1445" spans="1:20" ht="42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42708</v>
      </c>
      <c r="T1445" s="10">
        <f t="shared" si="137"/>
        <v>42738</v>
      </c>
    </row>
    <row r="1446" spans="1:20" ht="42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42200</v>
      </c>
      <c r="T1446" s="10">
        <f t="shared" si="137"/>
        <v>42260</v>
      </c>
    </row>
    <row r="1447" spans="1:20" ht="42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42140</v>
      </c>
      <c r="T1447" s="10">
        <f t="shared" si="137"/>
        <v>42170</v>
      </c>
    </row>
    <row r="1448" spans="1:20" ht="42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</v>
      </c>
      <c r="T1448" s="10">
        <f t="shared" si="137"/>
        <v>42481</v>
      </c>
    </row>
    <row r="1449" spans="1:20" ht="28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42530</v>
      </c>
      <c r="T1449" s="10">
        <f t="shared" si="137"/>
        <v>42560</v>
      </c>
    </row>
    <row r="1450" spans="1:20" ht="42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42116</v>
      </c>
      <c r="T1450" s="10">
        <f t="shared" si="137"/>
        <v>42146</v>
      </c>
    </row>
    <row r="1451" spans="1:20" ht="42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42087</v>
      </c>
      <c r="T1451" s="10">
        <f t="shared" si="137"/>
        <v>42135</v>
      </c>
    </row>
    <row r="1452" spans="1:20" ht="42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</v>
      </c>
      <c r="T1452" s="10">
        <f t="shared" si="137"/>
        <v>42420</v>
      </c>
    </row>
    <row r="1453" spans="1:20" ht="42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41932</v>
      </c>
      <c r="T1453" s="10">
        <f t="shared" si="137"/>
        <v>41962</v>
      </c>
    </row>
    <row r="1454" spans="1:20" ht="28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41819</v>
      </c>
      <c r="T1454" s="10">
        <f t="shared" si="137"/>
        <v>41849</v>
      </c>
    </row>
    <row r="1455" spans="1:20" ht="42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42796</v>
      </c>
      <c r="T1455" s="10">
        <f t="shared" si="137"/>
        <v>42841</v>
      </c>
    </row>
    <row r="1456" spans="1:20" ht="42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42464</v>
      </c>
      <c r="T1456" s="10">
        <f t="shared" si="137"/>
        <v>42485</v>
      </c>
    </row>
    <row r="1457" spans="1:20" ht="42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41833</v>
      </c>
      <c r="T1457" s="10">
        <f t="shared" si="137"/>
        <v>41888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42709</v>
      </c>
      <c r="T1458" s="10">
        <f t="shared" si="137"/>
        <v>42739</v>
      </c>
    </row>
    <row r="1459" spans="1:20" ht="28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42290</v>
      </c>
      <c r="T1459" s="10">
        <f t="shared" si="137"/>
        <v>42320</v>
      </c>
    </row>
    <row r="1460" spans="1:20" ht="42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41832</v>
      </c>
      <c r="T1460" s="10">
        <f t="shared" si="137"/>
        <v>41862</v>
      </c>
    </row>
    <row r="1461" spans="1:20" ht="42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</v>
      </c>
      <c r="T1461" s="10">
        <f t="shared" si="137"/>
        <v>42341</v>
      </c>
    </row>
    <row r="1462" spans="1:20" ht="42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41916</v>
      </c>
      <c r="T1462" s="10">
        <f t="shared" si="137"/>
        <v>41974</v>
      </c>
    </row>
    <row r="1463" spans="1:20" ht="28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41900</v>
      </c>
      <c r="T1463" s="10">
        <f t="shared" si="137"/>
        <v>41933</v>
      </c>
    </row>
    <row r="1464" spans="1:20" ht="28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41345</v>
      </c>
      <c r="T1464" s="10">
        <f t="shared" si="137"/>
        <v>41375</v>
      </c>
    </row>
    <row r="1465" spans="1:20" ht="42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41327</v>
      </c>
      <c r="T1465" s="10">
        <f t="shared" si="137"/>
        <v>41372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41292</v>
      </c>
      <c r="T1466" s="10">
        <f t="shared" si="137"/>
        <v>41322</v>
      </c>
    </row>
    <row r="1467" spans="1:20" ht="42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40960</v>
      </c>
      <c r="T1467" s="10">
        <f t="shared" si="137"/>
        <v>40990</v>
      </c>
    </row>
    <row r="1468" spans="1:20" ht="42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</v>
      </c>
      <c r="T1468" s="10">
        <f t="shared" si="137"/>
        <v>42381</v>
      </c>
    </row>
    <row r="1469" spans="1:20" ht="28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40934</v>
      </c>
      <c r="T1469" s="10">
        <f t="shared" si="137"/>
        <v>40994</v>
      </c>
    </row>
    <row r="1470" spans="1:20" ht="42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</v>
      </c>
      <c r="T1470" s="10">
        <f t="shared" si="137"/>
        <v>40706</v>
      </c>
    </row>
    <row r="1471" spans="1:20" ht="28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41291</v>
      </c>
      <c r="T1471" s="10">
        <f t="shared" si="137"/>
        <v>41321</v>
      </c>
    </row>
    <row r="1472" spans="1:20" ht="42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41251</v>
      </c>
      <c r="T1472" s="10">
        <f t="shared" si="137"/>
        <v>41272</v>
      </c>
    </row>
    <row r="1473" spans="1:20" ht="42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42074</v>
      </c>
      <c r="T1473" s="10">
        <f t="shared" si="137"/>
        <v>42104</v>
      </c>
    </row>
    <row r="1474" spans="1:20" ht="42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41534</v>
      </c>
      <c r="T1474" s="10">
        <f t="shared" si="137"/>
        <v>41564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 s="6">
        <f t="shared" ref="P1475:P1538" si="139">ROUND(AVERAGE(E1475/L1475),2)</f>
        <v>38.46</v>
      </c>
      <c r="Q1475" t="str">
        <f t="shared" ref="Q1475:Q1538" si="140" xml:space="preserve"> LEFT(N1475,FIND("/",N1475)-1)</f>
        <v>publishing</v>
      </c>
      <c r="R1475" t="str">
        <f t="shared" ref="R1475:R1538" si="141" xml:space="preserve"> RIGHT(N1475,LEN(N1475)-FIND("/",N1475))</f>
        <v>radio &amp; podcasts</v>
      </c>
      <c r="S1475" s="10">
        <f t="shared" ref="S1475:S1538" si="142">ROUND((((J1475/60)/60)/24)+DATE(1970,1,1),0)</f>
        <v>40940</v>
      </c>
      <c r="T1475" s="10">
        <f t="shared" ref="T1475:T1538" si="143">ROUND((((I1475/60)/60)/24)+DATE(1970,1,1),0)</f>
        <v>40970</v>
      </c>
    </row>
    <row r="1476" spans="1:20" ht="42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41501</v>
      </c>
      <c r="T1476" s="10">
        <f t="shared" si="143"/>
        <v>41531</v>
      </c>
    </row>
    <row r="1477" spans="1:20" ht="42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41961</v>
      </c>
      <c r="T1477" s="10">
        <f t="shared" si="143"/>
        <v>41993</v>
      </c>
    </row>
    <row r="1478" spans="1:20" ht="28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</v>
      </c>
      <c r="T1478" s="10">
        <f t="shared" si="143"/>
        <v>40796</v>
      </c>
    </row>
    <row r="1479" spans="1:20" ht="42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40841</v>
      </c>
      <c r="T1479" s="10">
        <f t="shared" si="143"/>
        <v>40900</v>
      </c>
    </row>
    <row r="1480" spans="1:20" ht="42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41395</v>
      </c>
      <c r="T1480" s="10">
        <f t="shared" si="143"/>
        <v>41409</v>
      </c>
    </row>
    <row r="1481" spans="1:20" ht="42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41755</v>
      </c>
      <c r="T1481" s="10">
        <f t="shared" si="143"/>
        <v>41769</v>
      </c>
    </row>
    <row r="1482" spans="1:20" ht="42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41465</v>
      </c>
      <c r="T1482" s="10">
        <f t="shared" si="143"/>
        <v>41482</v>
      </c>
    </row>
    <row r="1483" spans="1:20" ht="42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41551</v>
      </c>
      <c r="T1483" s="10">
        <f t="shared" si="143"/>
        <v>41581</v>
      </c>
    </row>
    <row r="1484" spans="1:20" ht="42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41137</v>
      </c>
      <c r="T1484" s="10">
        <f t="shared" si="143"/>
        <v>41159</v>
      </c>
    </row>
    <row r="1485" spans="1:20" ht="42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</v>
      </c>
      <c r="T1485" s="10">
        <f t="shared" si="143"/>
        <v>42573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</v>
      </c>
      <c r="T1486" s="10">
        <f t="shared" si="143"/>
        <v>41112</v>
      </c>
    </row>
    <row r="1487" spans="1:20" ht="42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42131</v>
      </c>
      <c r="T1487" s="10">
        <f t="shared" si="143"/>
        <v>42176</v>
      </c>
    </row>
    <row r="1488" spans="1:20" ht="42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</v>
      </c>
      <c r="T1488" s="10">
        <f t="shared" si="143"/>
        <v>42062</v>
      </c>
    </row>
    <row r="1489" spans="1:20" ht="42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42555</v>
      </c>
      <c r="T1489" s="10">
        <f t="shared" si="143"/>
        <v>42585</v>
      </c>
    </row>
    <row r="1490" spans="1:20" ht="42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41615</v>
      </c>
      <c r="T1490" s="10">
        <f t="shared" si="143"/>
        <v>41645</v>
      </c>
    </row>
    <row r="1491" spans="1:20" ht="42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41199</v>
      </c>
      <c r="T1491" s="10">
        <f t="shared" si="143"/>
        <v>41229</v>
      </c>
    </row>
    <row r="1492" spans="1:20" ht="42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41521</v>
      </c>
      <c r="T1492" s="10">
        <f t="shared" si="143"/>
        <v>41550</v>
      </c>
    </row>
    <row r="1493" spans="1:20" ht="42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41992</v>
      </c>
      <c r="T1493" s="10">
        <f t="shared" si="143"/>
        <v>42051</v>
      </c>
    </row>
    <row r="1494" spans="1:20" ht="42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40683</v>
      </c>
      <c r="T1494" s="10">
        <f t="shared" si="143"/>
        <v>40713</v>
      </c>
    </row>
    <row r="1495" spans="1:20" ht="28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41412</v>
      </c>
      <c r="T1495" s="10">
        <f t="shared" si="143"/>
        <v>41442</v>
      </c>
    </row>
    <row r="1496" spans="1:20" ht="42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42068</v>
      </c>
      <c r="T1496" s="10">
        <f t="shared" si="143"/>
        <v>42098</v>
      </c>
    </row>
    <row r="1497" spans="1:20" ht="28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40753</v>
      </c>
      <c r="T1497" s="10">
        <f t="shared" si="143"/>
        <v>40783</v>
      </c>
    </row>
    <row r="1498" spans="1:20" ht="42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</v>
      </c>
      <c r="T1498" s="10">
        <f t="shared" si="143"/>
        <v>41898</v>
      </c>
    </row>
    <row r="1499" spans="1:20" ht="42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41445</v>
      </c>
      <c r="T1499" s="10">
        <f t="shared" si="143"/>
        <v>41487</v>
      </c>
    </row>
    <row r="1500" spans="1:20" ht="42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41841</v>
      </c>
      <c r="T1500" s="10">
        <f t="shared" si="143"/>
        <v>41886</v>
      </c>
    </row>
    <row r="1501" spans="1:20" ht="42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</v>
      </c>
      <c r="T1501" s="10">
        <f t="shared" si="143"/>
        <v>42587</v>
      </c>
    </row>
    <row r="1502" spans="1:20" ht="42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41366</v>
      </c>
      <c r="T1502" s="10">
        <f t="shared" si="143"/>
        <v>41396</v>
      </c>
    </row>
    <row r="1503" spans="1:20" ht="28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42164</v>
      </c>
      <c r="T1503" s="10">
        <f t="shared" si="143"/>
        <v>42194</v>
      </c>
    </row>
    <row r="1504" spans="1:20" ht="42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42427</v>
      </c>
      <c r="T1504" s="10">
        <f t="shared" si="143"/>
        <v>42455</v>
      </c>
    </row>
    <row r="1505" spans="1:20" ht="42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</v>
      </c>
      <c r="T1505" s="10">
        <f t="shared" si="143"/>
        <v>42666</v>
      </c>
    </row>
    <row r="1506" spans="1:20" ht="28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41773</v>
      </c>
      <c r="T1506" s="10">
        <f t="shared" si="143"/>
        <v>41800</v>
      </c>
    </row>
    <row r="1507" spans="1:20" ht="57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</v>
      </c>
      <c r="T1507" s="10">
        <f t="shared" si="143"/>
        <v>42452</v>
      </c>
    </row>
    <row r="1508" spans="1:20" ht="42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41815</v>
      </c>
      <c r="T1508" s="10">
        <f t="shared" si="143"/>
        <v>41845</v>
      </c>
    </row>
    <row r="1509" spans="1:20" ht="42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</v>
      </c>
      <c r="T1509" s="10">
        <f t="shared" si="143"/>
        <v>40313</v>
      </c>
    </row>
    <row r="1510" spans="1:20" ht="42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41787</v>
      </c>
      <c r="T1510" s="10">
        <f t="shared" si="143"/>
        <v>41818</v>
      </c>
    </row>
    <row r="1511" spans="1:20" ht="42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42752</v>
      </c>
      <c r="T1511" s="10">
        <f t="shared" si="143"/>
        <v>42781</v>
      </c>
    </row>
    <row r="1512" spans="1:20" ht="42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</v>
      </c>
      <c r="T1512" s="10">
        <f t="shared" si="143"/>
        <v>41839</v>
      </c>
    </row>
    <row r="1513" spans="1:20" ht="42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42297</v>
      </c>
      <c r="T1513" s="10">
        <f t="shared" si="143"/>
        <v>42327</v>
      </c>
    </row>
    <row r="1514" spans="1:20" ht="42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42742</v>
      </c>
      <c r="T1514" s="10">
        <f t="shared" si="143"/>
        <v>42772</v>
      </c>
    </row>
    <row r="1515" spans="1:20" ht="42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41807</v>
      </c>
      <c r="T1515" s="10">
        <f t="shared" si="143"/>
        <v>41837</v>
      </c>
    </row>
    <row r="1516" spans="1:20" ht="42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42235</v>
      </c>
      <c r="T1516" s="10">
        <f t="shared" si="143"/>
        <v>42275</v>
      </c>
    </row>
    <row r="1517" spans="1:20" ht="42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</v>
      </c>
      <c r="T1517" s="10">
        <f t="shared" si="143"/>
        <v>42445</v>
      </c>
    </row>
    <row r="1518" spans="1:20" ht="42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</v>
      </c>
      <c r="T1518" s="10">
        <f t="shared" si="143"/>
        <v>42650</v>
      </c>
    </row>
    <row r="1519" spans="1:20" ht="42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41949</v>
      </c>
      <c r="T1519" s="10">
        <f t="shared" si="143"/>
        <v>41979</v>
      </c>
    </row>
    <row r="1520" spans="1:20" ht="28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41761</v>
      </c>
      <c r="T1520" s="10">
        <f t="shared" si="143"/>
        <v>41791</v>
      </c>
    </row>
    <row r="1521" spans="1:20" ht="42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41783</v>
      </c>
      <c r="T1521" s="10">
        <f t="shared" si="143"/>
        <v>41811</v>
      </c>
    </row>
    <row r="1522" spans="1:20" ht="28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41956</v>
      </c>
      <c r="T1522" s="10">
        <f t="shared" si="143"/>
        <v>41992</v>
      </c>
    </row>
    <row r="1523" spans="1:20" ht="42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</v>
      </c>
      <c r="T1523" s="10">
        <f t="shared" si="143"/>
        <v>42528</v>
      </c>
    </row>
    <row r="1524" spans="1:20" ht="57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41900</v>
      </c>
      <c r="T1524" s="10">
        <f t="shared" si="143"/>
        <v>41930</v>
      </c>
    </row>
    <row r="1525" spans="1:20" ht="42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41965</v>
      </c>
      <c r="T1525" s="10">
        <f t="shared" si="143"/>
        <v>41996</v>
      </c>
    </row>
    <row r="1526" spans="1:20" ht="42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42757</v>
      </c>
      <c r="T1526" s="10">
        <f t="shared" si="143"/>
        <v>42787</v>
      </c>
    </row>
    <row r="1527" spans="1:20" ht="42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42571</v>
      </c>
      <c r="T1527" s="10">
        <f t="shared" si="143"/>
        <v>42601</v>
      </c>
    </row>
    <row r="1528" spans="1:20" ht="42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</v>
      </c>
      <c r="T1528" s="10">
        <f t="shared" si="143"/>
        <v>42388</v>
      </c>
    </row>
    <row r="1529" spans="1:20" ht="42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42781</v>
      </c>
      <c r="T1529" s="10">
        <f t="shared" si="143"/>
        <v>42809</v>
      </c>
    </row>
    <row r="1530" spans="1:20" ht="28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42737</v>
      </c>
      <c r="T1530" s="10">
        <f t="shared" si="143"/>
        <v>42767</v>
      </c>
    </row>
    <row r="1531" spans="1:20" ht="28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42053</v>
      </c>
      <c r="T1531" s="10">
        <f t="shared" si="143"/>
        <v>42083</v>
      </c>
    </row>
    <row r="1532" spans="1:20" ht="42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42276</v>
      </c>
      <c r="T1532" s="10">
        <f t="shared" si="143"/>
        <v>42301</v>
      </c>
    </row>
    <row r="1533" spans="1:20" ht="42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41942</v>
      </c>
      <c r="T1533" s="10">
        <f t="shared" si="143"/>
        <v>41974</v>
      </c>
    </row>
    <row r="1534" spans="1:20" ht="42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</v>
      </c>
      <c r="T1534" s="10">
        <f t="shared" si="143"/>
        <v>42416</v>
      </c>
    </row>
    <row r="1535" spans="1:20" ht="42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</v>
      </c>
      <c r="T1535" s="10">
        <f t="shared" si="143"/>
        <v>42492</v>
      </c>
    </row>
    <row r="1536" spans="1:20" ht="42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42222</v>
      </c>
      <c r="T1536" s="10">
        <f t="shared" si="143"/>
        <v>42252</v>
      </c>
    </row>
    <row r="1537" spans="1:20" ht="42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42485</v>
      </c>
      <c r="T1537" s="10">
        <f t="shared" si="143"/>
        <v>42514</v>
      </c>
    </row>
    <row r="1538" spans="1:20" ht="42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42214</v>
      </c>
      <c r="T1538" s="10">
        <f t="shared" si="143"/>
        <v>42244</v>
      </c>
    </row>
    <row r="1539" spans="1:20" ht="42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 s="6">
        <f t="shared" ref="P1539:P1602" si="145">ROUND(AVERAGE(E1539/L1539),2)</f>
        <v>96.38</v>
      </c>
      <c r="Q1539" t="str">
        <f t="shared" ref="Q1539:Q1602" si="146" xml:space="preserve"> LEFT(N1539,FIND("/",N1539)-1)</f>
        <v>photography</v>
      </c>
      <c r="R1539" t="str">
        <f t="shared" ref="R1539:R1602" si="147" xml:space="preserve"> RIGHT(N1539,LEN(N1539)-FIND("/",N1539))</f>
        <v>photobooks</v>
      </c>
      <c r="S1539" s="10">
        <f t="shared" ref="S1539:S1602" si="148">ROUND((((J1539/60)/60)/24)+DATE(1970,1,1),0)</f>
        <v>42552</v>
      </c>
      <c r="T1539" s="10">
        <f t="shared" ref="T1539:T1602" si="149">ROUND((((I1539/60)/60)/24)+DATE(1970,1,1),0)</f>
        <v>42589</v>
      </c>
    </row>
    <row r="1540" spans="1:20" ht="42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41982</v>
      </c>
      <c r="T1540" s="10">
        <f t="shared" si="149"/>
        <v>42027</v>
      </c>
    </row>
    <row r="1541" spans="1:20" ht="42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42706</v>
      </c>
      <c r="T1541" s="10">
        <f t="shared" si="149"/>
        <v>42739</v>
      </c>
    </row>
    <row r="1542" spans="1:20" ht="42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</v>
      </c>
      <c r="T1542" s="10">
        <f t="shared" si="149"/>
        <v>41969</v>
      </c>
    </row>
    <row r="1543" spans="1:20" ht="42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41975</v>
      </c>
      <c r="T1543" s="10">
        <f t="shared" si="149"/>
        <v>42005</v>
      </c>
    </row>
    <row r="1544" spans="1:20" ht="42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42171</v>
      </c>
      <c r="T1544" s="10">
        <f t="shared" si="149"/>
        <v>42186</v>
      </c>
    </row>
    <row r="1545" spans="1:20" ht="42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41936</v>
      </c>
      <c r="T1545" s="10">
        <f t="shared" si="149"/>
        <v>41966</v>
      </c>
    </row>
    <row r="1546" spans="1:20" ht="42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</v>
      </c>
      <c r="T1546" s="10">
        <f t="shared" si="149"/>
        <v>42095</v>
      </c>
    </row>
    <row r="1547" spans="1:20" ht="42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42032</v>
      </c>
      <c r="T1547" s="10">
        <f t="shared" si="149"/>
        <v>42066</v>
      </c>
    </row>
    <row r="1548" spans="1:20" ht="42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</v>
      </c>
      <c r="T1548" s="10">
        <f t="shared" si="149"/>
        <v>41899</v>
      </c>
    </row>
    <row r="1549" spans="1:20" ht="42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</v>
      </c>
      <c r="T1549" s="10">
        <f t="shared" si="149"/>
        <v>42789</v>
      </c>
    </row>
    <row r="1550" spans="1:20" ht="28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42287</v>
      </c>
      <c r="T1550" s="10">
        <f t="shared" si="149"/>
        <v>42317</v>
      </c>
    </row>
    <row r="1551" spans="1:20" ht="42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</v>
      </c>
      <c r="T1551" s="10">
        <f t="shared" si="149"/>
        <v>42311</v>
      </c>
    </row>
    <row r="1552" spans="1:20" ht="42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</v>
      </c>
      <c r="T1552" s="10">
        <f t="shared" si="149"/>
        <v>42502</v>
      </c>
    </row>
    <row r="1553" spans="1:20" ht="42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42122</v>
      </c>
      <c r="T1553" s="10">
        <f t="shared" si="149"/>
        <v>42152</v>
      </c>
    </row>
    <row r="1554" spans="1:20" ht="42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41893</v>
      </c>
      <c r="T1554" s="10">
        <f t="shared" si="149"/>
        <v>41913</v>
      </c>
    </row>
    <row r="1555" spans="1:20" ht="42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</v>
      </c>
      <c r="T1555" s="10">
        <f t="shared" si="149"/>
        <v>42249</v>
      </c>
    </row>
    <row r="1556" spans="1:20" ht="57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</v>
      </c>
      <c r="T1556" s="10">
        <f t="shared" si="149"/>
        <v>42218</v>
      </c>
    </row>
    <row r="1557" spans="1:20" ht="42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42242</v>
      </c>
      <c r="T1557" s="10">
        <f t="shared" si="149"/>
        <v>42265</v>
      </c>
    </row>
    <row r="1558" spans="1:20" ht="42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</v>
      </c>
      <c r="T1558" s="10">
        <f t="shared" si="149"/>
        <v>42555</v>
      </c>
    </row>
    <row r="1559" spans="1:20" ht="42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41872</v>
      </c>
      <c r="T1559" s="10">
        <f t="shared" si="149"/>
        <v>41903</v>
      </c>
    </row>
    <row r="1560" spans="1:20" ht="42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</v>
      </c>
      <c r="T1560" s="10">
        <f t="shared" si="149"/>
        <v>42245</v>
      </c>
    </row>
    <row r="1561" spans="1:20" ht="28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</v>
      </c>
      <c r="T1561" s="10">
        <f t="shared" si="149"/>
        <v>42123</v>
      </c>
    </row>
    <row r="1562" spans="1:20" ht="42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</v>
      </c>
      <c r="T1562" s="10">
        <f t="shared" si="149"/>
        <v>41956</v>
      </c>
    </row>
    <row r="1563" spans="1:20" ht="42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</v>
      </c>
      <c r="T1563" s="10">
        <f t="shared" si="149"/>
        <v>41585</v>
      </c>
    </row>
    <row r="1564" spans="1:20" ht="42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40080</v>
      </c>
      <c r="T1564" s="10">
        <f t="shared" si="149"/>
        <v>40149</v>
      </c>
    </row>
    <row r="1565" spans="1:20" ht="42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41653</v>
      </c>
      <c r="T1565" s="10">
        <f t="shared" si="149"/>
        <v>41713</v>
      </c>
    </row>
    <row r="1566" spans="1:20" ht="42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</v>
      </c>
      <c r="T1566" s="10">
        <f t="shared" si="149"/>
        <v>42153</v>
      </c>
    </row>
    <row r="1567" spans="1:20" ht="42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40673</v>
      </c>
      <c r="T1567" s="10">
        <f t="shared" si="149"/>
        <v>40703</v>
      </c>
    </row>
    <row r="1568" spans="1:20" ht="42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42550</v>
      </c>
      <c r="T1568" s="10">
        <f t="shared" si="149"/>
        <v>42579</v>
      </c>
    </row>
    <row r="1569" spans="1:20" ht="42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41672</v>
      </c>
      <c r="T1569" s="10">
        <f t="shared" si="149"/>
        <v>41687</v>
      </c>
    </row>
    <row r="1570" spans="1:20" ht="42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</v>
      </c>
      <c r="T1570" s="10">
        <f t="shared" si="149"/>
        <v>41997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41390</v>
      </c>
      <c r="T1571" s="10">
        <f t="shared" si="149"/>
        <v>41420</v>
      </c>
    </row>
    <row r="1572" spans="1:20" ht="28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42439</v>
      </c>
      <c r="T1572" s="10">
        <f t="shared" si="149"/>
        <v>42469</v>
      </c>
    </row>
    <row r="1573" spans="1:20" ht="42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42145</v>
      </c>
      <c r="T1573" s="10">
        <f t="shared" si="149"/>
        <v>42175</v>
      </c>
    </row>
    <row r="1574" spans="1:20" ht="42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</v>
      </c>
      <c r="T1574" s="10">
        <f t="shared" si="149"/>
        <v>42429</v>
      </c>
    </row>
    <row r="1575" spans="1:20" ht="42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</v>
      </c>
      <c r="T1575" s="10">
        <f t="shared" si="149"/>
        <v>42826</v>
      </c>
    </row>
    <row r="1576" spans="1:20" ht="42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42018</v>
      </c>
      <c r="T1576" s="10">
        <f t="shared" si="149"/>
        <v>42053</v>
      </c>
    </row>
    <row r="1577" spans="1:20" ht="42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41800</v>
      </c>
      <c r="T1577" s="10">
        <f t="shared" si="149"/>
        <v>41830</v>
      </c>
    </row>
    <row r="1578" spans="1:20" ht="28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42141</v>
      </c>
      <c r="T1578" s="10">
        <f t="shared" si="149"/>
        <v>42186</v>
      </c>
    </row>
    <row r="1579" spans="1:20" ht="42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41055</v>
      </c>
      <c r="T1579" s="10">
        <f t="shared" si="149"/>
        <v>41115</v>
      </c>
    </row>
    <row r="1580" spans="1:20" ht="57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</v>
      </c>
      <c r="T1580" s="10">
        <f t="shared" si="149"/>
        <v>40423</v>
      </c>
    </row>
    <row r="1581" spans="1:20" ht="28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41482</v>
      </c>
      <c r="T1581" s="10">
        <f t="shared" si="149"/>
        <v>41515</v>
      </c>
    </row>
    <row r="1582" spans="1:20" ht="42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</v>
      </c>
      <c r="T1582" s="10">
        <f t="shared" si="149"/>
        <v>41050</v>
      </c>
    </row>
    <row r="1583" spans="1:20" ht="42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</v>
      </c>
      <c r="T1583" s="10">
        <f t="shared" si="149"/>
        <v>42357</v>
      </c>
    </row>
    <row r="1584" spans="1:20" ht="28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42247</v>
      </c>
      <c r="T1584" s="10">
        <f t="shared" si="149"/>
        <v>42304</v>
      </c>
    </row>
    <row r="1585" spans="1:20" ht="42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41878</v>
      </c>
      <c r="T1585" s="10">
        <f t="shared" si="149"/>
        <v>41908</v>
      </c>
    </row>
    <row r="1586" spans="1:20" ht="42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41780</v>
      </c>
      <c r="T1586" s="10">
        <f t="shared" si="149"/>
        <v>41790</v>
      </c>
    </row>
    <row r="1587" spans="1:20" ht="42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42708</v>
      </c>
      <c r="T1587" s="10">
        <f t="shared" si="149"/>
        <v>42729</v>
      </c>
    </row>
    <row r="1588" spans="1:20" ht="28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</v>
      </c>
      <c r="T1588" s="10">
        <f t="shared" si="149"/>
        <v>42099</v>
      </c>
    </row>
    <row r="1589" spans="1:20" ht="42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41957</v>
      </c>
      <c r="T1589" s="10">
        <f t="shared" si="149"/>
        <v>41987</v>
      </c>
    </row>
    <row r="1590" spans="1:20" ht="28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</v>
      </c>
      <c r="T1590" s="10">
        <f t="shared" si="149"/>
        <v>42036</v>
      </c>
    </row>
    <row r="1591" spans="1:20" ht="42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42257</v>
      </c>
      <c r="T1591" s="10">
        <f t="shared" si="149"/>
        <v>42287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42241</v>
      </c>
      <c r="T1592" s="10">
        <f t="shared" si="149"/>
        <v>42271</v>
      </c>
    </row>
    <row r="1593" spans="1:20" ht="42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42434</v>
      </c>
      <c r="T1593" s="10">
        <f t="shared" si="149"/>
        <v>42464</v>
      </c>
    </row>
    <row r="1594" spans="1:20" ht="28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</v>
      </c>
      <c r="T1594" s="10">
        <f t="shared" si="149"/>
        <v>42091</v>
      </c>
    </row>
    <row r="1595" spans="1:20" ht="28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42034</v>
      </c>
      <c r="T1595" s="10">
        <f t="shared" si="149"/>
        <v>42064</v>
      </c>
    </row>
    <row r="1596" spans="1:20" ht="28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42446</v>
      </c>
      <c r="T1596" s="10">
        <f t="shared" si="149"/>
        <v>42506</v>
      </c>
    </row>
    <row r="1597" spans="1:20" ht="42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</v>
      </c>
      <c r="T1597" s="10">
        <f t="shared" si="149"/>
        <v>41809</v>
      </c>
    </row>
    <row r="1598" spans="1:20" ht="42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</v>
      </c>
      <c r="T1598" s="10">
        <f t="shared" si="149"/>
        <v>41986</v>
      </c>
    </row>
    <row r="1599" spans="1:20" ht="42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</v>
      </c>
      <c r="T1599" s="10">
        <f t="shared" si="149"/>
        <v>42633</v>
      </c>
    </row>
    <row r="1600" spans="1:20" ht="57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42152</v>
      </c>
      <c r="T1600" s="10">
        <f t="shared" si="149"/>
        <v>42212</v>
      </c>
    </row>
    <row r="1601" spans="1:20" ht="42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42439</v>
      </c>
      <c r="T1601" s="10">
        <f t="shared" si="149"/>
        <v>42468</v>
      </c>
    </row>
    <row r="1602" spans="1:20" ht="42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</v>
      </c>
      <c r="T1602" s="10">
        <f t="shared" si="149"/>
        <v>41835</v>
      </c>
    </row>
    <row r="1603" spans="1:20" ht="42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 s="6">
        <f t="shared" ref="P1603:P1666" si="151">ROUND(AVERAGE(E1603/L1603),2)</f>
        <v>48.33</v>
      </c>
      <c r="Q1603" t="str">
        <f t="shared" ref="Q1603:Q1666" si="152" xml:space="preserve"> LEFT(N1603,FIND("/",N1603)-1)</f>
        <v>music</v>
      </c>
      <c r="R1603" t="str">
        <f t="shared" ref="R1603:R1666" si="153" xml:space="preserve"> RIGHT(N1603,LEN(N1603)-FIND("/",N1603))</f>
        <v>rock</v>
      </c>
      <c r="S1603" s="10">
        <f t="shared" ref="S1603:S1666" si="154">ROUND((((J1603/60)/60)/24)+DATE(1970,1,1),0)</f>
        <v>40638</v>
      </c>
      <c r="T1603" s="10">
        <f t="shared" ref="T1603:T1666" si="155">ROUND((((I1603/60)/60)/24)+DATE(1970,1,1),0)</f>
        <v>40668</v>
      </c>
    </row>
    <row r="1604" spans="1:20" ht="42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</v>
      </c>
      <c r="T1604" s="10">
        <f t="shared" si="155"/>
        <v>40831</v>
      </c>
    </row>
    <row r="1605" spans="1:20" ht="28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</v>
      </c>
      <c r="T1605" s="10">
        <f t="shared" si="155"/>
        <v>40936</v>
      </c>
    </row>
    <row r="1606" spans="1:20" ht="42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40946</v>
      </c>
      <c r="T1606" s="10">
        <f t="shared" si="155"/>
        <v>40986</v>
      </c>
    </row>
    <row r="1607" spans="1:20" ht="42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</v>
      </c>
      <c r="T1607" s="10">
        <f t="shared" si="155"/>
        <v>40756</v>
      </c>
    </row>
    <row r="1608" spans="1:20" ht="42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</v>
      </c>
      <c r="T1608" s="10">
        <f t="shared" si="155"/>
        <v>40626</v>
      </c>
    </row>
    <row r="1609" spans="1:20" ht="42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41054</v>
      </c>
      <c r="T1609" s="10">
        <f t="shared" si="155"/>
        <v>41075</v>
      </c>
    </row>
    <row r="1610" spans="1:20" ht="28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41608</v>
      </c>
      <c r="T1610" s="10">
        <f t="shared" si="155"/>
        <v>41640</v>
      </c>
    </row>
    <row r="1611" spans="1:20" ht="42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</v>
      </c>
      <c r="T1611" s="10">
        <f t="shared" si="155"/>
        <v>40849</v>
      </c>
    </row>
    <row r="1612" spans="1:20" ht="28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41229</v>
      </c>
      <c r="T1612" s="10">
        <f t="shared" si="155"/>
        <v>41259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</v>
      </c>
      <c r="T1613" s="10">
        <f t="shared" si="155"/>
        <v>41430</v>
      </c>
    </row>
    <row r="1614" spans="1:20" ht="28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41247</v>
      </c>
      <c r="T1614" s="10">
        <f t="shared" si="155"/>
        <v>41277</v>
      </c>
    </row>
    <row r="1615" spans="1:20" ht="42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</v>
      </c>
      <c r="T1615" s="10">
        <f t="shared" si="155"/>
        <v>41112</v>
      </c>
    </row>
    <row r="1616" spans="1:20" ht="42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41795</v>
      </c>
      <c r="T1616" s="10">
        <f t="shared" si="155"/>
        <v>41855</v>
      </c>
    </row>
    <row r="1617" spans="1:20" ht="42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</v>
      </c>
      <c r="T1617" s="10">
        <f t="shared" si="155"/>
        <v>40890</v>
      </c>
    </row>
    <row r="1618" spans="1:20" ht="42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41195</v>
      </c>
      <c r="T1618" s="10">
        <f t="shared" si="155"/>
        <v>41236</v>
      </c>
    </row>
    <row r="1619" spans="1:20" ht="28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41547</v>
      </c>
      <c r="T1619" s="10">
        <f t="shared" si="155"/>
        <v>41580</v>
      </c>
    </row>
    <row r="1620" spans="1:20" ht="28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41302</v>
      </c>
      <c r="T1620" s="10">
        <f t="shared" si="155"/>
        <v>41342</v>
      </c>
    </row>
    <row r="1621" spans="1:20" ht="42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</v>
      </c>
      <c r="T1621" s="10">
        <f t="shared" si="155"/>
        <v>41897</v>
      </c>
    </row>
    <row r="1622" spans="1:20" ht="28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</v>
      </c>
      <c r="T1622" s="10">
        <f t="shared" si="155"/>
        <v>41328</v>
      </c>
    </row>
    <row r="1623" spans="1:20" ht="42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41004</v>
      </c>
      <c r="T1623" s="10">
        <f t="shared" si="155"/>
        <v>41057</v>
      </c>
    </row>
    <row r="1624" spans="1:20" ht="42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</v>
      </c>
      <c r="T1624" s="10">
        <f t="shared" si="155"/>
        <v>41990</v>
      </c>
    </row>
    <row r="1625" spans="1:20" ht="42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41454</v>
      </c>
      <c r="T1625" s="10">
        <f t="shared" si="155"/>
        <v>41514</v>
      </c>
    </row>
    <row r="1626" spans="1:20" ht="28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</v>
      </c>
      <c r="T1626" s="10">
        <f t="shared" si="155"/>
        <v>41283</v>
      </c>
    </row>
    <row r="1627" spans="1:20" ht="42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41136</v>
      </c>
      <c r="T1627" s="10">
        <f t="shared" si="155"/>
        <v>41164</v>
      </c>
    </row>
    <row r="1628" spans="1:20" ht="42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41580</v>
      </c>
      <c r="T1628" s="10">
        <f t="shared" si="155"/>
        <v>41610</v>
      </c>
    </row>
    <row r="1629" spans="1:20" ht="42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41206</v>
      </c>
      <c r="T1629" s="10">
        <f t="shared" si="155"/>
        <v>41239</v>
      </c>
    </row>
    <row r="1630" spans="1:20" ht="28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41775</v>
      </c>
      <c r="T1630" s="10">
        <f t="shared" si="155"/>
        <v>41808</v>
      </c>
    </row>
    <row r="1631" spans="1:20" ht="28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41646</v>
      </c>
      <c r="T1631" s="10">
        <f t="shared" si="155"/>
        <v>41691</v>
      </c>
    </row>
    <row r="1632" spans="1:20" ht="42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40940</v>
      </c>
      <c r="T1632" s="10">
        <f t="shared" si="155"/>
        <v>40970</v>
      </c>
    </row>
    <row r="1633" spans="1:20" ht="42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41165</v>
      </c>
      <c r="T1633" s="10">
        <f t="shared" si="155"/>
        <v>41195</v>
      </c>
    </row>
    <row r="1634" spans="1:20" ht="42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</v>
      </c>
      <c r="T1634" s="10">
        <f t="shared" si="155"/>
        <v>40810</v>
      </c>
    </row>
    <row r="1635" spans="1:20" ht="42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40897</v>
      </c>
      <c r="T1635" s="10">
        <f t="shared" si="155"/>
        <v>40924</v>
      </c>
    </row>
    <row r="1636" spans="1:20" ht="28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</v>
      </c>
      <c r="T1636" s="10">
        <f t="shared" si="155"/>
        <v>40696</v>
      </c>
    </row>
    <row r="1637" spans="1:20" ht="42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42503</v>
      </c>
      <c r="T1637" s="10">
        <f t="shared" si="155"/>
        <v>42563</v>
      </c>
    </row>
    <row r="1638" spans="1:20" ht="42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</v>
      </c>
      <c r="T1638" s="10">
        <f t="shared" si="155"/>
        <v>40706</v>
      </c>
    </row>
    <row r="1639" spans="1:20" ht="42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40123</v>
      </c>
      <c r="T1639" s="10">
        <f t="shared" si="155"/>
        <v>40179</v>
      </c>
    </row>
    <row r="1640" spans="1:20" ht="28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41289</v>
      </c>
      <c r="T1640" s="10">
        <f t="shared" si="155"/>
        <v>41334</v>
      </c>
    </row>
    <row r="1641" spans="1:20" ht="42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40942</v>
      </c>
      <c r="T1641" s="10">
        <f t="shared" si="155"/>
        <v>40972</v>
      </c>
    </row>
    <row r="1642" spans="1:20" ht="42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</v>
      </c>
      <c r="T1642" s="10">
        <f t="shared" si="155"/>
        <v>40393</v>
      </c>
    </row>
    <row r="1643" spans="1:20" ht="28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41963</v>
      </c>
      <c r="T1643" s="10">
        <f t="shared" si="155"/>
        <v>41993</v>
      </c>
    </row>
    <row r="1644" spans="1:20" ht="42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</v>
      </c>
      <c r="T1644" s="10">
        <f t="shared" si="155"/>
        <v>40708</v>
      </c>
    </row>
    <row r="1645" spans="1:20" ht="28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41147</v>
      </c>
      <c r="T1645" s="10">
        <f t="shared" si="155"/>
        <v>41177</v>
      </c>
    </row>
    <row r="1646" spans="1:20" ht="42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</v>
      </c>
      <c r="T1646" s="10">
        <f t="shared" si="155"/>
        <v>41235</v>
      </c>
    </row>
    <row r="1647" spans="1:20" ht="42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41522</v>
      </c>
      <c r="T1647" s="10">
        <f t="shared" si="155"/>
        <v>41536</v>
      </c>
    </row>
    <row r="1648" spans="1:20" ht="42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</v>
      </c>
      <c r="T1648" s="10">
        <f t="shared" si="155"/>
        <v>41866</v>
      </c>
    </row>
    <row r="1649" spans="1:20" ht="42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</v>
      </c>
      <c r="T1649" s="10">
        <f t="shared" si="155"/>
        <v>41069</v>
      </c>
    </row>
    <row r="1650" spans="1:20" ht="42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40593</v>
      </c>
      <c r="T1650" s="10">
        <f t="shared" si="155"/>
        <v>40623</v>
      </c>
    </row>
    <row r="1651" spans="1:20" ht="42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41738</v>
      </c>
      <c r="T1651" s="10">
        <f t="shared" si="155"/>
        <v>41783</v>
      </c>
    </row>
    <row r="1652" spans="1:20" ht="28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</v>
      </c>
      <c r="T1652" s="10">
        <f t="shared" si="155"/>
        <v>41556</v>
      </c>
    </row>
    <row r="1653" spans="1:20" ht="42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40626</v>
      </c>
      <c r="T1653" s="10">
        <f t="shared" si="155"/>
        <v>40659</v>
      </c>
    </row>
    <row r="1654" spans="1:20" ht="42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</v>
      </c>
      <c r="T1654" s="10">
        <f t="shared" si="155"/>
        <v>41603</v>
      </c>
    </row>
    <row r="1655" spans="1:20" ht="42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40627</v>
      </c>
      <c r="T1655" s="10">
        <f t="shared" si="155"/>
        <v>40658</v>
      </c>
    </row>
    <row r="1656" spans="1:20" ht="42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40988</v>
      </c>
      <c r="T1656" s="10">
        <f t="shared" si="155"/>
        <v>41018</v>
      </c>
    </row>
    <row r="1657" spans="1:20" ht="28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40975</v>
      </c>
      <c r="T1657" s="10">
        <f t="shared" si="155"/>
        <v>41005</v>
      </c>
    </row>
    <row r="1658" spans="1:20" ht="57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41227</v>
      </c>
      <c r="T1658" s="10">
        <f t="shared" si="155"/>
        <v>41257</v>
      </c>
    </row>
    <row r="1659" spans="1:20" ht="42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41024</v>
      </c>
      <c r="T1659" s="10">
        <f t="shared" si="155"/>
        <v>41054</v>
      </c>
    </row>
    <row r="1660" spans="1:20" ht="42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</v>
      </c>
      <c r="T1660" s="10">
        <f t="shared" si="155"/>
        <v>41262</v>
      </c>
    </row>
    <row r="1661" spans="1:20" ht="42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41597</v>
      </c>
      <c r="T1661" s="10">
        <f t="shared" si="155"/>
        <v>41626</v>
      </c>
    </row>
    <row r="1662" spans="1:20" ht="42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42460</v>
      </c>
      <c r="T1662" s="10">
        <f t="shared" si="155"/>
        <v>42491</v>
      </c>
    </row>
    <row r="1663" spans="1:20" ht="57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42344</v>
      </c>
      <c r="T1663" s="10">
        <f t="shared" si="155"/>
        <v>42387</v>
      </c>
    </row>
    <row r="1664" spans="1:20" ht="42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</v>
      </c>
      <c r="T1664" s="10">
        <f t="shared" si="155"/>
        <v>40908</v>
      </c>
    </row>
    <row r="1665" spans="1:20" ht="28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</v>
      </c>
      <c r="T1665" s="10">
        <f t="shared" si="155"/>
        <v>42036</v>
      </c>
    </row>
    <row r="1666" spans="1:20" ht="42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40940</v>
      </c>
      <c r="T1666" s="10">
        <f t="shared" si="155"/>
        <v>40984</v>
      </c>
    </row>
    <row r="1667" spans="1:20" ht="42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 s="6">
        <f t="shared" ref="P1667:P1730" si="157">ROUND(AVERAGE(E1667/L1667),2)</f>
        <v>44.96</v>
      </c>
      <c r="Q1667" t="str">
        <f t="shared" ref="Q1667:Q1730" si="158" xml:space="preserve"> LEFT(N1667,FIND("/",N1667)-1)</f>
        <v>music</v>
      </c>
      <c r="R1667" t="str">
        <f t="shared" ref="R1667:R1730" si="159" xml:space="preserve"> RIGHT(N1667,LEN(N1667)-FIND("/",N1667))</f>
        <v>pop</v>
      </c>
      <c r="S1667" s="10">
        <f t="shared" ref="S1667:S1730" si="160">ROUND((((J1667/60)/60)/24)+DATE(1970,1,1),0)</f>
        <v>40565</v>
      </c>
      <c r="T1667" s="10">
        <f t="shared" ref="T1667:T1730" si="161">ROUND((((I1667/60)/60)/24)+DATE(1970,1,1),0)</f>
        <v>40596</v>
      </c>
    </row>
    <row r="1668" spans="1:20" ht="42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</v>
      </c>
      <c r="T1668" s="10">
        <f t="shared" si="161"/>
        <v>41361</v>
      </c>
    </row>
    <row r="1669" spans="1:20" ht="42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</v>
      </c>
      <c r="T1669" s="10">
        <f t="shared" si="161"/>
        <v>41709</v>
      </c>
    </row>
    <row r="1670" spans="1:20" ht="42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</v>
      </c>
      <c r="T1670" s="10">
        <f t="shared" si="161"/>
        <v>40875</v>
      </c>
    </row>
    <row r="1671" spans="1:20" ht="42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42462</v>
      </c>
      <c r="T1671" s="10">
        <f t="shared" si="161"/>
        <v>42522</v>
      </c>
    </row>
    <row r="1672" spans="1:20" ht="57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40314</v>
      </c>
      <c r="T1672" s="10">
        <f t="shared" si="161"/>
        <v>40364</v>
      </c>
    </row>
    <row r="1673" spans="1:20" ht="28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42554</v>
      </c>
      <c r="T1673" s="10">
        <f t="shared" si="161"/>
        <v>42584</v>
      </c>
    </row>
    <row r="1674" spans="1:20" ht="28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41035</v>
      </c>
      <c r="T1674" s="10">
        <f t="shared" si="161"/>
        <v>41065</v>
      </c>
    </row>
    <row r="1675" spans="1:20" ht="42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42040</v>
      </c>
      <c r="T1675" s="10">
        <f t="shared" si="161"/>
        <v>42070</v>
      </c>
    </row>
    <row r="1676" spans="1:20" ht="42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42570</v>
      </c>
      <c r="T1676" s="10">
        <f t="shared" si="161"/>
        <v>42600</v>
      </c>
    </row>
    <row r="1677" spans="1:20" ht="28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40803</v>
      </c>
      <c r="T1677" s="10">
        <f t="shared" si="161"/>
        <v>40833</v>
      </c>
    </row>
    <row r="1678" spans="1:20" ht="28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40974</v>
      </c>
      <c r="T1678" s="10">
        <f t="shared" si="161"/>
        <v>41020</v>
      </c>
    </row>
    <row r="1679" spans="1:20" ht="42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</v>
      </c>
      <c r="T1679" s="10">
        <f t="shared" si="161"/>
        <v>42476</v>
      </c>
    </row>
    <row r="1680" spans="1:20" ht="42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41663</v>
      </c>
      <c r="T1680" s="10">
        <f t="shared" si="161"/>
        <v>41677</v>
      </c>
    </row>
    <row r="1681" spans="1:20" ht="57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</v>
      </c>
      <c r="T1681" s="10">
        <f t="shared" si="161"/>
        <v>40746</v>
      </c>
    </row>
    <row r="1682" spans="1:20" ht="28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41803</v>
      </c>
      <c r="T1682" s="10">
        <f t="shared" si="161"/>
        <v>41833</v>
      </c>
    </row>
    <row r="1683" spans="1:20" ht="42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</v>
      </c>
      <c r="T1683" s="10">
        <f t="shared" si="161"/>
        <v>42823</v>
      </c>
    </row>
    <row r="1684" spans="1:20" ht="28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</v>
      </c>
      <c r="T1684" s="10">
        <f t="shared" si="161"/>
        <v>42839</v>
      </c>
    </row>
    <row r="1685" spans="1:20" ht="42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42809</v>
      </c>
      <c r="T1685" s="10">
        <f t="shared" si="161"/>
        <v>42833</v>
      </c>
    </row>
    <row r="1686" spans="1:20" ht="28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42784</v>
      </c>
      <c r="T1686" s="10">
        <f t="shared" si="161"/>
        <v>42812</v>
      </c>
    </row>
    <row r="1687" spans="1:20" ht="42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</v>
      </c>
      <c r="T1687" s="10">
        <f t="shared" si="161"/>
        <v>42818</v>
      </c>
    </row>
    <row r="1688" spans="1:20" ht="42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42793</v>
      </c>
      <c r="T1688" s="10">
        <f t="shared" si="161"/>
        <v>42853</v>
      </c>
    </row>
    <row r="1689" spans="1:20" ht="42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</v>
      </c>
      <c r="T1689" s="10">
        <f t="shared" si="161"/>
        <v>42836</v>
      </c>
    </row>
    <row r="1690" spans="1:20" ht="57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42805</v>
      </c>
      <c r="T1690" s="10">
        <f t="shared" si="161"/>
        <v>42834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42781</v>
      </c>
      <c r="T1691" s="10">
        <f t="shared" si="161"/>
        <v>42811</v>
      </c>
    </row>
    <row r="1692" spans="1:20" ht="42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</v>
      </c>
      <c r="T1692" s="10">
        <f t="shared" si="161"/>
        <v>42831</v>
      </c>
    </row>
    <row r="1693" spans="1:20" ht="42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42796</v>
      </c>
      <c r="T1693" s="10">
        <f t="shared" si="161"/>
        <v>42828</v>
      </c>
    </row>
    <row r="1694" spans="1:20" ht="42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</v>
      </c>
      <c r="T1694" s="10">
        <f t="shared" si="161"/>
        <v>42821</v>
      </c>
    </row>
    <row r="1695" spans="1:20" ht="42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42804</v>
      </c>
      <c r="T1695" s="10">
        <f t="shared" si="161"/>
        <v>42835</v>
      </c>
    </row>
    <row r="1696" spans="1:20" ht="42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42792</v>
      </c>
      <c r="T1696" s="10">
        <f t="shared" si="161"/>
        <v>42821</v>
      </c>
    </row>
    <row r="1697" spans="1:20" ht="57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</v>
      </c>
      <c r="T1697" s="10">
        <f t="shared" si="161"/>
        <v>42835</v>
      </c>
    </row>
    <row r="1698" spans="1:20" ht="42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</v>
      </c>
      <c r="T1698" s="10">
        <f t="shared" si="161"/>
        <v>42826</v>
      </c>
    </row>
    <row r="1699" spans="1:20" ht="42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</v>
      </c>
      <c r="T1699" s="10">
        <f t="shared" si="161"/>
        <v>42835</v>
      </c>
    </row>
    <row r="1700" spans="1:20" ht="71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</v>
      </c>
      <c r="T1700" s="10">
        <f t="shared" si="161"/>
        <v>42820</v>
      </c>
    </row>
    <row r="1701" spans="1:20" ht="42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42807</v>
      </c>
      <c r="T1701" s="10">
        <f t="shared" si="161"/>
        <v>42837</v>
      </c>
    </row>
    <row r="1702" spans="1:20" ht="42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</v>
      </c>
      <c r="T1702" s="10">
        <f t="shared" si="161"/>
        <v>42826</v>
      </c>
    </row>
    <row r="1703" spans="1:20" ht="42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41990</v>
      </c>
      <c r="T1703" s="10">
        <f t="shared" si="161"/>
        <v>42020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42064</v>
      </c>
      <c r="T1704" s="10">
        <f t="shared" si="161"/>
        <v>42094</v>
      </c>
    </row>
    <row r="1705" spans="1:20" ht="42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</v>
      </c>
      <c r="T1705" s="10">
        <f t="shared" si="161"/>
        <v>42247</v>
      </c>
    </row>
    <row r="1706" spans="1:20" ht="28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</v>
      </c>
      <c r="T1706" s="10">
        <f t="shared" si="161"/>
        <v>42051</v>
      </c>
    </row>
    <row r="1707" spans="1:20" ht="42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</v>
      </c>
      <c r="T1707" s="10">
        <f t="shared" si="161"/>
        <v>42257</v>
      </c>
    </row>
    <row r="1708" spans="1:20" ht="42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</v>
      </c>
      <c r="T1708" s="10">
        <f t="shared" si="161"/>
        <v>42239</v>
      </c>
    </row>
    <row r="1709" spans="1:20" ht="42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42428</v>
      </c>
      <c r="T1709" s="10">
        <f t="shared" si="161"/>
        <v>42458</v>
      </c>
    </row>
    <row r="1710" spans="1:20" ht="42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42452</v>
      </c>
      <c r="T1710" s="10">
        <f t="shared" si="161"/>
        <v>42492</v>
      </c>
    </row>
    <row r="1711" spans="1:20" ht="42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41842</v>
      </c>
      <c r="T1711" s="10">
        <f t="shared" si="161"/>
        <v>41883</v>
      </c>
    </row>
    <row r="1712" spans="1:20" ht="28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42342</v>
      </c>
      <c r="T1712" s="10">
        <f t="shared" si="161"/>
        <v>42388</v>
      </c>
    </row>
    <row r="1713" spans="1:20" ht="42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41853</v>
      </c>
      <c r="T1713" s="10">
        <f t="shared" si="161"/>
        <v>41884</v>
      </c>
    </row>
    <row r="1714" spans="1:20" ht="42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42126</v>
      </c>
      <c r="T1714" s="10">
        <f t="shared" si="161"/>
        <v>42186</v>
      </c>
    </row>
    <row r="1715" spans="1:20" ht="57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41888</v>
      </c>
      <c r="T1715" s="10">
        <f t="shared" si="161"/>
        <v>41918</v>
      </c>
    </row>
    <row r="1716" spans="1:20" ht="42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42096</v>
      </c>
      <c r="T1716" s="10">
        <f t="shared" si="161"/>
        <v>42126</v>
      </c>
    </row>
    <row r="1717" spans="1:20" ht="42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</v>
      </c>
      <c r="T1717" s="10">
        <f t="shared" si="161"/>
        <v>42094</v>
      </c>
    </row>
    <row r="1718" spans="1:20" ht="42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42674</v>
      </c>
      <c r="T1718" s="10">
        <f t="shared" si="161"/>
        <v>42714</v>
      </c>
    </row>
    <row r="1719" spans="1:20" ht="42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42461</v>
      </c>
      <c r="T1719" s="10">
        <f t="shared" si="161"/>
        <v>42481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42461</v>
      </c>
      <c r="T1720" s="10">
        <f t="shared" si="161"/>
        <v>42504</v>
      </c>
    </row>
    <row r="1721" spans="1:20" ht="42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41870</v>
      </c>
      <c r="T1721" s="10">
        <f t="shared" si="161"/>
        <v>41900</v>
      </c>
    </row>
    <row r="1722" spans="1:20" ht="42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41923</v>
      </c>
      <c r="T1722" s="10">
        <f t="shared" si="161"/>
        <v>41953</v>
      </c>
    </row>
    <row r="1723" spans="1:20" ht="42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</v>
      </c>
      <c r="T1723" s="10">
        <f t="shared" si="161"/>
        <v>42349</v>
      </c>
    </row>
    <row r="1724" spans="1:20" ht="42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42426</v>
      </c>
      <c r="T1724" s="10">
        <f t="shared" si="161"/>
        <v>42463</v>
      </c>
    </row>
    <row r="1725" spans="1:20" ht="42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42130</v>
      </c>
      <c r="T1725" s="10">
        <f t="shared" si="161"/>
        <v>42186</v>
      </c>
    </row>
    <row r="1726" spans="1:20" ht="42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41913</v>
      </c>
      <c r="T1726" s="10">
        <f t="shared" si="161"/>
        <v>41943</v>
      </c>
    </row>
    <row r="1727" spans="1:20" ht="42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41846</v>
      </c>
      <c r="T1727" s="10">
        <f t="shared" si="161"/>
        <v>41876</v>
      </c>
    </row>
    <row r="1728" spans="1:20" ht="28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41789</v>
      </c>
      <c r="T1728" s="10">
        <f t="shared" si="161"/>
        <v>41818</v>
      </c>
    </row>
    <row r="1729" spans="1:20" ht="42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42045</v>
      </c>
      <c r="T1729" s="10">
        <f t="shared" si="161"/>
        <v>42099</v>
      </c>
    </row>
    <row r="1730" spans="1:20" ht="42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42269</v>
      </c>
      <c r="T1730" s="10">
        <f t="shared" si="161"/>
        <v>42299</v>
      </c>
    </row>
    <row r="1731" spans="1:20" ht="42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s="6" t="e">
        <f t="shared" ref="P1731:P1794" si="163">ROUND(AVERAGE(E1731/L1731),2)</f>
        <v>#DIV/0!</v>
      </c>
      <c r="Q1731" t="str">
        <f t="shared" ref="Q1731:Q1794" si="164" xml:space="preserve"> LEFT(N1731,FIND("/",N1731)-1)</f>
        <v>music</v>
      </c>
      <c r="R1731" t="str">
        <f t="shared" ref="R1731:R1794" si="165" xml:space="preserve"> RIGHT(N1731,LEN(N1731)-FIND("/",N1731))</f>
        <v>faith</v>
      </c>
      <c r="S1731" s="10">
        <f t="shared" ref="S1731:S1794" si="166">ROUND((((J1731/60)/60)/24)+DATE(1970,1,1),0)</f>
        <v>42471</v>
      </c>
      <c r="T1731" s="10">
        <f t="shared" ref="T1731:T1794" si="167">ROUND((((I1731/60)/60)/24)+DATE(1970,1,1),0)</f>
        <v>42531</v>
      </c>
    </row>
    <row r="1732" spans="1:20" ht="42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</v>
      </c>
      <c r="T1732" s="10">
        <f t="shared" si="167"/>
        <v>42302</v>
      </c>
    </row>
    <row r="1733" spans="1:20" ht="28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42153</v>
      </c>
      <c r="T1733" s="10">
        <f t="shared" si="167"/>
        <v>42167</v>
      </c>
    </row>
    <row r="1734" spans="1:20" ht="42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42326</v>
      </c>
      <c r="T1734" s="10">
        <f t="shared" si="167"/>
        <v>42385</v>
      </c>
    </row>
    <row r="1735" spans="1:20" ht="42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42615</v>
      </c>
      <c r="T1735" s="10">
        <f t="shared" si="167"/>
        <v>42627</v>
      </c>
    </row>
    <row r="1736" spans="1:20" ht="42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</v>
      </c>
      <c r="T1736" s="10">
        <f t="shared" si="167"/>
        <v>42132</v>
      </c>
    </row>
    <row r="1737" spans="1:20" ht="42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42560</v>
      </c>
      <c r="T1737" s="10">
        <f t="shared" si="167"/>
        <v>42590</v>
      </c>
    </row>
    <row r="1738" spans="1:20" ht="28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42287</v>
      </c>
      <c r="T1738" s="10">
        <f t="shared" si="167"/>
        <v>42317</v>
      </c>
    </row>
    <row r="1739" spans="1:20" ht="42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42176</v>
      </c>
      <c r="T1739" s="10">
        <f t="shared" si="167"/>
        <v>42206</v>
      </c>
    </row>
    <row r="1740" spans="1:20" ht="28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41885</v>
      </c>
      <c r="T1740" s="10">
        <f t="shared" si="167"/>
        <v>41915</v>
      </c>
    </row>
    <row r="1741" spans="1:20" ht="42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42436</v>
      </c>
      <c r="T1741" s="10">
        <f t="shared" si="167"/>
        <v>42495</v>
      </c>
    </row>
    <row r="1742" spans="1:20" ht="42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42172</v>
      </c>
      <c r="T1742" s="10">
        <f t="shared" si="167"/>
        <v>42202</v>
      </c>
    </row>
    <row r="1743" spans="1:20" ht="28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42121</v>
      </c>
      <c r="T1743" s="10">
        <f t="shared" si="167"/>
        <v>42166</v>
      </c>
    </row>
    <row r="1744" spans="1:20" ht="42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42711</v>
      </c>
      <c r="T1744" s="10">
        <f t="shared" si="167"/>
        <v>42743</v>
      </c>
    </row>
    <row r="1745" spans="1:20" ht="42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42587</v>
      </c>
      <c r="T1745" s="10">
        <f t="shared" si="167"/>
        <v>42609</v>
      </c>
    </row>
    <row r="1746" spans="1:20" ht="42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42027</v>
      </c>
      <c r="T1746" s="10">
        <f t="shared" si="167"/>
        <v>42072</v>
      </c>
    </row>
    <row r="1747" spans="1:20" ht="42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</v>
      </c>
      <c r="T1747" s="10">
        <f t="shared" si="167"/>
        <v>42726</v>
      </c>
    </row>
    <row r="1748" spans="1:20" ht="57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</v>
      </c>
      <c r="T1748" s="10">
        <f t="shared" si="167"/>
        <v>42698</v>
      </c>
    </row>
    <row r="1749" spans="1:20" ht="42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</v>
      </c>
      <c r="T1749" s="10">
        <f t="shared" si="167"/>
        <v>42322</v>
      </c>
    </row>
    <row r="1750" spans="1:20" ht="28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42220</v>
      </c>
      <c r="T1750" s="10">
        <f t="shared" si="167"/>
        <v>42250</v>
      </c>
    </row>
    <row r="1751" spans="1:20" ht="28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42759</v>
      </c>
      <c r="T1751" s="10">
        <f t="shared" si="167"/>
        <v>42796</v>
      </c>
    </row>
    <row r="1752" spans="1:20" ht="42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42455</v>
      </c>
      <c r="T1752" s="10">
        <f t="shared" si="167"/>
        <v>42480</v>
      </c>
    </row>
    <row r="1753" spans="1:20" ht="28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42053</v>
      </c>
      <c r="T1753" s="10">
        <f t="shared" si="167"/>
        <v>42083</v>
      </c>
    </row>
    <row r="1754" spans="1:20" ht="28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</v>
      </c>
      <c r="T1754" s="10">
        <f t="shared" si="167"/>
        <v>42657</v>
      </c>
    </row>
    <row r="1755" spans="1:20" ht="42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42421</v>
      </c>
      <c r="T1755" s="10">
        <f t="shared" si="167"/>
        <v>42451</v>
      </c>
    </row>
    <row r="1756" spans="1:20" ht="42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42068</v>
      </c>
      <c r="T1756" s="10">
        <f t="shared" si="167"/>
        <v>42098</v>
      </c>
    </row>
    <row r="1757" spans="1:20" ht="42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42253</v>
      </c>
      <c r="T1757" s="10">
        <f t="shared" si="167"/>
        <v>42283</v>
      </c>
    </row>
    <row r="1758" spans="1:20" ht="42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</v>
      </c>
      <c r="T1758" s="10">
        <f t="shared" si="167"/>
        <v>42611</v>
      </c>
    </row>
    <row r="1759" spans="1:20" ht="28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42734</v>
      </c>
      <c r="T1759" s="10">
        <f t="shared" si="167"/>
        <v>42764</v>
      </c>
    </row>
    <row r="1760" spans="1:20" ht="42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42506</v>
      </c>
      <c r="T1760" s="10">
        <f t="shared" si="167"/>
        <v>42566</v>
      </c>
    </row>
    <row r="1761" spans="1:20" ht="28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42069</v>
      </c>
      <c r="T1761" s="10">
        <f t="shared" si="167"/>
        <v>42089</v>
      </c>
    </row>
    <row r="1762" spans="1:20" ht="42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42406</v>
      </c>
      <c r="T1762" s="10">
        <f t="shared" si="167"/>
        <v>42426</v>
      </c>
    </row>
    <row r="1763" spans="1:20" ht="28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42210</v>
      </c>
      <c r="T1763" s="10">
        <f t="shared" si="167"/>
        <v>42260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42411</v>
      </c>
      <c r="T1764" s="10">
        <f t="shared" si="167"/>
        <v>42441</v>
      </c>
    </row>
    <row r="1765" spans="1:20" ht="42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42637</v>
      </c>
      <c r="T1765" s="10">
        <f t="shared" si="167"/>
        <v>42667</v>
      </c>
    </row>
    <row r="1766" spans="1:20" ht="42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</v>
      </c>
      <c r="T1766" s="10">
        <f t="shared" si="167"/>
        <v>41854</v>
      </c>
    </row>
    <row r="1767" spans="1:20" ht="42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41835</v>
      </c>
      <c r="T1767" s="10">
        <f t="shared" si="167"/>
        <v>41865</v>
      </c>
    </row>
    <row r="1768" spans="1:20" ht="28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41856</v>
      </c>
      <c r="T1768" s="10">
        <f t="shared" si="167"/>
        <v>41877</v>
      </c>
    </row>
    <row r="1769" spans="1:20" ht="28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41825</v>
      </c>
      <c r="T1769" s="10">
        <f t="shared" si="167"/>
        <v>41855</v>
      </c>
    </row>
    <row r="1770" spans="1:20" ht="42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41850</v>
      </c>
      <c r="T1770" s="10">
        <f t="shared" si="167"/>
        <v>41910</v>
      </c>
    </row>
    <row r="1771" spans="1:20" ht="42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41988</v>
      </c>
      <c r="T1771" s="10">
        <f t="shared" si="167"/>
        <v>42018</v>
      </c>
    </row>
    <row r="1772" spans="1:20" ht="42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41892</v>
      </c>
      <c r="T1772" s="10">
        <f t="shared" si="167"/>
        <v>41927</v>
      </c>
    </row>
    <row r="1773" spans="1:20" ht="42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41906</v>
      </c>
      <c r="T1773" s="10">
        <f t="shared" si="167"/>
        <v>41936</v>
      </c>
    </row>
    <row r="1774" spans="1:20" ht="42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41767</v>
      </c>
      <c r="T1774" s="10">
        <f t="shared" si="167"/>
        <v>41827</v>
      </c>
    </row>
    <row r="1775" spans="1:20" ht="42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41979</v>
      </c>
      <c r="T1775" s="10">
        <f t="shared" si="167"/>
        <v>42024</v>
      </c>
    </row>
    <row r="1776" spans="1:20" ht="42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</v>
      </c>
      <c r="T1776" s="10">
        <f t="shared" si="167"/>
        <v>41973</v>
      </c>
    </row>
    <row r="1777" spans="1:20" ht="42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41892</v>
      </c>
      <c r="T1777" s="10">
        <f t="shared" si="167"/>
        <v>41937</v>
      </c>
    </row>
    <row r="1778" spans="1:20" ht="42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41906</v>
      </c>
      <c r="T1778" s="10">
        <f t="shared" si="167"/>
        <v>41942</v>
      </c>
    </row>
    <row r="1779" spans="1:20" ht="42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</v>
      </c>
      <c r="T1779" s="10">
        <f t="shared" si="167"/>
        <v>42055</v>
      </c>
    </row>
    <row r="1780" spans="1:20" ht="42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42046</v>
      </c>
      <c r="T1780" s="10">
        <f t="shared" si="167"/>
        <v>42091</v>
      </c>
    </row>
    <row r="1781" spans="1:20" ht="42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42586</v>
      </c>
      <c r="T1781" s="10">
        <f t="shared" si="167"/>
        <v>42616</v>
      </c>
    </row>
    <row r="1782" spans="1:20" ht="42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42494</v>
      </c>
      <c r="T1782" s="10">
        <f t="shared" si="167"/>
        <v>42554</v>
      </c>
    </row>
    <row r="1783" spans="1:20" ht="42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42598</v>
      </c>
      <c r="T1783" s="10">
        <f t="shared" si="167"/>
        <v>42629</v>
      </c>
    </row>
    <row r="1784" spans="1:20" ht="42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42389</v>
      </c>
      <c r="T1784" s="10">
        <f t="shared" si="167"/>
        <v>42422</v>
      </c>
    </row>
    <row r="1785" spans="1:20" ht="42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42116</v>
      </c>
      <c r="T1785" s="10">
        <f t="shared" si="167"/>
        <v>42146</v>
      </c>
    </row>
    <row r="1786" spans="1:20" ht="42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42004</v>
      </c>
      <c r="T1786" s="10">
        <f t="shared" si="167"/>
        <v>42035</v>
      </c>
    </row>
    <row r="1787" spans="1:20" ht="42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</v>
      </c>
      <c r="T1787" s="10">
        <f t="shared" si="167"/>
        <v>41928</v>
      </c>
    </row>
    <row r="1788" spans="1:20" ht="42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41959</v>
      </c>
      <c r="T1788" s="10">
        <f t="shared" si="167"/>
        <v>41989</v>
      </c>
    </row>
    <row r="1789" spans="1:20" ht="42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42069</v>
      </c>
      <c r="T1789" s="10">
        <f t="shared" si="167"/>
        <v>42099</v>
      </c>
    </row>
    <row r="1790" spans="1:20" ht="42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41914</v>
      </c>
      <c r="T1790" s="10">
        <f t="shared" si="167"/>
        <v>41944</v>
      </c>
    </row>
    <row r="1791" spans="1:20" ht="42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</v>
      </c>
      <c r="T1791" s="10">
        <f t="shared" si="167"/>
        <v>42016</v>
      </c>
    </row>
    <row r="1792" spans="1:20" ht="42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42011</v>
      </c>
      <c r="T1792" s="10">
        <f t="shared" si="167"/>
        <v>42041</v>
      </c>
    </row>
    <row r="1793" spans="1:20" ht="28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41974</v>
      </c>
      <c r="T1793" s="10">
        <f t="shared" si="167"/>
        <v>42034</v>
      </c>
    </row>
    <row r="1794" spans="1:20" ht="28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</v>
      </c>
      <c r="T1794" s="10">
        <f t="shared" si="167"/>
        <v>42226</v>
      </c>
    </row>
    <row r="1795" spans="1:20" ht="42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 s="6">
        <f t="shared" ref="P1795:P1858" si="169">ROUND(AVERAGE(E1795/L1795),2)</f>
        <v>20</v>
      </c>
      <c r="Q1795" t="str">
        <f t="shared" ref="Q1795:Q1858" si="170" xml:space="preserve"> LEFT(N1795,FIND("/",N1795)-1)</f>
        <v>photography</v>
      </c>
      <c r="R1795" t="str">
        <f t="shared" ref="R1795:R1858" si="171" xml:space="preserve"> RIGHT(N1795,LEN(N1795)-FIND("/",N1795))</f>
        <v>photobooks</v>
      </c>
      <c r="S1795" s="10">
        <f t="shared" ref="S1795:S1858" si="172">ROUND((((J1795/60)/60)/24)+DATE(1970,1,1),0)</f>
        <v>41941</v>
      </c>
      <c r="T1795" s="10">
        <f t="shared" ref="T1795:T1858" si="173">ROUND((((I1795/60)/60)/24)+DATE(1970,1,1),0)</f>
        <v>41971</v>
      </c>
    </row>
    <row r="1796" spans="1:20" ht="42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42012</v>
      </c>
      <c r="T1796" s="10">
        <f t="shared" si="173"/>
        <v>42047</v>
      </c>
    </row>
    <row r="1797" spans="1:20" ht="42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</v>
      </c>
      <c r="T1797" s="10">
        <f t="shared" si="173"/>
        <v>42658</v>
      </c>
    </row>
    <row r="1798" spans="1:20" ht="42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</v>
      </c>
      <c r="T1798" s="10">
        <f t="shared" si="173"/>
        <v>42575</v>
      </c>
    </row>
    <row r="1799" spans="1:20" ht="42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42690</v>
      </c>
      <c r="T1799" s="10">
        <f t="shared" si="173"/>
        <v>42720</v>
      </c>
    </row>
    <row r="1800" spans="1:20" ht="42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</v>
      </c>
      <c r="T1800" s="10">
        <f t="shared" si="173"/>
        <v>42404</v>
      </c>
    </row>
    <row r="1801" spans="1:20" ht="28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41935</v>
      </c>
      <c r="T1801" s="10">
        <f t="shared" si="173"/>
        <v>41955</v>
      </c>
    </row>
    <row r="1802" spans="1:20" ht="42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42624</v>
      </c>
      <c r="T1802" s="10">
        <f t="shared" si="173"/>
        <v>42654</v>
      </c>
    </row>
    <row r="1803" spans="1:20" ht="42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42322</v>
      </c>
      <c r="T1803" s="10">
        <f t="shared" si="173"/>
        <v>42354</v>
      </c>
    </row>
    <row r="1804" spans="1:20" ht="28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</v>
      </c>
      <c r="T1804" s="10">
        <f t="shared" si="173"/>
        <v>42183</v>
      </c>
    </row>
    <row r="1805" spans="1:20" ht="42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</v>
      </c>
      <c r="T1805" s="10">
        <f t="shared" si="173"/>
        <v>42049</v>
      </c>
    </row>
    <row r="1806" spans="1:20" ht="42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42283</v>
      </c>
      <c r="T1806" s="10">
        <f t="shared" si="173"/>
        <v>42323</v>
      </c>
    </row>
    <row r="1807" spans="1:20" ht="42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42248</v>
      </c>
      <c r="T1807" s="10">
        <f t="shared" si="173"/>
        <v>42280</v>
      </c>
    </row>
    <row r="1808" spans="1:20" ht="42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41878</v>
      </c>
      <c r="T1808" s="10">
        <f t="shared" si="173"/>
        <v>41913</v>
      </c>
    </row>
    <row r="1809" spans="1:20" ht="28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</v>
      </c>
      <c r="T1809" s="10">
        <f t="shared" si="173"/>
        <v>41910</v>
      </c>
    </row>
    <row r="1810" spans="1:20" ht="42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42743</v>
      </c>
      <c r="T1810" s="10">
        <f t="shared" si="173"/>
        <v>42778</v>
      </c>
    </row>
    <row r="1811" spans="1:20" ht="42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42030</v>
      </c>
      <c r="T1811" s="10">
        <f t="shared" si="173"/>
        <v>42065</v>
      </c>
    </row>
    <row r="1812" spans="1:20" ht="42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41861</v>
      </c>
      <c r="T1812" s="10">
        <f t="shared" si="173"/>
        <v>41873</v>
      </c>
    </row>
    <row r="1813" spans="1:20" ht="42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</v>
      </c>
      <c r="T1813" s="10">
        <f t="shared" si="173"/>
        <v>41936</v>
      </c>
    </row>
    <row r="1814" spans="1:20" ht="42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</v>
      </c>
      <c r="T1814" s="10">
        <f t="shared" si="173"/>
        <v>42554</v>
      </c>
    </row>
    <row r="1815" spans="1:20" ht="42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41830</v>
      </c>
      <c r="T1815" s="10">
        <f t="shared" si="173"/>
        <v>41860</v>
      </c>
    </row>
    <row r="1816" spans="1:20" ht="42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</v>
      </c>
      <c r="T1816" s="10">
        <f t="shared" si="173"/>
        <v>42063</v>
      </c>
    </row>
    <row r="1817" spans="1:20" ht="42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42173</v>
      </c>
      <c r="T1817" s="10">
        <f t="shared" si="173"/>
        <v>42187</v>
      </c>
    </row>
    <row r="1818" spans="1:20" ht="42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42549</v>
      </c>
      <c r="T1818" s="10">
        <f t="shared" si="173"/>
        <v>42577</v>
      </c>
    </row>
    <row r="1819" spans="1:20" ht="28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42706</v>
      </c>
      <c r="T1819" s="10">
        <f t="shared" si="173"/>
        <v>42765</v>
      </c>
    </row>
    <row r="1820" spans="1:20" ht="28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</v>
      </c>
      <c r="T1820" s="10">
        <f t="shared" si="173"/>
        <v>42097</v>
      </c>
    </row>
    <row r="1821" spans="1:20" ht="42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41821</v>
      </c>
      <c r="T1821" s="10">
        <f t="shared" si="173"/>
        <v>41851</v>
      </c>
    </row>
    <row r="1822" spans="1:20" ht="42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</v>
      </c>
      <c r="T1822" s="10">
        <f t="shared" si="173"/>
        <v>42095</v>
      </c>
    </row>
    <row r="1823" spans="1:20" ht="42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</v>
      </c>
      <c r="T1823" s="10">
        <f t="shared" si="173"/>
        <v>40971</v>
      </c>
    </row>
    <row r="1824" spans="1:20" ht="28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41635</v>
      </c>
      <c r="T1824" s="10">
        <f t="shared" si="173"/>
        <v>41671</v>
      </c>
    </row>
    <row r="1825" spans="1:20" ht="42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41177</v>
      </c>
      <c r="T1825" s="10">
        <f t="shared" si="173"/>
        <v>41207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41627</v>
      </c>
      <c r="T1826" s="10">
        <f t="shared" si="173"/>
        <v>41647</v>
      </c>
    </row>
    <row r="1827" spans="1:20" ht="42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41444</v>
      </c>
      <c r="T1827" s="10">
        <f t="shared" si="173"/>
        <v>41467</v>
      </c>
    </row>
    <row r="1828" spans="1:20" ht="28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41658</v>
      </c>
      <c r="T1828" s="10">
        <f t="shared" si="173"/>
        <v>41688</v>
      </c>
    </row>
    <row r="1829" spans="1:20" ht="42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</v>
      </c>
      <c r="T1829" s="10">
        <f t="shared" si="173"/>
        <v>40605</v>
      </c>
    </row>
    <row r="1830" spans="1:20" ht="42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41737</v>
      </c>
      <c r="T1830" s="10">
        <f t="shared" si="173"/>
        <v>41769</v>
      </c>
    </row>
    <row r="1831" spans="1:20" ht="42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</v>
      </c>
      <c r="T1831" s="10">
        <f t="shared" si="173"/>
        <v>40565</v>
      </c>
    </row>
    <row r="1832" spans="1:20" ht="42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41665</v>
      </c>
      <c r="T1832" s="10">
        <f t="shared" si="173"/>
        <v>41695</v>
      </c>
    </row>
    <row r="1833" spans="1:20" ht="42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41027</v>
      </c>
      <c r="T1833" s="10">
        <f t="shared" si="173"/>
        <v>41042</v>
      </c>
    </row>
    <row r="1834" spans="1:20" ht="42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40577</v>
      </c>
      <c r="T1834" s="10">
        <f t="shared" si="173"/>
        <v>40607</v>
      </c>
    </row>
    <row r="1835" spans="1:20" ht="42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</v>
      </c>
      <c r="T1835" s="10">
        <f t="shared" si="173"/>
        <v>41335</v>
      </c>
    </row>
    <row r="1836" spans="1:20" ht="28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41989</v>
      </c>
      <c r="T1836" s="10">
        <f t="shared" si="173"/>
        <v>42029</v>
      </c>
    </row>
    <row r="1837" spans="1:20" ht="57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42431</v>
      </c>
      <c r="T1837" s="10">
        <f t="shared" si="173"/>
        <v>42461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41306</v>
      </c>
      <c r="T1838" s="10">
        <f t="shared" si="173"/>
        <v>41323</v>
      </c>
    </row>
    <row r="1839" spans="1:20" ht="42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</v>
      </c>
      <c r="T1839" s="10">
        <f t="shared" si="173"/>
        <v>40986</v>
      </c>
    </row>
    <row r="1840" spans="1:20" ht="42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40789</v>
      </c>
      <c r="T1840" s="10">
        <f t="shared" si="173"/>
        <v>40817</v>
      </c>
    </row>
    <row r="1841" spans="1:20" ht="42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42615</v>
      </c>
      <c r="T1841" s="10">
        <f t="shared" si="173"/>
        <v>42645</v>
      </c>
    </row>
    <row r="1842" spans="1:20" ht="42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</v>
      </c>
      <c r="T1842" s="10">
        <f t="shared" si="173"/>
        <v>41401</v>
      </c>
    </row>
    <row r="1843" spans="1:20" ht="28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41746</v>
      </c>
      <c r="T1843" s="10">
        <f t="shared" si="173"/>
        <v>41779</v>
      </c>
    </row>
    <row r="1844" spans="1:20" ht="42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42032</v>
      </c>
      <c r="T1844" s="10">
        <f t="shared" si="173"/>
        <v>42065</v>
      </c>
    </row>
    <row r="1845" spans="1:20" ht="42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40565</v>
      </c>
      <c r="T1845" s="10">
        <f t="shared" si="173"/>
        <v>40595</v>
      </c>
    </row>
    <row r="1846" spans="1:20" ht="42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40667</v>
      </c>
      <c r="T1846" s="10">
        <f t="shared" si="173"/>
        <v>40705</v>
      </c>
    </row>
    <row r="1847" spans="1:20" ht="85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</v>
      </c>
      <c r="T1847" s="10">
        <f t="shared" si="173"/>
        <v>42538</v>
      </c>
    </row>
    <row r="1848" spans="1:20" ht="42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41229</v>
      </c>
      <c r="T1848" s="10">
        <f t="shared" si="173"/>
        <v>41259</v>
      </c>
    </row>
    <row r="1849" spans="1:20" ht="42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</v>
      </c>
      <c r="T1849" s="10">
        <f t="shared" si="173"/>
        <v>42115</v>
      </c>
    </row>
    <row r="1850" spans="1:20" ht="42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40692</v>
      </c>
      <c r="T1850" s="10">
        <f t="shared" si="173"/>
        <v>40755</v>
      </c>
    </row>
    <row r="1851" spans="1:20" ht="28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41170</v>
      </c>
      <c r="T1851" s="10">
        <f t="shared" si="173"/>
        <v>41200</v>
      </c>
    </row>
    <row r="1852" spans="1:20" ht="42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41801</v>
      </c>
      <c r="T1852" s="10">
        <f t="shared" si="173"/>
        <v>41831</v>
      </c>
    </row>
    <row r="1853" spans="1:20" ht="42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41828</v>
      </c>
      <c r="T1853" s="10">
        <f t="shared" si="173"/>
        <v>41848</v>
      </c>
    </row>
    <row r="1854" spans="1:20" ht="42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42082</v>
      </c>
      <c r="T1854" s="10">
        <f t="shared" si="173"/>
        <v>42119</v>
      </c>
    </row>
    <row r="1855" spans="1:20" ht="42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</v>
      </c>
      <c r="T1855" s="10">
        <f t="shared" si="173"/>
        <v>41227</v>
      </c>
    </row>
    <row r="1856" spans="1:20" ht="42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</v>
      </c>
      <c r="T1856" s="10">
        <f t="shared" si="173"/>
        <v>41418</v>
      </c>
    </row>
    <row r="1857" spans="1:20" ht="42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41601</v>
      </c>
      <c r="T1857" s="10">
        <f t="shared" si="173"/>
        <v>41646</v>
      </c>
    </row>
    <row r="1858" spans="1:20" ht="42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41818</v>
      </c>
      <c r="T1858" s="10">
        <f t="shared" si="173"/>
        <v>41839</v>
      </c>
    </row>
    <row r="1859" spans="1:20" ht="42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 s="6">
        <f t="shared" ref="P1859:P1922" si="175">ROUND(AVERAGE(E1859/L1859),2)</f>
        <v>136.36000000000001</v>
      </c>
      <c r="Q1859" t="str">
        <f t="shared" ref="Q1859:Q1922" si="176" xml:space="preserve"> LEFT(N1859,FIND("/",N1859)-1)</f>
        <v>music</v>
      </c>
      <c r="R1859" t="str">
        <f t="shared" ref="R1859:R1922" si="177" xml:space="preserve"> RIGHT(N1859,LEN(N1859)-FIND("/",N1859))</f>
        <v>rock</v>
      </c>
      <c r="S1859" s="10">
        <f t="shared" ref="S1859:S1922" si="178">ROUND((((J1859/60)/60)/24)+DATE(1970,1,1),0)</f>
        <v>41865</v>
      </c>
      <c r="T1859" s="10">
        <f t="shared" ref="T1859:T1922" si="179">ROUND((((I1859/60)/60)/24)+DATE(1970,1,1),0)</f>
        <v>41895</v>
      </c>
    </row>
    <row r="1860" spans="1:20" ht="42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</v>
      </c>
      <c r="T1860" s="10">
        <f t="shared" si="179"/>
        <v>40893</v>
      </c>
    </row>
    <row r="1861" spans="1:20" ht="28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40779</v>
      </c>
      <c r="T1861" s="10">
        <f t="shared" si="179"/>
        <v>40809</v>
      </c>
    </row>
    <row r="1862" spans="1:20" ht="42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41656</v>
      </c>
      <c r="T1862" s="10">
        <f t="shared" si="179"/>
        <v>41677</v>
      </c>
    </row>
    <row r="1863" spans="1:20" ht="42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</v>
      </c>
      <c r="T1863" s="10">
        <f t="shared" si="179"/>
        <v>42030</v>
      </c>
    </row>
    <row r="1864" spans="1:20" ht="42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</v>
      </c>
      <c r="T1864" s="10">
        <f t="shared" si="179"/>
        <v>42802</v>
      </c>
    </row>
    <row r="1865" spans="1:20" ht="42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41773</v>
      </c>
      <c r="T1865" s="10">
        <f t="shared" si="179"/>
        <v>41803</v>
      </c>
    </row>
    <row r="1866" spans="1:20" ht="42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41734</v>
      </c>
      <c r="T1866" s="10">
        <f t="shared" si="179"/>
        <v>41764</v>
      </c>
    </row>
    <row r="1867" spans="1:20" ht="42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</v>
      </c>
      <c r="T1867" s="10">
        <f t="shared" si="179"/>
        <v>42680</v>
      </c>
    </row>
    <row r="1868" spans="1:20" ht="42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</v>
      </c>
      <c r="T1868" s="10">
        <f t="shared" si="179"/>
        <v>42795</v>
      </c>
    </row>
    <row r="1869" spans="1:20" ht="42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42650</v>
      </c>
      <c r="T1869" s="10">
        <f t="shared" si="179"/>
        <v>42680</v>
      </c>
    </row>
    <row r="1870" spans="1:20" ht="42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42329</v>
      </c>
      <c r="T1870" s="10">
        <f t="shared" si="179"/>
        <v>42353</v>
      </c>
    </row>
    <row r="1871" spans="1:20" ht="42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</v>
      </c>
      <c r="T1871" s="10">
        <f t="shared" si="179"/>
        <v>42739</v>
      </c>
    </row>
    <row r="1872" spans="1:20" ht="42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</v>
      </c>
      <c r="T1872" s="10">
        <f t="shared" si="179"/>
        <v>42400</v>
      </c>
    </row>
    <row r="1873" spans="1:20" ht="42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41924</v>
      </c>
      <c r="T1873" s="10">
        <f t="shared" si="179"/>
        <v>41964</v>
      </c>
    </row>
    <row r="1874" spans="1:20" ht="42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</v>
      </c>
      <c r="T1874" s="10">
        <f t="shared" si="179"/>
        <v>42185</v>
      </c>
    </row>
    <row r="1875" spans="1:20" ht="42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42165</v>
      </c>
      <c r="T1875" s="10">
        <f t="shared" si="179"/>
        <v>42194</v>
      </c>
    </row>
    <row r="1876" spans="1:20" ht="57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42530</v>
      </c>
      <c r="T1876" s="10">
        <f t="shared" si="179"/>
        <v>42550</v>
      </c>
    </row>
    <row r="1877" spans="1:20" ht="28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42529</v>
      </c>
      <c r="T1877" s="10">
        <f t="shared" si="179"/>
        <v>42589</v>
      </c>
    </row>
    <row r="1878" spans="1:20" ht="42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</v>
      </c>
      <c r="T1878" s="10">
        <f t="shared" si="179"/>
        <v>41806</v>
      </c>
    </row>
    <row r="1879" spans="1:20" ht="28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</v>
      </c>
      <c r="T1879" s="10">
        <f t="shared" si="179"/>
        <v>42064</v>
      </c>
    </row>
    <row r="1880" spans="1:20" ht="42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</v>
      </c>
      <c r="T1880" s="10">
        <f t="shared" si="179"/>
        <v>41803</v>
      </c>
    </row>
    <row r="1881" spans="1:20" ht="42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42414</v>
      </c>
      <c r="T1881" s="10">
        <f t="shared" si="179"/>
        <v>42444</v>
      </c>
    </row>
    <row r="1882" spans="1:20" ht="28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42431</v>
      </c>
      <c r="T1882" s="10">
        <f t="shared" si="179"/>
        <v>42460</v>
      </c>
    </row>
    <row r="1883" spans="1:20" ht="42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</v>
      </c>
      <c r="T1883" s="10">
        <f t="shared" si="179"/>
        <v>42073</v>
      </c>
    </row>
    <row r="1884" spans="1:20" ht="42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41068</v>
      </c>
      <c r="T1884" s="10">
        <f t="shared" si="179"/>
        <v>41101</v>
      </c>
    </row>
    <row r="1885" spans="1:20" ht="42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40978</v>
      </c>
      <c r="T1885" s="10">
        <f t="shared" si="179"/>
        <v>41008</v>
      </c>
    </row>
    <row r="1886" spans="1:20" ht="42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</v>
      </c>
      <c r="T1886" s="10">
        <f t="shared" si="179"/>
        <v>41241</v>
      </c>
    </row>
    <row r="1887" spans="1:20" ht="42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</v>
      </c>
      <c r="T1887" s="10">
        <f t="shared" si="179"/>
        <v>41132</v>
      </c>
    </row>
    <row r="1888" spans="1:20" ht="42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41926</v>
      </c>
      <c r="T1888" s="10">
        <f t="shared" si="179"/>
        <v>41956</v>
      </c>
    </row>
    <row r="1889" spans="1:20" ht="42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42324</v>
      </c>
      <c r="T1889" s="10">
        <f t="shared" si="179"/>
        <v>42342</v>
      </c>
    </row>
    <row r="1890" spans="1:20" ht="42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</v>
      </c>
      <c r="T1890" s="10">
        <f t="shared" si="179"/>
        <v>40330</v>
      </c>
    </row>
    <row r="1891" spans="1:20" ht="42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41300</v>
      </c>
      <c r="T1891" s="10">
        <f t="shared" si="179"/>
        <v>41345</v>
      </c>
    </row>
    <row r="1892" spans="1:20" ht="42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41229</v>
      </c>
      <c r="T1892" s="10">
        <f t="shared" si="179"/>
        <v>41259</v>
      </c>
    </row>
    <row r="1893" spans="1:20" ht="57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40336</v>
      </c>
      <c r="T1893" s="10">
        <f t="shared" si="179"/>
        <v>40381</v>
      </c>
    </row>
    <row r="1894" spans="1:20" ht="42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40672</v>
      </c>
      <c r="T1894" s="10">
        <f t="shared" si="179"/>
        <v>40702</v>
      </c>
    </row>
    <row r="1895" spans="1:20" ht="42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40633</v>
      </c>
      <c r="T1895" s="10">
        <f t="shared" si="179"/>
        <v>40649</v>
      </c>
    </row>
    <row r="1896" spans="1:20" ht="28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40921</v>
      </c>
      <c r="T1896" s="10">
        <f t="shared" si="179"/>
        <v>40952</v>
      </c>
    </row>
    <row r="1897" spans="1:20" ht="57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42268</v>
      </c>
      <c r="T1897" s="10">
        <f t="shared" si="179"/>
        <v>42298</v>
      </c>
    </row>
    <row r="1898" spans="1:20" ht="42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40982</v>
      </c>
      <c r="T1898" s="10">
        <f t="shared" si="179"/>
        <v>41012</v>
      </c>
    </row>
    <row r="1899" spans="1:20" ht="42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41681</v>
      </c>
      <c r="T1899" s="10">
        <f t="shared" si="179"/>
        <v>41703</v>
      </c>
    </row>
    <row r="1900" spans="1:20" ht="42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</v>
      </c>
      <c r="T1900" s="10">
        <f t="shared" si="179"/>
        <v>42402</v>
      </c>
    </row>
    <row r="1901" spans="1:20" ht="42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42059</v>
      </c>
      <c r="T1901" s="10">
        <f t="shared" si="179"/>
        <v>42089</v>
      </c>
    </row>
    <row r="1902" spans="1:20" ht="42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41161</v>
      </c>
      <c r="T1902" s="10">
        <f t="shared" si="179"/>
        <v>41188</v>
      </c>
    </row>
    <row r="1903" spans="1:20" ht="42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42117</v>
      </c>
      <c r="T1903" s="10">
        <f t="shared" si="179"/>
        <v>42147</v>
      </c>
    </row>
    <row r="1904" spans="1:20" ht="42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42038</v>
      </c>
      <c r="T1904" s="10">
        <f t="shared" si="179"/>
        <v>42068</v>
      </c>
    </row>
    <row r="1905" spans="1:20" ht="42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42703</v>
      </c>
      <c r="T1905" s="10">
        <f t="shared" si="179"/>
        <v>42763</v>
      </c>
    </row>
    <row r="1906" spans="1:20" ht="42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42327</v>
      </c>
      <c r="T1906" s="10">
        <f t="shared" si="179"/>
        <v>42372</v>
      </c>
    </row>
    <row r="1907" spans="1:20" ht="57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41860</v>
      </c>
      <c r="T1907" s="10">
        <f t="shared" si="179"/>
        <v>41890</v>
      </c>
    </row>
    <row r="1908" spans="1:20" ht="42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42515</v>
      </c>
      <c r="T1908" s="10">
        <f t="shared" si="179"/>
        <v>42545</v>
      </c>
    </row>
    <row r="1909" spans="1:20" ht="42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41768</v>
      </c>
      <c r="T1909" s="10">
        <f t="shared" si="179"/>
        <v>41783</v>
      </c>
    </row>
    <row r="1910" spans="1:20" ht="42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42704</v>
      </c>
      <c r="T1910" s="10">
        <f t="shared" si="179"/>
        <v>42734</v>
      </c>
    </row>
    <row r="1911" spans="1:20" ht="42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</v>
      </c>
      <c r="T1911" s="10">
        <f t="shared" si="179"/>
        <v>41935</v>
      </c>
    </row>
    <row r="1912" spans="1:20" ht="42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42265</v>
      </c>
      <c r="T1912" s="10">
        <f t="shared" si="179"/>
        <v>42309</v>
      </c>
    </row>
    <row r="1913" spans="1:20" ht="42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</v>
      </c>
      <c r="T1913" s="10">
        <f t="shared" si="179"/>
        <v>41860</v>
      </c>
    </row>
    <row r="1914" spans="1:20" ht="42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</v>
      </c>
      <c r="T1914" s="10">
        <f t="shared" si="179"/>
        <v>42159</v>
      </c>
    </row>
    <row r="1915" spans="1:20" ht="28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41891</v>
      </c>
      <c r="T1915" s="10">
        <f t="shared" si="179"/>
        <v>41921</v>
      </c>
    </row>
    <row r="1916" spans="1:20" ht="42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</v>
      </c>
      <c r="T1916" s="10">
        <f t="shared" si="179"/>
        <v>41944</v>
      </c>
    </row>
    <row r="1917" spans="1:20" ht="42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</v>
      </c>
      <c r="T1917" s="10">
        <f t="shared" si="179"/>
        <v>41884</v>
      </c>
    </row>
    <row r="1918" spans="1:20" ht="28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42657</v>
      </c>
      <c r="T1918" s="10">
        <f t="shared" si="179"/>
        <v>42682</v>
      </c>
    </row>
    <row r="1919" spans="1:20" ht="28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</v>
      </c>
      <c r="T1919" s="10">
        <f t="shared" si="179"/>
        <v>42776</v>
      </c>
    </row>
    <row r="1920" spans="1:20" ht="42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41829</v>
      </c>
      <c r="T1920" s="10">
        <f t="shared" si="179"/>
        <v>41864</v>
      </c>
    </row>
    <row r="1921" spans="1:20" ht="42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42114</v>
      </c>
      <c r="T1921" s="10">
        <f t="shared" si="179"/>
        <v>42144</v>
      </c>
    </row>
    <row r="1922" spans="1:20" ht="42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42271</v>
      </c>
      <c r="T1922" s="10">
        <f t="shared" si="179"/>
        <v>42299</v>
      </c>
    </row>
    <row r="1923" spans="1:20" ht="28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 s="6">
        <f t="shared" ref="P1923:P1986" si="181">ROUND(AVERAGE(E1923/L1923),2)</f>
        <v>54</v>
      </c>
      <c r="Q1923" t="str">
        <f t="shared" ref="Q1923:Q1986" si="182" xml:space="preserve"> LEFT(N1923,FIND("/",N1923)-1)</f>
        <v>music</v>
      </c>
      <c r="R1923" t="str">
        <f t="shared" ref="R1923:R1986" si="183" xml:space="preserve"> RIGHT(N1923,LEN(N1923)-FIND("/",N1923))</f>
        <v>indie rock</v>
      </c>
      <c r="S1923" s="10">
        <f t="shared" ref="S1923:S1986" si="184">ROUND((((J1923/60)/60)/24)+DATE(1970,1,1),0)</f>
        <v>41074</v>
      </c>
      <c r="T1923" s="10">
        <f t="shared" ref="T1923:T1986" si="185">ROUND((((I1923/60)/60)/24)+DATE(1970,1,1),0)</f>
        <v>41104</v>
      </c>
    </row>
    <row r="1924" spans="1:20" ht="42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</v>
      </c>
      <c r="T1924" s="10">
        <f t="shared" si="185"/>
        <v>41620</v>
      </c>
    </row>
    <row r="1925" spans="1:20" ht="42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40773</v>
      </c>
      <c r="T1925" s="10">
        <f t="shared" si="185"/>
        <v>40813</v>
      </c>
    </row>
    <row r="1926" spans="1:20" ht="57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41627</v>
      </c>
      <c r="T1926" s="10">
        <f t="shared" si="185"/>
        <v>41655</v>
      </c>
    </row>
    <row r="1927" spans="1:20" ht="28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41536</v>
      </c>
      <c r="T1927" s="10">
        <f t="shared" si="185"/>
        <v>41558</v>
      </c>
    </row>
    <row r="1928" spans="1:20" ht="57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40457</v>
      </c>
      <c r="T1928" s="10">
        <f t="shared" si="185"/>
        <v>40484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40961</v>
      </c>
      <c r="T1929" s="10">
        <f t="shared" si="185"/>
        <v>40976</v>
      </c>
    </row>
    <row r="1930" spans="1:20" ht="28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41372</v>
      </c>
      <c r="T1930" s="10">
        <f t="shared" si="185"/>
        <v>41402</v>
      </c>
    </row>
    <row r="1931" spans="1:20" ht="42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</v>
      </c>
      <c r="T1931" s="10">
        <f t="shared" si="185"/>
        <v>40729</v>
      </c>
    </row>
    <row r="1932" spans="1:20" ht="28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41403</v>
      </c>
      <c r="T1932" s="10">
        <f t="shared" si="185"/>
        <v>41463</v>
      </c>
    </row>
    <row r="1933" spans="1:20" ht="42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41038</v>
      </c>
      <c r="T1933" s="10">
        <f t="shared" si="185"/>
        <v>41051</v>
      </c>
    </row>
    <row r="1934" spans="1:20" ht="42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40912</v>
      </c>
      <c r="T1934" s="10">
        <f t="shared" si="185"/>
        <v>40933</v>
      </c>
    </row>
    <row r="1935" spans="1:20" ht="42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</v>
      </c>
      <c r="T1935" s="10">
        <f t="shared" si="185"/>
        <v>41909</v>
      </c>
    </row>
    <row r="1936" spans="1:20" ht="42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40866</v>
      </c>
      <c r="T1936" s="10">
        <f t="shared" si="185"/>
        <v>40902</v>
      </c>
    </row>
    <row r="1937" spans="1:20" ht="42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41774</v>
      </c>
      <c r="T1937" s="10">
        <f t="shared" si="185"/>
        <v>41811</v>
      </c>
    </row>
    <row r="1938" spans="1:20" ht="42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40853</v>
      </c>
      <c r="T1938" s="10">
        <f t="shared" si="185"/>
        <v>40883</v>
      </c>
    </row>
    <row r="1939" spans="1:20" ht="42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</v>
      </c>
      <c r="T1939" s="10">
        <f t="shared" si="185"/>
        <v>41075</v>
      </c>
    </row>
    <row r="1940" spans="1:20" ht="42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</v>
      </c>
      <c r="T1940" s="10">
        <f t="shared" si="185"/>
        <v>41457</v>
      </c>
    </row>
    <row r="1941" spans="1:20" ht="42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41314</v>
      </c>
      <c r="T1941" s="10">
        <f t="shared" si="185"/>
        <v>41344</v>
      </c>
    </row>
    <row r="1942" spans="1:20" ht="42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40671</v>
      </c>
      <c r="T1942" s="10">
        <f t="shared" si="185"/>
        <v>40709</v>
      </c>
    </row>
    <row r="1943" spans="1:20" ht="42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</v>
      </c>
      <c r="T1943" s="10">
        <f t="shared" si="185"/>
        <v>41774</v>
      </c>
    </row>
    <row r="1944" spans="1:20" ht="42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40639</v>
      </c>
      <c r="T1944" s="10">
        <f t="shared" si="185"/>
        <v>40729</v>
      </c>
    </row>
    <row r="1945" spans="1:20" ht="42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</v>
      </c>
      <c r="T1945" s="10">
        <f t="shared" si="185"/>
        <v>42593</v>
      </c>
    </row>
    <row r="1946" spans="1:20" ht="42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41731</v>
      </c>
      <c r="T1946" s="10">
        <f t="shared" si="185"/>
        <v>41761</v>
      </c>
    </row>
    <row r="1947" spans="1:20" ht="42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</v>
      </c>
      <c r="T1947" s="10">
        <f t="shared" si="185"/>
        <v>42197</v>
      </c>
    </row>
    <row r="1948" spans="1:20" ht="42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</v>
      </c>
      <c r="T1948" s="10">
        <f t="shared" si="185"/>
        <v>41749</v>
      </c>
    </row>
    <row r="1949" spans="1:20" ht="57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40103</v>
      </c>
      <c r="T1949" s="10">
        <f t="shared" si="185"/>
        <v>40140</v>
      </c>
    </row>
    <row r="1950" spans="1:20" ht="28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42474</v>
      </c>
      <c r="T1950" s="10">
        <f t="shared" si="185"/>
        <v>42528</v>
      </c>
    </row>
    <row r="1951" spans="1:20" ht="42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</v>
      </c>
      <c r="T1951" s="10">
        <f t="shared" si="185"/>
        <v>41830</v>
      </c>
    </row>
    <row r="1952" spans="1:20" ht="42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</v>
      </c>
      <c r="T1952" s="10">
        <f t="shared" si="185"/>
        <v>40655</v>
      </c>
    </row>
    <row r="1953" spans="1:20" ht="42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</v>
      </c>
      <c r="T1953" s="10">
        <f t="shared" si="185"/>
        <v>42681</v>
      </c>
    </row>
    <row r="1954" spans="1:20" ht="42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41527</v>
      </c>
      <c r="T1954" s="10">
        <f t="shared" si="185"/>
        <v>41564</v>
      </c>
    </row>
    <row r="1955" spans="1:20" ht="42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</v>
      </c>
      <c r="T1955" s="10">
        <f t="shared" si="185"/>
        <v>40970</v>
      </c>
    </row>
    <row r="1956" spans="1:20" ht="28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42395</v>
      </c>
      <c r="T1956" s="10">
        <f t="shared" si="185"/>
        <v>42441</v>
      </c>
    </row>
    <row r="1957" spans="1:20" ht="42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</v>
      </c>
      <c r="T1957" s="10">
        <f t="shared" si="185"/>
        <v>41053</v>
      </c>
    </row>
    <row r="1958" spans="1:20" ht="42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42068</v>
      </c>
      <c r="T1958" s="10">
        <f t="shared" si="185"/>
        <v>42113</v>
      </c>
    </row>
    <row r="1959" spans="1:20" ht="28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</v>
      </c>
      <c r="T1959" s="10">
        <f t="shared" si="185"/>
        <v>41209</v>
      </c>
    </row>
    <row r="1960" spans="1:20" ht="42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41327</v>
      </c>
      <c r="T1960" s="10">
        <f t="shared" si="185"/>
        <v>41357</v>
      </c>
    </row>
    <row r="1961" spans="1:20" ht="42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41872</v>
      </c>
      <c r="T1961" s="10">
        <f t="shared" si="185"/>
        <v>41913</v>
      </c>
    </row>
    <row r="1962" spans="1:20" ht="42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</v>
      </c>
      <c r="T1962" s="10">
        <f t="shared" si="185"/>
        <v>41994</v>
      </c>
    </row>
    <row r="1963" spans="1:20" ht="42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</v>
      </c>
      <c r="T1963" s="10">
        <f t="shared" si="185"/>
        <v>41188</v>
      </c>
    </row>
    <row r="1964" spans="1:20" ht="42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41743</v>
      </c>
      <c r="T1964" s="10">
        <f t="shared" si="185"/>
        <v>41773</v>
      </c>
    </row>
    <row r="1965" spans="1:20" ht="42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</v>
      </c>
      <c r="T1965" s="10">
        <f t="shared" si="185"/>
        <v>41898</v>
      </c>
    </row>
    <row r="1966" spans="1:20" ht="42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</v>
      </c>
      <c r="T1966" s="10">
        <f t="shared" si="185"/>
        <v>42482</v>
      </c>
    </row>
    <row r="1967" spans="1:20" ht="42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</v>
      </c>
      <c r="T1967" s="10">
        <f t="shared" si="185"/>
        <v>40920</v>
      </c>
    </row>
    <row r="1968" spans="1:20" ht="42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41836</v>
      </c>
      <c r="T1968" s="10">
        <f t="shared" si="185"/>
        <v>41866</v>
      </c>
    </row>
    <row r="1969" spans="1:20" ht="42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41731</v>
      </c>
      <c r="T1969" s="10">
        <f t="shared" si="185"/>
        <v>41761</v>
      </c>
    </row>
    <row r="1970" spans="1:20" ht="28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42677</v>
      </c>
      <c r="T1970" s="10">
        <f t="shared" si="185"/>
        <v>42708</v>
      </c>
    </row>
    <row r="1971" spans="1:20" ht="42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42558</v>
      </c>
      <c r="T1971" s="10">
        <f t="shared" si="185"/>
        <v>42588</v>
      </c>
    </row>
    <row r="1972" spans="1:20" ht="42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</v>
      </c>
      <c r="T1972" s="10">
        <f t="shared" si="185"/>
        <v>41384</v>
      </c>
    </row>
    <row r="1973" spans="1:20" ht="42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41562</v>
      </c>
      <c r="T1973" s="10">
        <f t="shared" si="185"/>
        <v>41593</v>
      </c>
    </row>
    <row r="1974" spans="1:20" ht="42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</v>
      </c>
      <c r="T1974" s="10">
        <f t="shared" si="185"/>
        <v>41231</v>
      </c>
    </row>
    <row r="1975" spans="1:20" ht="42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42550</v>
      </c>
      <c r="T1975" s="10">
        <f t="shared" si="185"/>
        <v>42588</v>
      </c>
    </row>
    <row r="1976" spans="1:20" ht="42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</v>
      </c>
      <c r="T1976" s="10">
        <f t="shared" si="185"/>
        <v>41505</v>
      </c>
    </row>
    <row r="1977" spans="1:20" ht="28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41314</v>
      </c>
      <c r="T1977" s="10">
        <f t="shared" si="185"/>
        <v>41344</v>
      </c>
    </row>
    <row r="1978" spans="1:20" ht="28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41439</v>
      </c>
      <c r="T1978" s="10">
        <f t="shared" si="185"/>
        <v>41469</v>
      </c>
    </row>
    <row r="1979" spans="1:20" ht="42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</v>
      </c>
      <c r="T1979" s="10">
        <f t="shared" si="185"/>
        <v>42357</v>
      </c>
    </row>
    <row r="1980" spans="1:20" ht="42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</v>
      </c>
      <c r="T1980" s="10">
        <f t="shared" si="185"/>
        <v>41072</v>
      </c>
    </row>
    <row r="1981" spans="1:20" ht="42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</v>
      </c>
      <c r="T1981" s="10">
        <f t="shared" si="185"/>
        <v>42327</v>
      </c>
    </row>
    <row r="1982" spans="1:20" ht="28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42424</v>
      </c>
      <c r="T1982" s="10">
        <f t="shared" si="185"/>
        <v>42464</v>
      </c>
    </row>
    <row r="1983" spans="1:20" ht="42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41800</v>
      </c>
      <c r="T1983" s="10">
        <f t="shared" si="185"/>
        <v>41830</v>
      </c>
    </row>
    <row r="1984" spans="1:20" ht="42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42679</v>
      </c>
      <c r="T1984" s="10">
        <f t="shared" si="185"/>
        <v>42709</v>
      </c>
    </row>
    <row r="1985" spans="1:20" ht="42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</v>
      </c>
      <c r="T1985" s="10">
        <f t="shared" si="185"/>
        <v>42615</v>
      </c>
    </row>
    <row r="1986" spans="1:20" ht="57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41914</v>
      </c>
      <c r="T1986" s="10">
        <f t="shared" si="185"/>
        <v>41974</v>
      </c>
    </row>
    <row r="1987" spans="1:20" ht="42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 s="6">
        <f t="shared" ref="P1987:P2050" si="187">ROUND(AVERAGE(E1987/L1987),2)</f>
        <v>12.75</v>
      </c>
      <c r="Q1987" t="str">
        <f t="shared" ref="Q1987:Q2050" si="188" xml:space="preserve"> LEFT(N1987,FIND("/",N1987)-1)</f>
        <v>photography</v>
      </c>
      <c r="R1987" t="str">
        <f t="shared" ref="R1987:R2050" si="189" xml:space="preserve"> RIGHT(N1987,LEN(N1987)-FIND("/",N1987))</f>
        <v>people</v>
      </c>
      <c r="S1987" s="10">
        <f t="shared" ref="S1987:S2050" si="190">ROUND((((J1987/60)/60)/24)+DATE(1970,1,1),0)</f>
        <v>42556</v>
      </c>
      <c r="T1987" s="10">
        <f t="shared" ref="T1987:T2050" si="191">ROUND((((I1987/60)/60)/24)+DATE(1970,1,1),0)</f>
        <v>42585</v>
      </c>
    </row>
    <row r="1988" spans="1:20" ht="42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</v>
      </c>
      <c r="T1988" s="10">
        <f t="shared" si="191"/>
        <v>42443</v>
      </c>
    </row>
    <row r="1989" spans="1:20" ht="28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42035</v>
      </c>
      <c r="T1989" s="10">
        <f t="shared" si="191"/>
        <v>42065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42207</v>
      </c>
      <c r="T1990" s="10">
        <f t="shared" si="191"/>
        <v>42237</v>
      </c>
    </row>
    <row r="1991" spans="1:20" ht="42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42686</v>
      </c>
      <c r="T1991" s="10">
        <f t="shared" si="191"/>
        <v>42716</v>
      </c>
    </row>
    <row r="1992" spans="1:20" ht="42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</v>
      </c>
      <c r="T1992" s="10">
        <f t="shared" si="191"/>
        <v>42413</v>
      </c>
    </row>
    <row r="1993" spans="1:20" ht="28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42168</v>
      </c>
      <c r="T1993" s="10">
        <f t="shared" si="191"/>
        <v>42189</v>
      </c>
    </row>
    <row r="1994" spans="1:20" ht="28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</v>
      </c>
      <c r="T1994" s="10">
        <f t="shared" si="191"/>
        <v>42053</v>
      </c>
    </row>
    <row r="1995" spans="1:20" ht="42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42330</v>
      </c>
      <c r="T1995" s="10">
        <f t="shared" si="191"/>
        <v>42360</v>
      </c>
    </row>
    <row r="1996" spans="1:20" ht="57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</v>
      </c>
      <c r="T1996" s="10">
        <f t="shared" si="191"/>
        <v>42711</v>
      </c>
    </row>
    <row r="1997" spans="1:20" ht="42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42182</v>
      </c>
      <c r="T1997" s="10">
        <f t="shared" si="191"/>
        <v>42202</v>
      </c>
    </row>
    <row r="1998" spans="1:20" ht="42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41801</v>
      </c>
      <c r="T1998" s="10">
        <f t="shared" si="191"/>
        <v>41831</v>
      </c>
    </row>
    <row r="1999" spans="1:20" ht="42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41848</v>
      </c>
      <c r="T1999" s="10">
        <f t="shared" si="191"/>
        <v>41878</v>
      </c>
    </row>
    <row r="2000" spans="1:20" ht="42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</v>
      </c>
      <c r="T2000" s="10">
        <f t="shared" si="191"/>
        <v>41852</v>
      </c>
    </row>
    <row r="2001" spans="1:20" ht="42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</v>
      </c>
      <c r="T2001" s="10">
        <f t="shared" si="191"/>
        <v>41957</v>
      </c>
    </row>
    <row r="2002" spans="1:20" ht="42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42346</v>
      </c>
      <c r="T2002" s="10">
        <f t="shared" si="191"/>
        <v>42376</v>
      </c>
    </row>
    <row r="2003" spans="1:20" ht="28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</v>
      </c>
      <c r="T2003" s="10">
        <f t="shared" si="191"/>
        <v>42168</v>
      </c>
    </row>
    <row r="2004" spans="1:20" ht="42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42729</v>
      </c>
      <c r="T2004" s="10">
        <f t="shared" si="191"/>
        <v>42759</v>
      </c>
    </row>
    <row r="2005" spans="1:20" ht="57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</v>
      </c>
      <c r="T2005" s="10">
        <f t="shared" si="191"/>
        <v>40362</v>
      </c>
    </row>
    <row r="2006" spans="1:20" ht="42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41801</v>
      </c>
      <c r="T2006" s="10">
        <f t="shared" si="191"/>
        <v>41831</v>
      </c>
    </row>
    <row r="2007" spans="1:20" ht="42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41536</v>
      </c>
      <c r="T2007" s="10">
        <f t="shared" si="191"/>
        <v>41563</v>
      </c>
    </row>
    <row r="2008" spans="1:20" ht="57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41942</v>
      </c>
      <c r="T2008" s="10">
        <f t="shared" si="191"/>
        <v>41977</v>
      </c>
    </row>
    <row r="2009" spans="1:20" ht="57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40348</v>
      </c>
      <c r="T2009" s="10">
        <f t="shared" si="191"/>
        <v>40414</v>
      </c>
    </row>
    <row r="2010" spans="1:20" ht="42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40762</v>
      </c>
      <c r="T2010" s="10">
        <f t="shared" si="191"/>
        <v>40806</v>
      </c>
    </row>
    <row r="2011" spans="1:20" ht="42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</v>
      </c>
      <c r="T2011" s="10">
        <f t="shared" si="191"/>
        <v>42697</v>
      </c>
    </row>
    <row r="2012" spans="1:20" ht="28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42571</v>
      </c>
      <c r="T2012" s="10">
        <f t="shared" si="191"/>
        <v>42601</v>
      </c>
    </row>
    <row r="2013" spans="1:20" ht="42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</v>
      </c>
      <c r="T2013" s="10">
        <f t="shared" si="191"/>
        <v>42381</v>
      </c>
    </row>
    <row r="2014" spans="1:20" ht="42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42011</v>
      </c>
      <c r="T2014" s="10">
        <f t="shared" si="191"/>
        <v>42041</v>
      </c>
    </row>
    <row r="2015" spans="1:20" ht="42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42500</v>
      </c>
      <c r="T2015" s="10">
        <f t="shared" si="191"/>
        <v>42560</v>
      </c>
    </row>
    <row r="2016" spans="1:20" ht="42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</v>
      </c>
      <c r="T2016" s="10">
        <f t="shared" si="191"/>
        <v>41358</v>
      </c>
    </row>
    <row r="2017" spans="1:20" ht="42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40766</v>
      </c>
      <c r="T2017" s="10">
        <f t="shared" si="191"/>
        <v>40796</v>
      </c>
    </row>
    <row r="2018" spans="1:20" ht="28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41313</v>
      </c>
      <c r="T2018" s="10">
        <f t="shared" si="191"/>
        <v>41343</v>
      </c>
    </row>
    <row r="2019" spans="1:20" ht="42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</v>
      </c>
      <c r="T2019" s="10">
        <f t="shared" si="191"/>
        <v>40992</v>
      </c>
    </row>
    <row r="2020" spans="1:20" ht="42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</v>
      </c>
      <c r="T2020" s="10">
        <f t="shared" si="191"/>
        <v>42229</v>
      </c>
    </row>
    <row r="2021" spans="1:20" ht="42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42606</v>
      </c>
      <c r="T2021" s="10">
        <f t="shared" si="191"/>
        <v>42636</v>
      </c>
    </row>
    <row r="2022" spans="1:20" ht="42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</v>
      </c>
      <c r="T2022" s="10">
        <f t="shared" si="191"/>
        <v>41774</v>
      </c>
    </row>
    <row r="2023" spans="1:20" ht="42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</v>
      </c>
      <c r="T2023" s="10">
        <f t="shared" si="191"/>
        <v>41906</v>
      </c>
    </row>
    <row r="2024" spans="1:20" ht="42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42503</v>
      </c>
      <c r="T2024" s="10">
        <f t="shared" si="191"/>
        <v>42533</v>
      </c>
    </row>
    <row r="2025" spans="1:20" ht="42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</v>
      </c>
      <c r="T2025" s="10">
        <f t="shared" si="191"/>
        <v>42166</v>
      </c>
    </row>
    <row r="2026" spans="1:20" ht="42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41100</v>
      </c>
      <c r="T2026" s="10">
        <f t="shared" si="191"/>
        <v>41134</v>
      </c>
    </row>
    <row r="2027" spans="1:20" ht="42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</v>
      </c>
      <c r="T2027" s="10">
        <f t="shared" si="191"/>
        <v>42166</v>
      </c>
    </row>
    <row r="2028" spans="1:20" ht="28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41705</v>
      </c>
      <c r="T2028" s="10">
        <f t="shared" si="191"/>
        <v>41750</v>
      </c>
    </row>
    <row r="2029" spans="1:20" ht="42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42049</v>
      </c>
      <c r="T2029" s="10">
        <f t="shared" si="191"/>
        <v>42094</v>
      </c>
    </row>
    <row r="2030" spans="1:20" ht="28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40216</v>
      </c>
      <c r="T2030" s="10">
        <f t="shared" si="191"/>
        <v>40253</v>
      </c>
    </row>
    <row r="2031" spans="1:20" ht="42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</v>
      </c>
      <c r="T2031" s="10">
        <f t="shared" si="191"/>
        <v>41878</v>
      </c>
    </row>
    <row r="2032" spans="1:20" ht="42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41213</v>
      </c>
      <c r="T2032" s="10">
        <f t="shared" si="191"/>
        <v>41243</v>
      </c>
    </row>
    <row r="2033" spans="1:20" ht="28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</v>
      </c>
      <c r="T2033" s="10">
        <f t="shared" si="191"/>
        <v>42013</v>
      </c>
    </row>
    <row r="2034" spans="1:20" ht="42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42690</v>
      </c>
      <c r="T2034" s="10">
        <f t="shared" si="191"/>
        <v>42719</v>
      </c>
    </row>
    <row r="2035" spans="1:20" ht="42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</v>
      </c>
      <c r="T2035" s="10">
        <f t="shared" si="191"/>
        <v>41755</v>
      </c>
    </row>
    <row r="2036" spans="1:20" ht="42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</v>
      </c>
      <c r="T2036" s="10">
        <f t="shared" si="191"/>
        <v>42131</v>
      </c>
    </row>
    <row r="2037" spans="1:20" ht="42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42312</v>
      </c>
      <c r="T2037" s="10">
        <f t="shared" si="191"/>
        <v>42357</v>
      </c>
    </row>
    <row r="2038" spans="1:20" ht="42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41739</v>
      </c>
      <c r="T2038" s="10">
        <f t="shared" si="191"/>
        <v>41769</v>
      </c>
    </row>
    <row r="2039" spans="1:20" ht="42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</v>
      </c>
      <c r="T2039" s="10">
        <f t="shared" si="191"/>
        <v>41638</v>
      </c>
    </row>
    <row r="2040" spans="1:20" ht="42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</v>
      </c>
      <c r="T2040" s="10">
        <f t="shared" si="191"/>
        <v>41457</v>
      </c>
    </row>
    <row r="2041" spans="1:20" ht="28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</v>
      </c>
      <c r="T2041" s="10">
        <f t="shared" si="191"/>
        <v>42705</v>
      </c>
    </row>
    <row r="2042" spans="1:20" ht="28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41579</v>
      </c>
      <c r="T2042" s="10">
        <f t="shared" si="191"/>
        <v>41594</v>
      </c>
    </row>
    <row r="2043" spans="1:20" ht="42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42655</v>
      </c>
      <c r="T2043" s="10">
        <f t="shared" si="191"/>
        <v>42685</v>
      </c>
    </row>
    <row r="2044" spans="1:20" ht="42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42332</v>
      </c>
      <c r="T2044" s="10">
        <f t="shared" si="191"/>
        <v>42392</v>
      </c>
    </row>
    <row r="2045" spans="1:20" ht="42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</v>
      </c>
      <c r="T2045" s="10">
        <f t="shared" si="191"/>
        <v>42715</v>
      </c>
    </row>
    <row r="2046" spans="1:20" ht="42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42139</v>
      </c>
      <c r="T2046" s="10">
        <f t="shared" si="191"/>
        <v>42169</v>
      </c>
    </row>
    <row r="2047" spans="1:20" ht="42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</v>
      </c>
      <c r="T2047" s="10">
        <f t="shared" si="191"/>
        <v>41099</v>
      </c>
    </row>
    <row r="2048" spans="1:20" ht="42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</v>
      </c>
      <c r="T2048" s="10">
        <f t="shared" si="191"/>
        <v>41417</v>
      </c>
    </row>
    <row r="2049" spans="1:20" ht="42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42082</v>
      </c>
      <c r="T2049" s="10">
        <f t="shared" si="191"/>
        <v>42111</v>
      </c>
    </row>
    <row r="2050" spans="1:20" ht="42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41388</v>
      </c>
      <c r="T2050" s="10">
        <f t="shared" si="191"/>
        <v>41418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 s="6">
        <f t="shared" ref="P2051:P2114" si="193">ROUND(AVERAGE(E2051/L2051),2)</f>
        <v>80.989999999999995</v>
      </c>
      <c r="Q2051" t="str">
        <f t="shared" ref="Q2051:Q2114" si="194" xml:space="preserve"> LEFT(N2051,FIND("/",N2051)-1)</f>
        <v>technology</v>
      </c>
      <c r="R2051" t="str">
        <f t="shared" ref="R2051:R2114" si="195" xml:space="preserve"> RIGHT(N2051,LEN(N2051)-FIND("/",N2051))</f>
        <v>hardware</v>
      </c>
      <c r="S2051" s="10">
        <f t="shared" ref="S2051:S2114" si="196">ROUND((((J2051/60)/60)/24)+DATE(1970,1,1),0)</f>
        <v>41576</v>
      </c>
      <c r="T2051" s="10">
        <f t="shared" ref="T2051:T2114" si="197">ROUND((((I2051/60)/60)/24)+DATE(1970,1,1),0)</f>
        <v>41611</v>
      </c>
    </row>
    <row r="2052" spans="1:20" ht="42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</v>
      </c>
      <c r="T2052" s="10">
        <f t="shared" si="197"/>
        <v>42155</v>
      </c>
    </row>
    <row r="2053" spans="1:20" ht="42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</v>
      </c>
      <c r="T2053" s="10">
        <f t="shared" si="197"/>
        <v>41634</v>
      </c>
    </row>
    <row r="2054" spans="1:20" ht="42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</v>
      </c>
      <c r="T2054" s="10">
        <f t="shared" si="197"/>
        <v>42420</v>
      </c>
    </row>
    <row r="2055" spans="1:20" ht="42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42304</v>
      </c>
      <c r="T2055" s="10">
        <f t="shared" si="197"/>
        <v>42334</v>
      </c>
    </row>
    <row r="2056" spans="1:20" ht="42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41732</v>
      </c>
      <c r="T2056" s="10">
        <f t="shared" si="197"/>
        <v>41762</v>
      </c>
    </row>
    <row r="2057" spans="1:20" ht="42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41947</v>
      </c>
      <c r="T2057" s="10">
        <f t="shared" si="197"/>
        <v>41976</v>
      </c>
    </row>
    <row r="2058" spans="1:20" ht="42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41352</v>
      </c>
      <c r="T2058" s="10">
        <f t="shared" si="197"/>
        <v>41382</v>
      </c>
    </row>
    <row r="2059" spans="1:20" ht="42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</v>
      </c>
      <c r="T2059" s="10">
        <f t="shared" si="197"/>
        <v>42426</v>
      </c>
    </row>
    <row r="2060" spans="1:20" ht="28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</v>
      </c>
      <c r="T2060" s="10">
        <f t="shared" si="197"/>
        <v>42066</v>
      </c>
    </row>
    <row r="2061" spans="1:20" ht="42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42362</v>
      </c>
      <c r="T2061" s="10">
        <f t="shared" si="197"/>
        <v>42401</v>
      </c>
    </row>
    <row r="2062" spans="1:20" ht="42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41784</v>
      </c>
      <c r="T2062" s="10">
        <f t="shared" si="197"/>
        <v>41844</v>
      </c>
    </row>
    <row r="2063" spans="1:20" ht="42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42706</v>
      </c>
      <c r="T2063" s="10">
        <f t="shared" si="197"/>
        <v>42736</v>
      </c>
    </row>
    <row r="2064" spans="1:20" ht="42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</v>
      </c>
      <c r="T2064" s="10">
        <f t="shared" si="197"/>
        <v>42453</v>
      </c>
    </row>
    <row r="2065" spans="1:20" ht="28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42473</v>
      </c>
      <c r="T2065" s="10">
        <f t="shared" si="197"/>
        <v>42506</v>
      </c>
    </row>
    <row r="2066" spans="1:20" ht="42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</v>
      </c>
      <c r="T2066" s="10">
        <f t="shared" si="197"/>
        <v>41426</v>
      </c>
    </row>
    <row r="2067" spans="1:20" ht="42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</v>
      </c>
      <c r="T2067" s="10">
        <f t="shared" si="197"/>
        <v>41633</v>
      </c>
    </row>
    <row r="2068" spans="1:20" ht="42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41845</v>
      </c>
      <c r="T2068" s="10">
        <f t="shared" si="197"/>
        <v>41875</v>
      </c>
    </row>
    <row r="2069" spans="1:20" ht="42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42116</v>
      </c>
      <c r="T2069" s="10">
        <f t="shared" si="197"/>
        <v>42149</v>
      </c>
    </row>
    <row r="2070" spans="1:20" ht="42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42634</v>
      </c>
      <c r="T2070" s="10">
        <f t="shared" si="197"/>
        <v>42664</v>
      </c>
    </row>
    <row r="2071" spans="1:20" ht="42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42341</v>
      </c>
      <c r="T2071" s="10">
        <f t="shared" si="197"/>
        <v>42372</v>
      </c>
    </row>
    <row r="2072" spans="1:20" ht="42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42520</v>
      </c>
      <c r="T2072" s="10">
        <f t="shared" si="197"/>
        <v>42550</v>
      </c>
    </row>
    <row r="2073" spans="1:20" ht="42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</v>
      </c>
      <c r="T2073" s="10">
        <f t="shared" si="197"/>
        <v>42645</v>
      </c>
    </row>
    <row r="2074" spans="1:20" ht="42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42468</v>
      </c>
      <c r="T2074" s="10">
        <f t="shared" si="197"/>
        <v>42498</v>
      </c>
    </row>
    <row r="2075" spans="1:20" ht="42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42088</v>
      </c>
      <c r="T2075" s="10">
        <f t="shared" si="197"/>
        <v>42133</v>
      </c>
    </row>
    <row r="2076" spans="1:20" ht="28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42467</v>
      </c>
      <c r="T2076" s="10">
        <f t="shared" si="197"/>
        <v>42497</v>
      </c>
    </row>
    <row r="2077" spans="1:20" ht="42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41451</v>
      </c>
      <c r="T2077" s="10">
        <f t="shared" si="197"/>
        <v>41481</v>
      </c>
    </row>
    <row r="2078" spans="1:20" ht="28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41804</v>
      </c>
      <c r="T2078" s="10">
        <f t="shared" si="197"/>
        <v>41844</v>
      </c>
    </row>
    <row r="2079" spans="1:20" ht="42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</v>
      </c>
      <c r="T2079" s="10">
        <f t="shared" si="197"/>
        <v>42161</v>
      </c>
    </row>
    <row r="2080" spans="1:20" ht="42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42693</v>
      </c>
      <c r="T2080" s="10">
        <f t="shared" si="197"/>
        <v>42723</v>
      </c>
    </row>
    <row r="2081" spans="1:20" ht="42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42151</v>
      </c>
      <c r="T2081" s="10">
        <f t="shared" si="197"/>
        <v>42181</v>
      </c>
    </row>
    <row r="2082" spans="1:20" ht="42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42290</v>
      </c>
      <c r="T2082" s="10">
        <f t="shared" si="197"/>
        <v>42320</v>
      </c>
    </row>
    <row r="2083" spans="1:20" ht="42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</v>
      </c>
      <c r="T2083" s="10">
        <f t="shared" si="197"/>
        <v>41045</v>
      </c>
    </row>
    <row r="2084" spans="1:20" ht="42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</v>
      </c>
      <c r="T2084" s="10">
        <f t="shared" si="197"/>
        <v>40871</v>
      </c>
    </row>
    <row r="2085" spans="1:20" ht="42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41035</v>
      </c>
      <c r="T2085" s="10">
        <f t="shared" si="197"/>
        <v>41065</v>
      </c>
    </row>
    <row r="2086" spans="1:20" ht="42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41732</v>
      </c>
      <c r="T2086" s="10">
        <f t="shared" si="197"/>
        <v>41763</v>
      </c>
    </row>
    <row r="2087" spans="1:20" ht="42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41076</v>
      </c>
      <c r="T2087" s="10">
        <f t="shared" si="197"/>
        <v>41106</v>
      </c>
    </row>
    <row r="2088" spans="1:20" ht="42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40861</v>
      </c>
      <c r="T2088" s="10">
        <f t="shared" si="197"/>
        <v>40891</v>
      </c>
    </row>
    <row r="2089" spans="1:20" ht="42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</v>
      </c>
      <c r="T2089" s="10">
        <f t="shared" si="197"/>
        <v>40794</v>
      </c>
    </row>
    <row r="2090" spans="1:20" ht="42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40396</v>
      </c>
      <c r="T2090" s="10">
        <f t="shared" si="197"/>
        <v>40432</v>
      </c>
    </row>
    <row r="2091" spans="1:20" ht="28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</v>
      </c>
      <c r="T2091" s="10">
        <f t="shared" si="197"/>
        <v>41488</v>
      </c>
    </row>
    <row r="2092" spans="1:20" ht="42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</v>
      </c>
      <c r="T2092" s="10">
        <f t="shared" si="197"/>
        <v>41329</v>
      </c>
    </row>
    <row r="2093" spans="1:20" ht="42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</v>
      </c>
      <c r="T2093" s="10">
        <f t="shared" si="197"/>
        <v>40604</v>
      </c>
    </row>
    <row r="2094" spans="1:20" ht="42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40764</v>
      </c>
      <c r="T2094" s="10">
        <f t="shared" si="197"/>
        <v>40824</v>
      </c>
    </row>
    <row r="2095" spans="1:20" ht="42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41206</v>
      </c>
      <c r="T2095" s="10">
        <f t="shared" si="197"/>
        <v>41266</v>
      </c>
    </row>
    <row r="2096" spans="1:20" ht="42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</v>
      </c>
      <c r="T2096" s="10">
        <f t="shared" si="197"/>
        <v>40973</v>
      </c>
    </row>
    <row r="2097" spans="1:20" ht="42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40759</v>
      </c>
      <c r="T2097" s="10">
        <f t="shared" si="197"/>
        <v>40819</v>
      </c>
    </row>
    <row r="2098" spans="1:20" ht="42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41193</v>
      </c>
      <c r="T2098" s="10">
        <f t="shared" si="197"/>
        <v>41208</v>
      </c>
    </row>
    <row r="2099" spans="1:20" ht="42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40819</v>
      </c>
      <c r="T2099" s="10">
        <f t="shared" si="197"/>
        <v>40879</v>
      </c>
    </row>
    <row r="2100" spans="1:20" ht="42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</v>
      </c>
      <c r="T2100" s="10">
        <f t="shared" si="197"/>
        <v>40976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42174</v>
      </c>
      <c r="T2101" s="10">
        <f t="shared" si="197"/>
        <v>42187</v>
      </c>
    </row>
    <row r="2102" spans="1:20" ht="42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41075</v>
      </c>
      <c r="T2102" s="10">
        <f t="shared" si="197"/>
        <v>41090</v>
      </c>
    </row>
    <row r="2103" spans="1:20" ht="42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</v>
      </c>
      <c r="T2103" s="10">
        <f t="shared" si="197"/>
        <v>40952</v>
      </c>
    </row>
    <row r="2104" spans="1:20" ht="42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40639</v>
      </c>
      <c r="T2104" s="10">
        <f t="shared" si="197"/>
        <v>40669</v>
      </c>
    </row>
    <row r="2105" spans="1:20" ht="28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41193</v>
      </c>
      <c r="T2105" s="10">
        <f t="shared" si="197"/>
        <v>41223</v>
      </c>
    </row>
    <row r="2106" spans="1:20" ht="42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</v>
      </c>
      <c r="T2106" s="10">
        <f t="shared" si="197"/>
        <v>41425</v>
      </c>
    </row>
    <row r="2107" spans="1:20" ht="28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41952</v>
      </c>
      <c r="T2107" s="10">
        <f t="shared" si="197"/>
        <v>41964</v>
      </c>
    </row>
    <row r="2108" spans="1:20" ht="42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</v>
      </c>
      <c r="T2108" s="10">
        <f t="shared" si="197"/>
        <v>41300</v>
      </c>
    </row>
    <row r="2109" spans="1:20" ht="42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41935</v>
      </c>
      <c r="T2109" s="10">
        <f t="shared" si="197"/>
        <v>41956</v>
      </c>
    </row>
    <row r="2110" spans="1:20" ht="42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</v>
      </c>
      <c r="T2110" s="10">
        <f t="shared" si="197"/>
        <v>41162</v>
      </c>
    </row>
    <row r="2111" spans="1:20" ht="28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42161</v>
      </c>
      <c r="T2111" s="10">
        <f t="shared" si="197"/>
        <v>42191</v>
      </c>
    </row>
    <row r="2112" spans="1:20" ht="28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41760</v>
      </c>
      <c r="T2112" s="10">
        <f t="shared" si="197"/>
        <v>41787</v>
      </c>
    </row>
    <row r="2113" spans="1:20" ht="42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</v>
      </c>
      <c r="T2113" s="10">
        <f t="shared" si="197"/>
        <v>40770</v>
      </c>
    </row>
    <row r="2114" spans="1:20" ht="42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41366</v>
      </c>
      <c r="T2114" s="10">
        <f t="shared" si="197"/>
        <v>41380</v>
      </c>
    </row>
    <row r="2115" spans="1:20" ht="28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 s="6">
        <f t="shared" ref="P2115:P2178" si="199">ROUND(AVERAGE(E2115/L2115),2)</f>
        <v>68.599999999999994</v>
      </c>
      <c r="Q2115" t="str">
        <f t="shared" ref="Q2115:Q2178" si="200" xml:space="preserve"> LEFT(N2115,FIND("/",N2115)-1)</f>
        <v>music</v>
      </c>
      <c r="R2115" t="str">
        <f t="shared" ref="R2115:R2178" si="201" xml:space="preserve"> RIGHT(N2115,LEN(N2115)-FIND("/",N2115))</f>
        <v>indie rock</v>
      </c>
      <c r="S2115" s="10">
        <f t="shared" ref="S2115:S2178" si="202">ROUND((((J2115/60)/60)/24)+DATE(1970,1,1),0)</f>
        <v>41871</v>
      </c>
      <c r="T2115" s="10">
        <f t="shared" ref="T2115:T2178" si="203">ROUND((((I2115/60)/60)/24)+DATE(1970,1,1),0)</f>
        <v>41906</v>
      </c>
    </row>
    <row r="2116" spans="1:20" ht="42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40459</v>
      </c>
      <c r="T2116" s="10">
        <f t="shared" si="203"/>
        <v>40521</v>
      </c>
    </row>
    <row r="2117" spans="1:20" ht="42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</v>
      </c>
      <c r="T2117" s="10">
        <f t="shared" si="203"/>
        <v>40594</v>
      </c>
    </row>
    <row r="2118" spans="1:20" ht="42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41137</v>
      </c>
      <c r="T2118" s="10">
        <f t="shared" si="203"/>
        <v>41185</v>
      </c>
    </row>
    <row r="2119" spans="1:20" ht="42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</v>
      </c>
      <c r="T2119" s="10">
        <f t="shared" si="203"/>
        <v>42304</v>
      </c>
    </row>
    <row r="2120" spans="1:20" ht="28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40719</v>
      </c>
      <c r="T2120" s="10">
        <f t="shared" si="203"/>
        <v>40749</v>
      </c>
    </row>
    <row r="2121" spans="1:20" ht="42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</v>
      </c>
      <c r="T2121" s="10">
        <f t="shared" si="203"/>
        <v>41137</v>
      </c>
    </row>
    <row r="2122" spans="1:20" ht="42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41592</v>
      </c>
      <c r="T2122" s="10">
        <f t="shared" si="203"/>
        <v>41641</v>
      </c>
    </row>
    <row r="2123" spans="1:20" ht="28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42717</v>
      </c>
      <c r="T2123" s="10">
        <f t="shared" si="203"/>
        <v>42747</v>
      </c>
    </row>
    <row r="2124" spans="1:20" ht="42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</v>
      </c>
      <c r="T2124" s="10">
        <f t="shared" si="203"/>
        <v>42742</v>
      </c>
    </row>
    <row r="2125" spans="1:20" ht="57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</v>
      </c>
      <c r="T2125" s="10">
        <f t="shared" si="203"/>
        <v>40252</v>
      </c>
    </row>
    <row r="2126" spans="1:20" ht="42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</v>
      </c>
      <c r="T2126" s="10">
        <f t="shared" si="203"/>
        <v>40512</v>
      </c>
    </row>
    <row r="2127" spans="1:20" ht="42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</v>
      </c>
      <c r="T2127" s="10">
        <f t="shared" si="203"/>
        <v>42221</v>
      </c>
    </row>
    <row r="2128" spans="1:20" ht="42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41952</v>
      </c>
      <c r="T2128" s="10">
        <f t="shared" si="203"/>
        <v>41982</v>
      </c>
    </row>
    <row r="2129" spans="1:20" ht="28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42046</v>
      </c>
      <c r="T2129" s="10">
        <f t="shared" si="203"/>
        <v>42075</v>
      </c>
    </row>
    <row r="2130" spans="1:20" ht="42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41844</v>
      </c>
      <c r="T2130" s="10">
        <f t="shared" si="203"/>
        <v>41904</v>
      </c>
    </row>
    <row r="2131" spans="1:20" ht="42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</v>
      </c>
      <c r="T2131" s="10">
        <f t="shared" si="203"/>
        <v>42439</v>
      </c>
    </row>
    <row r="2132" spans="1:20" ht="28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</v>
      </c>
      <c r="T2132" s="10">
        <f t="shared" si="203"/>
        <v>41867</v>
      </c>
    </row>
    <row r="2133" spans="1:20" ht="42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</v>
      </c>
      <c r="T2133" s="10">
        <f t="shared" si="203"/>
        <v>42197</v>
      </c>
    </row>
    <row r="2134" spans="1:20" ht="42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</v>
      </c>
      <c r="T2134" s="10">
        <f t="shared" si="203"/>
        <v>41673</v>
      </c>
    </row>
    <row r="2135" spans="1:20" ht="42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</v>
      </c>
      <c r="T2135" s="10">
        <f t="shared" si="203"/>
        <v>40657</v>
      </c>
    </row>
    <row r="2136" spans="1:20" ht="42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41362</v>
      </c>
      <c r="T2136" s="10">
        <f t="shared" si="203"/>
        <v>41392</v>
      </c>
    </row>
    <row r="2137" spans="1:20" ht="42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41157</v>
      </c>
      <c r="T2137" s="10">
        <f t="shared" si="203"/>
        <v>41187</v>
      </c>
    </row>
    <row r="2138" spans="1:20" ht="42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41537</v>
      </c>
      <c r="T2138" s="10">
        <f t="shared" si="203"/>
        <v>41567</v>
      </c>
    </row>
    <row r="2139" spans="1:20" ht="42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41949</v>
      </c>
      <c r="T2139" s="10">
        <f t="shared" si="203"/>
        <v>41979</v>
      </c>
    </row>
    <row r="2140" spans="1:20" ht="28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</v>
      </c>
      <c r="T2140" s="10">
        <f t="shared" si="203"/>
        <v>41587</v>
      </c>
    </row>
    <row r="2141" spans="1:20" ht="42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42648</v>
      </c>
      <c r="T2141" s="10">
        <f t="shared" si="203"/>
        <v>42678</v>
      </c>
    </row>
    <row r="2142" spans="1:20" ht="42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41256</v>
      </c>
      <c r="T2142" s="10">
        <f t="shared" si="203"/>
        <v>41286</v>
      </c>
    </row>
    <row r="2143" spans="1:20" ht="42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</v>
      </c>
      <c r="T2143" s="10">
        <f t="shared" si="203"/>
        <v>41957</v>
      </c>
    </row>
    <row r="2144" spans="1:20" ht="42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42341</v>
      </c>
      <c r="T2144" s="10">
        <f t="shared" si="203"/>
        <v>42369</v>
      </c>
    </row>
    <row r="2145" spans="1:20" ht="42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40333</v>
      </c>
      <c r="T2145" s="10">
        <f t="shared" si="203"/>
        <v>40381</v>
      </c>
    </row>
    <row r="2146" spans="1:20" ht="28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41500</v>
      </c>
      <c r="T2146" s="10">
        <f t="shared" si="203"/>
        <v>41532</v>
      </c>
    </row>
    <row r="2147" spans="1:20" ht="42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</v>
      </c>
      <c r="T2147" s="10">
        <f t="shared" si="203"/>
        <v>41605</v>
      </c>
    </row>
    <row r="2148" spans="1:20" ht="42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42398</v>
      </c>
      <c r="T2148" s="10">
        <f t="shared" si="203"/>
        <v>42412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</v>
      </c>
      <c r="T2149" s="10">
        <f t="shared" si="203"/>
        <v>41959</v>
      </c>
    </row>
    <row r="2150" spans="1:20" ht="42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42067</v>
      </c>
      <c r="T2150" s="10">
        <f t="shared" si="203"/>
        <v>42097</v>
      </c>
    </row>
    <row r="2151" spans="1:20" ht="57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</v>
      </c>
      <c r="T2151" s="10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</v>
      </c>
      <c r="T2152" s="10">
        <f t="shared" si="203"/>
        <v>42564</v>
      </c>
    </row>
    <row r="2153" spans="1:20" ht="42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42521</v>
      </c>
      <c r="T2153" s="10">
        <f t="shared" si="203"/>
        <v>42551</v>
      </c>
    </row>
    <row r="2154" spans="1:20" ht="42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41684</v>
      </c>
      <c r="T2154" s="10">
        <f t="shared" si="203"/>
        <v>41714</v>
      </c>
    </row>
    <row r="2155" spans="1:20" ht="42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41975</v>
      </c>
      <c r="T2155" s="10">
        <f t="shared" si="203"/>
        <v>42014</v>
      </c>
    </row>
    <row r="2156" spans="1:20" ht="28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41648</v>
      </c>
      <c r="T2156" s="10">
        <f t="shared" si="203"/>
        <v>41668</v>
      </c>
    </row>
    <row r="2157" spans="1:20" ht="42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42431</v>
      </c>
      <c r="T2157" s="10">
        <f t="shared" si="203"/>
        <v>42461</v>
      </c>
    </row>
    <row r="2158" spans="1:20" ht="42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41489</v>
      </c>
      <c r="T2158" s="10">
        <f t="shared" si="203"/>
        <v>41534</v>
      </c>
    </row>
    <row r="2159" spans="1:20" ht="28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42695</v>
      </c>
      <c r="T2159" s="10">
        <f t="shared" si="203"/>
        <v>42727</v>
      </c>
    </row>
    <row r="2160" spans="1:20" ht="42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41265</v>
      </c>
      <c r="T2160" s="10">
        <f t="shared" si="203"/>
        <v>41310</v>
      </c>
    </row>
    <row r="2161" spans="1:20" ht="57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40711</v>
      </c>
      <c r="T2161" s="10">
        <f t="shared" si="203"/>
        <v>40741</v>
      </c>
    </row>
    <row r="2162" spans="1:20" ht="42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41019</v>
      </c>
      <c r="T2162" s="10">
        <f t="shared" si="203"/>
        <v>41049</v>
      </c>
    </row>
    <row r="2163" spans="1:20" ht="28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42241</v>
      </c>
      <c r="T2163" s="10">
        <f t="shared" si="203"/>
        <v>42271</v>
      </c>
    </row>
    <row r="2164" spans="1:20" ht="42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41814</v>
      </c>
      <c r="T2164" s="10">
        <f t="shared" si="203"/>
        <v>41845</v>
      </c>
    </row>
    <row r="2165" spans="1:20" ht="42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42112</v>
      </c>
      <c r="T2165" s="10">
        <f t="shared" si="203"/>
        <v>42163</v>
      </c>
    </row>
    <row r="2166" spans="1:20" ht="28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42516</v>
      </c>
      <c r="T2166" s="10">
        <f t="shared" si="203"/>
        <v>42546</v>
      </c>
    </row>
    <row r="2167" spans="1:20" ht="42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42439</v>
      </c>
      <c r="T2167" s="10">
        <f t="shared" si="203"/>
        <v>42469</v>
      </c>
    </row>
    <row r="2168" spans="1:20" ht="57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41934</v>
      </c>
      <c r="T2168" s="10">
        <f t="shared" si="203"/>
        <v>41979</v>
      </c>
    </row>
    <row r="2169" spans="1:20" ht="28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</v>
      </c>
      <c r="T2169" s="10">
        <f t="shared" si="203"/>
        <v>41167</v>
      </c>
    </row>
    <row r="2170" spans="1:20" ht="28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42746</v>
      </c>
      <c r="T2170" s="10">
        <f t="shared" si="203"/>
        <v>42776</v>
      </c>
    </row>
    <row r="2171" spans="1:20" ht="42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42794</v>
      </c>
      <c r="T2171" s="10">
        <f t="shared" si="203"/>
        <v>42797</v>
      </c>
    </row>
    <row r="2172" spans="1:20" ht="42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42199</v>
      </c>
      <c r="T2172" s="10">
        <f t="shared" si="203"/>
        <v>42239</v>
      </c>
    </row>
    <row r="2173" spans="1:20" ht="42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42142</v>
      </c>
      <c r="T2173" s="10">
        <f t="shared" si="203"/>
        <v>42177</v>
      </c>
    </row>
    <row r="2174" spans="1:20" ht="42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42083</v>
      </c>
      <c r="T2174" s="10">
        <f t="shared" si="203"/>
        <v>42113</v>
      </c>
    </row>
    <row r="2175" spans="1:20" ht="42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41496</v>
      </c>
      <c r="T2175" s="10">
        <f t="shared" si="203"/>
        <v>41527</v>
      </c>
    </row>
    <row r="2176" spans="1:20" ht="42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42466</v>
      </c>
      <c r="T2176" s="10">
        <f t="shared" si="203"/>
        <v>42496</v>
      </c>
    </row>
    <row r="2177" spans="1:20" ht="42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</v>
      </c>
      <c r="T2177" s="10">
        <f t="shared" si="203"/>
        <v>42572</v>
      </c>
    </row>
    <row r="2178" spans="1:20" ht="42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42097</v>
      </c>
      <c r="T2178" s="10">
        <f t="shared" si="203"/>
        <v>42127</v>
      </c>
    </row>
    <row r="2179" spans="1:20" ht="57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 s="6">
        <f t="shared" ref="P2179:P2242" si="205">ROUND(AVERAGE(E2179/L2179),2)</f>
        <v>65.87</v>
      </c>
      <c r="Q2179" t="str">
        <f t="shared" ref="Q2179:Q2242" si="206" xml:space="preserve"> LEFT(N2179,FIND("/",N2179)-1)</f>
        <v>music</v>
      </c>
      <c r="R2179" t="str">
        <f t="shared" ref="R2179:R2242" si="207" xml:space="preserve"> RIGHT(N2179,LEN(N2179)-FIND("/",N2179))</f>
        <v>rock</v>
      </c>
      <c r="S2179" s="10">
        <f t="shared" ref="S2179:S2242" si="208">ROUND((((J2179/60)/60)/24)+DATE(1970,1,1),0)</f>
        <v>42502</v>
      </c>
      <c r="T2179" s="10">
        <f t="shared" ref="T2179:T2242" si="209">ROUND((((I2179/60)/60)/24)+DATE(1970,1,1),0)</f>
        <v>42527</v>
      </c>
    </row>
    <row r="2180" spans="1:20" ht="42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42724</v>
      </c>
      <c r="T2180" s="10">
        <f t="shared" si="209"/>
        <v>42754</v>
      </c>
    </row>
    <row r="2181" spans="1:20" ht="42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</v>
      </c>
      <c r="T2181" s="10">
        <f t="shared" si="209"/>
        <v>42105</v>
      </c>
    </row>
    <row r="2182" spans="1:20" ht="28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42280</v>
      </c>
      <c r="T2182" s="10">
        <f t="shared" si="209"/>
        <v>42322</v>
      </c>
    </row>
    <row r="2183" spans="1:20" ht="42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</v>
      </c>
      <c r="T2183" s="10">
        <f t="shared" si="209"/>
        <v>42787</v>
      </c>
    </row>
    <row r="2184" spans="1:20" ht="42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41880</v>
      </c>
      <c r="T2184" s="10">
        <f t="shared" si="209"/>
        <v>41915</v>
      </c>
    </row>
    <row r="2185" spans="1:20" ht="42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</v>
      </c>
      <c r="T2185" s="10">
        <f t="shared" si="209"/>
        <v>42775</v>
      </c>
    </row>
    <row r="2186" spans="1:20" ht="42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42381</v>
      </c>
      <c r="T2186" s="10">
        <f t="shared" si="209"/>
        <v>42395</v>
      </c>
    </row>
    <row r="2187" spans="1:20" ht="42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</v>
      </c>
      <c r="T2187" s="10">
        <f t="shared" si="209"/>
        <v>41359</v>
      </c>
    </row>
    <row r="2188" spans="1:20" ht="42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42584</v>
      </c>
      <c r="T2188" s="10">
        <f t="shared" si="209"/>
        <v>42620</v>
      </c>
    </row>
    <row r="2189" spans="1:20" ht="42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</v>
      </c>
      <c r="T2189" s="10">
        <f t="shared" si="209"/>
        <v>42097</v>
      </c>
    </row>
    <row r="2190" spans="1:20" ht="42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42634</v>
      </c>
      <c r="T2190" s="10">
        <f t="shared" si="209"/>
        <v>42669</v>
      </c>
    </row>
    <row r="2191" spans="1:20" ht="42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42468</v>
      </c>
      <c r="T2191" s="10">
        <f t="shared" si="209"/>
        <v>42482</v>
      </c>
    </row>
    <row r="2192" spans="1:20" ht="42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42418</v>
      </c>
      <c r="T2192" s="10">
        <f t="shared" si="209"/>
        <v>42452</v>
      </c>
    </row>
    <row r="2193" spans="1:20" ht="42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42769</v>
      </c>
      <c r="T2193" s="10">
        <f t="shared" si="209"/>
        <v>42781</v>
      </c>
    </row>
    <row r="2194" spans="1:20" ht="42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42692</v>
      </c>
      <c r="T2194" s="10">
        <f t="shared" si="209"/>
        <v>42720</v>
      </c>
    </row>
    <row r="2195" spans="1:20" ht="42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</v>
      </c>
      <c r="T2195" s="10">
        <f t="shared" si="209"/>
        <v>42695</v>
      </c>
    </row>
    <row r="2196" spans="1:20" ht="42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42426</v>
      </c>
      <c r="T2196" s="10">
        <f t="shared" si="209"/>
        <v>42456</v>
      </c>
    </row>
    <row r="2197" spans="1:20" ht="28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42198</v>
      </c>
      <c r="T2197" s="10">
        <f t="shared" si="209"/>
        <v>42228</v>
      </c>
    </row>
    <row r="2198" spans="1:20" ht="28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</v>
      </c>
      <c r="T2198" s="10">
        <f t="shared" si="209"/>
        <v>42706</v>
      </c>
    </row>
    <row r="2199" spans="1:20" ht="42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42034</v>
      </c>
      <c r="T2199" s="10">
        <f t="shared" si="209"/>
        <v>42064</v>
      </c>
    </row>
    <row r="2200" spans="1:20" ht="42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42293</v>
      </c>
      <c r="T2200" s="10">
        <f t="shared" si="209"/>
        <v>42323</v>
      </c>
    </row>
    <row r="2201" spans="1:20" ht="28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</v>
      </c>
      <c r="T2201" s="10">
        <f t="shared" si="209"/>
        <v>42292</v>
      </c>
    </row>
    <row r="2202" spans="1:20" ht="42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42164</v>
      </c>
      <c r="T2202" s="10">
        <f t="shared" si="209"/>
        <v>42191</v>
      </c>
    </row>
    <row r="2203" spans="1:20" ht="42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41277</v>
      </c>
      <c r="T2203" s="10">
        <f t="shared" si="209"/>
        <v>41291</v>
      </c>
    </row>
    <row r="2204" spans="1:20" ht="28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41185</v>
      </c>
      <c r="T2204" s="10">
        <f t="shared" si="209"/>
        <v>41215</v>
      </c>
    </row>
    <row r="2205" spans="1:20" ht="42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42242</v>
      </c>
      <c r="T2205" s="10">
        <f t="shared" si="209"/>
        <v>42272</v>
      </c>
    </row>
    <row r="2206" spans="1:20" ht="42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</v>
      </c>
      <c r="T2206" s="10">
        <f t="shared" si="209"/>
        <v>41342</v>
      </c>
    </row>
    <row r="2207" spans="1:20" ht="42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41032</v>
      </c>
      <c r="T2207" s="10">
        <f t="shared" si="209"/>
        <v>41062</v>
      </c>
    </row>
    <row r="2208" spans="1:20" ht="42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</v>
      </c>
      <c r="T2208" s="10">
        <f t="shared" si="209"/>
        <v>41015</v>
      </c>
    </row>
    <row r="2209" spans="1:20" ht="42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</v>
      </c>
      <c r="T2209" s="10">
        <f t="shared" si="209"/>
        <v>41594</v>
      </c>
    </row>
    <row r="2210" spans="1:20" ht="42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40947</v>
      </c>
      <c r="T2210" s="10">
        <f t="shared" si="209"/>
        <v>41006</v>
      </c>
    </row>
    <row r="2211" spans="1:20" ht="28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</v>
      </c>
      <c r="T2211" s="10">
        <f t="shared" si="209"/>
        <v>41744</v>
      </c>
    </row>
    <row r="2212" spans="1:20" ht="42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</v>
      </c>
      <c r="T2212" s="10">
        <f t="shared" si="209"/>
        <v>41014</v>
      </c>
    </row>
    <row r="2213" spans="1:20" ht="42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41717</v>
      </c>
      <c r="T2213" s="10">
        <f t="shared" si="209"/>
        <v>41739</v>
      </c>
    </row>
    <row r="2214" spans="1:20" ht="42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41549</v>
      </c>
      <c r="T2214" s="10">
        <f t="shared" si="209"/>
        <v>41582</v>
      </c>
    </row>
    <row r="2215" spans="1:20" ht="57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42110</v>
      </c>
      <c r="T2215" s="10">
        <f t="shared" si="209"/>
        <v>42140</v>
      </c>
    </row>
    <row r="2216" spans="1:20" ht="42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41647</v>
      </c>
      <c r="T2216" s="10">
        <f t="shared" si="209"/>
        <v>41677</v>
      </c>
    </row>
    <row r="2217" spans="1:20" ht="28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40959</v>
      </c>
      <c r="T2217" s="10">
        <f t="shared" si="209"/>
        <v>40981</v>
      </c>
    </row>
    <row r="2218" spans="1:20" ht="42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42195</v>
      </c>
      <c r="T2218" s="10">
        <f t="shared" si="209"/>
        <v>42209</v>
      </c>
    </row>
    <row r="2219" spans="1:20" ht="42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42300</v>
      </c>
      <c r="T2219" s="10">
        <f t="shared" si="209"/>
        <v>42310</v>
      </c>
    </row>
    <row r="2220" spans="1:20" ht="42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41128</v>
      </c>
      <c r="T2220" s="10">
        <f t="shared" si="209"/>
        <v>41150</v>
      </c>
    </row>
    <row r="2221" spans="1:20" ht="42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42206</v>
      </c>
      <c r="T2221" s="10">
        <f t="shared" si="209"/>
        <v>42236</v>
      </c>
    </row>
    <row r="2222" spans="1:20" ht="42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</v>
      </c>
      <c r="T2222" s="10">
        <f t="shared" si="209"/>
        <v>41482</v>
      </c>
    </row>
    <row r="2223" spans="1:20" ht="42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42453</v>
      </c>
      <c r="T2223" s="10">
        <f t="shared" si="209"/>
        <v>42483</v>
      </c>
    </row>
    <row r="2224" spans="1:20" ht="42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40907</v>
      </c>
      <c r="T2224" s="10">
        <f t="shared" si="209"/>
        <v>40937</v>
      </c>
    </row>
    <row r="2225" spans="1:20" ht="42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42153</v>
      </c>
      <c r="T2225" s="10">
        <f t="shared" si="209"/>
        <v>42183</v>
      </c>
    </row>
    <row r="2226" spans="1:20" ht="42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42645</v>
      </c>
      <c r="T2226" s="10">
        <f t="shared" si="209"/>
        <v>42673</v>
      </c>
    </row>
    <row r="2227" spans="1:20" ht="42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41874</v>
      </c>
      <c r="T2227" s="10">
        <f t="shared" si="209"/>
        <v>41904</v>
      </c>
    </row>
    <row r="2228" spans="1:20" ht="42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42382</v>
      </c>
      <c r="T2228" s="10">
        <f t="shared" si="209"/>
        <v>42412</v>
      </c>
    </row>
    <row r="2229" spans="1:20" ht="42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41562</v>
      </c>
      <c r="T2229" s="10">
        <f t="shared" si="209"/>
        <v>41592</v>
      </c>
    </row>
    <row r="2230" spans="1:20" ht="42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</v>
      </c>
      <c r="T2230" s="10">
        <f t="shared" si="209"/>
        <v>42232</v>
      </c>
    </row>
    <row r="2231" spans="1:20" ht="42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41485</v>
      </c>
      <c r="T2231" s="10">
        <f t="shared" si="209"/>
        <v>41520</v>
      </c>
    </row>
    <row r="2232" spans="1:20" ht="42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41725</v>
      </c>
      <c r="T2232" s="10">
        <f t="shared" si="209"/>
        <v>41755</v>
      </c>
    </row>
    <row r="2233" spans="1:20" ht="42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41424</v>
      </c>
      <c r="T2233" s="10">
        <f t="shared" si="209"/>
        <v>41450</v>
      </c>
    </row>
    <row r="2234" spans="1:20" ht="42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41807</v>
      </c>
      <c r="T2234" s="10">
        <f t="shared" si="209"/>
        <v>41839</v>
      </c>
    </row>
    <row r="2235" spans="1:20" ht="42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</v>
      </c>
      <c r="T2235" s="10">
        <f t="shared" si="209"/>
        <v>42352</v>
      </c>
    </row>
    <row r="2236" spans="1:20" ht="42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42711</v>
      </c>
      <c r="T2236" s="10">
        <f t="shared" si="209"/>
        <v>42741</v>
      </c>
    </row>
    <row r="2237" spans="1:20" ht="28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</v>
      </c>
      <c r="T2237" s="10">
        <f t="shared" si="209"/>
        <v>42092</v>
      </c>
    </row>
    <row r="2238" spans="1:20" ht="42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42372</v>
      </c>
      <c r="T2238" s="10">
        <f t="shared" si="209"/>
        <v>42402</v>
      </c>
    </row>
    <row r="2239" spans="1:20" ht="42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</v>
      </c>
      <c r="T2239" s="10">
        <f t="shared" si="209"/>
        <v>41955</v>
      </c>
    </row>
    <row r="2240" spans="1:20" ht="28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42775</v>
      </c>
      <c r="T2240" s="10">
        <f t="shared" si="209"/>
        <v>42805</v>
      </c>
    </row>
    <row r="2241" spans="1:20" ht="28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41573</v>
      </c>
      <c r="T2241" s="10">
        <f t="shared" si="209"/>
        <v>41609</v>
      </c>
    </row>
    <row r="2242" spans="1:20" ht="42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42453</v>
      </c>
      <c r="T2242" s="10">
        <f t="shared" si="209"/>
        <v>42483</v>
      </c>
    </row>
    <row r="2243" spans="1:20" ht="42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 s="6">
        <f t="shared" ref="P2243:P2306" si="211">ROUND(AVERAGE(E2243/L2243),2)</f>
        <v>49.47</v>
      </c>
      <c r="Q2243" t="str">
        <f t="shared" ref="Q2243:Q2306" si="212" xml:space="preserve"> LEFT(N2243,FIND("/",N2243)-1)</f>
        <v>games</v>
      </c>
      <c r="R2243" t="str">
        <f t="shared" ref="R2243:R2306" si="213" xml:space="preserve"> RIGHT(N2243,LEN(N2243)-FIND("/",N2243))</f>
        <v>tabletop games</v>
      </c>
      <c r="S2243" s="10">
        <f t="shared" ref="S2243:S2306" si="214">ROUND((((J2243/60)/60)/24)+DATE(1970,1,1),0)</f>
        <v>42767</v>
      </c>
      <c r="T2243" s="10">
        <f t="shared" ref="T2243:T2306" si="215">ROUND((((I2243/60)/60)/24)+DATE(1970,1,1),0)</f>
        <v>42797</v>
      </c>
    </row>
    <row r="2244" spans="1:20" ht="28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41570</v>
      </c>
      <c r="T2244" s="10">
        <f t="shared" si="215"/>
        <v>41605</v>
      </c>
    </row>
    <row r="2245" spans="1:20" ht="42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42801</v>
      </c>
      <c r="T2245" s="10">
        <f t="shared" si="215"/>
        <v>42807</v>
      </c>
    </row>
    <row r="2246" spans="1:20" ht="42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42648</v>
      </c>
      <c r="T2246" s="10">
        <f t="shared" si="215"/>
        <v>42660</v>
      </c>
    </row>
    <row r="2247" spans="1:20" ht="42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41661</v>
      </c>
      <c r="T2247" s="10">
        <f t="shared" si="215"/>
        <v>41692</v>
      </c>
    </row>
    <row r="2248" spans="1:20" ht="42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42222</v>
      </c>
      <c r="T2248" s="10">
        <f t="shared" si="215"/>
        <v>42252</v>
      </c>
    </row>
    <row r="2249" spans="1:20" ht="28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42201</v>
      </c>
      <c r="T2249" s="10">
        <f t="shared" si="215"/>
        <v>42215</v>
      </c>
    </row>
    <row r="2250" spans="1:20" ht="42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42689</v>
      </c>
      <c r="T2250" s="10">
        <f t="shared" si="215"/>
        <v>42719</v>
      </c>
    </row>
    <row r="2251" spans="1:20" ht="42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41337</v>
      </c>
      <c r="T2251" s="10">
        <f t="shared" si="215"/>
        <v>41367</v>
      </c>
    </row>
    <row r="2252" spans="1:20" ht="42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</v>
      </c>
      <c r="T2252" s="10">
        <f t="shared" si="215"/>
        <v>42707</v>
      </c>
    </row>
    <row r="2253" spans="1:20" ht="42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</v>
      </c>
      <c r="T2253" s="10">
        <f t="shared" si="215"/>
        <v>41867</v>
      </c>
    </row>
    <row r="2254" spans="1:20" ht="42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</v>
      </c>
      <c r="T2254" s="10">
        <f t="shared" si="215"/>
        <v>42588</v>
      </c>
    </row>
    <row r="2255" spans="1:20" ht="42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42297</v>
      </c>
      <c r="T2255" s="10">
        <f t="shared" si="215"/>
        <v>42327</v>
      </c>
    </row>
    <row r="2256" spans="1:20" ht="28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42753</v>
      </c>
      <c r="T2256" s="10">
        <f t="shared" si="215"/>
        <v>42760</v>
      </c>
    </row>
    <row r="2257" spans="1:20" ht="28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42468</v>
      </c>
      <c r="T2257" s="10">
        <f t="shared" si="215"/>
        <v>42498</v>
      </c>
    </row>
    <row r="2258" spans="1:20" ht="42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</v>
      </c>
      <c r="T2258" s="10">
        <f t="shared" si="215"/>
        <v>42696</v>
      </c>
    </row>
    <row r="2259" spans="1:20" ht="42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42506</v>
      </c>
      <c r="T2259" s="10">
        <f t="shared" si="215"/>
        <v>42541</v>
      </c>
    </row>
    <row r="2260" spans="1:20" ht="28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42137</v>
      </c>
      <c r="T2260" s="10">
        <f t="shared" si="215"/>
        <v>42167</v>
      </c>
    </row>
    <row r="2261" spans="1:20" ht="42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42703</v>
      </c>
      <c r="T2261" s="10">
        <f t="shared" si="215"/>
        <v>42713</v>
      </c>
    </row>
    <row r="2262" spans="1:20" ht="42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</v>
      </c>
      <c r="T2262" s="10">
        <f t="shared" si="215"/>
        <v>41725</v>
      </c>
    </row>
    <row r="2263" spans="1:20" ht="42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42760</v>
      </c>
      <c r="T2263" s="10">
        <f t="shared" si="215"/>
        <v>42781</v>
      </c>
    </row>
    <row r="2264" spans="1:20" ht="28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41927</v>
      </c>
      <c r="T2264" s="10">
        <f t="shared" si="215"/>
        <v>41961</v>
      </c>
    </row>
    <row r="2265" spans="1:20" ht="42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42015</v>
      </c>
      <c r="T2265" s="10">
        <f t="shared" si="215"/>
        <v>42036</v>
      </c>
    </row>
    <row r="2266" spans="1:20" ht="42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42497</v>
      </c>
      <c r="T2266" s="10">
        <f t="shared" si="215"/>
        <v>42513</v>
      </c>
    </row>
    <row r="2267" spans="1:20" ht="42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42690</v>
      </c>
      <c r="T2267" s="10">
        <f t="shared" si="215"/>
        <v>42697</v>
      </c>
    </row>
    <row r="2268" spans="1:20" ht="42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42470</v>
      </c>
      <c r="T2268" s="10">
        <f t="shared" si="215"/>
        <v>42487</v>
      </c>
    </row>
    <row r="2269" spans="1:20" ht="42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41969</v>
      </c>
      <c r="T2269" s="10">
        <f t="shared" si="215"/>
        <v>41994</v>
      </c>
    </row>
    <row r="2270" spans="1:20" ht="42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</v>
      </c>
      <c r="T2270" s="10">
        <f t="shared" si="215"/>
        <v>42806</v>
      </c>
    </row>
    <row r="2271" spans="1:20" ht="42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42777</v>
      </c>
      <c r="T2271" s="10">
        <f t="shared" si="215"/>
        <v>42801</v>
      </c>
    </row>
    <row r="2272" spans="1:20" ht="42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42726</v>
      </c>
      <c r="T2272" s="10">
        <f t="shared" si="215"/>
        <v>42746</v>
      </c>
    </row>
    <row r="2273" spans="1:20" ht="42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</v>
      </c>
      <c r="T2273" s="10">
        <f t="shared" si="215"/>
        <v>42714</v>
      </c>
    </row>
    <row r="2274" spans="1:20" ht="42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42316</v>
      </c>
      <c r="T2274" s="10">
        <f t="shared" si="215"/>
        <v>42346</v>
      </c>
    </row>
    <row r="2275" spans="1:20" ht="42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42782</v>
      </c>
      <c r="T2275" s="10">
        <f t="shared" si="215"/>
        <v>42807</v>
      </c>
    </row>
    <row r="2276" spans="1:20" ht="57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41664</v>
      </c>
      <c r="T2276" s="10">
        <f t="shared" si="215"/>
        <v>41694</v>
      </c>
    </row>
    <row r="2277" spans="1:20" ht="42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41966</v>
      </c>
      <c r="T2277" s="10">
        <f t="shared" si="215"/>
        <v>41996</v>
      </c>
    </row>
    <row r="2278" spans="1:20" ht="42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41615</v>
      </c>
      <c r="T2278" s="10">
        <f t="shared" si="215"/>
        <v>41645</v>
      </c>
    </row>
    <row r="2279" spans="1:20" ht="42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40937</v>
      </c>
      <c r="T2279" s="10">
        <f t="shared" si="215"/>
        <v>40967</v>
      </c>
    </row>
    <row r="2280" spans="1:20" ht="28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42339</v>
      </c>
      <c r="T2280" s="10">
        <f t="shared" si="215"/>
        <v>42373</v>
      </c>
    </row>
    <row r="2281" spans="1:20" ht="42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42021</v>
      </c>
      <c r="T2281" s="10">
        <f t="shared" si="215"/>
        <v>42039</v>
      </c>
    </row>
    <row r="2282" spans="1:20" ht="57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42235</v>
      </c>
      <c r="T2282" s="10">
        <f t="shared" si="215"/>
        <v>42265</v>
      </c>
    </row>
    <row r="2283" spans="1:20" ht="42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</v>
      </c>
      <c r="T2283" s="10">
        <f t="shared" si="215"/>
        <v>40749</v>
      </c>
    </row>
    <row r="2284" spans="1:20" ht="28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</v>
      </c>
      <c r="T2284" s="10">
        <f t="shared" si="215"/>
        <v>42383</v>
      </c>
    </row>
    <row r="2285" spans="1:20" ht="42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</v>
      </c>
      <c r="T2285" s="10">
        <f t="shared" si="215"/>
        <v>41038</v>
      </c>
    </row>
    <row r="2286" spans="1:20" ht="28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40586</v>
      </c>
      <c r="T2286" s="10">
        <f t="shared" si="215"/>
        <v>40614</v>
      </c>
    </row>
    <row r="2287" spans="1:20" ht="42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</v>
      </c>
      <c r="T2287" s="10">
        <f t="shared" si="215"/>
        <v>41089</v>
      </c>
    </row>
    <row r="2288" spans="1:20" ht="42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41495</v>
      </c>
      <c r="T2288" s="10">
        <f t="shared" si="215"/>
        <v>41523</v>
      </c>
    </row>
    <row r="2289" spans="1:20" ht="42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41793</v>
      </c>
      <c r="T2289" s="10">
        <f t="shared" si="215"/>
        <v>41814</v>
      </c>
    </row>
    <row r="2290" spans="1:20" ht="42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41068</v>
      </c>
      <c r="T2290" s="10">
        <f t="shared" si="215"/>
        <v>41087</v>
      </c>
    </row>
    <row r="2291" spans="1:20" ht="42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41572</v>
      </c>
      <c r="T2291" s="10">
        <f t="shared" si="215"/>
        <v>41615</v>
      </c>
    </row>
    <row r="2292" spans="1:20" ht="42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</v>
      </c>
      <c r="T2292" s="10">
        <f t="shared" si="215"/>
        <v>40149</v>
      </c>
    </row>
    <row r="2293" spans="1:20" ht="42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40988</v>
      </c>
      <c r="T2293" s="10">
        <f t="shared" si="215"/>
        <v>41022</v>
      </c>
    </row>
    <row r="2294" spans="1:20" ht="42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40988</v>
      </c>
      <c r="T2294" s="10">
        <f t="shared" si="215"/>
        <v>41018</v>
      </c>
    </row>
    <row r="2295" spans="1:20" ht="28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41152</v>
      </c>
      <c r="T2295" s="10">
        <f t="shared" si="215"/>
        <v>41177</v>
      </c>
    </row>
    <row r="2296" spans="1:20" ht="42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41265</v>
      </c>
      <c r="T2296" s="10">
        <f t="shared" si="215"/>
        <v>41295</v>
      </c>
    </row>
    <row r="2297" spans="1:20" ht="42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41271</v>
      </c>
      <c r="T2297" s="10">
        <f t="shared" si="215"/>
        <v>41301</v>
      </c>
    </row>
    <row r="2298" spans="1:20" ht="42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40928</v>
      </c>
      <c r="T2298" s="10">
        <f t="shared" si="215"/>
        <v>40963</v>
      </c>
    </row>
    <row r="2299" spans="1:20" ht="28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</v>
      </c>
      <c r="T2299" s="10">
        <f t="shared" si="215"/>
        <v>40982</v>
      </c>
    </row>
    <row r="2300" spans="1:20" ht="42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41695</v>
      </c>
      <c r="T2300" s="10">
        <f t="shared" si="215"/>
        <v>41725</v>
      </c>
    </row>
    <row r="2301" spans="1:20" ht="42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</v>
      </c>
      <c r="T2301" s="10">
        <f t="shared" si="215"/>
        <v>40580</v>
      </c>
    </row>
    <row r="2302" spans="1:20" ht="42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41075</v>
      </c>
      <c r="T2302" s="10">
        <f t="shared" si="215"/>
        <v>41089</v>
      </c>
    </row>
    <row r="2303" spans="1:20" ht="28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</v>
      </c>
      <c r="T2303" s="10">
        <f t="shared" si="215"/>
        <v>41446</v>
      </c>
    </row>
    <row r="2304" spans="1:20" ht="42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41606</v>
      </c>
      <c r="T2304" s="10">
        <f t="shared" si="215"/>
        <v>41639</v>
      </c>
    </row>
    <row r="2305" spans="1:20" ht="42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</v>
      </c>
      <c r="T2305" s="10">
        <f t="shared" si="215"/>
        <v>40890</v>
      </c>
    </row>
    <row r="2306" spans="1:20" ht="42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40503</v>
      </c>
      <c r="T2306" s="10">
        <f t="shared" si="215"/>
        <v>40544</v>
      </c>
    </row>
    <row r="2307" spans="1:20" ht="42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 s="6">
        <f t="shared" ref="P2307:P2370" si="217">ROUND(AVERAGE(E2307/L2307),2)</f>
        <v>109.11</v>
      </c>
      <c r="Q2307" t="str">
        <f t="shared" ref="Q2307:Q2370" si="218" xml:space="preserve"> LEFT(N2307,FIND("/",N2307)-1)</f>
        <v>music</v>
      </c>
      <c r="R2307" t="str">
        <f t="shared" ref="R2307:R2370" si="219" xml:space="preserve"> RIGHT(N2307,LEN(N2307)-FIND("/",N2307))</f>
        <v>indie rock</v>
      </c>
      <c r="S2307" s="10">
        <f t="shared" ref="S2307:S2370" si="220">ROUND((((J2307/60)/60)/24)+DATE(1970,1,1),0)</f>
        <v>41835</v>
      </c>
      <c r="T2307" s="10">
        <f t="shared" ref="T2307:T2370" si="221">ROUND((((I2307/60)/60)/24)+DATE(1970,1,1),0)</f>
        <v>41860</v>
      </c>
    </row>
    <row r="2308" spans="1:20" ht="42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</v>
      </c>
      <c r="T2308" s="10">
        <f t="shared" si="221"/>
        <v>40978</v>
      </c>
    </row>
    <row r="2309" spans="1:20" ht="42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41005</v>
      </c>
      <c r="T2309" s="10">
        <f t="shared" si="221"/>
        <v>41035</v>
      </c>
    </row>
    <row r="2310" spans="1:20" ht="42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41852</v>
      </c>
      <c r="T2310" s="10">
        <f t="shared" si="221"/>
        <v>41880</v>
      </c>
    </row>
    <row r="2311" spans="1:20" ht="42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41308</v>
      </c>
      <c r="T2311" s="10">
        <f t="shared" si="221"/>
        <v>41343</v>
      </c>
    </row>
    <row r="2312" spans="1:20" ht="42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41325</v>
      </c>
      <c r="T2312" s="10">
        <f t="shared" si="221"/>
        <v>41355</v>
      </c>
    </row>
    <row r="2313" spans="1:20" ht="42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</v>
      </c>
      <c r="T2313" s="10">
        <f t="shared" si="221"/>
        <v>41766</v>
      </c>
    </row>
    <row r="2314" spans="1:20" ht="42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41717</v>
      </c>
      <c r="T2314" s="10">
        <f t="shared" si="221"/>
        <v>41748</v>
      </c>
    </row>
    <row r="2315" spans="1:20" ht="28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41003</v>
      </c>
      <c r="T2315" s="10">
        <f t="shared" si="221"/>
        <v>41033</v>
      </c>
    </row>
    <row r="2316" spans="1:20" ht="42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41038</v>
      </c>
      <c r="T2316" s="10">
        <f t="shared" si="221"/>
        <v>41068</v>
      </c>
    </row>
    <row r="2317" spans="1:20" ht="42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41005</v>
      </c>
      <c r="T2317" s="10">
        <f t="shared" si="221"/>
        <v>41035</v>
      </c>
    </row>
    <row r="2318" spans="1:20" ht="57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40080</v>
      </c>
      <c r="T2318" s="10">
        <f t="shared" si="221"/>
        <v>40157</v>
      </c>
    </row>
    <row r="2319" spans="1:20" ht="42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40193</v>
      </c>
      <c r="T2319" s="10">
        <f t="shared" si="221"/>
        <v>40224</v>
      </c>
    </row>
    <row r="2320" spans="1:20" ht="57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40051</v>
      </c>
      <c r="T2320" s="10">
        <f t="shared" si="221"/>
        <v>40082</v>
      </c>
    </row>
    <row r="2321" spans="1:20" ht="42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</v>
      </c>
      <c r="T2321" s="10">
        <f t="shared" si="221"/>
        <v>41623</v>
      </c>
    </row>
    <row r="2322" spans="1:20" ht="42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41697</v>
      </c>
      <c r="T2322" s="10">
        <f t="shared" si="221"/>
        <v>41732</v>
      </c>
    </row>
    <row r="2323" spans="1:20" ht="42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</v>
      </c>
      <c r="T2323" s="10">
        <f t="shared" si="221"/>
        <v>42829</v>
      </c>
    </row>
    <row r="2324" spans="1:20" ht="42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42805</v>
      </c>
      <c r="T2324" s="10">
        <f t="shared" si="221"/>
        <v>42835</v>
      </c>
    </row>
    <row r="2325" spans="1:20" ht="42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42808</v>
      </c>
      <c r="T2325" s="10">
        <f t="shared" si="221"/>
        <v>42815</v>
      </c>
    </row>
    <row r="2326" spans="1:20" ht="28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42791</v>
      </c>
      <c r="T2326" s="10">
        <f t="shared" si="221"/>
        <v>42821</v>
      </c>
    </row>
    <row r="2327" spans="1:20" ht="42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</v>
      </c>
      <c r="T2327" s="10">
        <f t="shared" si="221"/>
        <v>42824</v>
      </c>
    </row>
    <row r="2328" spans="1:20" ht="42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</v>
      </c>
      <c r="T2328" s="10">
        <f t="shared" si="221"/>
        <v>42856</v>
      </c>
    </row>
    <row r="2329" spans="1:20" ht="28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41843</v>
      </c>
      <c r="T2329" s="10">
        <f t="shared" si="221"/>
        <v>41878</v>
      </c>
    </row>
    <row r="2330" spans="1:20" ht="57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42140</v>
      </c>
      <c r="T2330" s="10">
        <f t="shared" si="221"/>
        <v>42170</v>
      </c>
    </row>
    <row r="2331" spans="1:20" ht="42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41808</v>
      </c>
      <c r="T2331" s="10">
        <f t="shared" si="221"/>
        <v>41838</v>
      </c>
    </row>
    <row r="2332" spans="1:20" ht="42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42333</v>
      </c>
      <c r="T2332" s="10">
        <f t="shared" si="221"/>
        <v>42363</v>
      </c>
    </row>
    <row r="2333" spans="1:20" ht="42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</v>
      </c>
      <c r="T2333" s="10">
        <f t="shared" si="221"/>
        <v>41869</v>
      </c>
    </row>
    <row r="2334" spans="1:20" ht="42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42012</v>
      </c>
      <c r="T2334" s="10">
        <f t="shared" si="221"/>
        <v>42042</v>
      </c>
    </row>
    <row r="2335" spans="1:20" ht="42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41768</v>
      </c>
      <c r="T2335" s="10">
        <f t="shared" si="221"/>
        <v>41789</v>
      </c>
    </row>
    <row r="2336" spans="1:20" ht="42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41919</v>
      </c>
      <c r="T2336" s="10">
        <f t="shared" si="221"/>
        <v>41949</v>
      </c>
    </row>
    <row r="2337" spans="1:20" ht="42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41772</v>
      </c>
      <c r="T2337" s="10">
        <f t="shared" si="221"/>
        <v>41802</v>
      </c>
    </row>
    <row r="2338" spans="1:20" ht="42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41667</v>
      </c>
      <c r="T2338" s="10">
        <f t="shared" si="221"/>
        <v>41707</v>
      </c>
    </row>
    <row r="2339" spans="1:20" ht="28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41787</v>
      </c>
      <c r="T2339" s="10">
        <f t="shared" si="221"/>
        <v>41817</v>
      </c>
    </row>
    <row r="2340" spans="1:20" ht="42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41790</v>
      </c>
      <c r="T2340" s="10">
        <f t="shared" si="221"/>
        <v>41820</v>
      </c>
    </row>
    <row r="2341" spans="1:20" ht="42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42693</v>
      </c>
      <c r="T2341" s="10">
        <f t="shared" si="221"/>
        <v>42723</v>
      </c>
    </row>
    <row r="2342" spans="1:20" ht="42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42644</v>
      </c>
      <c r="T2342" s="10">
        <f t="shared" si="221"/>
        <v>42674</v>
      </c>
    </row>
    <row r="2343" spans="1:20" ht="42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42168</v>
      </c>
      <c r="T2343" s="10">
        <f t="shared" si="221"/>
        <v>42198</v>
      </c>
    </row>
    <row r="2344" spans="1:20" ht="42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41898</v>
      </c>
      <c r="T2344" s="10">
        <f t="shared" si="221"/>
        <v>41918</v>
      </c>
    </row>
    <row r="2345" spans="1:20" ht="42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42328</v>
      </c>
      <c r="T2345" s="10">
        <f t="shared" si="221"/>
        <v>42378</v>
      </c>
    </row>
    <row r="2346" spans="1:20" ht="42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42516</v>
      </c>
      <c r="T2346" s="10">
        <f t="shared" si="221"/>
        <v>42546</v>
      </c>
    </row>
    <row r="2347" spans="1:20" ht="42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</v>
      </c>
      <c r="T2347" s="10">
        <f t="shared" si="221"/>
        <v>42095</v>
      </c>
    </row>
    <row r="2348" spans="1:20" ht="42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42616</v>
      </c>
      <c r="T2348" s="10">
        <f t="shared" si="221"/>
        <v>42661</v>
      </c>
    </row>
    <row r="2349" spans="1:20" ht="42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42578</v>
      </c>
      <c r="T2349" s="10">
        <f t="shared" si="221"/>
        <v>42608</v>
      </c>
    </row>
    <row r="2350" spans="1:20" ht="42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42361</v>
      </c>
      <c r="T2350" s="10">
        <f t="shared" si="221"/>
        <v>42421</v>
      </c>
    </row>
    <row r="2351" spans="1:20" ht="42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42199</v>
      </c>
      <c r="T2351" s="10">
        <f t="shared" si="221"/>
        <v>42228</v>
      </c>
    </row>
    <row r="2352" spans="1:20" ht="42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42709</v>
      </c>
      <c r="T2352" s="10">
        <f t="shared" si="221"/>
        <v>42739</v>
      </c>
    </row>
    <row r="2353" spans="1:20" ht="28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</v>
      </c>
      <c r="T2353" s="10">
        <f t="shared" si="221"/>
        <v>42124</v>
      </c>
    </row>
    <row r="2354" spans="1:20" ht="42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42102</v>
      </c>
      <c r="T2354" s="10">
        <f t="shared" si="221"/>
        <v>42162</v>
      </c>
    </row>
    <row r="2355" spans="1:20" ht="42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42104</v>
      </c>
      <c r="T2355" s="10">
        <f t="shared" si="221"/>
        <v>42116</v>
      </c>
    </row>
    <row r="2356" spans="1:20" ht="42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41955</v>
      </c>
      <c r="T2356" s="10">
        <f t="shared" si="221"/>
        <v>42015</v>
      </c>
    </row>
    <row r="2357" spans="1:20" ht="42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42097</v>
      </c>
      <c r="T2357" s="10">
        <f t="shared" si="221"/>
        <v>42127</v>
      </c>
    </row>
    <row r="2358" spans="1:20" ht="28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42131</v>
      </c>
      <c r="T2358" s="10">
        <f t="shared" si="221"/>
        <v>42161</v>
      </c>
    </row>
    <row r="2359" spans="1:20" ht="28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42265</v>
      </c>
      <c r="T2359" s="10">
        <f t="shared" si="221"/>
        <v>42295</v>
      </c>
    </row>
    <row r="2360" spans="1:20" ht="42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41979</v>
      </c>
      <c r="T2360" s="10">
        <f t="shared" si="221"/>
        <v>42035</v>
      </c>
    </row>
    <row r="2361" spans="1:20" ht="42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42160</v>
      </c>
      <c r="T2361" s="10">
        <f t="shared" si="221"/>
        <v>42220</v>
      </c>
    </row>
    <row r="2362" spans="1:20" ht="42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42378</v>
      </c>
      <c r="T2362" s="10">
        <f t="shared" si="221"/>
        <v>42408</v>
      </c>
    </row>
    <row r="2363" spans="1:20" ht="42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42467</v>
      </c>
      <c r="T2363" s="10">
        <f t="shared" si="221"/>
        <v>42491</v>
      </c>
    </row>
    <row r="2364" spans="1:20" ht="42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41955</v>
      </c>
      <c r="T2364" s="10">
        <f t="shared" si="221"/>
        <v>41985</v>
      </c>
    </row>
    <row r="2365" spans="1:20" ht="42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</v>
      </c>
      <c r="T2365" s="10">
        <f t="shared" si="221"/>
        <v>42367</v>
      </c>
    </row>
    <row r="2366" spans="1:20" ht="28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42249</v>
      </c>
      <c r="T2366" s="10">
        <f t="shared" si="221"/>
        <v>42304</v>
      </c>
    </row>
    <row r="2367" spans="1:20" ht="42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42347</v>
      </c>
      <c r="T2367" s="10">
        <f t="shared" si="221"/>
        <v>42387</v>
      </c>
    </row>
    <row r="2368" spans="1:20" ht="42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42269</v>
      </c>
      <c r="T2368" s="10">
        <f t="shared" si="221"/>
        <v>42299</v>
      </c>
    </row>
    <row r="2369" spans="1:20" ht="42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42426</v>
      </c>
      <c r="T2369" s="10">
        <f t="shared" si="221"/>
        <v>42486</v>
      </c>
    </row>
    <row r="2370" spans="1:20" ht="42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42064</v>
      </c>
      <c r="T2370" s="10">
        <f t="shared" si="221"/>
        <v>42109</v>
      </c>
    </row>
    <row r="2371" spans="1:20" ht="42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s="6" t="e">
        <f t="shared" ref="P2371:P2434" si="223">ROUND(AVERAGE(E2371/L2371),2)</f>
        <v>#DIV/0!</v>
      </c>
      <c r="Q2371" t="str">
        <f t="shared" ref="Q2371:Q2434" si="224" xml:space="preserve"> LEFT(N2371,FIND("/",N2371)-1)</f>
        <v>technology</v>
      </c>
      <c r="R2371" t="str">
        <f t="shared" ref="R2371:R2434" si="225" xml:space="preserve"> RIGHT(N2371,LEN(N2371)-FIND("/",N2371))</f>
        <v>web</v>
      </c>
      <c r="S2371" s="10">
        <f t="shared" ref="S2371:S2434" si="226">ROUND((((J2371/60)/60)/24)+DATE(1970,1,1),0)</f>
        <v>42381</v>
      </c>
      <c r="T2371" s="10">
        <f t="shared" ref="T2371:T2434" si="227">ROUND((((I2371/60)/60)/24)+DATE(1970,1,1),0)</f>
        <v>42411</v>
      </c>
    </row>
    <row r="2372" spans="1:20" ht="42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</v>
      </c>
      <c r="T2372" s="10">
        <f t="shared" si="227"/>
        <v>41991</v>
      </c>
    </row>
    <row r="2373" spans="1:20" ht="42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42151</v>
      </c>
      <c r="T2373" s="10">
        <f t="shared" si="227"/>
        <v>42181</v>
      </c>
    </row>
    <row r="2374" spans="1:20" ht="42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</v>
      </c>
      <c r="T2374" s="10">
        <f t="shared" si="227"/>
        <v>42118</v>
      </c>
    </row>
    <row r="2375" spans="1:20" ht="28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42216</v>
      </c>
      <c r="T2375" s="10">
        <f t="shared" si="227"/>
        <v>42246</v>
      </c>
    </row>
    <row r="2376" spans="1:20" ht="42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42018</v>
      </c>
      <c r="T2376" s="10">
        <f t="shared" si="227"/>
        <v>42048</v>
      </c>
    </row>
    <row r="2377" spans="1:20" ht="42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42593</v>
      </c>
      <c r="T2377" s="10">
        <f t="shared" si="227"/>
        <v>42623</v>
      </c>
    </row>
    <row r="2378" spans="1:20" ht="42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42319</v>
      </c>
      <c r="T2378" s="10">
        <f t="shared" si="227"/>
        <v>42349</v>
      </c>
    </row>
    <row r="2379" spans="1:20" ht="42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42670</v>
      </c>
      <c r="T2379" s="10">
        <f t="shared" si="227"/>
        <v>42700</v>
      </c>
    </row>
    <row r="2380" spans="1:20" ht="28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</v>
      </c>
      <c r="T2380" s="10">
        <f t="shared" si="227"/>
        <v>42242</v>
      </c>
    </row>
    <row r="2381" spans="1:20" ht="28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</v>
      </c>
      <c r="T2381" s="10">
        <f t="shared" si="227"/>
        <v>42282</v>
      </c>
    </row>
    <row r="2382" spans="1:20" ht="42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42249</v>
      </c>
      <c r="T2382" s="10">
        <f t="shared" si="227"/>
        <v>42279</v>
      </c>
    </row>
    <row r="2383" spans="1:20" ht="42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42075</v>
      </c>
      <c r="T2383" s="10">
        <f t="shared" si="227"/>
        <v>42105</v>
      </c>
    </row>
    <row r="2384" spans="1:20" ht="57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</v>
      </c>
      <c r="T2384" s="10">
        <f t="shared" si="227"/>
        <v>42220</v>
      </c>
    </row>
    <row r="2385" spans="1:20" ht="42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</v>
      </c>
      <c r="T2385" s="10">
        <f t="shared" si="227"/>
        <v>42057</v>
      </c>
    </row>
    <row r="2386" spans="1:20" ht="42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</v>
      </c>
      <c r="T2386" s="10">
        <f t="shared" si="227"/>
        <v>41957</v>
      </c>
    </row>
    <row r="2387" spans="1:20" ht="42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42192</v>
      </c>
      <c r="T2387" s="10">
        <f t="shared" si="227"/>
        <v>42222</v>
      </c>
    </row>
    <row r="2388" spans="1:20" ht="42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41955</v>
      </c>
      <c r="T2388" s="10">
        <f t="shared" si="227"/>
        <v>42015</v>
      </c>
    </row>
    <row r="2389" spans="1:20" ht="42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42529</v>
      </c>
      <c r="T2389" s="10">
        <f t="shared" si="227"/>
        <v>42574</v>
      </c>
    </row>
    <row r="2390" spans="1:20" ht="42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41990</v>
      </c>
      <c r="T2390" s="10">
        <f t="shared" si="227"/>
        <v>42020</v>
      </c>
    </row>
    <row r="2391" spans="1:20" ht="57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42180</v>
      </c>
      <c r="T2391" s="10">
        <f t="shared" si="227"/>
        <v>42211</v>
      </c>
    </row>
    <row r="2392" spans="1:20" ht="42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</v>
      </c>
      <c r="T2392" s="10">
        <f t="shared" si="227"/>
        <v>42008</v>
      </c>
    </row>
    <row r="2393" spans="1:20" ht="28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42065</v>
      </c>
      <c r="T2393" s="10">
        <f t="shared" si="227"/>
        <v>42095</v>
      </c>
    </row>
    <row r="2394" spans="1:20" ht="42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</v>
      </c>
      <c r="T2394" s="10">
        <f t="shared" si="227"/>
        <v>42306</v>
      </c>
    </row>
    <row r="2395" spans="1:20" ht="42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42195</v>
      </c>
      <c r="T2395" s="10">
        <f t="shared" si="227"/>
        <v>42225</v>
      </c>
    </row>
    <row r="2396" spans="1:20" ht="42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</v>
      </c>
      <c r="T2396" s="10">
        <f t="shared" si="227"/>
        <v>42061</v>
      </c>
    </row>
    <row r="2397" spans="1:20" ht="42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</v>
      </c>
      <c r="T2397" s="10">
        <f t="shared" si="227"/>
        <v>42745</v>
      </c>
    </row>
    <row r="2398" spans="1:20" ht="42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42263</v>
      </c>
      <c r="T2398" s="10">
        <f t="shared" si="227"/>
        <v>42293</v>
      </c>
    </row>
    <row r="2399" spans="1:20" ht="42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41977</v>
      </c>
      <c r="T2399" s="10">
        <f t="shared" si="227"/>
        <v>42007</v>
      </c>
    </row>
    <row r="2400" spans="1:20" ht="42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42158</v>
      </c>
      <c r="T2400" s="10">
        <f t="shared" si="227"/>
        <v>42188</v>
      </c>
    </row>
    <row r="2401" spans="1:20" ht="42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41957</v>
      </c>
      <c r="T2401" s="10">
        <f t="shared" si="227"/>
        <v>41992</v>
      </c>
    </row>
    <row r="2402" spans="1:20" ht="42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</v>
      </c>
      <c r="T2402" s="10">
        <f t="shared" si="227"/>
        <v>42474</v>
      </c>
    </row>
    <row r="2403" spans="1:20" ht="42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42375</v>
      </c>
      <c r="T2403" s="10">
        <f t="shared" si="227"/>
        <v>42435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42108</v>
      </c>
      <c r="T2404" s="10">
        <f t="shared" si="227"/>
        <v>42138</v>
      </c>
    </row>
    <row r="2405" spans="1:20" ht="42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42400</v>
      </c>
      <c r="T2405" s="10">
        <f t="shared" si="227"/>
        <v>42460</v>
      </c>
    </row>
    <row r="2406" spans="1:20" ht="42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</v>
      </c>
      <c r="T2406" s="10">
        <f t="shared" si="227"/>
        <v>42372</v>
      </c>
    </row>
    <row r="2407" spans="1:20" ht="42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42596</v>
      </c>
      <c r="T2407" s="10">
        <f t="shared" si="227"/>
        <v>42617</v>
      </c>
    </row>
    <row r="2408" spans="1:20" ht="42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</v>
      </c>
      <c r="T2408" s="10">
        <f t="shared" si="227"/>
        <v>42023</v>
      </c>
    </row>
    <row r="2409" spans="1:20" ht="57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42083</v>
      </c>
      <c r="T2409" s="10">
        <f t="shared" si="227"/>
        <v>42105</v>
      </c>
    </row>
    <row r="2410" spans="1:20" ht="28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</v>
      </c>
      <c r="T2410" s="10">
        <f t="shared" si="227"/>
        <v>41949</v>
      </c>
    </row>
    <row r="2411" spans="1:20" ht="28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42205</v>
      </c>
      <c r="T2411" s="10">
        <f t="shared" si="227"/>
        <v>42235</v>
      </c>
    </row>
    <row r="2412" spans="1:20" ht="57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</v>
      </c>
      <c r="T2412" s="10">
        <f t="shared" si="227"/>
        <v>42254</v>
      </c>
    </row>
    <row r="2413" spans="1:20" ht="42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42212</v>
      </c>
      <c r="T2413" s="10">
        <f t="shared" si="227"/>
        <v>42242</v>
      </c>
    </row>
    <row r="2414" spans="1:20" ht="42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42656</v>
      </c>
      <c r="T2414" s="10">
        <f t="shared" si="227"/>
        <v>42701</v>
      </c>
    </row>
    <row r="2415" spans="1:20" ht="42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</v>
      </c>
      <c r="T2415" s="10">
        <f t="shared" si="227"/>
        <v>41791</v>
      </c>
    </row>
    <row r="2416" spans="1:20" ht="42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42199</v>
      </c>
      <c r="T2416" s="10">
        <f t="shared" si="227"/>
        <v>42238</v>
      </c>
    </row>
    <row r="2417" spans="1:20" ht="42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42537</v>
      </c>
      <c r="T2417" s="10">
        <f t="shared" si="227"/>
        <v>42567</v>
      </c>
    </row>
    <row r="2418" spans="1:20" ht="42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42020</v>
      </c>
      <c r="T2418" s="10">
        <f t="shared" si="227"/>
        <v>42078</v>
      </c>
    </row>
    <row r="2419" spans="1:20" ht="42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41832</v>
      </c>
      <c r="T2419" s="10">
        <f t="shared" si="227"/>
        <v>41862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42028</v>
      </c>
      <c r="T2420" s="10">
        <f t="shared" si="227"/>
        <v>42088</v>
      </c>
    </row>
    <row r="2421" spans="1:20" ht="42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41994</v>
      </c>
      <c r="T2421" s="10">
        <f t="shared" si="227"/>
        <v>42054</v>
      </c>
    </row>
    <row r="2422" spans="1:20" ht="42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</v>
      </c>
      <c r="T2422" s="10">
        <f t="shared" si="227"/>
        <v>41953</v>
      </c>
    </row>
    <row r="2423" spans="1:20" ht="28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42027</v>
      </c>
      <c r="T2423" s="10">
        <f t="shared" si="227"/>
        <v>42057</v>
      </c>
    </row>
    <row r="2424" spans="1:20" ht="28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42045</v>
      </c>
      <c r="T2424" s="10">
        <f t="shared" si="227"/>
        <v>42075</v>
      </c>
    </row>
    <row r="2425" spans="1:20" ht="42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41975</v>
      </c>
      <c r="T2425" s="10">
        <f t="shared" si="227"/>
        <v>42005</v>
      </c>
    </row>
    <row r="2426" spans="1:20" ht="28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41910</v>
      </c>
      <c r="T2426" s="10">
        <f t="shared" si="227"/>
        <v>41940</v>
      </c>
    </row>
    <row r="2427" spans="1:20" ht="42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42503</v>
      </c>
      <c r="T2427" s="10">
        <f t="shared" si="227"/>
        <v>42518</v>
      </c>
    </row>
    <row r="2428" spans="1:20" ht="42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</v>
      </c>
      <c r="T2428" s="10">
        <f t="shared" si="227"/>
        <v>42224</v>
      </c>
    </row>
    <row r="2429" spans="1:20" ht="28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</v>
      </c>
      <c r="T2429" s="10">
        <f t="shared" si="227"/>
        <v>42452</v>
      </c>
    </row>
    <row r="2430" spans="1:20" ht="28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42046</v>
      </c>
      <c r="T2430" s="10">
        <f t="shared" si="227"/>
        <v>42076</v>
      </c>
    </row>
    <row r="2431" spans="1:20" ht="42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42735</v>
      </c>
      <c r="T2431" s="10">
        <f t="shared" si="227"/>
        <v>42772</v>
      </c>
    </row>
    <row r="2432" spans="1:20" ht="42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</v>
      </c>
      <c r="T2432" s="10">
        <f t="shared" si="227"/>
        <v>42412</v>
      </c>
    </row>
    <row r="2433" spans="1:20" ht="28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</v>
      </c>
      <c r="T2433" s="10">
        <f t="shared" si="227"/>
        <v>42549</v>
      </c>
    </row>
    <row r="2434" spans="1:20" ht="42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</v>
      </c>
      <c r="T2434" s="10">
        <f t="shared" si="227"/>
        <v>42071</v>
      </c>
    </row>
    <row r="2435" spans="1:20" ht="42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s="6" t="e">
        <f t="shared" ref="P2435:P2498" si="229">ROUND(AVERAGE(E2435/L2435),2)</f>
        <v>#DIV/0!</v>
      </c>
      <c r="Q2435" t="str">
        <f t="shared" ref="Q2435:Q2498" si="230" xml:space="preserve"> LEFT(N2435,FIND("/",N2435)-1)</f>
        <v>food</v>
      </c>
      <c r="R2435" t="str">
        <f t="shared" ref="R2435:R2498" si="231" xml:space="preserve"> RIGHT(N2435,LEN(N2435)-FIND("/",N2435))</f>
        <v>food trucks</v>
      </c>
      <c r="S2435" s="10">
        <f t="shared" ref="S2435:S2498" si="232">ROUND((((J2435/60)/60)/24)+DATE(1970,1,1),0)</f>
        <v>42398</v>
      </c>
      <c r="T2435" s="10">
        <f t="shared" ref="T2435:T2498" si="233">ROUND((((I2435/60)/60)/24)+DATE(1970,1,1),0)</f>
        <v>42428</v>
      </c>
    </row>
    <row r="2436" spans="1:20" ht="42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</v>
      </c>
      <c r="T2436" s="10">
        <f t="shared" si="233"/>
        <v>42220</v>
      </c>
    </row>
    <row r="2437" spans="1:20" ht="42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</v>
      </c>
      <c r="T2437" s="10">
        <f t="shared" si="233"/>
        <v>42282</v>
      </c>
    </row>
    <row r="2438" spans="1:20" ht="42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42339</v>
      </c>
      <c r="T2438" s="10">
        <f t="shared" si="233"/>
        <v>42399</v>
      </c>
    </row>
    <row r="2439" spans="1:20" ht="42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42032</v>
      </c>
      <c r="T2439" s="10">
        <f t="shared" si="233"/>
        <v>42081</v>
      </c>
    </row>
    <row r="2440" spans="1:20" ht="42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42286</v>
      </c>
      <c r="T2440" s="10">
        <f t="shared" si="233"/>
        <v>42346</v>
      </c>
    </row>
    <row r="2441" spans="1:20" ht="42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42266</v>
      </c>
      <c r="T2441" s="10">
        <f t="shared" si="233"/>
        <v>42296</v>
      </c>
    </row>
    <row r="2442" spans="1:20" ht="28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42384</v>
      </c>
      <c r="T2442" s="10">
        <f t="shared" si="233"/>
        <v>42414</v>
      </c>
    </row>
    <row r="2443" spans="1:20" ht="28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</v>
      </c>
      <c r="T2443" s="10">
        <f t="shared" si="233"/>
        <v>42208</v>
      </c>
    </row>
    <row r="2444" spans="1:20" ht="28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42053</v>
      </c>
      <c r="T2444" s="10">
        <f t="shared" si="233"/>
        <v>42083</v>
      </c>
    </row>
    <row r="2445" spans="1:20" ht="42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41837</v>
      </c>
      <c r="T2445" s="10">
        <f t="shared" si="233"/>
        <v>41867</v>
      </c>
    </row>
    <row r="2446" spans="1:20" ht="42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42486</v>
      </c>
      <c r="T2446" s="10">
        <f t="shared" si="233"/>
        <v>42516</v>
      </c>
    </row>
    <row r="2447" spans="1:20" ht="57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</v>
      </c>
      <c r="T2447" s="10">
        <f t="shared" si="233"/>
        <v>42273</v>
      </c>
    </row>
    <row r="2448" spans="1:20" ht="42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42671</v>
      </c>
      <c r="T2448" s="10">
        <f t="shared" si="233"/>
        <v>42701</v>
      </c>
    </row>
    <row r="2449" spans="1:20" ht="42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</v>
      </c>
      <c r="T2449" s="10">
        <f t="shared" si="233"/>
        <v>42686</v>
      </c>
    </row>
    <row r="2450" spans="1:20" ht="42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</v>
      </c>
      <c r="T2450" s="10">
        <f t="shared" si="233"/>
        <v>42613</v>
      </c>
    </row>
    <row r="2451" spans="1:20" ht="42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</v>
      </c>
      <c r="T2451" s="10">
        <f t="shared" si="233"/>
        <v>41973</v>
      </c>
    </row>
    <row r="2452" spans="1:20" ht="42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</v>
      </c>
      <c r="T2452" s="10">
        <f t="shared" si="233"/>
        <v>41940</v>
      </c>
    </row>
    <row r="2453" spans="1:20" ht="42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42780</v>
      </c>
      <c r="T2453" s="10">
        <f t="shared" si="233"/>
        <v>42800</v>
      </c>
    </row>
    <row r="2454" spans="1:20" ht="42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42339</v>
      </c>
      <c r="T2454" s="10">
        <f t="shared" si="233"/>
        <v>42368</v>
      </c>
    </row>
    <row r="2455" spans="1:20" ht="42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42739</v>
      </c>
      <c r="T2455" s="10">
        <f t="shared" si="233"/>
        <v>42769</v>
      </c>
    </row>
    <row r="2456" spans="1:20" ht="42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</v>
      </c>
      <c r="T2456" s="10">
        <f t="shared" si="233"/>
        <v>42805</v>
      </c>
    </row>
    <row r="2457" spans="1:20" ht="42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42453</v>
      </c>
      <c r="T2457" s="10">
        <f t="shared" si="233"/>
        <v>42481</v>
      </c>
    </row>
    <row r="2458" spans="1:20" ht="42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42762</v>
      </c>
      <c r="T2458" s="10">
        <f t="shared" si="233"/>
        <v>42792</v>
      </c>
    </row>
    <row r="2459" spans="1:20" ht="42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42424</v>
      </c>
      <c r="T2459" s="10">
        <f t="shared" si="233"/>
        <v>42454</v>
      </c>
    </row>
    <row r="2460" spans="1:20" ht="42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42496</v>
      </c>
      <c r="T2460" s="10">
        <f t="shared" si="233"/>
        <v>42531</v>
      </c>
    </row>
    <row r="2461" spans="1:20" ht="42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42408</v>
      </c>
      <c r="T2461" s="10">
        <f t="shared" si="233"/>
        <v>42453</v>
      </c>
    </row>
    <row r="2462" spans="1:20" ht="42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</v>
      </c>
      <c r="T2462" s="10">
        <f t="shared" si="233"/>
        <v>42738</v>
      </c>
    </row>
    <row r="2463" spans="1:20" ht="42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</v>
      </c>
      <c r="T2463" s="10">
        <f t="shared" si="233"/>
        <v>40817</v>
      </c>
    </row>
    <row r="2464" spans="1:20" ht="42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</v>
      </c>
      <c r="T2464" s="10">
        <f t="shared" si="233"/>
        <v>41109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</v>
      </c>
      <c r="T2465" s="10">
        <f t="shared" si="233"/>
        <v>41381</v>
      </c>
    </row>
    <row r="2466" spans="1:20" ht="42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42249</v>
      </c>
      <c r="T2466" s="10">
        <f t="shared" si="233"/>
        <v>42278</v>
      </c>
    </row>
    <row r="2467" spans="1:20" ht="28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41146</v>
      </c>
      <c r="T2467" s="10">
        <f t="shared" si="233"/>
        <v>41176</v>
      </c>
    </row>
    <row r="2468" spans="1:20" ht="42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</v>
      </c>
      <c r="T2468" s="10">
        <f t="shared" si="233"/>
        <v>41403</v>
      </c>
    </row>
    <row r="2469" spans="1:20" ht="42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41026</v>
      </c>
      <c r="T2469" s="10">
        <f t="shared" si="233"/>
        <v>41040</v>
      </c>
    </row>
    <row r="2470" spans="1:20" ht="28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</v>
      </c>
      <c r="T2470" s="10">
        <f t="shared" si="233"/>
        <v>41210</v>
      </c>
    </row>
    <row r="2471" spans="1:20" ht="42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</v>
      </c>
      <c r="T2471" s="10">
        <f t="shared" si="233"/>
        <v>40582</v>
      </c>
    </row>
    <row r="2472" spans="1:20" ht="42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</v>
      </c>
      <c r="T2472" s="10">
        <f t="shared" si="233"/>
        <v>41053</v>
      </c>
    </row>
    <row r="2473" spans="1:20" ht="42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40894</v>
      </c>
      <c r="T2473" s="10">
        <f t="shared" si="233"/>
        <v>40934</v>
      </c>
    </row>
    <row r="2474" spans="1:20" ht="57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</v>
      </c>
      <c r="T2474" s="10">
        <f t="shared" si="233"/>
        <v>40425</v>
      </c>
    </row>
    <row r="2475" spans="1:20" ht="42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41194</v>
      </c>
      <c r="T2475" s="10">
        <f t="shared" si="233"/>
        <v>41224</v>
      </c>
    </row>
    <row r="2476" spans="1:20" ht="57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</v>
      </c>
      <c r="T2476" s="10">
        <f t="shared" si="233"/>
        <v>40462</v>
      </c>
    </row>
    <row r="2477" spans="1:20" ht="28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</v>
      </c>
      <c r="T2477" s="10">
        <f t="shared" si="233"/>
        <v>40370</v>
      </c>
    </row>
    <row r="2478" spans="1:20" ht="42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</v>
      </c>
      <c r="T2478" s="10">
        <f t="shared" si="233"/>
        <v>41946</v>
      </c>
    </row>
    <row r="2479" spans="1:20" ht="28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41089</v>
      </c>
      <c r="T2479" s="10">
        <f t="shared" si="233"/>
        <v>41134</v>
      </c>
    </row>
    <row r="2480" spans="1:20" ht="42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41258</v>
      </c>
      <c r="T2480" s="10">
        <f t="shared" si="233"/>
        <v>41288</v>
      </c>
    </row>
    <row r="2481" spans="1:20" ht="28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41108</v>
      </c>
      <c r="T2481" s="10">
        <f t="shared" si="233"/>
        <v>41118</v>
      </c>
    </row>
    <row r="2482" spans="1:20" ht="42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42228</v>
      </c>
      <c r="T2482" s="10">
        <f t="shared" si="233"/>
        <v>42288</v>
      </c>
    </row>
    <row r="2483" spans="1:20" ht="42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41000</v>
      </c>
      <c r="T2483" s="10">
        <f t="shared" si="233"/>
        <v>41030</v>
      </c>
    </row>
    <row r="2484" spans="1:20" ht="42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40712</v>
      </c>
      <c r="T2484" s="10">
        <f t="shared" si="233"/>
        <v>40757</v>
      </c>
    </row>
    <row r="2485" spans="1:20" ht="28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40971</v>
      </c>
      <c r="T2485" s="10">
        <f t="shared" si="233"/>
        <v>41031</v>
      </c>
    </row>
    <row r="2486" spans="1:20" ht="42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40772</v>
      </c>
      <c r="T2486" s="10">
        <f t="shared" si="233"/>
        <v>40802</v>
      </c>
    </row>
    <row r="2487" spans="1:20" ht="42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40794</v>
      </c>
      <c r="T2487" s="10">
        <f t="shared" si="233"/>
        <v>40829</v>
      </c>
    </row>
    <row r="2488" spans="1:20" ht="42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40992</v>
      </c>
      <c r="T2488" s="10">
        <f t="shared" si="233"/>
        <v>41022</v>
      </c>
    </row>
    <row r="2489" spans="1:20" ht="42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</v>
      </c>
      <c r="T2489" s="10">
        <f t="shared" si="233"/>
        <v>41056</v>
      </c>
    </row>
    <row r="2490" spans="1:20" ht="42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40834</v>
      </c>
      <c r="T2490" s="10">
        <f t="shared" si="233"/>
        <v>40864</v>
      </c>
    </row>
    <row r="2491" spans="1:20" ht="42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41374</v>
      </c>
      <c r="T2491" s="10">
        <f t="shared" si="233"/>
        <v>41404</v>
      </c>
    </row>
    <row r="2492" spans="1:20" ht="42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</v>
      </c>
      <c r="T2492" s="10">
        <f t="shared" si="233"/>
        <v>41083</v>
      </c>
    </row>
    <row r="2493" spans="1:20" ht="42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40543</v>
      </c>
      <c r="T2493" s="10">
        <f t="shared" si="233"/>
        <v>40559</v>
      </c>
    </row>
    <row r="2494" spans="1:20" ht="28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41025</v>
      </c>
      <c r="T2494" s="10">
        <f t="shared" si="233"/>
        <v>41076</v>
      </c>
    </row>
    <row r="2495" spans="1:20" ht="42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</v>
      </c>
      <c r="T2495" s="10">
        <f t="shared" si="233"/>
        <v>41393</v>
      </c>
    </row>
    <row r="2496" spans="1:20" ht="42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41023</v>
      </c>
      <c r="T2496" s="10">
        <f t="shared" si="233"/>
        <v>41053</v>
      </c>
    </row>
    <row r="2497" spans="1:20" ht="42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41037</v>
      </c>
      <c r="T2497" s="10">
        <f t="shared" si="233"/>
        <v>41067</v>
      </c>
    </row>
    <row r="2498" spans="1:20" ht="28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41328</v>
      </c>
      <c r="T2498" s="10">
        <f t="shared" si="233"/>
        <v>41363</v>
      </c>
    </row>
    <row r="2499" spans="1:20" ht="42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 s="6">
        <f t="shared" ref="P2499:P2562" si="235">ROUND(AVERAGE(E2499/L2499),2)</f>
        <v>80.55</v>
      </c>
      <c r="Q2499" t="str">
        <f t="shared" ref="Q2499:Q2562" si="236" xml:space="preserve"> LEFT(N2499,FIND("/",N2499)-1)</f>
        <v>music</v>
      </c>
      <c r="R2499" t="str">
        <f t="shared" ref="R2499:R2562" si="237" xml:space="preserve"> RIGHT(N2499,LEN(N2499)-FIND("/",N2499))</f>
        <v>indie rock</v>
      </c>
      <c r="S2499" s="10">
        <f t="shared" ref="S2499:S2562" si="238">ROUND((((J2499/60)/60)/24)+DATE(1970,1,1),0)</f>
        <v>40731</v>
      </c>
      <c r="T2499" s="10">
        <f t="shared" ref="T2499:T2562" si="239">ROUND((((I2499/60)/60)/24)+DATE(1970,1,1),0)</f>
        <v>40761</v>
      </c>
    </row>
    <row r="2500" spans="1:20" ht="42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42018</v>
      </c>
      <c r="T2500" s="10">
        <f t="shared" si="239"/>
        <v>42032</v>
      </c>
    </row>
    <row r="2501" spans="1:20" ht="42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41227</v>
      </c>
      <c r="T2501" s="10">
        <f t="shared" si="239"/>
        <v>41275</v>
      </c>
    </row>
    <row r="2502" spans="1:20" ht="42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41054</v>
      </c>
      <c r="T2502" s="10">
        <f t="shared" si="239"/>
        <v>41084</v>
      </c>
    </row>
    <row r="2503" spans="1:20" ht="42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42245</v>
      </c>
      <c r="T2503" s="10">
        <f t="shared" si="239"/>
        <v>42275</v>
      </c>
    </row>
    <row r="2504" spans="1:20" ht="42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41859</v>
      </c>
      <c r="T2504" s="10">
        <f t="shared" si="239"/>
        <v>41904</v>
      </c>
    </row>
    <row r="2505" spans="1:20" ht="42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42499</v>
      </c>
      <c r="T2505" s="10">
        <f t="shared" si="239"/>
        <v>42529</v>
      </c>
    </row>
    <row r="2506" spans="1:20" ht="28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</v>
      </c>
      <c r="T2506" s="10">
        <f t="shared" si="239"/>
        <v>41958</v>
      </c>
    </row>
    <row r="2507" spans="1:20" ht="57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</v>
      </c>
      <c r="T2507" s="10">
        <f t="shared" si="239"/>
        <v>42077</v>
      </c>
    </row>
    <row r="2508" spans="1:20" ht="42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</v>
      </c>
      <c r="T2508" s="10">
        <f t="shared" si="239"/>
        <v>42281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</v>
      </c>
      <c r="T2509" s="10">
        <f t="shared" si="239"/>
        <v>42135</v>
      </c>
    </row>
    <row r="2510" spans="1:20" ht="42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41836</v>
      </c>
      <c r="T2510" s="10">
        <f t="shared" si="239"/>
        <v>41866</v>
      </c>
    </row>
    <row r="2511" spans="1:20" ht="42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42059</v>
      </c>
      <c r="T2511" s="10">
        <f t="shared" si="239"/>
        <v>42115</v>
      </c>
    </row>
    <row r="2512" spans="1:20" ht="42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42079</v>
      </c>
      <c r="T2512" s="10">
        <f t="shared" si="239"/>
        <v>42139</v>
      </c>
    </row>
    <row r="2513" spans="1:20" ht="42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</v>
      </c>
      <c r="T2513" s="10">
        <f t="shared" si="239"/>
        <v>42401</v>
      </c>
    </row>
    <row r="2514" spans="1:20" ht="42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41972</v>
      </c>
      <c r="T2514" s="10">
        <f t="shared" si="239"/>
        <v>41987</v>
      </c>
    </row>
    <row r="2515" spans="1:20" ht="42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</v>
      </c>
      <c r="T2515" s="10">
        <f t="shared" si="239"/>
        <v>42792</v>
      </c>
    </row>
    <row r="2516" spans="1:20" ht="42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</v>
      </c>
      <c r="T2516" s="10">
        <f t="shared" si="239"/>
        <v>41871</v>
      </c>
    </row>
    <row r="2517" spans="1:20" ht="42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42028</v>
      </c>
      <c r="T2517" s="10">
        <f t="shared" si="239"/>
        <v>42058</v>
      </c>
    </row>
    <row r="2518" spans="1:20" ht="42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41943</v>
      </c>
      <c r="T2518" s="10">
        <f t="shared" si="239"/>
        <v>41973</v>
      </c>
    </row>
    <row r="2519" spans="1:20" ht="42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42053</v>
      </c>
      <c r="T2519" s="10">
        <f t="shared" si="239"/>
        <v>42083</v>
      </c>
    </row>
    <row r="2520" spans="1:20" ht="42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41927</v>
      </c>
      <c r="T2520" s="10">
        <f t="shared" si="239"/>
        <v>41957</v>
      </c>
    </row>
    <row r="2521" spans="1:20" ht="28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</v>
      </c>
      <c r="T2521" s="10">
        <f t="shared" si="239"/>
        <v>41839</v>
      </c>
    </row>
    <row r="2522" spans="1:20" ht="42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42613</v>
      </c>
      <c r="T2522" s="10">
        <f t="shared" si="239"/>
        <v>42659</v>
      </c>
    </row>
    <row r="2523" spans="1:20" ht="57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42270</v>
      </c>
      <c r="T2523" s="10">
        <f t="shared" si="239"/>
        <v>42291</v>
      </c>
    </row>
    <row r="2524" spans="1:20" ht="42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42461</v>
      </c>
      <c r="T2524" s="10">
        <f t="shared" si="239"/>
        <v>42483</v>
      </c>
    </row>
    <row r="2525" spans="1:20" ht="42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41931</v>
      </c>
      <c r="T2525" s="10">
        <f t="shared" si="239"/>
        <v>41961</v>
      </c>
    </row>
    <row r="2526" spans="1:20" ht="28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41962</v>
      </c>
      <c r="T2526" s="10">
        <f t="shared" si="239"/>
        <v>41994</v>
      </c>
    </row>
    <row r="2527" spans="1:20" ht="42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41059</v>
      </c>
      <c r="T2527" s="10">
        <f t="shared" si="239"/>
        <v>41089</v>
      </c>
    </row>
    <row r="2528" spans="1:20" ht="42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</v>
      </c>
      <c r="T2528" s="10">
        <f t="shared" si="239"/>
        <v>41981</v>
      </c>
    </row>
    <row r="2529" spans="1:20" ht="42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41547</v>
      </c>
      <c r="T2529" s="10">
        <f t="shared" si="239"/>
        <v>41565</v>
      </c>
    </row>
    <row r="2530" spans="1:20" ht="42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42218</v>
      </c>
      <c r="T2530" s="10">
        <f t="shared" si="239"/>
        <v>42236</v>
      </c>
    </row>
    <row r="2531" spans="1:20" ht="28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</v>
      </c>
      <c r="T2531" s="10">
        <f t="shared" si="239"/>
        <v>40993</v>
      </c>
    </row>
    <row r="2532" spans="1:20" ht="42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42082</v>
      </c>
      <c r="T2532" s="10">
        <f t="shared" si="239"/>
        <v>42114</v>
      </c>
    </row>
    <row r="2533" spans="1:20" ht="42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42209</v>
      </c>
      <c r="T2533" s="10">
        <f t="shared" si="239"/>
        <v>42231</v>
      </c>
    </row>
    <row r="2534" spans="1:20" ht="42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41108</v>
      </c>
      <c r="T2534" s="10">
        <f t="shared" si="239"/>
        <v>41138</v>
      </c>
    </row>
    <row r="2535" spans="1:20" ht="42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41305</v>
      </c>
      <c r="T2535" s="10">
        <f t="shared" si="239"/>
        <v>41335</v>
      </c>
    </row>
    <row r="2536" spans="1:20" ht="57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40128</v>
      </c>
      <c r="T2536" s="10">
        <f t="shared" si="239"/>
        <v>40179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41944</v>
      </c>
      <c r="T2537" s="10">
        <f t="shared" si="239"/>
        <v>41975</v>
      </c>
    </row>
    <row r="2538" spans="1:20" ht="42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</v>
      </c>
      <c r="T2538" s="10">
        <f t="shared" si="239"/>
        <v>41485</v>
      </c>
    </row>
    <row r="2539" spans="1:20" ht="42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40697</v>
      </c>
      <c r="T2539" s="10">
        <f t="shared" si="239"/>
        <v>40757</v>
      </c>
    </row>
    <row r="2540" spans="1:20" ht="28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41299</v>
      </c>
      <c r="T2540" s="10">
        <f t="shared" si="239"/>
        <v>41329</v>
      </c>
    </row>
    <row r="2541" spans="1:20" ht="42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41978</v>
      </c>
      <c r="T2541" s="10">
        <f t="shared" si="239"/>
        <v>42038</v>
      </c>
    </row>
    <row r="2542" spans="1:20" ht="42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40786</v>
      </c>
      <c r="T2542" s="10">
        <f t="shared" si="239"/>
        <v>40846</v>
      </c>
    </row>
    <row r="2543" spans="1:20" ht="57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</v>
      </c>
      <c r="T2543" s="10">
        <f t="shared" si="239"/>
        <v>41543</v>
      </c>
    </row>
    <row r="2544" spans="1:20" ht="42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</v>
      </c>
      <c r="T2544" s="10">
        <f t="shared" si="239"/>
        <v>41548</v>
      </c>
    </row>
    <row r="2545" spans="1:20" ht="42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</v>
      </c>
      <c r="T2545" s="10">
        <f t="shared" si="239"/>
        <v>40545</v>
      </c>
    </row>
    <row r="2546" spans="1:20" ht="42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41069</v>
      </c>
      <c r="T2546" s="10">
        <f t="shared" si="239"/>
        <v>41099</v>
      </c>
    </row>
    <row r="2547" spans="1:20" ht="42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</v>
      </c>
      <c r="T2547" s="10">
        <f t="shared" si="239"/>
        <v>42062</v>
      </c>
    </row>
    <row r="2548" spans="1:20" ht="42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41525</v>
      </c>
      <c r="T2548" s="10">
        <f t="shared" si="239"/>
        <v>41552</v>
      </c>
    </row>
    <row r="2549" spans="1:20" ht="42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40974</v>
      </c>
      <c r="T2549" s="10">
        <f t="shared" si="239"/>
        <v>41004</v>
      </c>
    </row>
    <row r="2550" spans="1:20" ht="42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42619</v>
      </c>
      <c r="T2550" s="10">
        <f t="shared" si="239"/>
        <v>42643</v>
      </c>
    </row>
    <row r="2551" spans="1:20" ht="42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41391</v>
      </c>
      <c r="T2551" s="10">
        <f t="shared" si="239"/>
        <v>41426</v>
      </c>
    </row>
    <row r="2552" spans="1:20" ht="57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42229</v>
      </c>
      <c r="T2552" s="10">
        <f t="shared" si="239"/>
        <v>42285</v>
      </c>
    </row>
    <row r="2553" spans="1:20" ht="42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</v>
      </c>
      <c r="T2553" s="10">
        <f t="shared" si="239"/>
        <v>40990</v>
      </c>
    </row>
    <row r="2554" spans="1:20" ht="42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42770</v>
      </c>
      <c r="T2554" s="10">
        <f t="shared" si="239"/>
        <v>42800</v>
      </c>
    </row>
    <row r="2555" spans="1:20" ht="42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</v>
      </c>
      <c r="T2555" s="10">
        <f t="shared" si="239"/>
        <v>41173</v>
      </c>
    </row>
    <row r="2556" spans="1:20" ht="42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</v>
      </c>
      <c r="T2556" s="10">
        <f t="shared" si="239"/>
        <v>42156</v>
      </c>
    </row>
    <row r="2557" spans="1:20" ht="42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41027</v>
      </c>
      <c r="T2557" s="10">
        <f t="shared" si="239"/>
        <v>41058</v>
      </c>
    </row>
    <row r="2558" spans="1:20" ht="42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41223</v>
      </c>
      <c r="T2558" s="10">
        <f t="shared" si="239"/>
        <v>41268</v>
      </c>
    </row>
    <row r="2559" spans="1:20" ht="28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41745</v>
      </c>
      <c r="T2559" s="10">
        <f t="shared" si="239"/>
        <v>41775</v>
      </c>
    </row>
    <row r="2560" spans="1:20" ht="28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42094</v>
      </c>
      <c r="T2560" s="10">
        <f t="shared" si="239"/>
        <v>42126</v>
      </c>
    </row>
    <row r="2561" spans="1:20" ht="42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40830</v>
      </c>
      <c r="T2561" s="10">
        <f t="shared" si="239"/>
        <v>40863</v>
      </c>
    </row>
    <row r="2562" spans="1:20" ht="42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42040</v>
      </c>
      <c r="T2562" s="10">
        <f t="shared" si="239"/>
        <v>42070</v>
      </c>
    </row>
    <row r="2563" spans="1:20" ht="42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s="6" t="e">
        <f t="shared" ref="P2563:P2626" si="241">ROUND(AVERAGE(E2563/L2563),2)</f>
        <v>#DIV/0!</v>
      </c>
      <c r="Q2563" t="str">
        <f t="shared" ref="Q2563:Q2626" si="242" xml:space="preserve"> LEFT(N2563,FIND("/",N2563)-1)</f>
        <v>food</v>
      </c>
      <c r="R2563" t="str">
        <f t="shared" ref="R2563:R2626" si="243" xml:space="preserve"> RIGHT(N2563,LEN(N2563)-FIND("/",N2563))</f>
        <v>food trucks</v>
      </c>
      <c r="S2563" s="10">
        <f t="shared" ref="S2563:S2626" si="244">ROUND((((J2563/60)/60)/24)+DATE(1970,1,1),0)</f>
        <v>42261</v>
      </c>
      <c r="T2563" s="10">
        <f t="shared" ref="T2563:T2626" si="245">ROUND((((I2563/60)/60)/24)+DATE(1970,1,1),0)</f>
        <v>42291</v>
      </c>
    </row>
    <row r="2564" spans="1:20" ht="57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42595</v>
      </c>
      <c r="T2564" s="10">
        <f t="shared" si="245"/>
        <v>42655</v>
      </c>
    </row>
    <row r="2565" spans="1:20" ht="28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</v>
      </c>
      <c r="T2565" s="10">
        <f t="shared" si="245"/>
        <v>42215</v>
      </c>
    </row>
    <row r="2566" spans="1:20" ht="42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</v>
      </c>
      <c r="T2566" s="10">
        <f t="shared" si="245"/>
        <v>41852</v>
      </c>
    </row>
    <row r="2567" spans="1:20" ht="42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42441</v>
      </c>
      <c r="T2567" s="10">
        <f t="shared" si="245"/>
        <v>42500</v>
      </c>
    </row>
    <row r="2568" spans="1:20" ht="42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41843</v>
      </c>
      <c r="T2568" s="10">
        <f t="shared" si="245"/>
        <v>41873</v>
      </c>
    </row>
    <row r="2569" spans="1:20" ht="42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42088</v>
      </c>
      <c r="T2569" s="10">
        <f t="shared" si="245"/>
        <v>42118</v>
      </c>
    </row>
    <row r="2570" spans="1:20" ht="42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42585</v>
      </c>
      <c r="T2570" s="10">
        <f t="shared" si="245"/>
        <v>42615</v>
      </c>
    </row>
    <row r="2571" spans="1:20" ht="42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</v>
      </c>
      <c r="T2571" s="10">
        <f t="shared" si="245"/>
        <v>42264</v>
      </c>
    </row>
    <row r="2572" spans="1:20" ht="42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42745</v>
      </c>
      <c r="T2572" s="10">
        <f t="shared" si="245"/>
        <v>42775</v>
      </c>
    </row>
    <row r="2573" spans="1:20" ht="42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</v>
      </c>
      <c r="T2573" s="10">
        <f t="shared" si="245"/>
        <v>42509</v>
      </c>
    </row>
    <row r="2574" spans="1:20" ht="42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</v>
      </c>
      <c r="T2574" s="10">
        <f t="shared" si="245"/>
        <v>42107</v>
      </c>
    </row>
    <row r="2575" spans="1:20" ht="42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41830</v>
      </c>
      <c r="T2575" s="10">
        <f t="shared" si="245"/>
        <v>41875</v>
      </c>
    </row>
    <row r="2576" spans="1:20" ht="42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42488</v>
      </c>
      <c r="T2576" s="10">
        <f t="shared" si="245"/>
        <v>42509</v>
      </c>
    </row>
    <row r="2577" spans="1:20" ht="42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</v>
      </c>
      <c r="T2577" s="10">
        <f t="shared" si="245"/>
        <v>42016</v>
      </c>
    </row>
    <row r="2578" spans="1:20" ht="28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</v>
      </c>
      <c r="T2578" s="10">
        <f t="shared" si="245"/>
        <v>42105</v>
      </c>
    </row>
    <row r="2579" spans="1:20" ht="42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41831</v>
      </c>
      <c r="T2579" s="10">
        <f t="shared" si="245"/>
        <v>41856</v>
      </c>
    </row>
    <row r="2580" spans="1:20" ht="42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</v>
      </c>
      <c r="T2580" s="10">
        <f t="shared" si="245"/>
        <v>42287</v>
      </c>
    </row>
    <row r="2581" spans="1:20" ht="42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41838</v>
      </c>
      <c r="T2581" s="10">
        <f t="shared" si="245"/>
        <v>41898</v>
      </c>
    </row>
    <row r="2582" spans="1:20" ht="42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</v>
      </c>
      <c r="T2582" s="10">
        <f t="shared" si="245"/>
        <v>42140</v>
      </c>
    </row>
    <row r="2583" spans="1:20" ht="42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42295</v>
      </c>
      <c r="T2583" s="10">
        <f t="shared" si="245"/>
        <v>42325</v>
      </c>
    </row>
    <row r="2584" spans="1:20" ht="28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42643</v>
      </c>
      <c r="T2584" s="10">
        <f t="shared" si="245"/>
        <v>42673</v>
      </c>
    </row>
    <row r="2585" spans="1:20" ht="42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42020</v>
      </c>
      <c r="T2585" s="10">
        <f t="shared" si="245"/>
        <v>42080</v>
      </c>
    </row>
    <row r="2586" spans="1:20" ht="28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</v>
      </c>
      <c r="T2586" s="10">
        <f t="shared" si="245"/>
        <v>42170</v>
      </c>
    </row>
    <row r="2587" spans="1:20" ht="42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41796</v>
      </c>
      <c r="T2587" s="10">
        <f t="shared" si="245"/>
        <v>41826</v>
      </c>
    </row>
    <row r="2588" spans="1:20" ht="28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</v>
      </c>
      <c r="T2588" s="10">
        <f t="shared" si="245"/>
        <v>42363</v>
      </c>
    </row>
    <row r="2589" spans="1:20" ht="42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42339</v>
      </c>
      <c r="T2589" s="10">
        <f t="shared" si="245"/>
        <v>42369</v>
      </c>
    </row>
    <row r="2590" spans="1:20" ht="42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42043</v>
      </c>
      <c r="T2590" s="10">
        <f t="shared" si="245"/>
        <v>42095</v>
      </c>
    </row>
    <row r="2591" spans="1:20" ht="42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42423</v>
      </c>
      <c r="T2591" s="10">
        <f t="shared" si="245"/>
        <v>42452</v>
      </c>
    </row>
    <row r="2592" spans="1:20" ht="42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42389</v>
      </c>
      <c r="T2592" s="10">
        <f t="shared" si="245"/>
        <v>42396</v>
      </c>
    </row>
    <row r="2593" spans="1:20" ht="42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42383</v>
      </c>
      <c r="T2593" s="10">
        <f t="shared" si="245"/>
        <v>42443</v>
      </c>
    </row>
    <row r="2594" spans="1:20" ht="42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41888</v>
      </c>
      <c r="T2594" s="10">
        <f t="shared" si="245"/>
        <v>41918</v>
      </c>
    </row>
    <row r="2595" spans="1:20" ht="42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42090</v>
      </c>
      <c r="T2595" s="10">
        <f t="shared" si="245"/>
        <v>42120</v>
      </c>
    </row>
    <row r="2596" spans="1:20" ht="42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41829</v>
      </c>
      <c r="T2596" s="10">
        <f t="shared" si="245"/>
        <v>41859</v>
      </c>
    </row>
    <row r="2597" spans="1:20" ht="28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</v>
      </c>
      <c r="T2597" s="10">
        <f t="shared" si="245"/>
        <v>42790</v>
      </c>
    </row>
    <row r="2598" spans="1:20" ht="42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41829</v>
      </c>
      <c r="T2598" s="10">
        <f t="shared" si="245"/>
        <v>41859</v>
      </c>
    </row>
    <row r="2599" spans="1:20" ht="42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</v>
      </c>
      <c r="T2599" s="10">
        <f t="shared" si="245"/>
        <v>42540</v>
      </c>
    </row>
    <row r="2600" spans="1:20" ht="42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42241</v>
      </c>
      <c r="T2600" s="10">
        <f t="shared" si="245"/>
        <v>42271</v>
      </c>
    </row>
    <row r="2601" spans="1:20" ht="28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41810</v>
      </c>
      <c r="T2601" s="10">
        <f t="shared" si="245"/>
        <v>41855</v>
      </c>
    </row>
    <row r="2602" spans="1:20" ht="28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42395</v>
      </c>
      <c r="T2602" s="10">
        <f t="shared" si="245"/>
        <v>42455</v>
      </c>
    </row>
    <row r="2603" spans="1:20" ht="42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41151</v>
      </c>
      <c r="T2603" s="10">
        <f t="shared" si="245"/>
        <v>41165</v>
      </c>
    </row>
    <row r="2604" spans="1:20" ht="42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41916</v>
      </c>
      <c r="T2604" s="10">
        <f t="shared" si="245"/>
        <v>41956</v>
      </c>
    </row>
    <row r="2605" spans="1:20" ht="28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41618</v>
      </c>
      <c r="T2605" s="10">
        <f t="shared" si="245"/>
        <v>41632</v>
      </c>
    </row>
    <row r="2606" spans="1:20" ht="42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</v>
      </c>
      <c r="T2606" s="10">
        <f t="shared" si="245"/>
        <v>41028</v>
      </c>
    </row>
    <row r="2607" spans="1:20" ht="42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42509</v>
      </c>
      <c r="T2607" s="10">
        <f t="shared" si="245"/>
        <v>42539</v>
      </c>
    </row>
    <row r="2608" spans="1:20" ht="57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41727</v>
      </c>
      <c r="T2608" s="10">
        <f t="shared" si="245"/>
        <v>41759</v>
      </c>
    </row>
    <row r="2609" spans="1:20" ht="42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42185</v>
      </c>
      <c r="T2609" s="10">
        <f t="shared" si="245"/>
        <v>42228</v>
      </c>
    </row>
    <row r="2610" spans="1:20" ht="42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42768</v>
      </c>
      <c r="T2610" s="10">
        <f t="shared" si="245"/>
        <v>42809</v>
      </c>
    </row>
    <row r="2611" spans="1:20" ht="42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</v>
      </c>
      <c r="T2611" s="10">
        <f t="shared" si="245"/>
        <v>41105</v>
      </c>
    </row>
    <row r="2612" spans="1:20" ht="28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42565</v>
      </c>
      <c r="T2612" s="10">
        <f t="shared" si="245"/>
        <v>42604</v>
      </c>
    </row>
    <row r="2613" spans="1:20" ht="42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</v>
      </c>
      <c r="T2613" s="10">
        <f t="shared" si="245"/>
        <v>42738</v>
      </c>
    </row>
    <row r="2614" spans="1:20" ht="42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</v>
      </c>
      <c r="T2614" s="10">
        <f t="shared" si="245"/>
        <v>42013</v>
      </c>
    </row>
    <row r="2615" spans="1:20" ht="42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41144</v>
      </c>
      <c r="T2615" s="10">
        <f t="shared" si="245"/>
        <v>41174</v>
      </c>
    </row>
    <row r="2616" spans="1:20" ht="42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41731</v>
      </c>
      <c r="T2616" s="10">
        <f t="shared" si="245"/>
        <v>41759</v>
      </c>
    </row>
    <row r="2617" spans="1:20" ht="42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</v>
      </c>
      <c r="T2617" s="10">
        <f t="shared" si="245"/>
        <v>42491</v>
      </c>
    </row>
    <row r="2618" spans="1:20" ht="42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42212</v>
      </c>
      <c r="T2618" s="10">
        <f t="shared" si="245"/>
        <v>42242</v>
      </c>
    </row>
    <row r="2619" spans="1:20" ht="42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41903</v>
      </c>
      <c r="T2619" s="10">
        <f t="shared" si="245"/>
        <v>41933</v>
      </c>
    </row>
    <row r="2620" spans="1:20" ht="28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42280</v>
      </c>
      <c r="T2620" s="10">
        <f t="shared" si="245"/>
        <v>42340</v>
      </c>
    </row>
    <row r="2621" spans="1:20" ht="42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42274</v>
      </c>
      <c r="T2621" s="10">
        <f t="shared" si="245"/>
        <v>42300</v>
      </c>
    </row>
    <row r="2622" spans="1:20" ht="42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</v>
      </c>
      <c r="T2622" s="10">
        <f t="shared" si="245"/>
        <v>42288</v>
      </c>
    </row>
    <row r="2623" spans="1:20" ht="42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42116</v>
      </c>
      <c r="T2623" s="10">
        <f t="shared" si="245"/>
        <v>42146</v>
      </c>
    </row>
    <row r="2624" spans="1:20" ht="42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42690</v>
      </c>
      <c r="T2624" s="10">
        <f t="shared" si="245"/>
        <v>42735</v>
      </c>
    </row>
    <row r="2625" spans="1:20" ht="42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</v>
      </c>
      <c r="T2625" s="10">
        <f t="shared" si="245"/>
        <v>42706</v>
      </c>
    </row>
    <row r="2626" spans="1:20" ht="42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</v>
      </c>
      <c r="T2626" s="10">
        <f t="shared" si="245"/>
        <v>41165</v>
      </c>
    </row>
    <row r="2627" spans="1:20" ht="42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 s="6">
        <f t="shared" ref="P2627:P2690" si="247">ROUND(AVERAGE(E2627/L2627),2)</f>
        <v>27.58</v>
      </c>
      <c r="Q2627" t="str">
        <f t="shared" ref="Q2627:Q2690" si="248" xml:space="preserve"> LEFT(N2627,FIND("/",N2627)-1)</f>
        <v>technology</v>
      </c>
      <c r="R2627" t="str">
        <f t="shared" ref="R2627:R2690" si="249" xml:space="preserve"> RIGHT(N2627,LEN(N2627)-FIND("/",N2627))</f>
        <v>space exploration</v>
      </c>
      <c r="S2627" s="10">
        <f t="shared" ref="S2627:S2690" si="250">ROUND((((J2627/60)/60)/24)+DATE(1970,1,1),0)</f>
        <v>42659</v>
      </c>
      <c r="T2627" s="10">
        <f t="shared" ref="T2627:T2690" si="251">ROUND((((I2627/60)/60)/24)+DATE(1970,1,1),0)</f>
        <v>42684</v>
      </c>
    </row>
    <row r="2628" spans="1:20" ht="42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42129</v>
      </c>
      <c r="T2628" s="10">
        <f t="shared" si="251"/>
        <v>42159</v>
      </c>
    </row>
    <row r="2629" spans="1:20" ht="42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42305</v>
      </c>
      <c r="T2629" s="10">
        <f t="shared" si="251"/>
        <v>42335</v>
      </c>
    </row>
    <row r="2630" spans="1:20" ht="28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41954</v>
      </c>
      <c r="T2630" s="10">
        <f t="shared" si="251"/>
        <v>41974</v>
      </c>
    </row>
    <row r="2631" spans="1:20" ht="28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42109</v>
      </c>
      <c r="T2631" s="10">
        <f t="shared" si="251"/>
        <v>42139</v>
      </c>
    </row>
    <row r="2632" spans="1:20" ht="42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</v>
      </c>
      <c r="T2632" s="10">
        <f t="shared" si="251"/>
        <v>42551</v>
      </c>
    </row>
    <row r="2633" spans="1:20" ht="42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</v>
      </c>
      <c r="T2633" s="10">
        <f t="shared" si="251"/>
        <v>42246</v>
      </c>
    </row>
    <row r="2634" spans="1:20" ht="42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</v>
      </c>
      <c r="T2634" s="10">
        <f t="shared" si="251"/>
        <v>42519</v>
      </c>
    </row>
    <row r="2635" spans="1:20" ht="42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41668</v>
      </c>
      <c r="T2635" s="10">
        <f t="shared" si="251"/>
        <v>41698</v>
      </c>
    </row>
    <row r="2636" spans="1:20" ht="42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42613</v>
      </c>
      <c r="T2636" s="10">
        <f t="shared" si="251"/>
        <v>42643</v>
      </c>
    </row>
    <row r="2637" spans="1:20" ht="42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42038</v>
      </c>
      <c r="T2637" s="10">
        <f t="shared" si="251"/>
        <v>42073</v>
      </c>
    </row>
    <row r="2638" spans="1:20" ht="42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42637</v>
      </c>
      <c r="T2638" s="10">
        <f t="shared" si="251"/>
        <v>42659</v>
      </c>
    </row>
    <row r="2639" spans="1:20" ht="28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42640</v>
      </c>
      <c r="T2639" s="10">
        <f t="shared" si="251"/>
        <v>42656</v>
      </c>
    </row>
    <row r="2640" spans="1:20" ht="42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41990</v>
      </c>
      <c r="T2640" s="10">
        <f t="shared" si="251"/>
        <v>42020</v>
      </c>
    </row>
    <row r="2641" spans="1:20" ht="42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42025</v>
      </c>
      <c r="T2641" s="10">
        <f t="shared" si="251"/>
        <v>42055</v>
      </c>
    </row>
    <row r="2642" spans="1:20" ht="57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</v>
      </c>
      <c r="T2642" s="10">
        <f t="shared" si="251"/>
        <v>42163</v>
      </c>
    </row>
    <row r="2643" spans="1:20" ht="28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41881</v>
      </c>
      <c r="T2643" s="10">
        <f t="shared" si="251"/>
        <v>41898</v>
      </c>
    </row>
    <row r="2644" spans="1:20" ht="57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</v>
      </c>
      <c r="T2644" s="10">
        <f t="shared" si="251"/>
        <v>42566</v>
      </c>
    </row>
    <row r="2645" spans="1:20" ht="42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42690</v>
      </c>
      <c r="T2645" s="10">
        <f t="shared" si="251"/>
        <v>42725</v>
      </c>
    </row>
    <row r="2646" spans="1:20" ht="42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42775</v>
      </c>
      <c r="T2646" s="10">
        <f t="shared" si="251"/>
        <v>42805</v>
      </c>
    </row>
    <row r="2647" spans="1:20" ht="42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41922</v>
      </c>
      <c r="T2647" s="10">
        <f t="shared" si="251"/>
        <v>41952</v>
      </c>
    </row>
    <row r="2648" spans="1:20" ht="42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</v>
      </c>
      <c r="T2648" s="10">
        <f t="shared" si="251"/>
        <v>42256</v>
      </c>
    </row>
    <row r="2649" spans="1:20" ht="42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</v>
      </c>
      <c r="T2649" s="10">
        <f t="shared" si="251"/>
        <v>42230</v>
      </c>
    </row>
    <row r="2650" spans="1:20" ht="42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42409</v>
      </c>
      <c r="T2650" s="10">
        <f t="shared" si="251"/>
        <v>42439</v>
      </c>
    </row>
    <row r="2651" spans="1:20" ht="28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42342</v>
      </c>
      <c r="T2651" s="10">
        <f t="shared" si="251"/>
        <v>42402</v>
      </c>
    </row>
    <row r="2652" spans="1:20" ht="57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42696</v>
      </c>
      <c r="T2652" s="10">
        <f t="shared" si="251"/>
        <v>42726</v>
      </c>
    </row>
    <row r="2653" spans="1:20" ht="42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42328</v>
      </c>
      <c r="T2653" s="10">
        <f t="shared" si="251"/>
        <v>42356</v>
      </c>
    </row>
    <row r="2654" spans="1:20" ht="42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</v>
      </c>
      <c r="T2654" s="10">
        <f t="shared" si="251"/>
        <v>41983</v>
      </c>
    </row>
    <row r="2655" spans="1:20" ht="42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41772</v>
      </c>
      <c r="T2655" s="10">
        <f t="shared" si="251"/>
        <v>41803</v>
      </c>
    </row>
    <row r="2656" spans="1:20" ht="42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42056</v>
      </c>
      <c r="T2656" s="10">
        <f t="shared" si="251"/>
        <v>42116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42382</v>
      </c>
      <c r="T2657" s="10">
        <f t="shared" si="251"/>
        <v>42410</v>
      </c>
    </row>
    <row r="2658" spans="1:20" ht="28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42768</v>
      </c>
      <c r="T2658" s="10">
        <f t="shared" si="251"/>
        <v>42807</v>
      </c>
    </row>
    <row r="2659" spans="1:20" ht="42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42552</v>
      </c>
      <c r="T2659" s="10">
        <f t="shared" si="251"/>
        <v>42585</v>
      </c>
    </row>
    <row r="2660" spans="1:20" ht="42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42552</v>
      </c>
      <c r="T2660" s="10">
        <f t="shared" si="251"/>
        <v>42582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</v>
      </c>
      <c r="T2661" s="10">
        <f t="shared" si="251"/>
        <v>42112</v>
      </c>
    </row>
    <row r="2662" spans="1:20" ht="42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42273</v>
      </c>
      <c r="T2662" s="10">
        <f t="shared" si="251"/>
        <v>42333</v>
      </c>
    </row>
    <row r="2663" spans="1:20" ht="42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41543</v>
      </c>
      <c r="T2663" s="10">
        <f t="shared" si="251"/>
        <v>41573</v>
      </c>
    </row>
    <row r="2664" spans="1:20" ht="42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42208</v>
      </c>
      <c r="T2664" s="10">
        <f t="shared" si="251"/>
        <v>42238</v>
      </c>
    </row>
    <row r="2665" spans="1:20" ht="42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42223</v>
      </c>
      <c r="T2665" s="10">
        <f t="shared" si="251"/>
        <v>42252</v>
      </c>
    </row>
    <row r="2666" spans="1:20" ht="42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</v>
      </c>
      <c r="T2666" s="10">
        <f t="shared" si="251"/>
        <v>42347</v>
      </c>
    </row>
    <row r="2667" spans="1:20" ht="42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42084</v>
      </c>
      <c r="T2667" s="10">
        <f t="shared" si="251"/>
        <v>42129</v>
      </c>
    </row>
    <row r="2668" spans="1:20" ht="42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42236</v>
      </c>
      <c r="T2668" s="10">
        <f t="shared" si="251"/>
        <v>42273</v>
      </c>
    </row>
    <row r="2669" spans="1:20" ht="42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42381</v>
      </c>
      <c r="T2669" s="10">
        <f t="shared" si="251"/>
        <v>42411</v>
      </c>
    </row>
    <row r="2670" spans="1:20" ht="28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42276</v>
      </c>
      <c r="T2670" s="10">
        <f t="shared" si="251"/>
        <v>42318</v>
      </c>
    </row>
    <row r="2671" spans="1:20" ht="42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</v>
      </c>
      <c r="T2671" s="10">
        <f t="shared" si="251"/>
        <v>42379</v>
      </c>
    </row>
    <row r="2672" spans="1:20" ht="42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</v>
      </c>
      <c r="T2672" s="10">
        <f t="shared" si="251"/>
        <v>41849</v>
      </c>
    </row>
    <row r="2673" spans="1:20" ht="42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41963</v>
      </c>
      <c r="T2673" s="10">
        <f t="shared" si="251"/>
        <v>41993</v>
      </c>
    </row>
    <row r="2674" spans="1:20" ht="42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42345</v>
      </c>
      <c r="T2674" s="10">
        <f t="shared" si="251"/>
        <v>42366</v>
      </c>
    </row>
    <row r="2675" spans="1:20" ht="42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41913</v>
      </c>
      <c r="T2675" s="10">
        <f t="shared" si="251"/>
        <v>41942</v>
      </c>
    </row>
    <row r="2676" spans="1:20" ht="57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42530</v>
      </c>
      <c r="T2676" s="10">
        <f t="shared" si="251"/>
        <v>42556</v>
      </c>
    </row>
    <row r="2677" spans="1:20" ht="42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41924</v>
      </c>
      <c r="T2677" s="10">
        <f t="shared" si="251"/>
        <v>41954</v>
      </c>
    </row>
    <row r="2678" spans="1:20" ht="42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42483</v>
      </c>
      <c r="T2678" s="10">
        <f t="shared" si="251"/>
        <v>42513</v>
      </c>
    </row>
    <row r="2679" spans="1:20" ht="42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</v>
      </c>
      <c r="T2679" s="10">
        <f t="shared" si="251"/>
        <v>41823</v>
      </c>
    </row>
    <row r="2680" spans="1:20" ht="42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42242</v>
      </c>
      <c r="T2680" s="10">
        <f t="shared" si="251"/>
        <v>42272</v>
      </c>
    </row>
    <row r="2681" spans="1:20" ht="42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</v>
      </c>
      <c r="T2681" s="10">
        <f t="shared" si="251"/>
        <v>42063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</v>
      </c>
      <c r="T2682" s="10">
        <f t="shared" si="251"/>
        <v>42466</v>
      </c>
    </row>
    <row r="2683" spans="1:20" ht="42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41806</v>
      </c>
      <c r="T2683" s="10">
        <f t="shared" si="251"/>
        <v>41831</v>
      </c>
    </row>
    <row r="2684" spans="1:20" ht="42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41933</v>
      </c>
      <c r="T2684" s="10">
        <f t="shared" si="251"/>
        <v>41965</v>
      </c>
    </row>
    <row r="2685" spans="1:20" ht="42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42035</v>
      </c>
      <c r="T2685" s="10">
        <f t="shared" si="251"/>
        <v>42065</v>
      </c>
    </row>
    <row r="2686" spans="1:20" ht="42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41821</v>
      </c>
      <c r="T2686" s="10">
        <f t="shared" si="251"/>
        <v>41861</v>
      </c>
    </row>
    <row r="2687" spans="1:20" ht="42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42062</v>
      </c>
      <c r="T2687" s="10">
        <f t="shared" si="251"/>
        <v>42122</v>
      </c>
    </row>
    <row r="2688" spans="1:20" ht="42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41893</v>
      </c>
      <c r="T2688" s="10">
        <f t="shared" si="251"/>
        <v>41913</v>
      </c>
    </row>
    <row r="2689" spans="1:20" ht="42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42155</v>
      </c>
      <c r="T2689" s="10">
        <f t="shared" si="251"/>
        <v>42185</v>
      </c>
    </row>
    <row r="2690" spans="1:20" ht="28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</v>
      </c>
      <c r="T2690" s="10">
        <f t="shared" si="251"/>
        <v>42059</v>
      </c>
    </row>
    <row r="2691" spans="1:20" ht="42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 s="6">
        <f t="shared" ref="P2691:P2754" si="253">ROUND(AVERAGE(E2691/L2691),2)</f>
        <v>1</v>
      </c>
      <c r="Q2691" t="str">
        <f t="shared" ref="Q2691:Q2754" si="254" xml:space="preserve"> LEFT(N2691,FIND("/",N2691)-1)</f>
        <v>food</v>
      </c>
      <c r="R2691" t="str">
        <f t="shared" ref="R2691:R2754" si="255" xml:space="preserve"> RIGHT(N2691,LEN(N2691)-FIND("/",N2691))</f>
        <v>food trucks</v>
      </c>
      <c r="S2691" s="10">
        <f t="shared" ref="S2691:S2754" si="256">ROUND((((J2691/60)/60)/24)+DATE(1970,1,1),0)</f>
        <v>42552</v>
      </c>
      <c r="T2691" s="10">
        <f t="shared" ref="T2691:T2754" si="257">ROUND((((I2691/60)/60)/24)+DATE(1970,1,1),0)</f>
        <v>42582</v>
      </c>
    </row>
    <row r="2692" spans="1:20" ht="42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</v>
      </c>
      <c r="T2692" s="10">
        <f t="shared" si="257"/>
        <v>42158</v>
      </c>
    </row>
    <row r="2693" spans="1:20" ht="28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42090</v>
      </c>
      <c r="T2693" s="10">
        <f t="shared" si="257"/>
        <v>42135</v>
      </c>
    </row>
    <row r="2694" spans="1:20" ht="42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</v>
      </c>
      <c r="T2694" s="10">
        <f t="shared" si="257"/>
        <v>42088</v>
      </c>
    </row>
    <row r="2695" spans="1:20" ht="42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</v>
      </c>
      <c r="T2695" s="10">
        <f t="shared" si="257"/>
        <v>41864</v>
      </c>
    </row>
    <row r="2696" spans="1:20" ht="42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</v>
      </c>
      <c r="T2696" s="10">
        <f t="shared" si="257"/>
        <v>41908</v>
      </c>
    </row>
    <row r="2697" spans="1:20" ht="28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</v>
      </c>
      <c r="T2697" s="10">
        <f t="shared" si="257"/>
        <v>42108</v>
      </c>
    </row>
    <row r="2698" spans="1:20" ht="42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41965</v>
      </c>
      <c r="T2698" s="10">
        <f t="shared" si="257"/>
        <v>41999</v>
      </c>
    </row>
    <row r="2699" spans="1:20" ht="42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42188</v>
      </c>
      <c r="T2699" s="10">
        <f t="shared" si="257"/>
        <v>42219</v>
      </c>
    </row>
    <row r="2700" spans="1:20" ht="42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41788</v>
      </c>
      <c r="T2700" s="10">
        <f t="shared" si="257"/>
        <v>41818</v>
      </c>
    </row>
    <row r="2701" spans="1:20" ht="42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41830</v>
      </c>
      <c r="T2701" s="10">
        <f t="shared" si="257"/>
        <v>41860</v>
      </c>
    </row>
    <row r="2702" spans="1:20" ht="42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41871</v>
      </c>
      <c r="T2702" s="10">
        <f t="shared" si="257"/>
        <v>41901</v>
      </c>
    </row>
    <row r="2703" spans="1:20" ht="42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42802</v>
      </c>
      <c r="T2703" s="10">
        <f t="shared" si="257"/>
        <v>42833</v>
      </c>
    </row>
    <row r="2704" spans="1:20" ht="42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42801</v>
      </c>
      <c r="T2704" s="10">
        <f t="shared" si="257"/>
        <v>42831</v>
      </c>
    </row>
    <row r="2705" spans="1:20" ht="28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42757</v>
      </c>
      <c r="T2705" s="10">
        <f t="shared" si="257"/>
        <v>42817</v>
      </c>
    </row>
    <row r="2706" spans="1:20" ht="42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42788</v>
      </c>
      <c r="T2706" s="10">
        <f t="shared" si="257"/>
        <v>42831</v>
      </c>
    </row>
    <row r="2707" spans="1:20" ht="28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42774</v>
      </c>
      <c r="T2707" s="10">
        <f t="shared" si="257"/>
        <v>42819</v>
      </c>
    </row>
    <row r="2708" spans="1:20" ht="42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</v>
      </c>
      <c r="T2708" s="10">
        <f t="shared" si="257"/>
        <v>41928</v>
      </c>
    </row>
    <row r="2709" spans="1:20" ht="42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41392</v>
      </c>
      <c r="T2709" s="10">
        <f t="shared" si="257"/>
        <v>41421</v>
      </c>
    </row>
    <row r="2710" spans="1:20" ht="42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42513</v>
      </c>
      <c r="T2710" s="10">
        <f t="shared" si="257"/>
        <v>42573</v>
      </c>
    </row>
    <row r="2711" spans="1:20" ht="42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</v>
      </c>
      <c r="T2711" s="10">
        <f t="shared" si="257"/>
        <v>42647</v>
      </c>
    </row>
    <row r="2712" spans="1:20" ht="28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</v>
      </c>
      <c r="T2712" s="10">
        <f t="shared" si="257"/>
        <v>41860</v>
      </c>
    </row>
    <row r="2713" spans="1:20" ht="42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41781</v>
      </c>
      <c r="T2713" s="10">
        <f t="shared" si="257"/>
        <v>41811</v>
      </c>
    </row>
    <row r="2714" spans="1:20" ht="42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</v>
      </c>
      <c r="T2714" s="10">
        <f t="shared" si="257"/>
        <v>41469</v>
      </c>
    </row>
    <row r="2715" spans="1:20" ht="42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42323</v>
      </c>
      <c r="T2715" s="10">
        <f t="shared" si="257"/>
        <v>42363</v>
      </c>
    </row>
    <row r="2716" spans="1:20" ht="28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42630</v>
      </c>
      <c r="T2716" s="10">
        <f t="shared" si="257"/>
        <v>42658</v>
      </c>
    </row>
    <row r="2717" spans="1:20" ht="42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</v>
      </c>
      <c r="T2717" s="10">
        <f t="shared" si="257"/>
        <v>42421</v>
      </c>
    </row>
    <row r="2718" spans="1:20" ht="57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</v>
      </c>
      <c r="T2718" s="10">
        <f t="shared" si="257"/>
        <v>42285</v>
      </c>
    </row>
    <row r="2719" spans="1:20" ht="42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41935</v>
      </c>
      <c r="T2719" s="10">
        <f t="shared" si="257"/>
        <v>41980</v>
      </c>
    </row>
    <row r="2720" spans="1:20" ht="42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42466</v>
      </c>
      <c r="T2720" s="10">
        <f t="shared" si="257"/>
        <v>42494</v>
      </c>
    </row>
    <row r="2721" spans="1:20" ht="42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</v>
      </c>
      <c r="T2721" s="10">
        <f t="shared" si="257"/>
        <v>42478</v>
      </c>
    </row>
    <row r="2722" spans="1:20" ht="42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</v>
      </c>
      <c r="T2722" s="10">
        <f t="shared" si="257"/>
        <v>42686</v>
      </c>
    </row>
    <row r="2723" spans="1:20" ht="42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41494</v>
      </c>
      <c r="T2723" s="10">
        <f t="shared" si="257"/>
        <v>41524</v>
      </c>
    </row>
    <row r="2724" spans="1:20" ht="42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42705</v>
      </c>
      <c r="T2724" s="10">
        <f t="shared" si="257"/>
        <v>42765</v>
      </c>
    </row>
    <row r="2725" spans="1:20" ht="42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41945</v>
      </c>
      <c r="T2725" s="10">
        <f t="shared" si="257"/>
        <v>42005</v>
      </c>
    </row>
    <row r="2726" spans="1:20" ht="42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</v>
      </c>
      <c r="T2726" s="10">
        <f t="shared" si="257"/>
        <v>42231</v>
      </c>
    </row>
    <row r="2727" spans="1:20" ht="28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42746</v>
      </c>
      <c r="T2727" s="10">
        <f t="shared" si="257"/>
        <v>42796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42453</v>
      </c>
      <c r="T2728" s="10">
        <f t="shared" si="257"/>
        <v>42483</v>
      </c>
    </row>
    <row r="2729" spans="1:20" ht="42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42199</v>
      </c>
      <c r="T2729" s="10">
        <f t="shared" si="257"/>
        <v>42224</v>
      </c>
    </row>
    <row r="2730" spans="1:20" ht="28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42334</v>
      </c>
      <c r="T2730" s="10">
        <f t="shared" si="257"/>
        <v>42369</v>
      </c>
    </row>
    <row r="2731" spans="1:20" ht="28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</v>
      </c>
      <c r="T2731" s="10">
        <f t="shared" si="257"/>
        <v>42125</v>
      </c>
    </row>
    <row r="2732" spans="1:20" ht="28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41352</v>
      </c>
      <c r="T2732" s="10">
        <f t="shared" si="257"/>
        <v>41387</v>
      </c>
    </row>
    <row r="2733" spans="1:20" ht="42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41873</v>
      </c>
      <c r="T2733" s="10">
        <f t="shared" si="257"/>
        <v>41930</v>
      </c>
    </row>
    <row r="2734" spans="1:20" ht="42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41390</v>
      </c>
      <c r="T2734" s="10">
        <f t="shared" si="257"/>
        <v>41422</v>
      </c>
    </row>
    <row r="2735" spans="1:20" ht="42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</v>
      </c>
      <c r="T2735" s="10">
        <f t="shared" si="257"/>
        <v>42104</v>
      </c>
    </row>
    <row r="2736" spans="1:20" ht="42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42627</v>
      </c>
      <c r="T2736" s="10">
        <f t="shared" si="257"/>
        <v>42657</v>
      </c>
    </row>
    <row r="2737" spans="1:20" ht="42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</v>
      </c>
      <c r="T2737" s="10">
        <f t="shared" si="257"/>
        <v>41347</v>
      </c>
    </row>
    <row r="2738" spans="1:20" ht="57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41723</v>
      </c>
      <c r="T2738" s="10">
        <f t="shared" si="257"/>
        <v>41753</v>
      </c>
    </row>
    <row r="2739" spans="1:20" ht="42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41612</v>
      </c>
      <c r="T2739" s="10">
        <f t="shared" si="257"/>
        <v>41655</v>
      </c>
    </row>
    <row r="2740" spans="1:20" ht="42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</v>
      </c>
      <c r="T2740" s="10">
        <f t="shared" si="257"/>
        <v>42680</v>
      </c>
    </row>
    <row r="2741" spans="1:20" ht="42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41720</v>
      </c>
      <c r="T2741" s="10">
        <f t="shared" si="257"/>
        <v>41765</v>
      </c>
    </row>
    <row r="2742" spans="1:20" ht="28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</v>
      </c>
      <c r="T2742" s="10">
        <f t="shared" si="257"/>
        <v>42075</v>
      </c>
    </row>
    <row r="2743" spans="1:20" ht="28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41912</v>
      </c>
      <c r="T2743" s="10">
        <f t="shared" si="257"/>
        <v>41932</v>
      </c>
    </row>
    <row r="2744" spans="1:20" ht="42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41031</v>
      </c>
      <c r="T2744" s="10">
        <f t="shared" si="257"/>
        <v>41045</v>
      </c>
    </row>
    <row r="2745" spans="1:20" ht="57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</v>
      </c>
      <c r="T2745" s="10">
        <f t="shared" si="257"/>
        <v>42662</v>
      </c>
    </row>
    <row r="2746" spans="1:20" ht="42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</v>
      </c>
      <c r="T2746" s="10">
        <f t="shared" si="257"/>
        <v>40968</v>
      </c>
    </row>
    <row r="2747" spans="1:20" ht="42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41045</v>
      </c>
      <c r="T2747" s="10">
        <f t="shared" si="257"/>
        <v>41105</v>
      </c>
    </row>
    <row r="2748" spans="1:20" ht="42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41851</v>
      </c>
      <c r="T2748" s="10">
        <f t="shared" si="257"/>
        <v>41881</v>
      </c>
    </row>
    <row r="2749" spans="1:20" ht="42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41045</v>
      </c>
      <c r="T2749" s="10">
        <f t="shared" si="257"/>
        <v>41076</v>
      </c>
    </row>
    <row r="2750" spans="1:20" ht="42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42586</v>
      </c>
      <c r="T2750" s="10">
        <f t="shared" si="257"/>
        <v>42616</v>
      </c>
    </row>
    <row r="2751" spans="1:20" ht="28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42069</v>
      </c>
      <c r="T2751" s="10">
        <f t="shared" si="257"/>
        <v>42099</v>
      </c>
    </row>
    <row r="2752" spans="1:20" ht="42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41079</v>
      </c>
      <c r="T2752" s="10">
        <f t="shared" si="257"/>
        <v>41091</v>
      </c>
    </row>
    <row r="2753" spans="1:20" ht="42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41748</v>
      </c>
      <c r="T2753" s="10">
        <f t="shared" si="257"/>
        <v>41808</v>
      </c>
    </row>
    <row r="2754" spans="1:20" ht="42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40856</v>
      </c>
      <c r="T2754" s="10">
        <f t="shared" si="257"/>
        <v>40896</v>
      </c>
    </row>
    <row r="2755" spans="1:20" ht="42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 s="6">
        <f t="shared" ref="P2755:P2818" si="259">ROUND(AVERAGE(E2755/L2755),2)</f>
        <v>47.5</v>
      </c>
      <c r="Q2755" t="str">
        <f t="shared" ref="Q2755:Q2818" si="260" xml:space="preserve"> LEFT(N2755,FIND("/",N2755)-1)</f>
        <v>publishing</v>
      </c>
      <c r="R2755" t="str">
        <f t="shared" ref="R2755:R2818" si="261" xml:space="preserve"> RIGHT(N2755,LEN(N2755)-FIND("/",N2755))</f>
        <v>children's books</v>
      </c>
      <c r="S2755" s="10">
        <f t="shared" ref="S2755:S2818" si="262">ROUND((((J2755/60)/60)/24)+DATE(1970,1,1),0)</f>
        <v>41118</v>
      </c>
      <c r="T2755" s="10">
        <f t="shared" ref="T2755:T2818" si="263">ROUND((((I2755/60)/60)/24)+DATE(1970,1,1),0)</f>
        <v>41148</v>
      </c>
    </row>
    <row r="2756" spans="1:20" ht="42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41864</v>
      </c>
      <c r="T2756" s="10">
        <f t="shared" si="263"/>
        <v>41894</v>
      </c>
    </row>
    <row r="2757" spans="1:20" ht="42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42073</v>
      </c>
      <c r="T2757" s="10">
        <f t="shared" si="263"/>
        <v>42103</v>
      </c>
    </row>
    <row r="2758" spans="1:20" ht="42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41621</v>
      </c>
      <c r="T2758" s="10">
        <f t="shared" si="263"/>
        <v>41651</v>
      </c>
    </row>
    <row r="2759" spans="1:20" ht="28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42574</v>
      </c>
      <c r="T2759" s="10">
        <f t="shared" si="263"/>
        <v>42589</v>
      </c>
    </row>
    <row r="2760" spans="1:20" ht="57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</v>
      </c>
      <c r="T2760" s="10">
        <f t="shared" si="263"/>
        <v>42653</v>
      </c>
    </row>
    <row r="2761" spans="1:20" ht="42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</v>
      </c>
      <c r="T2761" s="10">
        <f t="shared" si="263"/>
        <v>42567</v>
      </c>
    </row>
    <row r="2762" spans="1:20" ht="42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</v>
      </c>
      <c r="T2762" s="10">
        <f t="shared" si="263"/>
        <v>41445</v>
      </c>
    </row>
    <row r="2763" spans="1:20" ht="28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</v>
      </c>
      <c r="T2763" s="10">
        <f t="shared" si="263"/>
        <v>41277</v>
      </c>
    </row>
    <row r="2764" spans="1:20" ht="42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</v>
      </c>
      <c r="T2764" s="10">
        <f t="shared" si="263"/>
        <v>40987</v>
      </c>
    </row>
    <row r="2765" spans="1:20" ht="28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41374</v>
      </c>
      <c r="T2765" s="10">
        <f t="shared" si="263"/>
        <v>41419</v>
      </c>
    </row>
    <row r="2766" spans="1:20" ht="42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</v>
      </c>
      <c r="T2766" s="10">
        <f t="shared" si="263"/>
        <v>41060</v>
      </c>
    </row>
    <row r="2767" spans="1:20" ht="42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41195</v>
      </c>
      <c r="T2767" s="10">
        <f t="shared" si="263"/>
        <v>41211</v>
      </c>
    </row>
    <row r="2768" spans="1:20" ht="42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40737</v>
      </c>
      <c r="T2768" s="10">
        <f t="shared" si="263"/>
        <v>40767</v>
      </c>
    </row>
    <row r="2769" spans="1:20" ht="42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42173</v>
      </c>
      <c r="T2769" s="10">
        <f t="shared" si="263"/>
        <v>42233</v>
      </c>
    </row>
    <row r="2770" spans="1:20" ht="42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40968</v>
      </c>
      <c r="T2770" s="10">
        <f t="shared" si="263"/>
        <v>40998</v>
      </c>
    </row>
    <row r="2771" spans="1:20" ht="42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41746</v>
      </c>
      <c r="T2771" s="10">
        <f t="shared" si="263"/>
        <v>41796</v>
      </c>
    </row>
    <row r="2772" spans="1:20" ht="42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41687</v>
      </c>
      <c r="T2772" s="10">
        <f t="shared" si="263"/>
        <v>41717</v>
      </c>
    </row>
    <row r="2773" spans="1:20" ht="42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41258</v>
      </c>
      <c r="T2773" s="10">
        <f t="shared" si="263"/>
        <v>41307</v>
      </c>
    </row>
    <row r="2774" spans="1:20" ht="42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41538</v>
      </c>
      <c r="T2774" s="10">
        <f t="shared" si="263"/>
        <v>41553</v>
      </c>
    </row>
    <row r="2775" spans="1:20" ht="42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42475</v>
      </c>
      <c r="T2775" s="10">
        <f t="shared" si="263"/>
        <v>42485</v>
      </c>
    </row>
    <row r="2776" spans="1:20" ht="42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</v>
      </c>
      <c r="T2776" s="10">
        <f t="shared" si="263"/>
        <v>41341</v>
      </c>
    </row>
    <row r="2777" spans="1:20" ht="42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</v>
      </c>
      <c r="T2777" s="10">
        <f t="shared" si="263"/>
        <v>40893</v>
      </c>
    </row>
    <row r="2778" spans="1:20" ht="57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</v>
      </c>
      <c r="T2778" s="10">
        <f t="shared" si="263"/>
        <v>42167</v>
      </c>
    </row>
    <row r="2779" spans="1:20" ht="42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42173</v>
      </c>
      <c r="T2779" s="10">
        <f t="shared" si="263"/>
        <v>42203</v>
      </c>
    </row>
    <row r="2780" spans="1:20" ht="57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41847</v>
      </c>
      <c r="T2780" s="10">
        <f t="shared" si="263"/>
        <v>41877</v>
      </c>
    </row>
    <row r="2781" spans="1:20" ht="42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42301</v>
      </c>
      <c r="T2781" s="10">
        <f t="shared" si="263"/>
        <v>42331</v>
      </c>
    </row>
    <row r="2782" spans="1:20" ht="28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</v>
      </c>
      <c r="T2782" s="10">
        <f t="shared" si="263"/>
        <v>42804</v>
      </c>
    </row>
    <row r="2783" spans="1:20" ht="42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42019</v>
      </c>
      <c r="T2783" s="10">
        <f t="shared" si="263"/>
        <v>42047</v>
      </c>
    </row>
    <row r="2784" spans="1:20" ht="28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42027</v>
      </c>
      <c r="T2784" s="10">
        <f t="shared" si="263"/>
        <v>42052</v>
      </c>
    </row>
    <row r="2785" spans="1:20" ht="42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42104</v>
      </c>
      <c r="T2785" s="10">
        <f t="shared" si="263"/>
        <v>42118</v>
      </c>
    </row>
    <row r="2786" spans="1:20" ht="42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41921</v>
      </c>
      <c r="T2786" s="10">
        <f t="shared" si="263"/>
        <v>41942</v>
      </c>
    </row>
    <row r="2787" spans="1:20" ht="42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</v>
      </c>
      <c r="T2787" s="10">
        <f t="shared" si="263"/>
        <v>42588</v>
      </c>
    </row>
    <row r="2788" spans="1:20" ht="28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41816</v>
      </c>
      <c r="T2788" s="10">
        <f t="shared" si="263"/>
        <v>41830</v>
      </c>
    </row>
    <row r="2789" spans="1:20" ht="42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</v>
      </c>
      <c r="T2789" s="10">
        <f t="shared" si="263"/>
        <v>41838</v>
      </c>
    </row>
    <row r="2790" spans="1:20" ht="42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42551</v>
      </c>
      <c r="T2790" s="10">
        <f t="shared" si="263"/>
        <v>42581</v>
      </c>
    </row>
    <row r="2791" spans="1:20" ht="28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</v>
      </c>
      <c r="T2791" s="10">
        <f t="shared" si="263"/>
        <v>42075</v>
      </c>
    </row>
    <row r="2792" spans="1:20" ht="42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42017</v>
      </c>
      <c r="T2792" s="10">
        <f t="shared" si="263"/>
        <v>42047</v>
      </c>
    </row>
    <row r="2793" spans="1:20" ht="42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42592</v>
      </c>
      <c r="T2793" s="10">
        <f t="shared" si="263"/>
        <v>42622</v>
      </c>
    </row>
    <row r="2794" spans="1:20" ht="42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</v>
      </c>
      <c r="T2794" s="10">
        <f t="shared" si="263"/>
        <v>42228</v>
      </c>
    </row>
    <row r="2795" spans="1:20" ht="57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</v>
      </c>
      <c r="T2795" s="10">
        <f t="shared" si="263"/>
        <v>42206</v>
      </c>
    </row>
    <row r="2796" spans="1:20" ht="57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42417</v>
      </c>
      <c r="T2796" s="10">
        <f t="shared" si="263"/>
        <v>42433</v>
      </c>
    </row>
    <row r="2797" spans="1:20" ht="42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41781</v>
      </c>
      <c r="T2797" s="10">
        <f t="shared" si="263"/>
        <v>41797</v>
      </c>
    </row>
    <row r="2798" spans="1:20" ht="42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41796</v>
      </c>
      <c r="T2798" s="10">
        <f t="shared" si="263"/>
        <v>41826</v>
      </c>
    </row>
    <row r="2799" spans="1:20" ht="42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41799</v>
      </c>
      <c r="T2799" s="10">
        <f t="shared" si="263"/>
        <v>41829</v>
      </c>
    </row>
    <row r="2800" spans="1:20" ht="42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42202</v>
      </c>
      <c r="T2800" s="10">
        <f t="shared" si="263"/>
        <v>42217</v>
      </c>
    </row>
    <row r="2801" spans="1:20" ht="42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</v>
      </c>
      <c r="T2801" s="10">
        <f t="shared" si="263"/>
        <v>42539</v>
      </c>
    </row>
    <row r="2802" spans="1:20" ht="42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41949</v>
      </c>
      <c r="T2802" s="10">
        <f t="shared" si="263"/>
        <v>42009</v>
      </c>
    </row>
    <row r="2803" spans="1:20" ht="42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</v>
      </c>
      <c r="T2803" s="10">
        <f t="shared" si="263"/>
        <v>41922</v>
      </c>
    </row>
    <row r="2804" spans="1:20" ht="42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42193</v>
      </c>
      <c r="T2804" s="10">
        <f t="shared" si="263"/>
        <v>42223</v>
      </c>
    </row>
    <row r="2805" spans="1:20" ht="42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</v>
      </c>
      <c r="T2805" s="10">
        <f t="shared" si="263"/>
        <v>42201</v>
      </c>
    </row>
    <row r="2806" spans="1:20" ht="42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</v>
      </c>
      <c r="T2806" s="10">
        <f t="shared" si="263"/>
        <v>41911</v>
      </c>
    </row>
    <row r="2807" spans="1:20" ht="57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42214</v>
      </c>
      <c r="T2807" s="10">
        <f t="shared" si="263"/>
        <v>42239</v>
      </c>
    </row>
    <row r="2808" spans="1:20" ht="42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</v>
      </c>
      <c r="T2808" s="10">
        <f t="shared" si="263"/>
        <v>42221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42155</v>
      </c>
      <c r="T2809" s="10">
        <f t="shared" si="263"/>
        <v>42185</v>
      </c>
    </row>
    <row r="2810" spans="1:20" ht="42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42209</v>
      </c>
      <c r="T2810" s="10">
        <f t="shared" si="263"/>
        <v>42239</v>
      </c>
    </row>
    <row r="2811" spans="1:20" ht="42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</v>
      </c>
      <c r="T2811" s="10">
        <f t="shared" si="263"/>
        <v>42460</v>
      </c>
    </row>
    <row r="2812" spans="1:20" ht="42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</v>
      </c>
      <c r="T2812" s="10">
        <f t="shared" si="263"/>
        <v>41791</v>
      </c>
    </row>
    <row r="2813" spans="1:20" ht="42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</v>
      </c>
      <c r="T2813" s="10">
        <f t="shared" si="263"/>
        <v>42058</v>
      </c>
    </row>
    <row r="2814" spans="1:20" ht="42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42055</v>
      </c>
      <c r="T2814" s="10">
        <f t="shared" si="263"/>
        <v>42100</v>
      </c>
    </row>
    <row r="2815" spans="1:20" ht="42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42694</v>
      </c>
      <c r="T2815" s="10">
        <f t="shared" si="263"/>
        <v>42719</v>
      </c>
    </row>
    <row r="2816" spans="1:20" ht="42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</v>
      </c>
      <c r="T2816" s="10">
        <f t="shared" si="263"/>
        <v>42133</v>
      </c>
    </row>
    <row r="2817" spans="1:20" ht="42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42560</v>
      </c>
      <c r="T2817" s="10">
        <f t="shared" si="263"/>
        <v>42590</v>
      </c>
    </row>
    <row r="2818" spans="1:20" ht="42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</v>
      </c>
      <c r="T2818" s="10">
        <f t="shared" si="263"/>
        <v>42219</v>
      </c>
    </row>
    <row r="2819" spans="1:20" ht="42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 s="6">
        <f t="shared" ref="P2819:P2882" si="265">ROUND(AVERAGE(E2819/L2819),2)</f>
        <v>23.64</v>
      </c>
      <c r="Q2819" t="str">
        <f t="shared" ref="Q2819:Q2882" si="266" xml:space="preserve"> LEFT(N2819,FIND("/",N2819)-1)</f>
        <v>theater</v>
      </c>
      <c r="R2819" t="str">
        <f t="shared" ref="R2819:R2882" si="267" xml:space="preserve"> RIGHT(N2819,LEN(N2819)-FIND("/",N2819))</f>
        <v>plays</v>
      </c>
      <c r="S2819" s="10">
        <f t="shared" ref="S2819:S2882" si="268">ROUND((((J2819/60)/60)/24)+DATE(1970,1,1),0)</f>
        <v>42024</v>
      </c>
      <c r="T2819" s="10">
        <f t="shared" ref="T2819:T2882" si="269">ROUND((((I2819/60)/60)/24)+DATE(1970,1,1),0)</f>
        <v>42064</v>
      </c>
    </row>
    <row r="2820" spans="1:20" ht="42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42251</v>
      </c>
      <c r="T2820" s="10">
        <f t="shared" si="269"/>
        <v>42271</v>
      </c>
    </row>
    <row r="2821" spans="1:20" ht="42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42140</v>
      </c>
      <c r="T2821" s="10">
        <f t="shared" si="269"/>
        <v>42170</v>
      </c>
    </row>
    <row r="2822" spans="1:20" ht="42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42402</v>
      </c>
      <c r="T2822" s="10">
        <f t="shared" si="269"/>
        <v>42426</v>
      </c>
    </row>
    <row r="2823" spans="1:20" ht="42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41876</v>
      </c>
      <c r="T2823" s="10">
        <f t="shared" si="269"/>
        <v>41906</v>
      </c>
    </row>
    <row r="2824" spans="1:20" ht="42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42061</v>
      </c>
      <c r="T2824" s="10">
        <f t="shared" si="269"/>
        <v>42091</v>
      </c>
    </row>
    <row r="2825" spans="1:20" ht="42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</v>
      </c>
      <c r="T2825" s="10">
        <f t="shared" si="269"/>
        <v>42095</v>
      </c>
    </row>
    <row r="2826" spans="1:20" ht="28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</v>
      </c>
      <c r="T2826" s="10">
        <f t="shared" si="269"/>
        <v>42168</v>
      </c>
    </row>
    <row r="2827" spans="1:20" ht="42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42313</v>
      </c>
      <c r="T2827" s="10">
        <f t="shared" si="269"/>
        <v>42343</v>
      </c>
    </row>
    <row r="2828" spans="1:20" ht="42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</v>
      </c>
      <c r="T2828" s="10">
        <f t="shared" si="269"/>
        <v>42195</v>
      </c>
    </row>
    <row r="2829" spans="1:20" ht="42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42495</v>
      </c>
      <c r="T2829" s="10">
        <f t="shared" si="269"/>
        <v>42525</v>
      </c>
    </row>
    <row r="2830" spans="1:20" ht="42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</v>
      </c>
      <c r="T2830" s="10">
        <f t="shared" si="269"/>
        <v>42280</v>
      </c>
    </row>
    <row r="2831" spans="1:20" ht="42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</v>
      </c>
      <c r="T2831" s="10">
        <f t="shared" si="269"/>
        <v>42523</v>
      </c>
    </row>
    <row r="2832" spans="1:20" ht="28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41759</v>
      </c>
      <c r="T2832" s="10">
        <f t="shared" si="269"/>
        <v>41771</v>
      </c>
    </row>
    <row r="2833" spans="1:20" ht="28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42172</v>
      </c>
      <c r="T2833" s="10">
        <f t="shared" si="269"/>
        <v>42202</v>
      </c>
    </row>
    <row r="2834" spans="1:20" ht="42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41939</v>
      </c>
      <c r="T2834" s="10">
        <f t="shared" si="269"/>
        <v>41967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</v>
      </c>
      <c r="T2835" s="10">
        <f t="shared" si="269"/>
        <v>42288</v>
      </c>
    </row>
    <row r="2836" spans="1:20" ht="42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42020</v>
      </c>
      <c r="T2836" s="10">
        <f t="shared" si="269"/>
        <v>42035</v>
      </c>
    </row>
    <row r="2837" spans="1:20" ht="42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42314</v>
      </c>
      <c r="T2837" s="10">
        <f t="shared" si="269"/>
        <v>42343</v>
      </c>
    </row>
    <row r="2838" spans="1:20" ht="42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</v>
      </c>
      <c r="T2838" s="10">
        <f t="shared" si="269"/>
        <v>42784</v>
      </c>
    </row>
    <row r="2839" spans="1:20" ht="57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42308</v>
      </c>
      <c r="T2839" s="10">
        <f t="shared" si="269"/>
        <v>42348</v>
      </c>
    </row>
    <row r="2840" spans="1:20" ht="42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41843</v>
      </c>
      <c r="T2840" s="10">
        <f t="shared" si="269"/>
        <v>41865</v>
      </c>
    </row>
    <row r="2841" spans="1:20" ht="42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</v>
      </c>
      <c r="T2841" s="10">
        <f t="shared" si="269"/>
        <v>41876</v>
      </c>
    </row>
    <row r="2842" spans="1:20" ht="57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</v>
      </c>
      <c r="T2842" s="10">
        <f t="shared" si="269"/>
        <v>42082</v>
      </c>
    </row>
    <row r="2843" spans="1:20" ht="42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42292</v>
      </c>
      <c r="T2843" s="10">
        <f t="shared" si="269"/>
        <v>42352</v>
      </c>
    </row>
    <row r="2844" spans="1:20" ht="42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41785</v>
      </c>
      <c r="T2844" s="10">
        <f t="shared" si="269"/>
        <v>41811</v>
      </c>
    </row>
    <row r="2845" spans="1:20" ht="42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42493</v>
      </c>
      <c r="T2845" s="10">
        <f t="shared" si="269"/>
        <v>42534</v>
      </c>
    </row>
    <row r="2846" spans="1:20" ht="42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42710</v>
      </c>
      <c r="T2846" s="10">
        <f t="shared" si="269"/>
        <v>42740</v>
      </c>
    </row>
    <row r="2847" spans="1:20" ht="42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</v>
      </c>
      <c r="T2847" s="10">
        <f t="shared" si="269"/>
        <v>42163</v>
      </c>
    </row>
    <row r="2848" spans="1:20" ht="42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42109</v>
      </c>
      <c r="T2848" s="10">
        <f t="shared" si="269"/>
        <v>42154</v>
      </c>
    </row>
    <row r="2849" spans="1:20" ht="42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42454</v>
      </c>
      <c r="T2849" s="10">
        <f t="shared" si="269"/>
        <v>42514</v>
      </c>
    </row>
    <row r="2850" spans="1:20" ht="57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42124</v>
      </c>
      <c r="T2850" s="10">
        <f t="shared" si="269"/>
        <v>42154</v>
      </c>
    </row>
    <row r="2851" spans="1:20" ht="42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</v>
      </c>
      <c r="T2851" s="10">
        <f t="shared" si="269"/>
        <v>42483</v>
      </c>
    </row>
    <row r="2852" spans="1:20" ht="42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</v>
      </c>
      <c r="T2852" s="10">
        <f t="shared" si="269"/>
        <v>41888</v>
      </c>
    </row>
    <row r="2853" spans="1:20" ht="42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</v>
      </c>
      <c r="T2853" s="10">
        <f t="shared" si="269"/>
        <v>42399</v>
      </c>
    </row>
    <row r="2854" spans="1:20" ht="42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</v>
      </c>
      <c r="T2854" s="10">
        <f t="shared" si="269"/>
        <v>41811</v>
      </c>
    </row>
    <row r="2855" spans="1:20" ht="42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</v>
      </c>
      <c r="T2855" s="10">
        <f t="shared" si="269"/>
        <v>41896</v>
      </c>
    </row>
    <row r="2856" spans="1:20" ht="42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42112</v>
      </c>
      <c r="T2856" s="10">
        <f t="shared" si="269"/>
        <v>42132</v>
      </c>
    </row>
    <row r="2857" spans="1:20" ht="42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</v>
      </c>
      <c r="T2857" s="10">
        <f t="shared" si="269"/>
        <v>42399</v>
      </c>
    </row>
    <row r="2858" spans="1:20" ht="42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</v>
      </c>
      <c r="T2858" s="10">
        <f t="shared" si="269"/>
        <v>42225</v>
      </c>
    </row>
    <row r="2859" spans="1:20" ht="57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42727</v>
      </c>
      <c r="T2859" s="10">
        <f t="shared" si="269"/>
        <v>42787</v>
      </c>
    </row>
    <row r="2860" spans="1:20" ht="42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41955</v>
      </c>
      <c r="T2860" s="10">
        <f t="shared" si="269"/>
        <v>41978</v>
      </c>
    </row>
    <row r="2861" spans="1:20" ht="28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</v>
      </c>
      <c r="T2861" s="10">
        <f t="shared" si="269"/>
        <v>42293</v>
      </c>
    </row>
    <row r="2862" spans="1:20" ht="42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42481</v>
      </c>
      <c r="T2862" s="10">
        <f t="shared" si="269"/>
        <v>42541</v>
      </c>
    </row>
    <row r="2863" spans="1:20" ht="42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42258</v>
      </c>
      <c r="T2863" s="10">
        <f t="shared" si="269"/>
        <v>42272</v>
      </c>
    </row>
    <row r="2864" spans="1:20" ht="42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41785</v>
      </c>
      <c r="T2864" s="10">
        <f t="shared" si="269"/>
        <v>41815</v>
      </c>
    </row>
    <row r="2865" spans="1:20" ht="42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41832</v>
      </c>
      <c r="T2865" s="10">
        <f t="shared" si="269"/>
        <v>41892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42173</v>
      </c>
      <c r="T2866" s="10">
        <f t="shared" si="269"/>
        <v>42203</v>
      </c>
    </row>
    <row r="2867" spans="1:20" ht="42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</v>
      </c>
      <c r="T2867" s="10">
        <f t="shared" si="269"/>
        <v>42010</v>
      </c>
    </row>
    <row r="2868" spans="1:20" ht="42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42628</v>
      </c>
      <c r="T2868" s="10">
        <f t="shared" si="269"/>
        <v>42658</v>
      </c>
    </row>
    <row r="2869" spans="1:20" ht="42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</v>
      </c>
      <c r="T2869" s="10">
        <f t="shared" si="269"/>
        <v>42555</v>
      </c>
    </row>
    <row r="2870" spans="1:20" ht="42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42619</v>
      </c>
      <c r="T2870" s="10">
        <f t="shared" si="269"/>
        <v>42649</v>
      </c>
    </row>
    <row r="2871" spans="1:20" ht="57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42541</v>
      </c>
      <c r="T2871" s="10">
        <f t="shared" si="269"/>
        <v>42571</v>
      </c>
    </row>
    <row r="2872" spans="1:20" ht="42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</v>
      </c>
      <c r="T2872" s="10">
        <f t="shared" si="269"/>
        <v>41776</v>
      </c>
    </row>
    <row r="2873" spans="1:20" ht="42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41975</v>
      </c>
      <c r="T2873" s="10">
        <f t="shared" si="269"/>
        <v>41995</v>
      </c>
    </row>
    <row r="2874" spans="1:20" ht="28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</v>
      </c>
      <c r="T2874" s="10">
        <f t="shared" si="269"/>
        <v>42175</v>
      </c>
    </row>
    <row r="2875" spans="1:20" ht="42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42003</v>
      </c>
      <c r="T2875" s="10">
        <f t="shared" si="269"/>
        <v>42033</v>
      </c>
    </row>
    <row r="2876" spans="1:20" ht="42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42723</v>
      </c>
      <c r="T2876" s="10">
        <f t="shared" si="269"/>
        <v>42753</v>
      </c>
    </row>
    <row r="2877" spans="1:20" ht="42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</v>
      </c>
      <c r="T2877" s="10">
        <f t="shared" si="269"/>
        <v>42495</v>
      </c>
    </row>
    <row r="2878" spans="1:20" ht="42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42172</v>
      </c>
      <c r="T2878" s="10">
        <f t="shared" si="269"/>
        <v>42202</v>
      </c>
    </row>
    <row r="2879" spans="1:20" ht="42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42673</v>
      </c>
      <c r="T2879" s="10">
        <f t="shared" si="269"/>
        <v>42705</v>
      </c>
    </row>
    <row r="2880" spans="1:20" ht="42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42129</v>
      </c>
      <c r="T2880" s="10">
        <f t="shared" si="269"/>
        <v>42189</v>
      </c>
    </row>
    <row r="2881" spans="1:20" ht="42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42360</v>
      </c>
      <c r="T2881" s="10">
        <f t="shared" si="269"/>
        <v>42390</v>
      </c>
    </row>
    <row r="2882" spans="1:20" ht="42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42193</v>
      </c>
      <c r="T2882" s="10">
        <f t="shared" si="269"/>
        <v>42237</v>
      </c>
    </row>
    <row r="2883" spans="1:20" ht="42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s="6" t="e">
        <f t="shared" ref="P2883:P2946" si="271">ROUND(AVERAGE(E2883/L2883),2)</f>
        <v>#DIV/0!</v>
      </c>
      <c r="Q2883" t="str">
        <f t="shared" ref="Q2883:Q2946" si="272" xml:space="preserve"> LEFT(N2883,FIND("/",N2883)-1)</f>
        <v>theater</v>
      </c>
      <c r="R2883" t="str">
        <f t="shared" ref="R2883:R2946" si="273" xml:space="preserve"> RIGHT(N2883,LEN(N2883)-FIND("/",N2883))</f>
        <v>plays</v>
      </c>
      <c r="S2883" s="10">
        <f t="shared" ref="S2883:S2946" si="274">ROUND((((J2883/60)/60)/24)+DATE(1970,1,1),0)</f>
        <v>41917</v>
      </c>
      <c r="T2883" s="10">
        <f t="shared" ref="T2883:T2946" si="275">ROUND((((I2883/60)/60)/24)+DATE(1970,1,1),0)</f>
        <v>41977</v>
      </c>
    </row>
    <row r="2884" spans="1:20" ht="42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42462</v>
      </c>
      <c r="T2884" s="10">
        <f t="shared" si="275"/>
        <v>42492</v>
      </c>
    </row>
    <row r="2885" spans="1:20" ht="42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42371</v>
      </c>
      <c r="T2885" s="10">
        <f t="shared" si="275"/>
        <v>42406</v>
      </c>
    </row>
    <row r="2886" spans="1:20" ht="28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41949</v>
      </c>
      <c r="T2886" s="10">
        <f t="shared" si="275"/>
        <v>41979</v>
      </c>
    </row>
    <row r="2887" spans="1:20" ht="28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</v>
      </c>
      <c r="T2887" s="10">
        <f t="shared" si="275"/>
        <v>42077</v>
      </c>
    </row>
    <row r="2888" spans="1:20" ht="42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42262</v>
      </c>
      <c r="T2888" s="10">
        <f t="shared" si="275"/>
        <v>42266</v>
      </c>
    </row>
    <row r="2889" spans="1:20" ht="42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</v>
      </c>
      <c r="T2889" s="10">
        <f t="shared" si="275"/>
        <v>42015</v>
      </c>
    </row>
    <row r="2890" spans="1:20" ht="42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41923</v>
      </c>
      <c r="T2890" s="10">
        <f t="shared" si="275"/>
        <v>41930</v>
      </c>
    </row>
    <row r="2891" spans="1:20" ht="42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41851</v>
      </c>
      <c r="T2891" s="10">
        <f t="shared" si="275"/>
        <v>41881</v>
      </c>
    </row>
    <row r="2892" spans="1:20" ht="42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41832</v>
      </c>
      <c r="T2892" s="10">
        <f t="shared" si="275"/>
        <v>41860</v>
      </c>
    </row>
    <row r="2893" spans="1:20" ht="42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42416</v>
      </c>
      <c r="T2893" s="10">
        <f t="shared" si="275"/>
        <v>42476</v>
      </c>
    </row>
    <row r="2894" spans="1:20" ht="42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41870</v>
      </c>
      <c r="T2894" s="10">
        <f t="shared" si="275"/>
        <v>41877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41954</v>
      </c>
      <c r="T2895" s="10">
        <f t="shared" si="275"/>
        <v>42013</v>
      </c>
    </row>
    <row r="2896" spans="1:20" ht="28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42038</v>
      </c>
      <c r="T2896" s="10">
        <f t="shared" si="275"/>
        <v>42098</v>
      </c>
    </row>
    <row r="2897" spans="1:20" ht="42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</v>
      </c>
      <c r="T2897" s="10">
        <f t="shared" si="275"/>
        <v>41813</v>
      </c>
    </row>
    <row r="2898" spans="1:20" ht="42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42702</v>
      </c>
      <c r="T2898" s="10">
        <f t="shared" si="275"/>
        <v>42716</v>
      </c>
    </row>
    <row r="2899" spans="1:20" ht="42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42259</v>
      </c>
      <c r="T2899" s="10">
        <f t="shared" si="275"/>
        <v>42289</v>
      </c>
    </row>
    <row r="2900" spans="1:20" ht="42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42279</v>
      </c>
      <c r="T2900" s="10">
        <f t="shared" si="275"/>
        <v>42309</v>
      </c>
    </row>
    <row r="2901" spans="1:20" ht="42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</v>
      </c>
      <c r="T2901" s="10">
        <f t="shared" si="275"/>
        <v>42575</v>
      </c>
    </row>
    <row r="2902" spans="1:20" ht="57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</v>
      </c>
      <c r="T2902" s="10">
        <f t="shared" si="275"/>
        <v>41860</v>
      </c>
    </row>
    <row r="2903" spans="1:20" ht="42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41983</v>
      </c>
      <c r="T2903" s="10">
        <f t="shared" si="275"/>
        <v>42043</v>
      </c>
    </row>
    <row r="2904" spans="1:20" ht="42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</v>
      </c>
      <c r="T2904" s="10">
        <f t="shared" si="275"/>
        <v>42240</v>
      </c>
    </row>
    <row r="2905" spans="1:20" ht="42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</v>
      </c>
      <c r="T2905" s="10">
        <f t="shared" si="275"/>
        <v>42256</v>
      </c>
    </row>
    <row r="2906" spans="1:20" ht="42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41941</v>
      </c>
      <c r="T2906" s="10">
        <f t="shared" si="275"/>
        <v>41953</v>
      </c>
    </row>
    <row r="2907" spans="1:20" ht="42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</v>
      </c>
      <c r="T2907" s="10">
        <f t="shared" si="275"/>
        <v>42620</v>
      </c>
    </row>
    <row r="2908" spans="1:20" ht="42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42200</v>
      </c>
      <c r="T2908" s="10">
        <f t="shared" si="275"/>
        <v>42217</v>
      </c>
    </row>
    <row r="2909" spans="1:20" ht="42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42445</v>
      </c>
      <c r="T2909" s="10">
        <f t="shared" si="275"/>
        <v>42505</v>
      </c>
    </row>
    <row r="2910" spans="1:20" ht="57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42500</v>
      </c>
      <c r="T2910" s="10">
        <f t="shared" si="275"/>
        <v>42530</v>
      </c>
    </row>
    <row r="2911" spans="1:20" ht="42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</v>
      </c>
      <c r="T2911" s="10">
        <f t="shared" si="275"/>
        <v>41969</v>
      </c>
    </row>
    <row r="2912" spans="1:20" ht="42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42108</v>
      </c>
      <c r="T2912" s="10">
        <f t="shared" si="275"/>
        <v>42168</v>
      </c>
    </row>
    <row r="2913" spans="1:20" ht="42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42143</v>
      </c>
      <c r="T2913" s="10">
        <f t="shared" si="275"/>
        <v>42183</v>
      </c>
    </row>
    <row r="2914" spans="1:20" ht="42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</v>
      </c>
      <c r="T2914" s="10">
        <f t="shared" si="275"/>
        <v>42384</v>
      </c>
    </row>
    <row r="2915" spans="1:20" ht="42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41829</v>
      </c>
      <c r="T2915" s="10">
        <f t="shared" si="275"/>
        <v>41889</v>
      </c>
    </row>
    <row r="2916" spans="1:20" ht="28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42018</v>
      </c>
      <c r="T2916" s="10">
        <f t="shared" si="275"/>
        <v>42078</v>
      </c>
    </row>
    <row r="2917" spans="1:20" ht="42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</v>
      </c>
      <c r="T2917" s="10">
        <f t="shared" si="275"/>
        <v>42445</v>
      </c>
    </row>
    <row r="2918" spans="1:20" ht="42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</v>
      </c>
      <c r="T2918" s="10">
        <f t="shared" si="275"/>
        <v>41778</v>
      </c>
    </row>
    <row r="2919" spans="1:20" ht="42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</v>
      </c>
      <c r="T2919" s="10">
        <f t="shared" si="275"/>
        <v>42263</v>
      </c>
    </row>
    <row r="2920" spans="1:20" ht="42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42279</v>
      </c>
      <c r="T2920" s="10">
        <f t="shared" si="275"/>
        <v>42307</v>
      </c>
    </row>
    <row r="2921" spans="1:20" ht="42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41827</v>
      </c>
      <c r="T2921" s="10">
        <f t="shared" si="275"/>
        <v>41857</v>
      </c>
    </row>
    <row r="2922" spans="1:20" ht="42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42059</v>
      </c>
      <c r="T2922" s="10">
        <f t="shared" si="275"/>
        <v>42089</v>
      </c>
    </row>
    <row r="2923" spans="1:20" ht="28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41878</v>
      </c>
      <c r="T2923" s="10">
        <f t="shared" si="275"/>
        <v>41908</v>
      </c>
    </row>
    <row r="2924" spans="1:20" ht="42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42098</v>
      </c>
      <c r="T2924" s="10">
        <f t="shared" si="275"/>
        <v>42143</v>
      </c>
    </row>
    <row r="2925" spans="1:20" ht="42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</v>
      </c>
      <c r="T2925" s="10">
        <f t="shared" si="275"/>
        <v>42028</v>
      </c>
    </row>
    <row r="2926" spans="1:20" ht="42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42104</v>
      </c>
      <c r="T2926" s="10">
        <f t="shared" si="275"/>
        <v>42133</v>
      </c>
    </row>
    <row r="2927" spans="1:20" ht="42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41864</v>
      </c>
      <c r="T2927" s="10">
        <f t="shared" si="275"/>
        <v>41894</v>
      </c>
    </row>
    <row r="2928" spans="1:20" ht="42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42045</v>
      </c>
      <c r="T2928" s="10">
        <f t="shared" si="275"/>
        <v>42059</v>
      </c>
    </row>
    <row r="2929" spans="1:20" ht="42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41807</v>
      </c>
      <c r="T2929" s="10">
        <f t="shared" si="275"/>
        <v>41835</v>
      </c>
    </row>
    <row r="2930" spans="1:20" ht="28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42404</v>
      </c>
      <c r="T2930" s="10">
        <f t="shared" si="275"/>
        <v>42434</v>
      </c>
    </row>
    <row r="2931" spans="1:20" ht="42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41755</v>
      </c>
      <c r="T2931" s="10">
        <f t="shared" si="275"/>
        <v>41785</v>
      </c>
    </row>
    <row r="2932" spans="1:20" ht="42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42102</v>
      </c>
      <c r="T2932" s="10">
        <f t="shared" si="275"/>
        <v>42132</v>
      </c>
    </row>
    <row r="2933" spans="1:20" ht="42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</v>
      </c>
      <c r="T2933" s="10">
        <f t="shared" si="275"/>
        <v>41897</v>
      </c>
    </row>
    <row r="2934" spans="1:20" ht="42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</v>
      </c>
      <c r="T2934" s="10">
        <f t="shared" si="275"/>
        <v>42056</v>
      </c>
    </row>
    <row r="2935" spans="1:20" ht="42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42496</v>
      </c>
      <c r="T2935" s="10">
        <f t="shared" si="275"/>
        <v>42526</v>
      </c>
    </row>
    <row r="2936" spans="1:20" ht="42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41776</v>
      </c>
      <c r="T2936" s="10">
        <f t="shared" si="275"/>
        <v>41806</v>
      </c>
    </row>
    <row r="2937" spans="1:20" ht="42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42554</v>
      </c>
      <c r="T2937" s="10">
        <f t="shared" si="275"/>
        <v>42612</v>
      </c>
    </row>
    <row r="2938" spans="1:20" ht="42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41913</v>
      </c>
      <c r="T2938" s="10">
        <f t="shared" si="275"/>
        <v>41925</v>
      </c>
    </row>
    <row r="2939" spans="1:20" ht="28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</v>
      </c>
      <c r="T2939" s="10">
        <f t="shared" si="275"/>
        <v>41833</v>
      </c>
    </row>
    <row r="2940" spans="1:20" ht="42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42005</v>
      </c>
      <c r="T2940" s="10">
        <f t="shared" si="275"/>
        <v>42035</v>
      </c>
    </row>
    <row r="2941" spans="1:20" ht="42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41846</v>
      </c>
      <c r="T2941" s="10">
        <f t="shared" si="275"/>
        <v>41879</v>
      </c>
    </row>
    <row r="2942" spans="1:20" ht="42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41983</v>
      </c>
      <c r="T2942" s="10">
        <f t="shared" si="275"/>
        <v>42023</v>
      </c>
    </row>
    <row r="2943" spans="1:20" ht="42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42035</v>
      </c>
      <c r="T2943" s="10">
        <f t="shared" si="275"/>
        <v>42065</v>
      </c>
    </row>
    <row r="2944" spans="1:20" ht="42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42335</v>
      </c>
      <c r="T2944" s="10">
        <f t="shared" si="275"/>
        <v>42355</v>
      </c>
    </row>
    <row r="2945" spans="1:20" ht="42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</v>
      </c>
      <c r="T2945" s="10">
        <f t="shared" si="275"/>
        <v>42107</v>
      </c>
    </row>
    <row r="2946" spans="1:20" ht="42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42133</v>
      </c>
      <c r="T2946" s="10">
        <f t="shared" si="275"/>
        <v>42163</v>
      </c>
    </row>
    <row r="2947" spans="1:20" ht="57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s="6" t="e">
        <f t="shared" ref="P2947:P3010" si="277">ROUND(AVERAGE(E2947/L2947),2)</f>
        <v>#DIV/0!</v>
      </c>
      <c r="Q2947" t="str">
        <f t="shared" ref="Q2947:Q3010" si="278" xml:space="preserve"> LEFT(N2947,FIND("/",N2947)-1)</f>
        <v>theater</v>
      </c>
      <c r="R2947" t="str">
        <f t="shared" ref="R2947:R3010" si="279" xml:space="preserve"> RIGHT(N2947,LEN(N2947)-FIND("/",N2947))</f>
        <v>spaces</v>
      </c>
      <c r="S2947" s="10">
        <f t="shared" ref="S2947:S3010" si="280">ROUND((((J2947/60)/60)/24)+DATE(1970,1,1),0)</f>
        <v>42118</v>
      </c>
      <c r="T2947" s="10">
        <f t="shared" ref="T2947:T3010" si="281">ROUND((((I2947/60)/60)/24)+DATE(1970,1,1),0)</f>
        <v>42148</v>
      </c>
    </row>
    <row r="2948" spans="1:20" ht="42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42568</v>
      </c>
      <c r="T2948" s="10">
        <f t="shared" si="281"/>
        <v>42598</v>
      </c>
    </row>
    <row r="2949" spans="1:20" ht="57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42650</v>
      </c>
      <c r="T2949" s="10">
        <f t="shared" si="281"/>
        <v>42699</v>
      </c>
    </row>
    <row r="2950" spans="1:20" ht="42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42098</v>
      </c>
      <c r="T2950" s="10">
        <f t="shared" si="281"/>
        <v>42158</v>
      </c>
    </row>
    <row r="2951" spans="1:20" ht="42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42298</v>
      </c>
      <c r="T2951" s="10">
        <f t="shared" si="281"/>
        <v>42328</v>
      </c>
    </row>
    <row r="2952" spans="1:20" ht="42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</v>
      </c>
      <c r="T2952" s="10">
        <f t="shared" si="281"/>
        <v>42392</v>
      </c>
    </row>
    <row r="2953" spans="1:20" ht="57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41873</v>
      </c>
      <c r="T2953" s="10">
        <f t="shared" si="281"/>
        <v>41918</v>
      </c>
    </row>
    <row r="2954" spans="1:20" ht="42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42629</v>
      </c>
      <c r="T2954" s="10">
        <f t="shared" si="281"/>
        <v>42660</v>
      </c>
    </row>
    <row r="2955" spans="1:20" ht="42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42256</v>
      </c>
      <c r="T2955" s="10">
        <f t="shared" si="281"/>
        <v>42286</v>
      </c>
    </row>
    <row r="2956" spans="1:20" ht="42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42791</v>
      </c>
      <c r="T2956" s="10">
        <f t="shared" si="281"/>
        <v>42811</v>
      </c>
    </row>
    <row r="2957" spans="1:20" ht="28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42142</v>
      </c>
      <c r="T2957" s="10">
        <f t="shared" si="281"/>
        <v>42172</v>
      </c>
    </row>
    <row r="2958" spans="1:20" ht="42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42465</v>
      </c>
      <c r="T2958" s="10">
        <f t="shared" si="281"/>
        <v>42495</v>
      </c>
    </row>
    <row r="2959" spans="1:20" ht="42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</v>
      </c>
      <c r="T2959" s="10">
        <f t="shared" si="281"/>
        <v>42091</v>
      </c>
    </row>
    <row r="2960" spans="1:20" ht="42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42439</v>
      </c>
      <c r="T2960" s="10">
        <f t="shared" si="281"/>
        <v>42499</v>
      </c>
    </row>
    <row r="2961" spans="1:20" ht="42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</v>
      </c>
      <c r="T2961" s="10">
        <f t="shared" si="281"/>
        <v>42528</v>
      </c>
    </row>
    <row r="2962" spans="1:20" ht="42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41864</v>
      </c>
      <c r="T2962" s="10">
        <f t="shared" si="281"/>
        <v>41894</v>
      </c>
    </row>
    <row r="2963" spans="1:20" ht="42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</v>
      </c>
      <c r="T2963" s="10">
        <f t="shared" si="281"/>
        <v>42089</v>
      </c>
    </row>
    <row r="2964" spans="1:20" ht="42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</v>
      </c>
      <c r="T2964" s="10">
        <f t="shared" si="281"/>
        <v>42064</v>
      </c>
    </row>
    <row r="2965" spans="1:20" ht="57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</v>
      </c>
      <c r="T2965" s="10">
        <f t="shared" si="281"/>
        <v>42187</v>
      </c>
    </row>
    <row r="2966" spans="1:20" ht="42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41828</v>
      </c>
      <c r="T2966" s="10">
        <f t="shared" si="281"/>
        <v>41858</v>
      </c>
    </row>
    <row r="2967" spans="1:20" ht="42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42163</v>
      </c>
      <c r="T2967" s="10">
        <f t="shared" si="281"/>
        <v>42193</v>
      </c>
    </row>
    <row r="2968" spans="1:20" ht="42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42234</v>
      </c>
      <c r="T2968" s="10">
        <f t="shared" si="281"/>
        <v>42264</v>
      </c>
    </row>
    <row r="2969" spans="1:20" ht="42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</v>
      </c>
      <c r="T2969" s="10">
        <f t="shared" si="281"/>
        <v>42072</v>
      </c>
    </row>
    <row r="2970" spans="1:20" ht="28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42586</v>
      </c>
      <c r="T2970" s="10">
        <f t="shared" si="281"/>
        <v>42599</v>
      </c>
    </row>
    <row r="2971" spans="1:20" ht="42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42098</v>
      </c>
      <c r="T2971" s="10">
        <f t="shared" si="281"/>
        <v>42128</v>
      </c>
    </row>
    <row r="2972" spans="1:20" ht="42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41809</v>
      </c>
      <c r="T2972" s="10">
        <f t="shared" si="281"/>
        <v>41839</v>
      </c>
    </row>
    <row r="2973" spans="1:20" ht="42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41853</v>
      </c>
      <c r="T2973" s="10">
        <f t="shared" si="281"/>
        <v>41883</v>
      </c>
    </row>
    <row r="2974" spans="1:20" ht="28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</v>
      </c>
      <c r="T2974" s="10">
        <f t="shared" si="281"/>
        <v>42709</v>
      </c>
    </row>
    <row r="2975" spans="1:20" ht="42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42342</v>
      </c>
      <c r="T2975" s="10">
        <f t="shared" si="281"/>
        <v>42370</v>
      </c>
    </row>
    <row r="2976" spans="1:20" ht="42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</v>
      </c>
      <c r="T2976" s="10">
        <f t="shared" si="281"/>
        <v>41908</v>
      </c>
    </row>
    <row r="2977" spans="1:20" ht="42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41942</v>
      </c>
      <c r="T2977" s="10">
        <f t="shared" si="281"/>
        <v>41970</v>
      </c>
    </row>
    <row r="2978" spans="1:20" ht="42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42426</v>
      </c>
      <c r="T2978" s="10">
        <f t="shared" si="281"/>
        <v>42443</v>
      </c>
    </row>
    <row r="2979" spans="1:20" ht="57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42027</v>
      </c>
      <c r="T2979" s="10">
        <f t="shared" si="281"/>
        <v>42086</v>
      </c>
    </row>
    <row r="2980" spans="1:20" ht="42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41923</v>
      </c>
      <c r="T2980" s="10">
        <f t="shared" si="281"/>
        <v>41932</v>
      </c>
    </row>
    <row r="2981" spans="1:20" ht="42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41994</v>
      </c>
      <c r="T2981" s="10">
        <f t="shared" si="281"/>
        <v>42010</v>
      </c>
    </row>
    <row r="2982" spans="1:20" ht="42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42220</v>
      </c>
      <c r="T2982" s="10">
        <f t="shared" si="281"/>
        <v>42240</v>
      </c>
    </row>
    <row r="2983" spans="1:20" ht="42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42226</v>
      </c>
      <c r="T2983" s="10">
        <f t="shared" si="281"/>
        <v>42271</v>
      </c>
    </row>
    <row r="2984" spans="1:20" ht="28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42382</v>
      </c>
      <c r="T2984" s="10">
        <f t="shared" si="281"/>
        <v>42412</v>
      </c>
    </row>
    <row r="2985" spans="1:20" ht="42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41895</v>
      </c>
      <c r="T2985" s="10">
        <f t="shared" si="281"/>
        <v>41955</v>
      </c>
    </row>
    <row r="2986" spans="1:20" ht="42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</v>
      </c>
      <c r="T2986" s="10">
        <f t="shared" si="281"/>
        <v>42606</v>
      </c>
    </row>
    <row r="2987" spans="1:20" ht="42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42655</v>
      </c>
      <c r="T2987" s="10">
        <f t="shared" si="281"/>
        <v>42674</v>
      </c>
    </row>
    <row r="2988" spans="1:20" ht="42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42432</v>
      </c>
      <c r="T2988" s="10">
        <f t="shared" si="281"/>
        <v>42491</v>
      </c>
    </row>
    <row r="2989" spans="1:20" ht="42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</v>
      </c>
      <c r="T2989" s="10">
        <f t="shared" si="281"/>
        <v>42656</v>
      </c>
    </row>
    <row r="2990" spans="1:20" ht="42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</v>
      </c>
      <c r="T2990" s="10">
        <f t="shared" si="281"/>
        <v>42541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</v>
      </c>
      <c r="T2991" s="10">
        <f t="shared" si="281"/>
        <v>42359</v>
      </c>
    </row>
    <row r="2992" spans="1:20" ht="42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42342</v>
      </c>
      <c r="T2992" s="10">
        <f t="shared" si="281"/>
        <v>42377</v>
      </c>
    </row>
    <row r="2993" spans="1:20" ht="42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42741</v>
      </c>
      <c r="T2993" s="10">
        <f t="shared" si="281"/>
        <v>42763</v>
      </c>
    </row>
    <row r="2994" spans="1:20" ht="42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42623</v>
      </c>
      <c r="T2994" s="10">
        <f t="shared" si="281"/>
        <v>42653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42391</v>
      </c>
      <c r="T2995" s="10">
        <f t="shared" si="281"/>
        <v>42421</v>
      </c>
    </row>
    <row r="2996" spans="1:20" ht="42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</v>
      </c>
      <c r="T2996" s="10">
        <f t="shared" si="281"/>
        <v>41915</v>
      </c>
    </row>
    <row r="2997" spans="1:20" ht="42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42725</v>
      </c>
      <c r="T2997" s="10">
        <f t="shared" si="281"/>
        <v>42755</v>
      </c>
    </row>
    <row r="2998" spans="1:20" ht="28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42091</v>
      </c>
      <c r="T2998" s="10">
        <f t="shared" si="281"/>
        <v>42151</v>
      </c>
    </row>
    <row r="2999" spans="1:20" ht="42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42776</v>
      </c>
      <c r="T2999" s="10">
        <f t="shared" si="281"/>
        <v>42793</v>
      </c>
    </row>
    <row r="3000" spans="1:20" ht="42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</v>
      </c>
      <c r="T3000" s="10">
        <f t="shared" si="281"/>
        <v>41806</v>
      </c>
    </row>
    <row r="3001" spans="1:20" ht="42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42781</v>
      </c>
      <c r="T3001" s="10">
        <f t="shared" si="281"/>
        <v>42795</v>
      </c>
    </row>
    <row r="3002" spans="1:20" ht="42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42753</v>
      </c>
      <c r="T3002" s="10">
        <f t="shared" si="281"/>
        <v>42767</v>
      </c>
    </row>
    <row r="3003" spans="1:20" ht="42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42535</v>
      </c>
      <c r="T3003" s="10">
        <f t="shared" si="281"/>
        <v>42565</v>
      </c>
    </row>
    <row r="3004" spans="1:20" ht="28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41240</v>
      </c>
      <c r="T3004" s="10">
        <f t="shared" si="281"/>
        <v>41270</v>
      </c>
    </row>
    <row r="3005" spans="1:20" ht="42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42399</v>
      </c>
      <c r="T3005" s="10">
        <f t="shared" si="281"/>
        <v>42430</v>
      </c>
    </row>
    <row r="3006" spans="1:20" ht="42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41929</v>
      </c>
      <c r="T3006" s="10">
        <f t="shared" si="281"/>
        <v>41959</v>
      </c>
    </row>
    <row r="3007" spans="1:20" ht="42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41889</v>
      </c>
      <c r="T3007" s="10">
        <f t="shared" si="281"/>
        <v>41919</v>
      </c>
    </row>
    <row r="3008" spans="1:20" ht="28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41958</v>
      </c>
      <c r="T3008" s="10">
        <f t="shared" si="281"/>
        <v>41988</v>
      </c>
    </row>
    <row r="3009" spans="1:20" ht="28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</v>
      </c>
      <c r="T3009" s="10">
        <f t="shared" si="281"/>
        <v>42119</v>
      </c>
    </row>
    <row r="3010" spans="1:20" ht="42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</v>
      </c>
      <c r="T3010" s="10">
        <f t="shared" si="281"/>
        <v>42390</v>
      </c>
    </row>
    <row r="3011" spans="1:20" ht="42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 s="6">
        <f t="shared" ref="P3011:P3074" si="283">ROUND(AVERAGE(E3011/L3011),2)</f>
        <v>233.9</v>
      </c>
      <c r="Q3011" t="str">
        <f t="shared" ref="Q3011:Q3074" si="284" xml:space="preserve"> LEFT(N3011,FIND("/",N3011)-1)</f>
        <v>theater</v>
      </c>
      <c r="R3011" t="str">
        <f t="shared" ref="R3011:R3074" si="285" xml:space="preserve"> RIGHT(N3011,LEN(N3011)-FIND("/",N3011))</f>
        <v>spaces</v>
      </c>
      <c r="S3011" s="10">
        <f t="shared" ref="S3011:S3074" si="286">ROUND((((J3011/60)/60)/24)+DATE(1970,1,1),0)</f>
        <v>41940</v>
      </c>
      <c r="T3011" s="10">
        <f t="shared" ref="T3011:T3074" si="287">ROUND((((I3011/60)/60)/24)+DATE(1970,1,1),0)</f>
        <v>41970</v>
      </c>
    </row>
    <row r="3012" spans="1:20" ht="42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41997</v>
      </c>
      <c r="T3012" s="10">
        <f t="shared" si="287"/>
        <v>42057</v>
      </c>
    </row>
    <row r="3013" spans="1:20" ht="42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</v>
      </c>
      <c r="T3013" s="10">
        <f t="shared" si="287"/>
        <v>42362</v>
      </c>
    </row>
    <row r="3014" spans="1:20" ht="42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42025</v>
      </c>
      <c r="T3014" s="10">
        <f t="shared" si="287"/>
        <v>42046</v>
      </c>
    </row>
    <row r="3015" spans="1:20" ht="42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42147</v>
      </c>
      <c r="T3015" s="10">
        <f t="shared" si="287"/>
        <v>42177</v>
      </c>
    </row>
    <row r="3016" spans="1:20" ht="42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</v>
      </c>
      <c r="T3016" s="10">
        <f t="shared" si="287"/>
        <v>41948</v>
      </c>
    </row>
    <row r="3017" spans="1:20" ht="42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41786</v>
      </c>
      <c r="T3017" s="10">
        <f t="shared" si="287"/>
        <v>41801</v>
      </c>
    </row>
    <row r="3018" spans="1:20" ht="42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41779</v>
      </c>
      <c r="T3018" s="10">
        <f t="shared" si="287"/>
        <v>41839</v>
      </c>
    </row>
    <row r="3019" spans="1:20" ht="42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41842</v>
      </c>
      <c r="T3019" s="10">
        <f t="shared" si="287"/>
        <v>41872</v>
      </c>
    </row>
    <row r="3020" spans="1:20" ht="42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</v>
      </c>
      <c r="T3020" s="10">
        <f t="shared" si="287"/>
        <v>42206</v>
      </c>
    </row>
    <row r="3021" spans="1:20" ht="42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41759</v>
      </c>
      <c r="T3021" s="10">
        <f t="shared" si="287"/>
        <v>41786</v>
      </c>
    </row>
    <row r="3022" spans="1:20" ht="42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42171</v>
      </c>
      <c r="T3022" s="10">
        <f t="shared" si="287"/>
        <v>42231</v>
      </c>
    </row>
    <row r="3023" spans="1:20" ht="42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42661</v>
      </c>
      <c r="T3023" s="10">
        <f t="shared" si="287"/>
        <v>42696</v>
      </c>
    </row>
    <row r="3024" spans="1:20" ht="42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42565</v>
      </c>
      <c r="T3024" s="10">
        <f t="shared" si="287"/>
        <v>42610</v>
      </c>
    </row>
    <row r="3025" spans="1:20" ht="42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42122</v>
      </c>
      <c r="T3025" s="10">
        <f t="shared" si="287"/>
        <v>42167</v>
      </c>
    </row>
    <row r="3026" spans="1:20" ht="42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41159</v>
      </c>
      <c r="T3026" s="10">
        <f t="shared" si="287"/>
        <v>41189</v>
      </c>
    </row>
    <row r="3027" spans="1:20" ht="42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41762</v>
      </c>
      <c r="T3027" s="10">
        <f t="shared" si="287"/>
        <v>41790</v>
      </c>
    </row>
    <row r="3028" spans="1:20" ht="42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</v>
      </c>
      <c r="T3028" s="10">
        <f t="shared" si="287"/>
        <v>42797</v>
      </c>
    </row>
    <row r="3029" spans="1:20" ht="42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42054</v>
      </c>
      <c r="T3029" s="10">
        <f t="shared" si="287"/>
        <v>42084</v>
      </c>
    </row>
    <row r="3030" spans="1:20" ht="28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</v>
      </c>
      <c r="T3030" s="10">
        <f t="shared" si="287"/>
        <v>42597</v>
      </c>
    </row>
    <row r="3031" spans="1:20" ht="42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41933</v>
      </c>
      <c r="T3031" s="10">
        <f t="shared" si="287"/>
        <v>41961</v>
      </c>
    </row>
    <row r="3032" spans="1:20" ht="42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42234</v>
      </c>
      <c r="T3032" s="10">
        <f t="shared" si="287"/>
        <v>42264</v>
      </c>
    </row>
    <row r="3033" spans="1:20" ht="71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42598</v>
      </c>
      <c r="T3033" s="10">
        <f t="shared" si="287"/>
        <v>42658</v>
      </c>
    </row>
    <row r="3034" spans="1:20" ht="42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</v>
      </c>
      <c r="T3034" s="10">
        <f t="shared" si="287"/>
        <v>42258</v>
      </c>
    </row>
    <row r="3035" spans="1:20" ht="42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</v>
      </c>
      <c r="T3035" s="10">
        <f t="shared" si="287"/>
        <v>42600</v>
      </c>
    </row>
    <row r="3036" spans="1:20" ht="57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42645</v>
      </c>
      <c r="T3036" s="10">
        <f t="shared" si="287"/>
        <v>42675</v>
      </c>
    </row>
    <row r="3037" spans="1:20" ht="28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41369</v>
      </c>
      <c r="T3037" s="10">
        <f t="shared" si="287"/>
        <v>41399</v>
      </c>
    </row>
    <row r="3038" spans="1:20" ht="42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41467</v>
      </c>
      <c r="T3038" s="10">
        <f t="shared" si="287"/>
        <v>41502</v>
      </c>
    </row>
    <row r="3039" spans="1:20" ht="57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40379</v>
      </c>
      <c r="T3039" s="10">
        <f t="shared" si="287"/>
        <v>40453</v>
      </c>
    </row>
    <row r="3040" spans="1:20" ht="42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</v>
      </c>
      <c r="T3040" s="10">
        <f t="shared" si="287"/>
        <v>42433</v>
      </c>
    </row>
    <row r="3041" spans="1:20" ht="42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41611</v>
      </c>
      <c r="T3041" s="10">
        <f t="shared" si="287"/>
        <v>41637</v>
      </c>
    </row>
    <row r="3042" spans="1:20" ht="42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42178</v>
      </c>
      <c r="T3042" s="10">
        <f t="shared" si="287"/>
        <v>42182</v>
      </c>
    </row>
    <row r="3043" spans="1:20" ht="28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42360</v>
      </c>
      <c r="T3043" s="10">
        <f t="shared" si="287"/>
        <v>42390</v>
      </c>
    </row>
    <row r="3044" spans="1:20" ht="42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42254</v>
      </c>
      <c r="T3044" s="10">
        <f t="shared" si="287"/>
        <v>42284</v>
      </c>
    </row>
    <row r="3045" spans="1:20" ht="42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</v>
      </c>
      <c r="T3045" s="10">
        <f t="shared" si="287"/>
        <v>42110</v>
      </c>
    </row>
    <row r="3046" spans="1:20" ht="42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42388</v>
      </c>
      <c r="T3046" s="10">
        <f t="shared" si="287"/>
        <v>42403</v>
      </c>
    </row>
    <row r="3047" spans="1:20" ht="42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</v>
      </c>
      <c r="T3047" s="10">
        <f t="shared" si="287"/>
        <v>41873</v>
      </c>
    </row>
    <row r="3048" spans="1:20" ht="42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41863</v>
      </c>
      <c r="T3048" s="10">
        <f t="shared" si="287"/>
        <v>41892</v>
      </c>
    </row>
    <row r="3049" spans="1:20" ht="42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42444</v>
      </c>
      <c r="T3049" s="10">
        <f t="shared" si="287"/>
        <v>42488</v>
      </c>
    </row>
    <row r="3050" spans="1:20" ht="42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41976</v>
      </c>
      <c r="T3050" s="10">
        <f t="shared" si="287"/>
        <v>42005</v>
      </c>
    </row>
    <row r="3051" spans="1:20" ht="42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</v>
      </c>
      <c r="T3051" s="10">
        <f t="shared" si="287"/>
        <v>42169</v>
      </c>
    </row>
    <row r="3052" spans="1:20" ht="28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</v>
      </c>
      <c r="T3052" s="10">
        <f t="shared" si="287"/>
        <v>42495</v>
      </c>
    </row>
    <row r="3053" spans="1:20" ht="42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</v>
      </c>
      <c r="T3053" s="10">
        <f t="shared" si="287"/>
        <v>42774</v>
      </c>
    </row>
    <row r="3054" spans="1:20" ht="28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42123</v>
      </c>
      <c r="T3054" s="10">
        <f t="shared" si="287"/>
        <v>42153</v>
      </c>
    </row>
    <row r="3055" spans="1:20" ht="42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41863</v>
      </c>
      <c r="T3055" s="10">
        <f t="shared" si="287"/>
        <v>41914</v>
      </c>
    </row>
    <row r="3056" spans="1:20" ht="42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42028</v>
      </c>
      <c r="T3056" s="10">
        <f t="shared" si="287"/>
        <v>42065</v>
      </c>
    </row>
    <row r="3057" spans="1:20" ht="42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41954</v>
      </c>
      <c r="T3057" s="10">
        <f t="shared" si="287"/>
        <v>42014</v>
      </c>
    </row>
    <row r="3058" spans="1:20" ht="42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41852</v>
      </c>
      <c r="T3058" s="10">
        <f t="shared" si="287"/>
        <v>41912</v>
      </c>
    </row>
    <row r="3059" spans="1:20" ht="42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42434</v>
      </c>
      <c r="T3059" s="10">
        <f t="shared" si="287"/>
        <v>42464</v>
      </c>
    </row>
    <row r="3060" spans="1:20" ht="42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</v>
      </c>
      <c r="T3060" s="10">
        <f t="shared" si="287"/>
        <v>42510</v>
      </c>
    </row>
    <row r="3061" spans="1:20" ht="42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41830</v>
      </c>
      <c r="T3061" s="10">
        <f t="shared" si="287"/>
        <v>41860</v>
      </c>
    </row>
    <row r="3062" spans="1:20" ht="28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</v>
      </c>
      <c r="T3062" s="10">
        <f t="shared" si="287"/>
        <v>42275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41835</v>
      </c>
      <c r="T3063" s="10">
        <f t="shared" si="287"/>
        <v>41865</v>
      </c>
    </row>
    <row r="3064" spans="1:20" ht="42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42249</v>
      </c>
      <c r="T3064" s="10">
        <f t="shared" si="287"/>
        <v>42278</v>
      </c>
    </row>
    <row r="3065" spans="1:20" ht="42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42631</v>
      </c>
      <c r="T3065" s="10">
        <f t="shared" si="287"/>
        <v>42666</v>
      </c>
    </row>
    <row r="3066" spans="1:20" ht="28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</v>
      </c>
      <c r="T3066" s="10">
        <f t="shared" si="287"/>
        <v>42330</v>
      </c>
    </row>
    <row r="3067" spans="1:20" ht="42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</v>
      </c>
      <c r="T3067" s="10">
        <f t="shared" si="287"/>
        <v>41850</v>
      </c>
    </row>
    <row r="3068" spans="1:20" ht="42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</v>
      </c>
      <c r="T3068" s="10">
        <f t="shared" si="287"/>
        <v>42561</v>
      </c>
    </row>
    <row r="3069" spans="1:20" ht="42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42227</v>
      </c>
      <c r="T3069" s="10">
        <f t="shared" si="287"/>
        <v>42257</v>
      </c>
    </row>
    <row r="3070" spans="1:20" ht="42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42264</v>
      </c>
      <c r="T3070" s="10">
        <f t="shared" si="287"/>
        <v>42294</v>
      </c>
    </row>
    <row r="3071" spans="1:20" ht="42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41958</v>
      </c>
      <c r="T3071" s="10">
        <f t="shared" si="287"/>
        <v>41988</v>
      </c>
    </row>
    <row r="3072" spans="1:20" ht="42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42691</v>
      </c>
      <c r="T3072" s="10">
        <f t="shared" si="287"/>
        <v>42712</v>
      </c>
    </row>
    <row r="3073" spans="1:20" ht="42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42098</v>
      </c>
      <c r="T3073" s="10">
        <f t="shared" si="287"/>
        <v>42115</v>
      </c>
    </row>
    <row r="3074" spans="1:20" ht="42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42659</v>
      </c>
      <c r="T3074" s="10">
        <f t="shared" si="287"/>
        <v>42673</v>
      </c>
    </row>
    <row r="3075" spans="1:20" ht="42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 s="6">
        <f t="shared" ref="P3075:P3138" si="289">ROUND(AVERAGE(E3075/L3075),2)</f>
        <v>92.14</v>
      </c>
      <c r="Q3075" t="str">
        <f t="shared" ref="Q3075:Q3138" si="290" xml:space="preserve"> LEFT(N3075,FIND("/",N3075)-1)</f>
        <v>theater</v>
      </c>
      <c r="R3075" t="str">
        <f t="shared" ref="R3075:R3138" si="291" xml:space="preserve"> RIGHT(N3075,LEN(N3075)-FIND("/",N3075))</f>
        <v>spaces</v>
      </c>
      <c r="S3075" s="10">
        <f t="shared" ref="S3075:S3138" si="292">ROUND((((J3075/60)/60)/24)+DATE(1970,1,1),0)</f>
        <v>42112</v>
      </c>
      <c r="T3075" s="10">
        <f t="shared" ref="T3075:T3138" si="293">ROUND((((I3075/60)/60)/24)+DATE(1970,1,1),0)</f>
        <v>42170</v>
      </c>
    </row>
    <row r="3076" spans="1:20" ht="57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42410</v>
      </c>
      <c r="T3076" s="10">
        <f t="shared" si="293"/>
        <v>42440</v>
      </c>
    </row>
    <row r="3077" spans="1:20" ht="42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</v>
      </c>
      <c r="T3077" s="10">
        <f t="shared" si="293"/>
        <v>42601</v>
      </c>
    </row>
    <row r="3078" spans="1:20" ht="28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42227</v>
      </c>
      <c r="T3078" s="10">
        <f t="shared" si="293"/>
        <v>42287</v>
      </c>
    </row>
    <row r="3079" spans="1:20" ht="42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42767</v>
      </c>
      <c r="T3079" s="10">
        <f t="shared" si="293"/>
        <v>42797</v>
      </c>
    </row>
    <row r="3080" spans="1:20" ht="42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</v>
      </c>
      <c r="T3080" s="10">
        <f t="shared" si="293"/>
        <v>42061</v>
      </c>
    </row>
    <row r="3081" spans="1:20" ht="42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42056</v>
      </c>
      <c r="T3081" s="10">
        <f t="shared" si="293"/>
        <v>42086</v>
      </c>
    </row>
    <row r="3082" spans="1:20" ht="42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</v>
      </c>
      <c r="T3082" s="10">
        <f t="shared" si="293"/>
        <v>42000</v>
      </c>
    </row>
    <row r="3083" spans="1:20" ht="42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</v>
      </c>
      <c r="T3083" s="10">
        <f t="shared" si="293"/>
        <v>42267</v>
      </c>
    </row>
    <row r="3084" spans="1:20" ht="42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42294</v>
      </c>
      <c r="T3084" s="10">
        <f t="shared" si="293"/>
        <v>42324</v>
      </c>
    </row>
    <row r="3085" spans="1:20" ht="57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41854</v>
      </c>
      <c r="T3085" s="10">
        <f t="shared" si="293"/>
        <v>41883</v>
      </c>
    </row>
    <row r="3086" spans="1:20" ht="42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42101</v>
      </c>
      <c r="T3086" s="10">
        <f t="shared" si="293"/>
        <v>42130</v>
      </c>
    </row>
    <row r="3087" spans="1:20" ht="42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42247</v>
      </c>
      <c r="T3087" s="10">
        <f t="shared" si="293"/>
        <v>42277</v>
      </c>
    </row>
    <row r="3088" spans="1:20" ht="42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42174</v>
      </c>
      <c r="T3088" s="10">
        <f t="shared" si="293"/>
        <v>42234</v>
      </c>
    </row>
    <row r="3089" spans="1:20" ht="42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</v>
      </c>
      <c r="T3089" s="10">
        <f t="shared" si="293"/>
        <v>42725</v>
      </c>
    </row>
    <row r="3090" spans="1:20" ht="42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41982</v>
      </c>
      <c r="T3090" s="10">
        <f t="shared" si="293"/>
        <v>42013</v>
      </c>
    </row>
    <row r="3091" spans="1:20" ht="42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42529</v>
      </c>
      <c r="T3091" s="10">
        <f t="shared" si="293"/>
        <v>42560</v>
      </c>
    </row>
    <row r="3092" spans="1:20" ht="42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42066</v>
      </c>
      <c r="T3092" s="10">
        <f t="shared" si="293"/>
        <v>42126</v>
      </c>
    </row>
    <row r="3093" spans="1:20" ht="42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42567</v>
      </c>
      <c r="T3093" s="10">
        <f t="shared" si="293"/>
        <v>42597</v>
      </c>
    </row>
    <row r="3094" spans="1:20" ht="42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42256</v>
      </c>
      <c r="T3094" s="10">
        <f t="shared" si="293"/>
        <v>42293</v>
      </c>
    </row>
    <row r="3095" spans="1:20" ht="42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41761</v>
      </c>
      <c r="T3095" s="10">
        <f t="shared" si="293"/>
        <v>41791</v>
      </c>
    </row>
    <row r="3096" spans="1:20" ht="42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42208</v>
      </c>
      <c r="T3096" s="10">
        <f t="shared" si="293"/>
        <v>42268</v>
      </c>
    </row>
    <row r="3097" spans="1:20" ht="42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</v>
      </c>
      <c r="T3097" s="10">
        <f t="shared" si="293"/>
        <v>42583</v>
      </c>
    </row>
    <row r="3098" spans="1:20" ht="42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42115</v>
      </c>
      <c r="T3098" s="10">
        <f t="shared" si="293"/>
        <v>42145</v>
      </c>
    </row>
    <row r="3099" spans="1:20" ht="42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42630</v>
      </c>
      <c r="T3099" s="10">
        <f t="shared" si="293"/>
        <v>42651</v>
      </c>
    </row>
    <row r="3100" spans="1:20" ht="42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42360</v>
      </c>
      <c r="T3100" s="10">
        <f t="shared" si="293"/>
        <v>42408</v>
      </c>
    </row>
    <row r="3101" spans="1:20" ht="42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</v>
      </c>
      <c r="T3101" s="10">
        <f t="shared" si="293"/>
        <v>42412</v>
      </c>
    </row>
    <row r="3102" spans="1:20" ht="42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41903</v>
      </c>
      <c r="T3102" s="10">
        <f t="shared" si="293"/>
        <v>41933</v>
      </c>
    </row>
    <row r="3103" spans="1:20" ht="57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</v>
      </c>
      <c r="T3103" s="10">
        <f t="shared" si="293"/>
        <v>42201</v>
      </c>
    </row>
    <row r="3104" spans="1:20" ht="42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</v>
      </c>
      <c r="T3104" s="10">
        <f t="shared" si="293"/>
        <v>42605</v>
      </c>
    </row>
    <row r="3105" spans="1:20" ht="28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</v>
      </c>
      <c r="T3105" s="10">
        <f t="shared" si="293"/>
        <v>42167</v>
      </c>
    </row>
    <row r="3106" spans="1:20" ht="42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42007</v>
      </c>
      <c r="T3106" s="10">
        <f t="shared" si="293"/>
        <v>42038</v>
      </c>
    </row>
    <row r="3107" spans="1:20" ht="42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41877</v>
      </c>
      <c r="T3107" s="10">
        <f t="shared" si="293"/>
        <v>41931</v>
      </c>
    </row>
    <row r="3108" spans="1:20" ht="57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</v>
      </c>
      <c r="T3108" s="10">
        <f t="shared" si="293"/>
        <v>42264</v>
      </c>
    </row>
    <row r="3109" spans="1:20" ht="42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42129</v>
      </c>
      <c r="T3109" s="10">
        <f t="shared" si="293"/>
        <v>42136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42063</v>
      </c>
      <c r="T3110" s="10">
        <f t="shared" si="293"/>
        <v>42123</v>
      </c>
    </row>
    <row r="3111" spans="1:20" ht="42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</v>
      </c>
      <c r="T3111" s="10">
        <f t="shared" si="293"/>
        <v>41879</v>
      </c>
    </row>
    <row r="3112" spans="1:20" ht="42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</v>
      </c>
      <c r="T3112" s="10">
        <f t="shared" si="293"/>
        <v>42785</v>
      </c>
    </row>
    <row r="3113" spans="1:20" ht="28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41886</v>
      </c>
      <c r="T3113" s="10">
        <f t="shared" si="293"/>
        <v>41917</v>
      </c>
    </row>
    <row r="3114" spans="1:20" ht="42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</v>
      </c>
      <c r="T3114" s="10">
        <f t="shared" si="293"/>
        <v>42675</v>
      </c>
    </row>
    <row r="3115" spans="1:20" ht="42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42082</v>
      </c>
      <c r="T3115" s="10">
        <f t="shared" si="293"/>
        <v>42112</v>
      </c>
    </row>
    <row r="3116" spans="1:20" ht="42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41844</v>
      </c>
      <c r="T3116" s="10">
        <f t="shared" si="293"/>
        <v>41904</v>
      </c>
    </row>
    <row r="3117" spans="1:20" ht="42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</v>
      </c>
      <c r="T3117" s="10">
        <f t="shared" si="293"/>
        <v>42526</v>
      </c>
    </row>
    <row r="3118" spans="1:20" ht="42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42082</v>
      </c>
      <c r="T3118" s="10">
        <f t="shared" si="293"/>
        <v>42096</v>
      </c>
    </row>
    <row r="3119" spans="1:20" ht="42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</v>
      </c>
      <c r="T3119" s="10">
        <f t="shared" si="293"/>
        <v>42518</v>
      </c>
    </row>
    <row r="3120" spans="1:20" ht="28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42535</v>
      </c>
      <c r="T3120" s="10">
        <f t="shared" si="293"/>
        <v>42554</v>
      </c>
    </row>
    <row r="3121" spans="1:20" ht="42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</v>
      </c>
      <c r="T3121" s="10">
        <f t="shared" si="293"/>
        <v>42090</v>
      </c>
    </row>
    <row r="3122" spans="1:20" ht="42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42436</v>
      </c>
      <c r="T3122" s="10">
        <f t="shared" si="293"/>
        <v>42496</v>
      </c>
    </row>
    <row r="3123" spans="1:20" ht="28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41849</v>
      </c>
      <c r="T3123" s="10">
        <f t="shared" si="293"/>
        <v>41909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42679</v>
      </c>
      <c r="T3124" s="10">
        <f t="shared" si="293"/>
        <v>42684</v>
      </c>
    </row>
    <row r="3125" spans="1:20" ht="42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42531</v>
      </c>
      <c r="T3125" s="10">
        <f t="shared" si="293"/>
        <v>42561</v>
      </c>
    </row>
    <row r="3126" spans="1:20" ht="42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41978</v>
      </c>
      <c r="T3126" s="10">
        <f t="shared" si="293"/>
        <v>42038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</v>
      </c>
      <c r="T3127" s="10">
        <f t="shared" si="293"/>
        <v>42376</v>
      </c>
    </row>
    <row r="3128" spans="1:20" ht="71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</v>
      </c>
      <c r="T3128" s="10">
        <f t="shared" si="293"/>
        <v>42457</v>
      </c>
    </row>
    <row r="3129" spans="1:20" ht="42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42035</v>
      </c>
      <c r="T3129" s="10">
        <f t="shared" si="293"/>
        <v>42065</v>
      </c>
    </row>
    <row r="3130" spans="1:20" ht="42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42781</v>
      </c>
      <c r="T3130" s="10">
        <f t="shared" si="293"/>
        <v>42811</v>
      </c>
    </row>
    <row r="3131" spans="1:20" ht="42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42804</v>
      </c>
      <c r="T3131" s="10">
        <f t="shared" si="293"/>
        <v>42844</v>
      </c>
    </row>
    <row r="3132" spans="1:20" ht="42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42809</v>
      </c>
      <c r="T3132" s="10">
        <f t="shared" si="293"/>
        <v>42839</v>
      </c>
    </row>
    <row r="3133" spans="1:20" ht="28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42804</v>
      </c>
      <c r="T3133" s="10">
        <f t="shared" si="293"/>
        <v>42834</v>
      </c>
    </row>
    <row r="3134" spans="1:20" ht="28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</v>
      </c>
      <c r="T3134" s="10">
        <f t="shared" si="293"/>
        <v>42846</v>
      </c>
    </row>
    <row r="3135" spans="1:20" ht="42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42789</v>
      </c>
      <c r="T3135" s="10">
        <f t="shared" si="293"/>
        <v>42819</v>
      </c>
    </row>
    <row r="3136" spans="1:20" ht="42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42801</v>
      </c>
      <c r="T3136" s="10">
        <f t="shared" si="293"/>
        <v>42822</v>
      </c>
    </row>
    <row r="3137" spans="1:20" ht="42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</v>
      </c>
      <c r="T3137" s="10">
        <f t="shared" si="293"/>
        <v>42829</v>
      </c>
    </row>
    <row r="3138" spans="1:20" ht="42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</v>
      </c>
      <c r="T3138" s="10">
        <f t="shared" si="293"/>
        <v>42826</v>
      </c>
    </row>
    <row r="3139" spans="1:20" ht="28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 s="6">
        <f t="shared" ref="P3139:P3202" si="295">ROUND(AVERAGE(E3139/L3139),2)</f>
        <v>50</v>
      </c>
      <c r="Q3139" t="str">
        <f t="shared" ref="Q3139:Q3202" si="296" xml:space="preserve"> LEFT(N3139,FIND("/",N3139)-1)</f>
        <v>theater</v>
      </c>
      <c r="R3139" t="str">
        <f t="shared" ref="R3139:R3202" si="297" xml:space="preserve"> RIGHT(N3139,LEN(N3139)-FIND("/",N3139))</f>
        <v>plays</v>
      </c>
      <c r="S3139" s="10">
        <f t="shared" ref="S3139:S3202" si="298">ROUND((((J3139/60)/60)/24)+DATE(1970,1,1),0)</f>
        <v>42808</v>
      </c>
      <c r="T3139" s="10">
        <f t="shared" ref="T3139:T3202" si="299">ROUND((((I3139/60)/60)/24)+DATE(1970,1,1),0)</f>
        <v>42859</v>
      </c>
    </row>
    <row r="3140" spans="1:20" ht="57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42810</v>
      </c>
      <c r="T3140" s="10">
        <f t="shared" si="299"/>
        <v>42829</v>
      </c>
    </row>
    <row r="3141" spans="1:20" ht="42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</v>
      </c>
      <c r="T3141" s="10">
        <f t="shared" si="299"/>
        <v>42819</v>
      </c>
    </row>
    <row r="3142" spans="1:20" ht="42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42803</v>
      </c>
      <c r="T3142" s="10">
        <f t="shared" si="299"/>
        <v>42833</v>
      </c>
    </row>
    <row r="3143" spans="1:20" ht="57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42801</v>
      </c>
      <c r="T3143" s="10">
        <f t="shared" si="299"/>
        <v>42842</v>
      </c>
    </row>
    <row r="3144" spans="1:20" ht="42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42784</v>
      </c>
      <c r="T3144" s="10">
        <f t="shared" si="299"/>
        <v>42813</v>
      </c>
    </row>
    <row r="3145" spans="1:20" ht="57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</v>
      </c>
      <c r="T3145" s="10">
        <f t="shared" si="299"/>
        <v>42834</v>
      </c>
    </row>
    <row r="3146" spans="1:20" ht="57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42797</v>
      </c>
      <c r="T3146" s="10">
        <f t="shared" si="299"/>
        <v>42813</v>
      </c>
    </row>
    <row r="3147" spans="1:20" ht="42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</v>
      </c>
      <c r="T3147" s="10">
        <f t="shared" si="299"/>
        <v>42822</v>
      </c>
    </row>
    <row r="3148" spans="1:20" ht="28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42797</v>
      </c>
      <c r="T3148" s="10">
        <f t="shared" si="299"/>
        <v>42842</v>
      </c>
    </row>
    <row r="3149" spans="1:20" ht="42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41910</v>
      </c>
      <c r="T3149" s="10">
        <f t="shared" si="299"/>
        <v>41950</v>
      </c>
    </row>
    <row r="3150" spans="1:20" ht="28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41892</v>
      </c>
      <c r="T3150" s="10">
        <f t="shared" si="299"/>
        <v>41913</v>
      </c>
    </row>
    <row r="3151" spans="1:20" ht="42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</v>
      </c>
      <c r="T3151" s="10">
        <f t="shared" si="299"/>
        <v>41250</v>
      </c>
    </row>
    <row r="3152" spans="1:20" ht="57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</v>
      </c>
      <c r="T3152" s="10">
        <f t="shared" si="299"/>
        <v>40568</v>
      </c>
    </row>
    <row r="3153" spans="1:20" ht="42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41863</v>
      </c>
      <c r="T3153" s="10">
        <f t="shared" si="299"/>
        <v>41893</v>
      </c>
    </row>
    <row r="3154" spans="1:20" ht="42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41551</v>
      </c>
      <c r="T3154" s="10">
        <f t="shared" si="299"/>
        <v>41581</v>
      </c>
    </row>
    <row r="3155" spans="1:20" ht="42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</v>
      </c>
      <c r="T3155" s="10">
        <f t="shared" si="299"/>
        <v>40664</v>
      </c>
    </row>
    <row r="3156" spans="1:20" ht="42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40971</v>
      </c>
      <c r="T3156" s="10">
        <f t="shared" si="299"/>
        <v>41001</v>
      </c>
    </row>
    <row r="3157" spans="1:20" ht="42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</v>
      </c>
      <c r="T3157" s="10">
        <f t="shared" si="299"/>
        <v>41263</v>
      </c>
    </row>
    <row r="3158" spans="1:20" ht="42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41027</v>
      </c>
      <c r="T3158" s="10">
        <f t="shared" si="299"/>
        <v>41062</v>
      </c>
    </row>
    <row r="3159" spans="1:20" ht="28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41830</v>
      </c>
      <c r="T3159" s="10">
        <f t="shared" si="299"/>
        <v>41839</v>
      </c>
    </row>
    <row r="3160" spans="1:20" ht="28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41448</v>
      </c>
      <c r="T3160" s="10">
        <f t="shared" si="299"/>
        <v>41478</v>
      </c>
    </row>
    <row r="3161" spans="1:20" ht="28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</v>
      </c>
      <c r="T3161" s="10">
        <f t="shared" si="299"/>
        <v>40927</v>
      </c>
    </row>
    <row r="3162" spans="1:20" ht="42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</v>
      </c>
      <c r="T3162" s="10">
        <f t="shared" si="299"/>
        <v>41864</v>
      </c>
    </row>
    <row r="3163" spans="1:20" ht="42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41898</v>
      </c>
      <c r="T3163" s="10">
        <f t="shared" si="299"/>
        <v>41928</v>
      </c>
    </row>
    <row r="3164" spans="1:20" ht="42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41800</v>
      </c>
      <c r="T3164" s="10">
        <f t="shared" si="299"/>
        <v>41827</v>
      </c>
    </row>
    <row r="3165" spans="1:20" ht="42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41776</v>
      </c>
      <c r="T3165" s="10">
        <f t="shared" si="299"/>
        <v>41806</v>
      </c>
    </row>
    <row r="3166" spans="1:20" ht="42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41767</v>
      </c>
      <c r="T3166" s="10">
        <f t="shared" si="299"/>
        <v>41800</v>
      </c>
    </row>
    <row r="3167" spans="1:20" ht="42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</v>
      </c>
      <c r="T3167" s="10">
        <f t="shared" si="299"/>
        <v>40666</v>
      </c>
    </row>
    <row r="3168" spans="1:20" ht="42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41941</v>
      </c>
      <c r="T3168" s="10">
        <f t="shared" si="299"/>
        <v>41969</v>
      </c>
    </row>
    <row r="3169" spans="1:20" ht="28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</v>
      </c>
      <c r="T3169" s="10">
        <f t="shared" si="299"/>
        <v>41853</v>
      </c>
    </row>
    <row r="3170" spans="1:20" ht="42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</v>
      </c>
      <c r="T3170" s="10">
        <f t="shared" si="299"/>
        <v>41804</v>
      </c>
    </row>
    <row r="3171" spans="1:20" ht="28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41592</v>
      </c>
      <c r="T3171" s="10">
        <f t="shared" si="299"/>
        <v>41621</v>
      </c>
    </row>
    <row r="3172" spans="1:20" ht="42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</v>
      </c>
      <c r="T3172" s="10">
        <f t="shared" si="299"/>
        <v>41822</v>
      </c>
    </row>
    <row r="3173" spans="1:20" ht="42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42467</v>
      </c>
      <c r="T3173" s="10">
        <f t="shared" si="299"/>
        <v>42497</v>
      </c>
    </row>
    <row r="3174" spans="1:20" ht="42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40924</v>
      </c>
      <c r="T3174" s="10">
        <f t="shared" si="299"/>
        <v>40954</v>
      </c>
    </row>
    <row r="3175" spans="1:20" ht="42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41879</v>
      </c>
      <c r="T3175" s="10">
        <f t="shared" si="299"/>
        <v>41909</v>
      </c>
    </row>
    <row r="3176" spans="1:20" ht="42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41863</v>
      </c>
      <c r="T3176" s="10">
        <f t="shared" si="299"/>
        <v>41877</v>
      </c>
    </row>
    <row r="3177" spans="1:20" ht="57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40532</v>
      </c>
      <c r="T3177" s="10">
        <f t="shared" si="299"/>
        <v>40592</v>
      </c>
    </row>
    <row r="3178" spans="1:20" ht="42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41478</v>
      </c>
      <c r="T3178" s="10">
        <f t="shared" si="299"/>
        <v>41505</v>
      </c>
    </row>
    <row r="3179" spans="1:20" ht="42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41782</v>
      </c>
      <c r="T3179" s="10">
        <f t="shared" si="299"/>
        <v>41812</v>
      </c>
    </row>
    <row r="3180" spans="1:20" ht="42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41807</v>
      </c>
      <c r="T3180" s="10">
        <f t="shared" si="299"/>
        <v>41837</v>
      </c>
    </row>
    <row r="3181" spans="1:20" ht="28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41376</v>
      </c>
      <c r="T3181" s="10">
        <f t="shared" si="299"/>
        <v>41401</v>
      </c>
    </row>
    <row r="3182" spans="1:20" ht="42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</v>
      </c>
      <c r="T3182" s="10">
        <f t="shared" si="299"/>
        <v>41810</v>
      </c>
    </row>
    <row r="3183" spans="1:20" ht="42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</v>
      </c>
      <c r="T3183" s="10">
        <f t="shared" si="299"/>
        <v>41806</v>
      </c>
    </row>
    <row r="3184" spans="1:20" ht="57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40884</v>
      </c>
      <c r="T3184" s="10">
        <f t="shared" si="299"/>
        <v>40940</v>
      </c>
    </row>
    <row r="3185" spans="1:20" ht="42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41492</v>
      </c>
      <c r="T3185" s="10">
        <f t="shared" si="299"/>
        <v>41510</v>
      </c>
    </row>
    <row r="3186" spans="1:20" ht="42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41792</v>
      </c>
      <c r="T3186" s="10">
        <f t="shared" si="299"/>
        <v>41822</v>
      </c>
    </row>
    <row r="3187" spans="1:20" ht="42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41830</v>
      </c>
      <c r="T3187" s="10">
        <f t="shared" si="299"/>
        <v>41837</v>
      </c>
    </row>
    <row r="3188" spans="1:20" ht="42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41869</v>
      </c>
      <c r="T3188" s="10">
        <f t="shared" si="299"/>
        <v>41899</v>
      </c>
    </row>
    <row r="3189" spans="1:20" ht="42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41836</v>
      </c>
      <c r="T3189" s="10">
        <f t="shared" si="299"/>
        <v>41856</v>
      </c>
    </row>
    <row r="3190" spans="1:20" ht="42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</v>
      </c>
      <c r="T3190" s="10">
        <f t="shared" si="299"/>
        <v>42165</v>
      </c>
    </row>
    <row r="3191" spans="1:20" ht="57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</v>
      </c>
      <c r="T3191" s="10">
        <f t="shared" si="299"/>
        <v>42148</v>
      </c>
    </row>
    <row r="3192" spans="1:20" ht="42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</v>
      </c>
      <c r="T3192" s="10">
        <f t="shared" si="299"/>
        <v>42713</v>
      </c>
    </row>
    <row r="3193" spans="1:20" ht="42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42539</v>
      </c>
      <c r="T3193" s="10">
        <f t="shared" si="299"/>
        <v>42599</v>
      </c>
    </row>
    <row r="3194" spans="1:20" ht="42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42019</v>
      </c>
      <c r="T3194" s="10">
        <f t="shared" si="299"/>
        <v>42064</v>
      </c>
    </row>
    <row r="3195" spans="1:20" ht="42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42011</v>
      </c>
      <c r="T3195" s="10">
        <f t="shared" si="299"/>
        <v>42056</v>
      </c>
    </row>
    <row r="3196" spans="1:20" ht="42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</v>
      </c>
      <c r="T3196" s="10">
        <f t="shared" si="299"/>
        <v>42212</v>
      </c>
    </row>
    <row r="3197" spans="1:20" ht="42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42018</v>
      </c>
      <c r="T3197" s="10">
        <f t="shared" si="299"/>
        <v>42048</v>
      </c>
    </row>
    <row r="3198" spans="1:20" ht="42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42158</v>
      </c>
      <c r="T3198" s="10">
        <f t="shared" si="299"/>
        <v>42218</v>
      </c>
    </row>
    <row r="3199" spans="1:20" ht="28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</v>
      </c>
      <c r="T3199" s="10">
        <f t="shared" si="299"/>
        <v>42039</v>
      </c>
    </row>
    <row r="3200" spans="1:20" ht="42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</v>
      </c>
      <c r="T3200" s="10">
        <f t="shared" si="299"/>
        <v>42051</v>
      </c>
    </row>
    <row r="3201" spans="1:20" ht="42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41859</v>
      </c>
      <c r="T3201" s="10">
        <f t="shared" si="299"/>
        <v>41889</v>
      </c>
    </row>
    <row r="3202" spans="1:20" ht="42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</v>
      </c>
      <c r="T3202" s="10">
        <f t="shared" si="299"/>
        <v>42490</v>
      </c>
    </row>
    <row r="3203" spans="1:20" ht="42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 s="6">
        <f t="shared" ref="P3203:P3266" si="301">ROUND(AVERAGE(E3203/L3203),2)</f>
        <v>12.5</v>
      </c>
      <c r="Q3203" t="str">
        <f t="shared" ref="Q3203:Q3266" si="302" xml:space="preserve"> LEFT(N3203,FIND("/",N3203)-1)</f>
        <v>theater</v>
      </c>
      <c r="R3203" t="str">
        <f t="shared" ref="R3203:R3266" si="303" xml:space="preserve"> RIGHT(N3203,LEN(N3203)-FIND("/",N3203))</f>
        <v>musical</v>
      </c>
      <c r="S3203" s="10">
        <f t="shared" ref="S3203:S3266" si="304">ROUND((((J3203/60)/60)/24)+DATE(1970,1,1),0)</f>
        <v>41862</v>
      </c>
      <c r="T3203" s="10">
        <f t="shared" ref="T3203:T3266" si="305">ROUND((((I3203/60)/60)/24)+DATE(1970,1,1),0)</f>
        <v>41883</v>
      </c>
    </row>
    <row r="3204" spans="1:20" ht="42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42294</v>
      </c>
      <c r="T3204" s="10">
        <f t="shared" si="305"/>
        <v>42352</v>
      </c>
    </row>
    <row r="3205" spans="1:20" ht="42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42243</v>
      </c>
      <c r="T3205" s="10">
        <f t="shared" si="305"/>
        <v>42273</v>
      </c>
    </row>
    <row r="3206" spans="1:20" ht="42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42173</v>
      </c>
      <c r="T3206" s="10">
        <f t="shared" si="305"/>
        <v>42203</v>
      </c>
    </row>
    <row r="3207" spans="1:20" ht="42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</v>
      </c>
      <c r="T3207" s="10">
        <f t="shared" si="305"/>
        <v>42125</v>
      </c>
    </row>
    <row r="3208" spans="1:20" ht="42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</v>
      </c>
      <c r="T3208" s="10">
        <f t="shared" si="305"/>
        <v>42266</v>
      </c>
    </row>
    <row r="3209" spans="1:20" ht="42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</v>
      </c>
      <c r="T3209" s="10">
        <f t="shared" si="305"/>
        <v>42117</v>
      </c>
    </row>
    <row r="3210" spans="1:20" ht="42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41828</v>
      </c>
      <c r="T3210" s="10">
        <f t="shared" si="305"/>
        <v>41849</v>
      </c>
    </row>
    <row r="3211" spans="1:20" ht="42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41779</v>
      </c>
      <c r="T3211" s="10">
        <f t="shared" si="305"/>
        <v>41811</v>
      </c>
    </row>
    <row r="3212" spans="1:20" ht="42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41014</v>
      </c>
      <c r="T3212" s="10">
        <f t="shared" si="305"/>
        <v>41061</v>
      </c>
    </row>
    <row r="3213" spans="1:20" ht="42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41835</v>
      </c>
      <c r="T3213" s="10">
        <f t="shared" si="305"/>
        <v>41866</v>
      </c>
    </row>
    <row r="3214" spans="1:20" ht="28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41830</v>
      </c>
      <c r="T3214" s="10">
        <f t="shared" si="305"/>
        <v>41860</v>
      </c>
    </row>
    <row r="3215" spans="1:20" ht="42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42172</v>
      </c>
      <c r="T3215" s="10">
        <f t="shared" si="305"/>
        <v>42212</v>
      </c>
    </row>
    <row r="3216" spans="1:20" ht="42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42338</v>
      </c>
      <c r="T3216" s="10">
        <f t="shared" si="305"/>
        <v>42375</v>
      </c>
    </row>
    <row r="3217" spans="1:20" ht="57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42220</v>
      </c>
      <c r="T3217" s="10">
        <f t="shared" si="305"/>
        <v>42257</v>
      </c>
    </row>
    <row r="3218" spans="1:20" ht="42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</v>
      </c>
      <c r="T3218" s="10">
        <f t="shared" si="305"/>
        <v>42197</v>
      </c>
    </row>
    <row r="3219" spans="1:20" ht="28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42649</v>
      </c>
      <c r="T3219" s="10">
        <f t="shared" si="305"/>
        <v>42679</v>
      </c>
    </row>
    <row r="3220" spans="1:20" ht="42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</v>
      </c>
      <c r="T3220" s="10">
        <f t="shared" si="305"/>
        <v>42004</v>
      </c>
    </row>
    <row r="3221" spans="1:20" ht="28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42051</v>
      </c>
      <c r="T3221" s="10">
        <f t="shared" si="305"/>
        <v>42086</v>
      </c>
    </row>
    <row r="3222" spans="1:20" ht="28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42773</v>
      </c>
      <c r="T3222" s="10">
        <f t="shared" si="305"/>
        <v>42807</v>
      </c>
    </row>
    <row r="3223" spans="1:20" ht="57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42156</v>
      </c>
      <c r="T3223" s="10">
        <f t="shared" si="305"/>
        <v>42191</v>
      </c>
    </row>
    <row r="3224" spans="1:20" ht="42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42271</v>
      </c>
      <c r="T3224" s="10">
        <f t="shared" si="305"/>
        <v>42302</v>
      </c>
    </row>
    <row r="3225" spans="1:20" ht="28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42207</v>
      </c>
      <c r="T3225" s="10">
        <f t="shared" si="305"/>
        <v>42237</v>
      </c>
    </row>
    <row r="3226" spans="1:20" ht="42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42698</v>
      </c>
      <c r="T3226" s="10">
        <f t="shared" si="305"/>
        <v>42745</v>
      </c>
    </row>
    <row r="3227" spans="1:20" ht="42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42504</v>
      </c>
      <c r="T3227" s="10">
        <f t="shared" si="305"/>
        <v>42525</v>
      </c>
    </row>
    <row r="3228" spans="1:20" ht="42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42278</v>
      </c>
      <c r="T3228" s="10">
        <f t="shared" si="305"/>
        <v>42308</v>
      </c>
    </row>
    <row r="3229" spans="1:20" ht="42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42723</v>
      </c>
      <c r="T3229" s="10">
        <f t="shared" si="305"/>
        <v>42753</v>
      </c>
    </row>
    <row r="3230" spans="1:20" ht="28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42324</v>
      </c>
      <c r="T3230" s="10">
        <f t="shared" si="305"/>
        <v>42355</v>
      </c>
    </row>
    <row r="3231" spans="1:20" ht="42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</v>
      </c>
      <c r="T3231" s="10">
        <f t="shared" si="305"/>
        <v>41963</v>
      </c>
    </row>
    <row r="3232" spans="1:20" ht="42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</v>
      </c>
      <c r="T3232" s="10">
        <f t="shared" si="305"/>
        <v>41913</v>
      </c>
    </row>
    <row r="3233" spans="1:20" ht="42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42447</v>
      </c>
      <c r="T3233" s="10">
        <f t="shared" si="305"/>
        <v>42477</v>
      </c>
    </row>
    <row r="3234" spans="1:20" ht="42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42464</v>
      </c>
      <c r="T3234" s="10">
        <f t="shared" si="305"/>
        <v>42494</v>
      </c>
    </row>
    <row r="3235" spans="1:20" ht="42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42767</v>
      </c>
      <c r="T3235" s="10">
        <f t="shared" si="305"/>
        <v>42797</v>
      </c>
    </row>
    <row r="3236" spans="1:20" ht="42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42735</v>
      </c>
      <c r="T3236" s="10">
        <f t="shared" si="305"/>
        <v>42768</v>
      </c>
    </row>
    <row r="3237" spans="1:20" ht="42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</v>
      </c>
      <c r="T3237" s="10">
        <f t="shared" si="305"/>
        <v>42552</v>
      </c>
    </row>
    <row r="3238" spans="1:20" ht="42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42703</v>
      </c>
      <c r="T3238" s="10">
        <f t="shared" si="305"/>
        <v>42733</v>
      </c>
    </row>
    <row r="3239" spans="1:20" ht="28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</v>
      </c>
      <c r="T3239" s="10">
        <f t="shared" si="305"/>
        <v>42276</v>
      </c>
    </row>
    <row r="3240" spans="1:20" ht="42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42157</v>
      </c>
      <c r="T3240" s="10">
        <f t="shared" si="305"/>
        <v>42187</v>
      </c>
    </row>
    <row r="3241" spans="1:20" ht="42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</v>
      </c>
      <c r="T3241" s="10">
        <f t="shared" si="305"/>
        <v>42303</v>
      </c>
    </row>
    <row r="3242" spans="1:20" ht="42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42755</v>
      </c>
      <c r="T3242" s="10">
        <f t="shared" si="305"/>
        <v>42783</v>
      </c>
    </row>
    <row r="3243" spans="1:20" ht="57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</v>
      </c>
      <c r="T3243" s="10">
        <f t="shared" si="305"/>
        <v>41926</v>
      </c>
    </row>
    <row r="3244" spans="1:20" ht="28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41872</v>
      </c>
      <c r="T3244" s="10">
        <f t="shared" si="305"/>
        <v>41902</v>
      </c>
    </row>
    <row r="3245" spans="1:20" ht="42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</v>
      </c>
      <c r="T3245" s="10">
        <f t="shared" si="305"/>
        <v>42286</v>
      </c>
    </row>
    <row r="3246" spans="1:20" ht="42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42676</v>
      </c>
      <c r="T3246" s="10">
        <f t="shared" si="305"/>
        <v>42706</v>
      </c>
    </row>
    <row r="3247" spans="1:20" ht="42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42136</v>
      </c>
      <c r="T3247" s="10">
        <f t="shared" si="305"/>
        <v>42167</v>
      </c>
    </row>
    <row r="3248" spans="1:20" ht="42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</v>
      </c>
      <c r="T3248" s="10">
        <f t="shared" si="305"/>
        <v>42259</v>
      </c>
    </row>
    <row r="3249" spans="1:20" ht="42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</v>
      </c>
      <c r="T3249" s="10">
        <f t="shared" si="305"/>
        <v>42197</v>
      </c>
    </row>
    <row r="3250" spans="1:20" ht="28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42069</v>
      </c>
      <c r="T3250" s="10">
        <f t="shared" si="305"/>
        <v>42099</v>
      </c>
    </row>
    <row r="3251" spans="1:20" ht="42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42146</v>
      </c>
      <c r="T3251" s="10">
        <f t="shared" si="305"/>
        <v>42176</v>
      </c>
    </row>
    <row r="3252" spans="1:20" ht="42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41919</v>
      </c>
      <c r="T3252" s="10">
        <f t="shared" si="305"/>
        <v>41949</v>
      </c>
    </row>
    <row r="3253" spans="1:20" ht="42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42147</v>
      </c>
      <c r="T3253" s="10">
        <f t="shared" si="305"/>
        <v>42177</v>
      </c>
    </row>
    <row r="3254" spans="1:20" ht="28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</v>
      </c>
      <c r="T3254" s="10">
        <f t="shared" si="305"/>
        <v>42620</v>
      </c>
    </row>
    <row r="3255" spans="1:20" ht="42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42603</v>
      </c>
      <c r="T3255" s="10">
        <f t="shared" si="305"/>
        <v>42621</v>
      </c>
    </row>
    <row r="3256" spans="1:20" ht="42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</v>
      </c>
      <c r="T3256" s="10">
        <f t="shared" si="305"/>
        <v>42089</v>
      </c>
    </row>
    <row r="3257" spans="1:20" ht="42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41890</v>
      </c>
      <c r="T3257" s="10">
        <f t="shared" si="305"/>
        <v>41920</v>
      </c>
    </row>
    <row r="3258" spans="1:20" ht="42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42145</v>
      </c>
      <c r="T3258" s="10">
        <f t="shared" si="305"/>
        <v>42166</v>
      </c>
    </row>
    <row r="3259" spans="1:20" ht="42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42759</v>
      </c>
      <c r="T3259" s="10">
        <f t="shared" si="305"/>
        <v>42789</v>
      </c>
    </row>
    <row r="3260" spans="1:20" ht="28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41983</v>
      </c>
      <c r="T3260" s="10">
        <f t="shared" si="305"/>
        <v>42013</v>
      </c>
    </row>
    <row r="3261" spans="1:20" ht="42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42615</v>
      </c>
      <c r="T3261" s="10">
        <f t="shared" si="305"/>
        <v>42644</v>
      </c>
    </row>
    <row r="3262" spans="1:20" ht="42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42304</v>
      </c>
      <c r="T3262" s="10">
        <f t="shared" si="305"/>
        <v>42339</v>
      </c>
    </row>
    <row r="3263" spans="1:20" ht="42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42172</v>
      </c>
      <c r="T3263" s="10">
        <f t="shared" si="305"/>
        <v>42202</v>
      </c>
    </row>
    <row r="3264" spans="1:20" ht="28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</v>
      </c>
      <c r="T3264" s="10">
        <f t="shared" si="305"/>
        <v>41995</v>
      </c>
    </row>
    <row r="3265" spans="1:20" ht="28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42285</v>
      </c>
      <c r="T3265" s="10">
        <f t="shared" si="305"/>
        <v>42308</v>
      </c>
    </row>
    <row r="3266" spans="1:20" ht="28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42017</v>
      </c>
      <c r="T3266" s="10">
        <f t="shared" si="305"/>
        <v>42033</v>
      </c>
    </row>
    <row r="3267" spans="1:20" ht="42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 s="6">
        <f t="shared" ref="P3267:P3330" si="307">ROUND(AVERAGE(E3267/L3267),2)</f>
        <v>70.290000000000006</v>
      </c>
      <c r="Q3267" t="str">
        <f t="shared" ref="Q3267:Q3330" si="308" xml:space="preserve"> LEFT(N3267,FIND("/",N3267)-1)</f>
        <v>theater</v>
      </c>
      <c r="R3267" t="str">
        <f t="shared" ref="R3267:R3330" si="309" xml:space="preserve"> RIGHT(N3267,LEN(N3267)-FIND("/",N3267))</f>
        <v>plays</v>
      </c>
      <c r="S3267" s="10">
        <f t="shared" ref="S3267:S3330" si="310">ROUND((((J3267/60)/60)/24)+DATE(1970,1,1),0)</f>
        <v>42312</v>
      </c>
      <c r="T3267" s="10">
        <f t="shared" ref="T3267:T3330" si="311">ROUND((((I3267/60)/60)/24)+DATE(1970,1,1),0)</f>
        <v>42342</v>
      </c>
    </row>
    <row r="3268" spans="1:20" ht="42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42137</v>
      </c>
      <c r="T3268" s="10">
        <f t="shared" si="311"/>
        <v>42168</v>
      </c>
    </row>
    <row r="3269" spans="1:20" ht="42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42173</v>
      </c>
      <c r="T3269" s="10">
        <f t="shared" si="311"/>
        <v>42203</v>
      </c>
    </row>
    <row r="3270" spans="1:20" ht="42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42591</v>
      </c>
      <c r="T3270" s="10">
        <f t="shared" si="311"/>
        <v>42607</v>
      </c>
    </row>
    <row r="3271" spans="1:20" ht="42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</v>
      </c>
      <c r="T3271" s="10">
        <f t="shared" si="311"/>
        <v>42171</v>
      </c>
    </row>
    <row r="3272" spans="1:20" ht="42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42168</v>
      </c>
      <c r="T3272" s="10">
        <f t="shared" si="311"/>
        <v>42198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</v>
      </c>
      <c r="T3273" s="10">
        <f t="shared" si="311"/>
        <v>41945</v>
      </c>
    </row>
    <row r="3274" spans="1:20" ht="42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42285</v>
      </c>
      <c r="T3274" s="10">
        <f t="shared" si="311"/>
        <v>42315</v>
      </c>
    </row>
    <row r="3275" spans="1:20" ht="42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42612</v>
      </c>
      <c r="T3275" s="10">
        <f t="shared" si="311"/>
        <v>42628</v>
      </c>
    </row>
    <row r="3276" spans="1:20" ht="42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42401</v>
      </c>
      <c r="T3276" s="10">
        <f t="shared" si="311"/>
        <v>42445</v>
      </c>
    </row>
    <row r="3277" spans="1:20" ht="42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42018</v>
      </c>
      <c r="T3277" s="10">
        <f t="shared" si="311"/>
        <v>42044</v>
      </c>
    </row>
    <row r="3278" spans="1:20" ht="42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42427</v>
      </c>
      <c r="T3278" s="10">
        <f t="shared" si="311"/>
        <v>42461</v>
      </c>
    </row>
    <row r="3279" spans="1:20" ht="42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41932</v>
      </c>
      <c r="T3279" s="10">
        <f t="shared" si="311"/>
        <v>41962</v>
      </c>
    </row>
    <row r="3280" spans="1:20" ht="42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42125</v>
      </c>
      <c r="T3280" s="10">
        <f t="shared" si="311"/>
        <v>42155</v>
      </c>
    </row>
    <row r="3281" spans="1:20" ht="42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</v>
      </c>
      <c r="T3281" s="10">
        <f t="shared" si="311"/>
        <v>42461</v>
      </c>
    </row>
    <row r="3282" spans="1:20" ht="42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42122</v>
      </c>
      <c r="T3282" s="10">
        <f t="shared" si="311"/>
        <v>42156</v>
      </c>
    </row>
    <row r="3283" spans="1:20" ht="28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</v>
      </c>
      <c r="T3283" s="10">
        <f t="shared" si="311"/>
        <v>42249</v>
      </c>
    </row>
    <row r="3284" spans="1:20" ht="42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</v>
      </c>
      <c r="T3284" s="10">
        <f t="shared" si="311"/>
        <v>42489</v>
      </c>
    </row>
    <row r="3285" spans="1:20" ht="42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42380</v>
      </c>
      <c r="T3285" s="10">
        <f t="shared" si="311"/>
        <v>42411</v>
      </c>
    </row>
    <row r="3286" spans="1:20" ht="42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42381</v>
      </c>
      <c r="T3286" s="10">
        <f t="shared" si="311"/>
        <v>42398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42763</v>
      </c>
      <c r="T3287" s="10">
        <f t="shared" si="311"/>
        <v>42794</v>
      </c>
    </row>
    <row r="3288" spans="1:20" ht="42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42568</v>
      </c>
      <c r="T3288" s="10">
        <f t="shared" si="311"/>
        <v>42598</v>
      </c>
    </row>
    <row r="3289" spans="1:20" ht="28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42312</v>
      </c>
      <c r="T3289" s="10">
        <f t="shared" si="311"/>
        <v>42337</v>
      </c>
    </row>
    <row r="3290" spans="1:20" ht="42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42506</v>
      </c>
      <c r="T3290" s="10">
        <f t="shared" si="311"/>
        <v>42542</v>
      </c>
    </row>
    <row r="3291" spans="1:20" ht="42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</v>
      </c>
      <c r="T3291" s="10">
        <f t="shared" si="311"/>
        <v>42786</v>
      </c>
    </row>
    <row r="3292" spans="1:20" ht="71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42776</v>
      </c>
      <c r="T3292" s="10">
        <f t="shared" si="311"/>
        <v>42806</v>
      </c>
    </row>
    <row r="3293" spans="1:20" ht="42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42233</v>
      </c>
      <c r="T3293" s="10">
        <f t="shared" si="311"/>
        <v>42264</v>
      </c>
    </row>
    <row r="3294" spans="1:20" ht="42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42283</v>
      </c>
      <c r="T3294" s="10">
        <f t="shared" si="311"/>
        <v>42343</v>
      </c>
    </row>
    <row r="3295" spans="1:20" ht="57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</v>
      </c>
      <c r="T3295" s="10">
        <f t="shared" si="311"/>
        <v>42798</v>
      </c>
    </row>
    <row r="3296" spans="1:20" ht="42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42142</v>
      </c>
      <c r="T3296" s="10">
        <f t="shared" si="311"/>
        <v>42172</v>
      </c>
    </row>
    <row r="3297" spans="1:20" ht="42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</v>
      </c>
      <c r="T3297" s="10">
        <f t="shared" si="311"/>
        <v>42639</v>
      </c>
    </row>
    <row r="3298" spans="1:20" ht="42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42310</v>
      </c>
      <c r="T3298" s="10">
        <f t="shared" si="311"/>
        <v>42331</v>
      </c>
    </row>
    <row r="3299" spans="1:20" ht="42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42194</v>
      </c>
      <c r="T3299" s="10">
        <f t="shared" si="311"/>
        <v>42213</v>
      </c>
    </row>
    <row r="3300" spans="1:20" ht="42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42240</v>
      </c>
      <c r="T3300" s="10">
        <f t="shared" si="311"/>
        <v>42260</v>
      </c>
    </row>
    <row r="3301" spans="1:20" ht="42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42262</v>
      </c>
      <c r="T3301" s="10">
        <f t="shared" si="311"/>
        <v>42292</v>
      </c>
    </row>
    <row r="3302" spans="1:20" ht="42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42103</v>
      </c>
      <c r="T3302" s="10">
        <f t="shared" si="311"/>
        <v>42124</v>
      </c>
    </row>
    <row r="3303" spans="1:20" ht="42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42539</v>
      </c>
      <c r="T3303" s="10">
        <f t="shared" si="311"/>
        <v>42583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</v>
      </c>
      <c r="T3304" s="10">
        <f t="shared" si="311"/>
        <v>42711</v>
      </c>
    </row>
    <row r="3305" spans="1:20" ht="42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42057</v>
      </c>
      <c r="T3305" s="10">
        <f t="shared" si="311"/>
        <v>42092</v>
      </c>
    </row>
    <row r="3306" spans="1:20" ht="42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42697</v>
      </c>
      <c r="T3306" s="10">
        <f t="shared" si="311"/>
        <v>42727</v>
      </c>
    </row>
    <row r="3307" spans="1:20" ht="42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42187</v>
      </c>
      <c r="T3307" s="10">
        <f t="shared" si="311"/>
        <v>42217</v>
      </c>
    </row>
    <row r="3308" spans="1:20" ht="57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</v>
      </c>
      <c r="T3308" s="10">
        <f t="shared" si="311"/>
        <v>42531</v>
      </c>
    </row>
    <row r="3309" spans="1:20" ht="42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</v>
      </c>
      <c r="T3309" s="10">
        <f t="shared" si="311"/>
        <v>42505</v>
      </c>
    </row>
    <row r="3310" spans="1:20" ht="42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42453</v>
      </c>
      <c r="T3310" s="10">
        <f t="shared" si="311"/>
        <v>42474</v>
      </c>
    </row>
    <row r="3311" spans="1:20" ht="28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42629</v>
      </c>
      <c r="T3311" s="10">
        <f t="shared" si="311"/>
        <v>42660</v>
      </c>
    </row>
    <row r="3312" spans="1:20" ht="28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42254</v>
      </c>
      <c r="T3312" s="10">
        <f t="shared" si="311"/>
        <v>42284</v>
      </c>
    </row>
    <row r="3313" spans="1:20" ht="42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</v>
      </c>
      <c r="T3313" s="10">
        <f t="shared" si="311"/>
        <v>42294</v>
      </c>
    </row>
    <row r="3314" spans="1:20" ht="42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42665</v>
      </c>
      <c r="T3314" s="10">
        <f t="shared" si="311"/>
        <v>42686</v>
      </c>
    </row>
    <row r="3315" spans="1:20" ht="42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</v>
      </c>
      <c r="T3315" s="10">
        <f t="shared" si="311"/>
        <v>42396</v>
      </c>
    </row>
    <row r="3316" spans="1:20" ht="42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</v>
      </c>
      <c r="T3316" s="10">
        <f t="shared" si="311"/>
        <v>42133</v>
      </c>
    </row>
    <row r="3317" spans="1:20" ht="42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</v>
      </c>
      <c r="T3317" s="10">
        <f t="shared" si="311"/>
        <v>42496</v>
      </c>
    </row>
    <row r="3318" spans="1:20" ht="71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41827</v>
      </c>
      <c r="T3318" s="10">
        <f t="shared" si="311"/>
        <v>41860</v>
      </c>
    </row>
    <row r="3319" spans="1:20" ht="42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</v>
      </c>
      <c r="T3319" s="10">
        <f t="shared" si="311"/>
        <v>42529</v>
      </c>
    </row>
    <row r="3320" spans="1:20" ht="28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</v>
      </c>
      <c r="T3320" s="10">
        <f t="shared" si="311"/>
        <v>42471</v>
      </c>
    </row>
    <row r="3321" spans="1:20" ht="42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41991</v>
      </c>
      <c r="T3321" s="10">
        <f t="shared" si="311"/>
        <v>42036</v>
      </c>
    </row>
    <row r="3322" spans="1:20" ht="42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</v>
      </c>
      <c r="T3322" s="10">
        <f t="shared" si="311"/>
        <v>42543</v>
      </c>
    </row>
    <row r="3323" spans="1:20" ht="42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</v>
      </c>
      <c r="T3323" s="10">
        <f t="shared" si="311"/>
        <v>41928</v>
      </c>
    </row>
    <row r="3324" spans="1:20" ht="42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</v>
      </c>
      <c r="T3324" s="10">
        <f t="shared" si="311"/>
        <v>42543</v>
      </c>
    </row>
    <row r="3325" spans="1:20" ht="42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</v>
      </c>
      <c r="T3325" s="10">
        <f t="shared" si="311"/>
        <v>42638</v>
      </c>
    </row>
    <row r="3326" spans="1:20" ht="42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42513</v>
      </c>
      <c r="T3326" s="10">
        <f t="shared" si="311"/>
        <v>42527</v>
      </c>
    </row>
    <row r="3327" spans="1:20" ht="42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42065</v>
      </c>
      <c r="T3327" s="10">
        <f t="shared" si="311"/>
        <v>42100</v>
      </c>
    </row>
    <row r="3328" spans="1:20" ht="42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42042</v>
      </c>
      <c r="T3328" s="10">
        <f t="shared" si="311"/>
        <v>42072</v>
      </c>
    </row>
    <row r="3329" spans="1:20" ht="42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</v>
      </c>
      <c r="T3329" s="10">
        <f t="shared" si="311"/>
        <v>42498</v>
      </c>
    </row>
    <row r="3330" spans="1:20" ht="42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41823</v>
      </c>
      <c r="T3330" s="10">
        <f t="shared" si="311"/>
        <v>41825</v>
      </c>
    </row>
    <row r="3331" spans="1:20" ht="42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 s="6">
        <f t="shared" ref="P3331:P3394" si="313">ROUND(AVERAGE(E3331/L3331),2)</f>
        <v>44.92</v>
      </c>
      <c r="Q3331" t="str">
        <f t="shared" ref="Q3331:Q3394" si="314" xml:space="preserve"> LEFT(N3331,FIND("/",N3331)-1)</f>
        <v>theater</v>
      </c>
      <c r="R3331" t="str">
        <f t="shared" ref="R3331:R3394" si="315" xml:space="preserve"> RIGHT(N3331,LEN(N3331)-FIND("/",N3331))</f>
        <v>plays</v>
      </c>
      <c r="S3331" s="10">
        <f t="shared" ref="S3331:S3394" si="316">ROUND((((J3331/60)/60)/24)+DATE(1970,1,1),0)</f>
        <v>41837</v>
      </c>
      <c r="T3331" s="10">
        <f t="shared" ref="T3331:T3394" si="317">ROUND((((I3331/60)/60)/24)+DATE(1970,1,1),0)</f>
        <v>41848</v>
      </c>
    </row>
    <row r="3332" spans="1:20" ht="42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42066</v>
      </c>
      <c r="T3332" s="10">
        <f t="shared" si="317"/>
        <v>42096</v>
      </c>
    </row>
    <row r="3333" spans="1:20" ht="42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42249</v>
      </c>
      <c r="T3333" s="10">
        <f t="shared" si="317"/>
        <v>42284</v>
      </c>
    </row>
    <row r="3334" spans="1:20" ht="42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41810</v>
      </c>
      <c r="T3334" s="10">
        <f t="shared" si="317"/>
        <v>41840</v>
      </c>
    </row>
    <row r="3335" spans="1:20" ht="42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42149</v>
      </c>
      <c r="T3335" s="10">
        <f t="shared" si="317"/>
        <v>42171</v>
      </c>
    </row>
    <row r="3336" spans="1:20" ht="28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42186</v>
      </c>
      <c r="T3336" s="10">
        <f t="shared" si="317"/>
        <v>42216</v>
      </c>
    </row>
    <row r="3337" spans="1:20" ht="42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41828</v>
      </c>
      <c r="T3337" s="10">
        <f t="shared" si="317"/>
        <v>41855</v>
      </c>
    </row>
    <row r="3338" spans="1:20" ht="42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</v>
      </c>
      <c r="T3338" s="10">
        <f t="shared" si="317"/>
        <v>42465</v>
      </c>
    </row>
    <row r="3339" spans="1:20" ht="42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</v>
      </c>
      <c r="T3339" s="10">
        <f t="shared" si="317"/>
        <v>41923</v>
      </c>
    </row>
    <row r="3340" spans="1:20" ht="28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42770</v>
      </c>
      <c r="T3340" s="10">
        <f t="shared" si="317"/>
        <v>42791</v>
      </c>
    </row>
    <row r="3341" spans="1:20" ht="28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42550</v>
      </c>
      <c r="T3341" s="10">
        <f t="shared" si="317"/>
        <v>42580</v>
      </c>
    </row>
    <row r="3342" spans="1:20" ht="42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42686</v>
      </c>
      <c r="T3342" s="10">
        <f t="shared" si="317"/>
        <v>42711</v>
      </c>
    </row>
    <row r="3343" spans="1:20" ht="42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42511</v>
      </c>
      <c r="T3343" s="10">
        <f t="shared" si="317"/>
        <v>42534</v>
      </c>
    </row>
    <row r="3344" spans="1:20" ht="28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</v>
      </c>
      <c r="T3344" s="10">
        <f t="shared" si="317"/>
        <v>42095</v>
      </c>
    </row>
    <row r="3345" spans="1:20" ht="42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42453</v>
      </c>
      <c r="T3345" s="10">
        <f t="shared" si="317"/>
        <v>42474</v>
      </c>
    </row>
    <row r="3346" spans="1:20" ht="42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</v>
      </c>
      <c r="T3346" s="10">
        <f t="shared" si="317"/>
        <v>41881</v>
      </c>
    </row>
    <row r="3347" spans="1:20" ht="42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</v>
      </c>
      <c r="T3347" s="10">
        <f t="shared" si="317"/>
        <v>42112</v>
      </c>
    </row>
    <row r="3348" spans="1:20" ht="42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</v>
      </c>
      <c r="T3348" s="10">
        <f t="shared" si="317"/>
        <v>42061</v>
      </c>
    </row>
    <row r="3349" spans="1:20" ht="42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42485</v>
      </c>
      <c r="T3349" s="10">
        <f t="shared" si="317"/>
        <v>42499</v>
      </c>
    </row>
    <row r="3350" spans="1:20" ht="42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42467</v>
      </c>
      <c r="T3350" s="10">
        <f t="shared" si="317"/>
        <v>42490</v>
      </c>
    </row>
    <row r="3351" spans="1:20" ht="42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</v>
      </c>
      <c r="T3351" s="10">
        <f t="shared" si="317"/>
        <v>42535</v>
      </c>
    </row>
    <row r="3352" spans="1:20" ht="42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42303</v>
      </c>
      <c r="T3352" s="10">
        <f t="shared" si="317"/>
        <v>42338</v>
      </c>
    </row>
    <row r="3353" spans="1:20" ht="42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</v>
      </c>
      <c r="T3353" s="10">
        <f t="shared" si="317"/>
        <v>41843</v>
      </c>
    </row>
    <row r="3354" spans="1:20" ht="42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42496</v>
      </c>
      <c r="T3354" s="10">
        <f t="shared" si="317"/>
        <v>42553</v>
      </c>
    </row>
    <row r="3355" spans="1:20" ht="42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</v>
      </c>
      <c r="T3355" s="10">
        <f t="shared" si="317"/>
        <v>42493</v>
      </c>
    </row>
    <row r="3356" spans="1:20" ht="28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42271</v>
      </c>
      <c r="T3356" s="10">
        <f t="shared" si="317"/>
        <v>42306</v>
      </c>
    </row>
    <row r="3357" spans="1:20" ht="42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42490</v>
      </c>
      <c r="T3357" s="10">
        <f t="shared" si="317"/>
        <v>42500</v>
      </c>
    </row>
    <row r="3358" spans="1:20" ht="42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42537</v>
      </c>
      <c r="T3358" s="10">
        <f t="shared" si="317"/>
        <v>42567</v>
      </c>
    </row>
    <row r="3359" spans="1:20" ht="42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</v>
      </c>
      <c r="T3359" s="10">
        <f t="shared" si="317"/>
        <v>41852</v>
      </c>
    </row>
    <row r="3360" spans="1:20" ht="42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</v>
      </c>
      <c r="T3360" s="10">
        <f t="shared" si="317"/>
        <v>41962</v>
      </c>
    </row>
    <row r="3361" spans="1:20" ht="28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</v>
      </c>
      <c r="T3361" s="10">
        <f t="shared" si="317"/>
        <v>42791</v>
      </c>
    </row>
    <row r="3362" spans="1:20" ht="28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</v>
      </c>
      <c r="T3362" s="10">
        <f t="shared" si="317"/>
        <v>42719</v>
      </c>
    </row>
    <row r="3363" spans="1:20" ht="42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</v>
      </c>
      <c r="T3363" s="10">
        <f t="shared" si="317"/>
        <v>41884</v>
      </c>
    </row>
    <row r="3364" spans="1:20" ht="42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</v>
      </c>
      <c r="T3364" s="10">
        <f t="shared" si="317"/>
        <v>42070</v>
      </c>
    </row>
    <row r="3365" spans="1:20" ht="42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41852</v>
      </c>
      <c r="T3365" s="10">
        <f t="shared" si="317"/>
        <v>41871</v>
      </c>
    </row>
    <row r="3366" spans="1:20" ht="42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42423</v>
      </c>
      <c r="T3366" s="10">
        <f t="shared" si="317"/>
        <v>42445</v>
      </c>
    </row>
    <row r="3367" spans="1:20" ht="42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</v>
      </c>
      <c r="T3367" s="10">
        <f t="shared" si="317"/>
        <v>42351</v>
      </c>
    </row>
    <row r="3368" spans="1:20" ht="42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</v>
      </c>
      <c r="T3368" s="10">
        <f t="shared" si="317"/>
        <v>42137</v>
      </c>
    </row>
    <row r="3369" spans="1:20" ht="42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42193</v>
      </c>
      <c r="T3369" s="10">
        <f t="shared" si="317"/>
        <v>42218</v>
      </c>
    </row>
    <row r="3370" spans="1:20" ht="42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</v>
      </c>
      <c r="T3370" s="10">
        <f t="shared" si="317"/>
        <v>42005</v>
      </c>
    </row>
    <row r="3371" spans="1:20" ht="42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</v>
      </c>
      <c r="T3371" s="10">
        <f t="shared" si="317"/>
        <v>42750</v>
      </c>
    </row>
    <row r="3372" spans="1:20" ht="28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</v>
      </c>
      <c r="T3372" s="10">
        <f t="shared" si="317"/>
        <v>42721</v>
      </c>
    </row>
    <row r="3373" spans="1:20" ht="28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42313</v>
      </c>
      <c r="T3373" s="10">
        <f t="shared" si="317"/>
        <v>42341</v>
      </c>
    </row>
    <row r="3374" spans="1:20" ht="42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41856</v>
      </c>
      <c r="T3374" s="10">
        <f t="shared" si="317"/>
        <v>41876</v>
      </c>
    </row>
    <row r="3375" spans="1:20" ht="42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42180</v>
      </c>
      <c r="T3375" s="10">
        <f t="shared" si="317"/>
        <v>42204</v>
      </c>
    </row>
    <row r="3376" spans="1:20" ht="42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42276</v>
      </c>
      <c r="T3376" s="10">
        <f t="shared" si="317"/>
        <v>42306</v>
      </c>
    </row>
    <row r="3377" spans="1:20" ht="42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41766</v>
      </c>
      <c r="T3377" s="10">
        <f t="shared" si="317"/>
        <v>41778</v>
      </c>
    </row>
    <row r="3378" spans="1:20" ht="42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42060</v>
      </c>
      <c r="T3378" s="10">
        <f t="shared" si="317"/>
        <v>42120</v>
      </c>
    </row>
    <row r="3379" spans="1:20" ht="42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42054</v>
      </c>
      <c r="T3379" s="10">
        <f t="shared" si="317"/>
        <v>42084</v>
      </c>
    </row>
    <row r="3380" spans="1:20" ht="42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</v>
      </c>
      <c r="T3380" s="10">
        <f t="shared" si="317"/>
        <v>41883</v>
      </c>
    </row>
    <row r="3381" spans="1:20" ht="42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42226</v>
      </c>
      <c r="T3381" s="10">
        <f t="shared" si="317"/>
        <v>42243</v>
      </c>
    </row>
    <row r="3382" spans="1:20" ht="42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41938</v>
      </c>
      <c r="T3382" s="10">
        <f t="shared" si="317"/>
        <v>41973</v>
      </c>
    </row>
    <row r="3383" spans="1:20" ht="42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</v>
      </c>
      <c r="T3383" s="10">
        <f t="shared" si="317"/>
        <v>42074</v>
      </c>
    </row>
    <row r="3384" spans="1:20" ht="42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</v>
      </c>
      <c r="T3384" s="10">
        <f t="shared" si="317"/>
        <v>42584</v>
      </c>
    </row>
    <row r="3385" spans="1:20" ht="42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42525</v>
      </c>
      <c r="T3385" s="10">
        <f t="shared" si="317"/>
        <v>42545</v>
      </c>
    </row>
    <row r="3386" spans="1:20" ht="42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</v>
      </c>
      <c r="T3386" s="10">
        <f t="shared" si="317"/>
        <v>42329</v>
      </c>
    </row>
    <row r="3387" spans="1:20" ht="42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41954</v>
      </c>
      <c r="T3387" s="10">
        <f t="shared" si="317"/>
        <v>41984</v>
      </c>
    </row>
    <row r="3388" spans="1:20" ht="42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41947</v>
      </c>
      <c r="T3388" s="10">
        <f t="shared" si="317"/>
        <v>41977</v>
      </c>
    </row>
    <row r="3389" spans="1:20" ht="42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41948</v>
      </c>
      <c r="T3389" s="10">
        <f t="shared" si="317"/>
        <v>41988</v>
      </c>
    </row>
    <row r="3390" spans="1:20" ht="42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</v>
      </c>
      <c r="T3390" s="10">
        <f t="shared" si="317"/>
        <v>42173</v>
      </c>
    </row>
    <row r="3391" spans="1:20" ht="42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42495</v>
      </c>
      <c r="T3391" s="10">
        <f t="shared" si="317"/>
        <v>42525</v>
      </c>
    </row>
    <row r="3392" spans="1:20" ht="42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41816</v>
      </c>
      <c r="T3392" s="10">
        <f t="shared" si="317"/>
        <v>41831</v>
      </c>
    </row>
    <row r="3393" spans="1:20" ht="42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41831</v>
      </c>
      <c r="T3393" s="10">
        <f t="shared" si="317"/>
        <v>41860</v>
      </c>
    </row>
    <row r="3394" spans="1:20" ht="42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42447</v>
      </c>
      <c r="T3394" s="10">
        <f t="shared" si="317"/>
        <v>42497</v>
      </c>
    </row>
    <row r="3395" spans="1:20" ht="42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 s="6">
        <f t="shared" ref="P3395:P3458" si="319">ROUND(AVERAGE(E3395/L3395),2)</f>
        <v>36.07</v>
      </c>
      <c r="Q3395" t="str">
        <f t="shared" ref="Q3395:Q3458" si="320" xml:space="preserve"> LEFT(N3395,FIND("/",N3395)-1)</f>
        <v>theater</v>
      </c>
      <c r="R3395" t="str">
        <f t="shared" ref="R3395:R3458" si="321" xml:space="preserve"> RIGHT(N3395,LEN(N3395)-FIND("/",N3395))</f>
        <v>plays</v>
      </c>
      <c r="S3395" s="10">
        <f t="shared" ref="S3395:S3458" si="322">ROUND((((J3395/60)/60)/24)+DATE(1970,1,1),0)</f>
        <v>41924</v>
      </c>
      <c r="T3395" s="10">
        <f t="shared" ref="T3395:T3458" si="323">ROUND((((I3395/60)/60)/24)+DATE(1970,1,1),0)</f>
        <v>41949</v>
      </c>
    </row>
    <row r="3396" spans="1:20" ht="42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41818</v>
      </c>
      <c r="T3396" s="10">
        <f t="shared" si="323"/>
        <v>41848</v>
      </c>
    </row>
    <row r="3397" spans="1:20" ht="28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42141</v>
      </c>
      <c r="T3397" s="10">
        <f t="shared" si="323"/>
        <v>42155</v>
      </c>
    </row>
    <row r="3398" spans="1:20" ht="42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</v>
      </c>
      <c r="T3398" s="10">
        <f t="shared" si="323"/>
        <v>41791</v>
      </c>
    </row>
    <row r="3399" spans="1:20" ht="28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</v>
      </c>
      <c r="T3399" s="10">
        <f t="shared" si="323"/>
        <v>42419</v>
      </c>
    </row>
    <row r="3400" spans="1:20" ht="42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41942</v>
      </c>
      <c r="T3400" s="10">
        <f t="shared" si="323"/>
        <v>41965</v>
      </c>
    </row>
    <row r="3401" spans="1:20" ht="42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42027</v>
      </c>
      <c r="T3401" s="10">
        <f t="shared" si="323"/>
        <v>42057</v>
      </c>
    </row>
    <row r="3402" spans="1:20" ht="42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41835</v>
      </c>
      <c r="T3402" s="10">
        <f t="shared" si="323"/>
        <v>41880</v>
      </c>
    </row>
    <row r="3403" spans="1:20" ht="42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42194</v>
      </c>
      <c r="T3403" s="10">
        <f t="shared" si="323"/>
        <v>42224</v>
      </c>
    </row>
    <row r="3404" spans="1:20" ht="42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42291</v>
      </c>
      <c r="T3404" s="10">
        <f t="shared" si="323"/>
        <v>42320</v>
      </c>
    </row>
    <row r="3405" spans="1:20" ht="42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</v>
      </c>
      <c r="T3405" s="10">
        <f t="shared" si="323"/>
        <v>42180</v>
      </c>
    </row>
    <row r="3406" spans="1:20" ht="42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42153</v>
      </c>
      <c r="T3406" s="10">
        <f t="shared" si="323"/>
        <v>42173</v>
      </c>
    </row>
    <row r="3407" spans="1:20" ht="42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</v>
      </c>
      <c r="T3407" s="10">
        <f t="shared" si="323"/>
        <v>42431</v>
      </c>
    </row>
    <row r="3408" spans="1:20" ht="28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</v>
      </c>
      <c r="T3408" s="10">
        <f t="shared" si="323"/>
        <v>41836</v>
      </c>
    </row>
    <row r="3409" spans="1:20" ht="57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</v>
      </c>
      <c r="T3409" s="10">
        <f t="shared" si="323"/>
        <v>41826</v>
      </c>
    </row>
    <row r="3410" spans="1:20" ht="42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41809</v>
      </c>
      <c r="T3410" s="10">
        <f t="shared" si="323"/>
        <v>41839</v>
      </c>
    </row>
    <row r="3411" spans="1:20" ht="42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42545</v>
      </c>
      <c r="T3411" s="10">
        <f t="shared" si="323"/>
        <v>42583</v>
      </c>
    </row>
    <row r="3412" spans="1:20" ht="42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</v>
      </c>
      <c r="T3412" s="10">
        <f t="shared" si="323"/>
        <v>42527</v>
      </c>
    </row>
    <row r="3413" spans="1:20" ht="42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</v>
      </c>
      <c r="T3413" s="10">
        <f t="shared" si="323"/>
        <v>42285</v>
      </c>
    </row>
    <row r="3414" spans="1:20" ht="42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41880</v>
      </c>
      <c r="T3414" s="10">
        <f t="shared" si="323"/>
        <v>41910</v>
      </c>
    </row>
    <row r="3415" spans="1:20" ht="42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42054</v>
      </c>
      <c r="T3415" s="10">
        <f t="shared" si="323"/>
        <v>42063</v>
      </c>
    </row>
    <row r="3416" spans="1:20" ht="42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42676</v>
      </c>
      <c r="T3416" s="10">
        <f t="shared" si="323"/>
        <v>42705</v>
      </c>
    </row>
    <row r="3417" spans="1:20" ht="42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</v>
      </c>
      <c r="T3417" s="10">
        <f t="shared" si="323"/>
        <v>42478</v>
      </c>
    </row>
    <row r="3418" spans="1:20" ht="57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</v>
      </c>
      <c r="T3418" s="10">
        <f t="shared" si="323"/>
        <v>42118</v>
      </c>
    </row>
    <row r="3419" spans="1:20" ht="42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41895</v>
      </c>
      <c r="T3419" s="10">
        <f t="shared" si="323"/>
        <v>41938</v>
      </c>
    </row>
    <row r="3420" spans="1:20" ht="42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41753</v>
      </c>
      <c r="T3420" s="10">
        <f t="shared" si="323"/>
        <v>41783</v>
      </c>
    </row>
    <row r="3421" spans="1:20" ht="57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42449</v>
      </c>
      <c r="T3421" s="10">
        <f t="shared" si="323"/>
        <v>42467</v>
      </c>
    </row>
    <row r="3422" spans="1:20" ht="42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</v>
      </c>
      <c r="T3422" s="10">
        <f t="shared" si="323"/>
        <v>42414</v>
      </c>
    </row>
    <row r="3423" spans="1:20" ht="42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42038</v>
      </c>
      <c r="T3423" s="10">
        <f t="shared" si="323"/>
        <v>42068</v>
      </c>
    </row>
    <row r="3424" spans="1:20" ht="42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42324</v>
      </c>
      <c r="T3424" s="10">
        <f t="shared" si="323"/>
        <v>42352</v>
      </c>
    </row>
    <row r="3425" spans="1:20" ht="42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42089</v>
      </c>
      <c r="T3425" s="10">
        <f t="shared" si="323"/>
        <v>42119</v>
      </c>
    </row>
    <row r="3426" spans="1:20" ht="42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42019</v>
      </c>
      <c r="T3426" s="10">
        <f t="shared" si="323"/>
        <v>42040</v>
      </c>
    </row>
    <row r="3427" spans="1:20" ht="42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41885</v>
      </c>
      <c r="T3427" s="10">
        <f t="shared" si="323"/>
        <v>41917</v>
      </c>
    </row>
    <row r="3428" spans="1:20" ht="42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</v>
      </c>
      <c r="T3428" s="10">
        <f t="shared" si="323"/>
        <v>41903</v>
      </c>
    </row>
    <row r="3429" spans="1:20" ht="42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41793</v>
      </c>
      <c r="T3429" s="10">
        <f t="shared" si="323"/>
        <v>41823</v>
      </c>
    </row>
    <row r="3430" spans="1:20" ht="42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42039</v>
      </c>
      <c r="T3430" s="10">
        <f t="shared" si="323"/>
        <v>42064</v>
      </c>
    </row>
    <row r="3431" spans="1:20" ht="42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</v>
      </c>
      <c r="T3431" s="10">
        <f t="shared" si="323"/>
        <v>42676</v>
      </c>
    </row>
    <row r="3432" spans="1:20" ht="42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41821</v>
      </c>
      <c r="T3432" s="10">
        <f t="shared" si="323"/>
        <v>41851</v>
      </c>
    </row>
    <row r="3433" spans="1:20" ht="42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41840</v>
      </c>
      <c r="T3433" s="10">
        <f t="shared" si="323"/>
        <v>41870</v>
      </c>
    </row>
    <row r="3434" spans="1:20" ht="42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42381</v>
      </c>
      <c r="T3434" s="10">
        <f t="shared" si="323"/>
        <v>42406</v>
      </c>
    </row>
    <row r="3435" spans="1:20" ht="42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</v>
      </c>
      <c r="T3435" s="10">
        <f t="shared" si="323"/>
        <v>41807</v>
      </c>
    </row>
    <row r="3436" spans="1:20" ht="42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</v>
      </c>
      <c r="T3436" s="10">
        <f t="shared" si="323"/>
        <v>41830</v>
      </c>
    </row>
    <row r="3437" spans="1:20" ht="42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42573</v>
      </c>
      <c r="T3437" s="10">
        <f t="shared" si="323"/>
        <v>42589</v>
      </c>
    </row>
    <row r="3438" spans="1:20" ht="42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41852</v>
      </c>
      <c r="T3438" s="10">
        <f t="shared" si="323"/>
        <v>41873</v>
      </c>
    </row>
    <row r="3439" spans="1:20" ht="42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42206</v>
      </c>
      <c r="T3439" s="10">
        <f t="shared" si="323"/>
        <v>42236</v>
      </c>
    </row>
    <row r="3440" spans="1:20" ht="42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42101</v>
      </c>
      <c r="T3440" s="10">
        <f t="shared" si="323"/>
        <v>42127</v>
      </c>
    </row>
    <row r="3441" spans="1:20" ht="28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42375</v>
      </c>
      <c r="T3441" s="10">
        <f t="shared" si="323"/>
        <v>42388</v>
      </c>
    </row>
    <row r="3442" spans="1:20" ht="42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</v>
      </c>
      <c r="T3442" s="10">
        <f t="shared" si="323"/>
        <v>41832</v>
      </c>
    </row>
    <row r="3443" spans="1:20" ht="42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</v>
      </c>
      <c r="T3443" s="10">
        <f t="shared" si="323"/>
        <v>42322</v>
      </c>
    </row>
    <row r="3444" spans="1:20" ht="42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42125</v>
      </c>
      <c r="T3444" s="10">
        <f t="shared" si="323"/>
        <v>42155</v>
      </c>
    </row>
    <row r="3445" spans="1:20" ht="42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41862</v>
      </c>
      <c r="T3445" s="10">
        <f t="shared" si="323"/>
        <v>41892</v>
      </c>
    </row>
    <row r="3446" spans="1:20" ht="42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</v>
      </c>
      <c r="T3446" s="10">
        <f t="shared" si="323"/>
        <v>42530</v>
      </c>
    </row>
    <row r="3447" spans="1:20" ht="42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42273</v>
      </c>
      <c r="T3447" s="10">
        <f t="shared" si="323"/>
        <v>42301</v>
      </c>
    </row>
    <row r="3448" spans="1:20" ht="42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42017</v>
      </c>
      <c r="T3448" s="10">
        <f t="shared" si="323"/>
        <v>42041</v>
      </c>
    </row>
    <row r="3449" spans="1:20" ht="28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42403</v>
      </c>
      <c r="T3449" s="10">
        <f t="shared" si="323"/>
        <v>42448</v>
      </c>
    </row>
    <row r="3450" spans="1:20" ht="42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</v>
      </c>
      <c r="T3450" s="10">
        <f t="shared" si="323"/>
        <v>41990</v>
      </c>
    </row>
    <row r="3451" spans="1:20" ht="42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</v>
      </c>
      <c r="T3451" s="10">
        <f t="shared" si="323"/>
        <v>42560</v>
      </c>
    </row>
    <row r="3452" spans="1:20" ht="42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42037</v>
      </c>
      <c r="T3452" s="10">
        <f t="shared" si="323"/>
        <v>42097</v>
      </c>
    </row>
    <row r="3453" spans="1:20" ht="42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42089</v>
      </c>
      <c r="T3453" s="10">
        <f t="shared" si="323"/>
        <v>42116</v>
      </c>
    </row>
    <row r="3454" spans="1:20" ht="42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41821</v>
      </c>
      <c r="T3454" s="10">
        <f t="shared" si="323"/>
        <v>41843</v>
      </c>
    </row>
    <row r="3455" spans="1:20" ht="42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42536</v>
      </c>
      <c r="T3455" s="10">
        <f t="shared" si="323"/>
        <v>42596</v>
      </c>
    </row>
    <row r="3456" spans="1:20" ht="42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41822</v>
      </c>
      <c r="T3456" s="10">
        <f t="shared" si="323"/>
        <v>41852</v>
      </c>
    </row>
    <row r="3457" spans="1:20" ht="42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42627</v>
      </c>
      <c r="T3457" s="10">
        <f t="shared" si="323"/>
        <v>42657</v>
      </c>
    </row>
    <row r="3458" spans="1:20" ht="42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</v>
      </c>
      <c r="T3458" s="10">
        <f t="shared" si="323"/>
        <v>41852</v>
      </c>
    </row>
    <row r="3459" spans="1:20" ht="28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 s="6">
        <f t="shared" ref="P3459:P3522" si="325">ROUND(AVERAGE(E3459/L3459),2)</f>
        <v>50.98</v>
      </c>
      <c r="Q3459" t="str">
        <f t="shared" ref="Q3459:Q3522" si="326" xml:space="preserve"> LEFT(N3459,FIND("/",N3459)-1)</f>
        <v>theater</v>
      </c>
      <c r="R3459" t="str">
        <f t="shared" ref="R3459:R3522" si="327" xml:space="preserve"> RIGHT(N3459,LEN(N3459)-FIND("/",N3459))</f>
        <v>plays</v>
      </c>
      <c r="S3459" s="10">
        <f t="shared" ref="S3459:S3522" si="328">ROUND((((J3459/60)/60)/24)+DATE(1970,1,1),0)</f>
        <v>42017</v>
      </c>
      <c r="T3459" s="10">
        <f t="shared" ref="T3459:T3522" si="329">ROUND((((I3459/60)/60)/24)+DATE(1970,1,1),0)</f>
        <v>42047</v>
      </c>
    </row>
    <row r="3460" spans="1:20" ht="42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</v>
      </c>
      <c r="T3460" s="10">
        <f t="shared" si="329"/>
        <v>42038</v>
      </c>
    </row>
    <row r="3461" spans="1:20" ht="42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</v>
      </c>
      <c r="T3461" s="10">
        <f t="shared" si="329"/>
        <v>42510</v>
      </c>
    </row>
    <row r="3462" spans="1:20" ht="42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41853</v>
      </c>
      <c r="T3462" s="10">
        <f t="shared" si="329"/>
        <v>41867</v>
      </c>
    </row>
    <row r="3463" spans="1:20" ht="42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42644</v>
      </c>
      <c r="T3463" s="10">
        <f t="shared" si="329"/>
        <v>42672</v>
      </c>
    </row>
    <row r="3464" spans="1:20" ht="42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42180</v>
      </c>
      <c r="T3464" s="10">
        <f t="shared" si="329"/>
        <v>42196</v>
      </c>
    </row>
    <row r="3465" spans="1:20" ht="42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42613</v>
      </c>
      <c r="T3465" s="10">
        <f t="shared" si="329"/>
        <v>42654</v>
      </c>
    </row>
    <row r="3466" spans="1:20" ht="42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</v>
      </c>
      <c r="T3466" s="10">
        <f t="shared" si="329"/>
        <v>42605</v>
      </c>
    </row>
    <row r="3467" spans="1:20" ht="42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42201</v>
      </c>
      <c r="T3467" s="10">
        <f t="shared" si="329"/>
        <v>42226</v>
      </c>
    </row>
    <row r="3468" spans="1:20" ht="28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</v>
      </c>
      <c r="T3468" s="10">
        <f t="shared" si="329"/>
        <v>42480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42054</v>
      </c>
      <c r="T3469" s="10">
        <f t="shared" si="329"/>
        <v>42084</v>
      </c>
    </row>
    <row r="3470" spans="1:20" ht="42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42606</v>
      </c>
      <c r="T3470" s="10">
        <f t="shared" si="329"/>
        <v>42634</v>
      </c>
    </row>
    <row r="3471" spans="1:20" ht="42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42459</v>
      </c>
      <c r="T3471" s="10">
        <f t="shared" si="329"/>
        <v>42489</v>
      </c>
    </row>
    <row r="3472" spans="1:20" ht="28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</v>
      </c>
      <c r="T3472" s="10">
        <f t="shared" si="329"/>
        <v>42567</v>
      </c>
    </row>
    <row r="3473" spans="1:20" ht="42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41842</v>
      </c>
      <c r="T3473" s="10">
        <f t="shared" si="329"/>
        <v>41883</v>
      </c>
    </row>
    <row r="3474" spans="1:20" ht="42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</v>
      </c>
      <c r="T3474" s="10">
        <f t="shared" si="329"/>
        <v>41949</v>
      </c>
    </row>
    <row r="3475" spans="1:20" ht="42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42063</v>
      </c>
      <c r="T3475" s="10">
        <f t="shared" si="329"/>
        <v>42084</v>
      </c>
    </row>
    <row r="3476" spans="1:20" ht="42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42542</v>
      </c>
      <c r="T3476" s="10">
        <f t="shared" si="329"/>
        <v>42572</v>
      </c>
    </row>
    <row r="3477" spans="1:20" ht="42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41919</v>
      </c>
      <c r="T3477" s="10">
        <f t="shared" si="329"/>
        <v>41946</v>
      </c>
    </row>
    <row r="3478" spans="1:20" ht="42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</v>
      </c>
      <c r="T3478" s="10">
        <f t="shared" si="329"/>
        <v>41939</v>
      </c>
    </row>
    <row r="3479" spans="1:20" ht="42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42129</v>
      </c>
      <c r="T3479" s="10">
        <f t="shared" si="329"/>
        <v>42141</v>
      </c>
    </row>
    <row r="3480" spans="1:20" ht="42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42054</v>
      </c>
      <c r="T3480" s="10">
        <f t="shared" si="329"/>
        <v>42080</v>
      </c>
    </row>
    <row r="3481" spans="1:20" ht="42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41782</v>
      </c>
      <c r="T3481" s="10">
        <f t="shared" si="329"/>
        <v>41812</v>
      </c>
    </row>
    <row r="3482" spans="1:20" ht="42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</v>
      </c>
      <c r="T3482" s="10">
        <f t="shared" si="329"/>
        <v>42196</v>
      </c>
    </row>
    <row r="3483" spans="1:20" ht="42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</v>
      </c>
      <c r="T3483" s="10">
        <f t="shared" si="329"/>
        <v>42006</v>
      </c>
    </row>
    <row r="3484" spans="1:20" ht="42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41797</v>
      </c>
      <c r="T3484" s="10">
        <f t="shared" si="329"/>
        <v>41827</v>
      </c>
    </row>
    <row r="3485" spans="1:20" ht="42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41794</v>
      </c>
      <c r="T3485" s="10">
        <f t="shared" si="329"/>
        <v>41824</v>
      </c>
    </row>
    <row r="3486" spans="1:20" ht="42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42507</v>
      </c>
      <c r="T3486" s="10">
        <f t="shared" si="329"/>
        <v>42537</v>
      </c>
    </row>
    <row r="3487" spans="1:20" ht="42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42373</v>
      </c>
      <c r="T3487" s="10">
        <f t="shared" si="329"/>
        <v>42403</v>
      </c>
    </row>
    <row r="3488" spans="1:20" ht="42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42127</v>
      </c>
      <c r="T3488" s="10">
        <f t="shared" si="329"/>
        <v>42158</v>
      </c>
    </row>
    <row r="3489" spans="1:20" ht="42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42150</v>
      </c>
      <c r="T3489" s="10">
        <f t="shared" si="329"/>
        <v>42180</v>
      </c>
    </row>
    <row r="3490" spans="1:20" ht="42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42088</v>
      </c>
      <c r="T3490" s="10">
        <f t="shared" si="329"/>
        <v>42112</v>
      </c>
    </row>
    <row r="3491" spans="1:20" ht="42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41754</v>
      </c>
      <c r="T3491" s="10">
        <f t="shared" si="329"/>
        <v>41784</v>
      </c>
    </row>
    <row r="3492" spans="1:20" ht="42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42444</v>
      </c>
      <c r="T3492" s="10">
        <f t="shared" si="329"/>
        <v>42474</v>
      </c>
    </row>
    <row r="3493" spans="1:20" ht="42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</v>
      </c>
      <c r="T3493" s="10">
        <f t="shared" si="329"/>
        <v>42142</v>
      </c>
    </row>
    <row r="3494" spans="1:20" ht="42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</v>
      </c>
      <c r="T3494" s="10">
        <f t="shared" si="329"/>
        <v>42303</v>
      </c>
    </row>
    <row r="3495" spans="1:20" ht="42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41849</v>
      </c>
      <c r="T3495" s="10">
        <f t="shared" si="329"/>
        <v>41868</v>
      </c>
    </row>
    <row r="3496" spans="1:20" ht="42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</v>
      </c>
      <c r="T3496" s="10">
        <f t="shared" si="329"/>
        <v>42700</v>
      </c>
    </row>
    <row r="3497" spans="1:20" ht="42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41916</v>
      </c>
      <c r="T3497" s="10">
        <f t="shared" si="329"/>
        <v>41945</v>
      </c>
    </row>
    <row r="3498" spans="1:20" ht="42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42585</v>
      </c>
      <c r="T3498" s="10">
        <f t="shared" si="329"/>
        <v>42625</v>
      </c>
    </row>
    <row r="3499" spans="1:20" ht="42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42512</v>
      </c>
      <c r="T3499" s="10">
        <f t="shared" si="329"/>
        <v>42524</v>
      </c>
    </row>
    <row r="3500" spans="1:20" ht="42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</v>
      </c>
      <c r="T3500" s="10">
        <f t="shared" si="329"/>
        <v>42519</v>
      </c>
    </row>
    <row r="3501" spans="1:20" ht="42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</v>
      </c>
      <c r="T3501" s="10">
        <f t="shared" si="329"/>
        <v>42186</v>
      </c>
    </row>
    <row r="3502" spans="1:20" ht="42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42420</v>
      </c>
      <c r="T3502" s="10">
        <f t="shared" si="329"/>
        <v>42436</v>
      </c>
    </row>
    <row r="3503" spans="1:20" ht="42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42234</v>
      </c>
      <c r="T3503" s="10">
        <f t="shared" si="329"/>
        <v>42259</v>
      </c>
    </row>
    <row r="3504" spans="1:20" ht="42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42431</v>
      </c>
      <c r="T3504" s="10">
        <f t="shared" si="329"/>
        <v>42445</v>
      </c>
    </row>
    <row r="3505" spans="1:20" ht="42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</v>
      </c>
      <c r="T3505" s="10">
        <f t="shared" si="329"/>
        <v>42575</v>
      </c>
    </row>
    <row r="3506" spans="1:20" ht="42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42298</v>
      </c>
      <c r="T3506" s="10">
        <f t="shared" si="329"/>
        <v>42328</v>
      </c>
    </row>
    <row r="3507" spans="1:20" ht="85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41761</v>
      </c>
      <c r="T3507" s="10">
        <f t="shared" si="329"/>
        <v>41772</v>
      </c>
    </row>
    <row r="3508" spans="1:20" ht="42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41830</v>
      </c>
      <c r="T3508" s="10">
        <f t="shared" si="329"/>
        <v>41875</v>
      </c>
    </row>
    <row r="3509" spans="1:20" ht="42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42492</v>
      </c>
      <c r="T3509" s="10">
        <f t="shared" si="329"/>
        <v>42522</v>
      </c>
    </row>
    <row r="3510" spans="1:20" ht="42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42478</v>
      </c>
      <c r="T3510" s="10">
        <f t="shared" si="329"/>
        <v>42501</v>
      </c>
    </row>
    <row r="3511" spans="1:20" ht="42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41951</v>
      </c>
      <c r="T3511" s="10">
        <f t="shared" si="329"/>
        <v>41964</v>
      </c>
    </row>
    <row r="3512" spans="1:20" ht="42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41803</v>
      </c>
      <c r="T3512" s="10">
        <f t="shared" si="329"/>
        <v>41823</v>
      </c>
    </row>
    <row r="3513" spans="1:20" ht="42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41928</v>
      </c>
      <c r="T3513" s="10">
        <f t="shared" si="329"/>
        <v>41951</v>
      </c>
    </row>
    <row r="3514" spans="1:20" ht="42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42058</v>
      </c>
      <c r="T3514" s="10">
        <f t="shared" si="329"/>
        <v>42117</v>
      </c>
    </row>
    <row r="3515" spans="1:20" ht="42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</v>
      </c>
      <c r="T3515" s="10">
        <f t="shared" si="329"/>
        <v>41794</v>
      </c>
    </row>
    <row r="3516" spans="1:20" ht="42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42021</v>
      </c>
      <c r="T3516" s="10">
        <f t="shared" si="329"/>
        <v>42037</v>
      </c>
    </row>
    <row r="3517" spans="1:20" ht="42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42126</v>
      </c>
      <c r="T3517" s="10">
        <f t="shared" si="329"/>
        <v>42156</v>
      </c>
    </row>
    <row r="3518" spans="1:20" ht="42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</v>
      </c>
      <c r="T3518" s="10">
        <f t="shared" si="329"/>
        <v>41890</v>
      </c>
    </row>
    <row r="3519" spans="1:20" ht="42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41795</v>
      </c>
      <c r="T3519" s="10">
        <f t="shared" si="329"/>
        <v>41824</v>
      </c>
    </row>
    <row r="3520" spans="1:20" ht="42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41894</v>
      </c>
      <c r="T3520" s="10">
        <f t="shared" si="329"/>
        <v>41915</v>
      </c>
    </row>
    <row r="3521" spans="1:20" ht="42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42038</v>
      </c>
      <c r="T3521" s="10">
        <f t="shared" si="329"/>
        <v>42068</v>
      </c>
    </row>
    <row r="3522" spans="1:20" ht="28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42228</v>
      </c>
      <c r="T3522" s="10">
        <f t="shared" si="329"/>
        <v>42254</v>
      </c>
    </row>
    <row r="3523" spans="1:20" ht="42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 s="6">
        <f t="shared" ref="P3523:P3586" si="331">ROUND(AVERAGE(E3523/L3523),2)</f>
        <v>45.62</v>
      </c>
      <c r="Q3523" t="str">
        <f t="shared" ref="Q3523:Q3586" si="332" xml:space="preserve"> LEFT(N3523,FIND("/",N3523)-1)</f>
        <v>theater</v>
      </c>
      <c r="R3523" t="str">
        <f t="shared" ref="R3523:R3586" si="333" xml:space="preserve"> RIGHT(N3523,LEN(N3523)-FIND("/",N3523))</f>
        <v>plays</v>
      </c>
      <c r="S3523" s="10">
        <f t="shared" ref="S3523:S3586" si="334">ROUND((((J3523/60)/60)/24)+DATE(1970,1,1),0)</f>
        <v>41881</v>
      </c>
      <c r="T3523" s="10">
        <f t="shared" ref="T3523:T3586" si="335">ROUND((((I3523/60)/60)/24)+DATE(1970,1,1),0)</f>
        <v>41911</v>
      </c>
    </row>
    <row r="3524" spans="1:20" ht="42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42235</v>
      </c>
      <c r="T3524" s="10">
        <f t="shared" si="335"/>
        <v>42262</v>
      </c>
    </row>
    <row r="3525" spans="1:20" ht="42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</v>
      </c>
      <c r="T3525" s="10">
        <f t="shared" si="335"/>
        <v>42639</v>
      </c>
    </row>
    <row r="3526" spans="1:20" ht="42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41881</v>
      </c>
      <c r="T3526" s="10">
        <f t="shared" si="335"/>
        <v>41895</v>
      </c>
    </row>
    <row r="3527" spans="1:20" ht="42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42215</v>
      </c>
      <c r="T3527" s="10">
        <f t="shared" si="335"/>
        <v>42226</v>
      </c>
    </row>
    <row r="3528" spans="1:20" ht="42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</v>
      </c>
      <c r="T3528" s="10">
        <f t="shared" si="335"/>
        <v>42488</v>
      </c>
    </row>
    <row r="3529" spans="1:20" ht="42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</v>
      </c>
      <c r="T3529" s="10">
        <f t="shared" si="335"/>
        <v>42196</v>
      </c>
    </row>
    <row r="3530" spans="1:20" ht="42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42734</v>
      </c>
      <c r="T3530" s="10">
        <f t="shared" si="335"/>
        <v>42754</v>
      </c>
    </row>
    <row r="3531" spans="1:20" ht="42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42178</v>
      </c>
      <c r="T3531" s="10">
        <f t="shared" si="335"/>
        <v>42198</v>
      </c>
    </row>
    <row r="3532" spans="1:20" ht="42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42443</v>
      </c>
      <c r="T3532" s="10">
        <f t="shared" si="335"/>
        <v>42471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42522</v>
      </c>
      <c r="T3533" s="10">
        <f t="shared" si="335"/>
        <v>42552</v>
      </c>
    </row>
    <row r="3534" spans="1:20" ht="42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41885</v>
      </c>
      <c r="T3534" s="10">
        <f t="shared" si="335"/>
        <v>41900</v>
      </c>
    </row>
    <row r="3535" spans="1:20" ht="57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42290</v>
      </c>
      <c r="T3535" s="10">
        <f t="shared" si="335"/>
        <v>42320</v>
      </c>
    </row>
    <row r="3536" spans="1:20" ht="28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42244</v>
      </c>
      <c r="T3536" s="10">
        <f t="shared" si="335"/>
        <v>42279</v>
      </c>
    </row>
    <row r="3537" spans="1:20" ht="42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42249</v>
      </c>
      <c r="T3537" s="10">
        <f t="shared" si="335"/>
        <v>42280</v>
      </c>
    </row>
    <row r="3538" spans="1:20" ht="42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42329</v>
      </c>
      <c r="T3538" s="10">
        <f t="shared" si="335"/>
        <v>42358</v>
      </c>
    </row>
    <row r="3539" spans="1:20" ht="42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</v>
      </c>
      <c r="T3539" s="10">
        <f t="shared" si="335"/>
        <v>41960</v>
      </c>
    </row>
    <row r="3540" spans="1:20" ht="42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</v>
      </c>
      <c r="T3540" s="10">
        <f t="shared" si="335"/>
        <v>42599</v>
      </c>
    </row>
    <row r="3541" spans="1:20" ht="42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42601</v>
      </c>
      <c r="T3541" s="10">
        <f t="shared" si="335"/>
        <v>42622</v>
      </c>
    </row>
    <row r="3542" spans="1:20" ht="57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</v>
      </c>
      <c r="T3542" s="10">
        <f t="shared" si="335"/>
        <v>42547</v>
      </c>
    </row>
    <row r="3543" spans="1:20" ht="42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42223</v>
      </c>
      <c r="T3543" s="10">
        <f t="shared" si="335"/>
        <v>42248</v>
      </c>
    </row>
    <row r="3544" spans="1:20" ht="42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41830</v>
      </c>
      <c r="T3544" s="10">
        <f t="shared" si="335"/>
        <v>41890</v>
      </c>
    </row>
    <row r="3545" spans="1:20" ht="42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42151</v>
      </c>
      <c r="T3545" s="10">
        <f t="shared" si="335"/>
        <v>42181</v>
      </c>
    </row>
    <row r="3546" spans="1:20" ht="28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42041</v>
      </c>
      <c r="T3546" s="10">
        <f t="shared" si="335"/>
        <v>42071</v>
      </c>
    </row>
    <row r="3547" spans="1:20" ht="42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42076</v>
      </c>
      <c r="T3547" s="10">
        <f t="shared" si="335"/>
        <v>42106</v>
      </c>
    </row>
    <row r="3548" spans="1:20" ht="42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42074</v>
      </c>
      <c r="T3548" s="10">
        <f t="shared" si="335"/>
        <v>42095</v>
      </c>
    </row>
    <row r="3549" spans="1:20" ht="42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</v>
      </c>
      <c r="T3549" s="10">
        <f t="shared" si="335"/>
        <v>42504</v>
      </c>
    </row>
    <row r="3550" spans="1:20" ht="42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42412</v>
      </c>
      <c r="T3550" s="10">
        <f t="shared" si="335"/>
        <v>42434</v>
      </c>
    </row>
    <row r="3551" spans="1:20" ht="42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</v>
      </c>
      <c r="T3551" s="10">
        <f t="shared" si="335"/>
        <v>42251</v>
      </c>
    </row>
    <row r="3552" spans="1:20" ht="42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42463</v>
      </c>
      <c r="T3552" s="10">
        <f t="shared" si="335"/>
        <v>42493</v>
      </c>
    </row>
    <row r="3553" spans="1:20" ht="42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41754</v>
      </c>
      <c r="T3553" s="10">
        <f t="shared" si="335"/>
        <v>41782</v>
      </c>
    </row>
    <row r="3554" spans="1:20" ht="42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41789</v>
      </c>
      <c r="T3554" s="10">
        <f t="shared" si="335"/>
        <v>41819</v>
      </c>
    </row>
    <row r="3555" spans="1:20" ht="42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</v>
      </c>
      <c r="T3555" s="10">
        <f t="shared" si="335"/>
        <v>42228</v>
      </c>
    </row>
    <row r="3556" spans="1:20" ht="42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</v>
      </c>
      <c r="T3556" s="10">
        <f t="shared" si="335"/>
        <v>42047</v>
      </c>
    </row>
    <row r="3557" spans="1:20" ht="42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</v>
      </c>
      <c r="T3557" s="10">
        <f t="shared" si="335"/>
        <v>42691</v>
      </c>
    </row>
    <row r="3558" spans="1:20" ht="42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41809</v>
      </c>
      <c r="T3558" s="10">
        <f t="shared" si="335"/>
        <v>41869</v>
      </c>
    </row>
    <row r="3559" spans="1:20" ht="42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</v>
      </c>
      <c r="T3559" s="10">
        <f t="shared" si="335"/>
        <v>41764</v>
      </c>
    </row>
    <row r="3560" spans="1:20" ht="42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42140</v>
      </c>
      <c r="T3560" s="10">
        <f t="shared" si="335"/>
        <v>42182</v>
      </c>
    </row>
    <row r="3561" spans="1:20" ht="42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</v>
      </c>
      <c r="T3561" s="10">
        <f t="shared" si="335"/>
        <v>42216</v>
      </c>
    </row>
    <row r="3562" spans="1:20" ht="42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42116</v>
      </c>
      <c r="T3562" s="10">
        <f t="shared" si="335"/>
        <v>42151</v>
      </c>
    </row>
    <row r="3563" spans="1:20" ht="99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42204</v>
      </c>
      <c r="T3563" s="10">
        <f t="shared" si="335"/>
        <v>42222</v>
      </c>
    </row>
    <row r="3564" spans="1:20" ht="42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42434</v>
      </c>
      <c r="T3564" s="10">
        <f t="shared" si="335"/>
        <v>42443</v>
      </c>
    </row>
    <row r="3565" spans="1:20" ht="42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42556</v>
      </c>
      <c r="T3565" s="10">
        <f t="shared" si="335"/>
        <v>42584</v>
      </c>
    </row>
    <row r="3566" spans="1:20" ht="28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42237</v>
      </c>
      <c r="T3566" s="10">
        <f t="shared" si="335"/>
        <v>42283</v>
      </c>
    </row>
    <row r="3567" spans="1:20" ht="42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41975</v>
      </c>
      <c r="T3567" s="10">
        <f t="shared" si="335"/>
        <v>42005</v>
      </c>
    </row>
    <row r="3568" spans="1:20" ht="42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41998</v>
      </c>
      <c r="T3568" s="10">
        <f t="shared" si="335"/>
        <v>42028</v>
      </c>
    </row>
    <row r="3569" spans="1:20" ht="42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42136</v>
      </c>
      <c r="T3569" s="10">
        <f t="shared" si="335"/>
        <v>42166</v>
      </c>
    </row>
    <row r="3570" spans="1:20" ht="42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41870</v>
      </c>
      <c r="T3570" s="10">
        <f t="shared" si="335"/>
        <v>41900</v>
      </c>
    </row>
    <row r="3571" spans="1:20" ht="42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41983</v>
      </c>
      <c r="T3571" s="10">
        <f t="shared" si="335"/>
        <v>42013</v>
      </c>
    </row>
    <row r="3572" spans="1:20" ht="42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</v>
      </c>
      <c r="T3572" s="10">
        <f t="shared" si="335"/>
        <v>42004</v>
      </c>
    </row>
    <row r="3573" spans="1:20" ht="42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41913</v>
      </c>
      <c r="T3573" s="10">
        <f t="shared" si="335"/>
        <v>41943</v>
      </c>
    </row>
    <row r="3574" spans="1:20" ht="28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42147</v>
      </c>
      <c r="T3574" s="10">
        <f t="shared" si="335"/>
        <v>42177</v>
      </c>
    </row>
    <row r="3575" spans="1:20" ht="28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</v>
      </c>
      <c r="T3575" s="10">
        <f t="shared" si="335"/>
        <v>41951</v>
      </c>
    </row>
    <row r="3576" spans="1:20" ht="42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41927</v>
      </c>
      <c r="T3576" s="10">
        <f t="shared" si="335"/>
        <v>41957</v>
      </c>
    </row>
    <row r="3577" spans="1:20" ht="42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42562</v>
      </c>
      <c r="T3577" s="10">
        <f t="shared" si="335"/>
        <v>42593</v>
      </c>
    </row>
    <row r="3578" spans="1:20" ht="42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42650</v>
      </c>
      <c r="T3578" s="10">
        <f t="shared" si="335"/>
        <v>42710</v>
      </c>
    </row>
    <row r="3579" spans="1:20" ht="42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42094</v>
      </c>
      <c r="T3579" s="10">
        <f t="shared" si="335"/>
        <v>42120</v>
      </c>
    </row>
    <row r="3580" spans="1:20" ht="42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42461</v>
      </c>
      <c r="T3580" s="10">
        <f t="shared" si="335"/>
        <v>42491</v>
      </c>
    </row>
    <row r="3581" spans="1:20" ht="42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42431</v>
      </c>
      <c r="T3581" s="10">
        <f t="shared" si="335"/>
        <v>42461</v>
      </c>
    </row>
    <row r="3582" spans="1:20" ht="42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</v>
      </c>
      <c r="T3582" s="10">
        <f t="shared" si="335"/>
        <v>42064</v>
      </c>
    </row>
    <row r="3583" spans="1:20" ht="42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</v>
      </c>
      <c r="T3583" s="10">
        <f t="shared" si="335"/>
        <v>41850</v>
      </c>
    </row>
    <row r="3584" spans="1:20" ht="42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</v>
      </c>
      <c r="T3584" s="10">
        <f t="shared" si="335"/>
        <v>42465</v>
      </c>
    </row>
    <row r="3585" spans="1:20" ht="42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</v>
      </c>
      <c r="T3585" s="10">
        <f t="shared" si="335"/>
        <v>42478</v>
      </c>
    </row>
    <row r="3586" spans="1:20" ht="85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</v>
      </c>
      <c r="T3586" s="10">
        <f t="shared" si="335"/>
        <v>42198</v>
      </c>
    </row>
    <row r="3587" spans="1:20" ht="42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 s="6">
        <f t="shared" ref="P3587:P3650" si="337">ROUND(AVERAGE(E3587/L3587),2)</f>
        <v>176.09</v>
      </c>
      <c r="Q3587" t="str">
        <f t="shared" ref="Q3587:Q3650" si="338" xml:space="preserve"> LEFT(N3587,FIND("/",N3587)-1)</f>
        <v>theater</v>
      </c>
      <c r="R3587" t="str">
        <f t="shared" ref="R3587:R3650" si="339" xml:space="preserve"> RIGHT(N3587,LEN(N3587)-FIND("/",N3587))</f>
        <v>plays</v>
      </c>
      <c r="S3587" s="10">
        <f t="shared" ref="S3587:S3650" si="340">ROUND((((J3587/60)/60)/24)+DATE(1970,1,1),0)</f>
        <v>41965</v>
      </c>
      <c r="T3587" s="10">
        <f t="shared" ref="T3587:T3650" si="341">ROUND((((I3587/60)/60)/24)+DATE(1970,1,1),0)</f>
        <v>41995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42577</v>
      </c>
      <c r="T3588" s="10">
        <f t="shared" si="341"/>
        <v>42637</v>
      </c>
    </row>
    <row r="3589" spans="1:20" ht="42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42504</v>
      </c>
      <c r="T3589" s="10">
        <f t="shared" si="341"/>
        <v>42549</v>
      </c>
    </row>
    <row r="3590" spans="1:20" ht="42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42102</v>
      </c>
      <c r="T3590" s="10">
        <f t="shared" si="341"/>
        <v>42124</v>
      </c>
    </row>
    <row r="3591" spans="1:20" ht="42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42126</v>
      </c>
      <c r="T3591" s="10">
        <f t="shared" si="341"/>
        <v>42151</v>
      </c>
    </row>
    <row r="3592" spans="1:20" ht="42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</v>
      </c>
      <c r="T3592" s="10">
        <f t="shared" si="341"/>
        <v>41932</v>
      </c>
    </row>
    <row r="3593" spans="1:20" ht="42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42004</v>
      </c>
      <c r="T3593" s="10">
        <f t="shared" si="341"/>
        <v>42028</v>
      </c>
    </row>
    <row r="3594" spans="1:20" ht="42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41989</v>
      </c>
      <c r="T3594" s="10">
        <f t="shared" si="341"/>
        <v>42046</v>
      </c>
    </row>
    <row r="3595" spans="1:20" ht="42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41975</v>
      </c>
      <c r="T3595" s="10">
        <f t="shared" si="341"/>
        <v>42010</v>
      </c>
    </row>
    <row r="3596" spans="1:20" ht="42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</v>
      </c>
      <c r="T3596" s="10">
        <f t="shared" si="341"/>
        <v>42617</v>
      </c>
    </row>
    <row r="3597" spans="1:20" ht="28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</v>
      </c>
      <c r="T3597" s="10">
        <f t="shared" si="341"/>
        <v>42076</v>
      </c>
    </row>
    <row r="3598" spans="1:20" ht="42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41857</v>
      </c>
      <c r="T3598" s="10">
        <f t="shared" si="341"/>
        <v>41878</v>
      </c>
    </row>
    <row r="3599" spans="1:20" ht="28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42418</v>
      </c>
      <c r="T3599" s="10">
        <f t="shared" si="341"/>
        <v>42432</v>
      </c>
    </row>
    <row r="3600" spans="1:20" ht="42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41867</v>
      </c>
      <c r="T3600" s="10">
        <f t="shared" si="341"/>
        <v>41885</v>
      </c>
    </row>
    <row r="3601" spans="1:20" ht="42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42221</v>
      </c>
      <c r="T3601" s="10">
        <f t="shared" si="341"/>
        <v>42246</v>
      </c>
    </row>
    <row r="3602" spans="1:20" ht="28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42629</v>
      </c>
      <c r="T3602" s="10">
        <f t="shared" si="341"/>
        <v>42657</v>
      </c>
    </row>
    <row r="3603" spans="1:20" ht="42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41991</v>
      </c>
      <c r="T3603" s="10">
        <f t="shared" si="341"/>
        <v>42021</v>
      </c>
    </row>
    <row r="3604" spans="1:20" ht="57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42448</v>
      </c>
      <c r="T3604" s="10">
        <f t="shared" si="341"/>
        <v>42508</v>
      </c>
    </row>
    <row r="3605" spans="1:20" ht="42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42284</v>
      </c>
      <c r="T3605" s="10">
        <f t="shared" si="341"/>
        <v>42314</v>
      </c>
    </row>
    <row r="3606" spans="1:20" ht="42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</v>
      </c>
      <c r="T3606" s="10">
        <f t="shared" si="341"/>
        <v>42489</v>
      </c>
    </row>
    <row r="3607" spans="1:20" ht="57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42384</v>
      </c>
      <c r="T3607" s="10">
        <f t="shared" si="341"/>
        <v>42414</v>
      </c>
    </row>
    <row r="3608" spans="1:20" ht="42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42567</v>
      </c>
      <c r="T3608" s="10">
        <f t="shared" si="341"/>
        <v>42597</v>
      </c>
    </row>
    <row r="3609" spans="1:20" ht="28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42339</v>
      </c>
      <c r="T3609" s="10">
        <f t="shared" si="341"/>
        <v>42353</v>
      </c>
    </row>
    <row r="3610" spans="1:20" ht="42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42507</v>
      </c>
      <c r="T3610" s="10">
        <f t="shared" si="341"/>
        <v>42539</v>
      </c>
    </row>
    <row r="3611" spans="1:20" ht="42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42430</v>
      </c>
      <c r="T3611" s="10">
        <f t="shared" si="341"/>
        <v>42460</v>
      </c>
    </row>
    <row r="3612" spans="1:20" ht="42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</v>
      </c>
      <c r="T3612" s="10">
        <f t="shared" si="341"/>
        <v>42233</v>
      </c>
    </row>
    <row r="3613" spans="1:20" ht="42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</v>
      </c>
      <c r="T3613" s="10">
        <f t="shared" si="341"/>
        <v>42102</v>
      </c>
    </row>
    <row r="3614" spans="1:20" ht="42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41790</v>
      </c>
      <c r="T3614" s="10">
        <f t="shared" si="341"/>
        <v>41800</v>
      </c>
    </row>
    <row r="3615" spans="1:20" ht="28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41789</v>
      </c>
      <c r="T3615" s="10">
        <f t="shared" si="341"/>
        <v>41819</v>
      </c>
    </row>
    <row r="3616" spans="1:20" ht="42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</v>
      </c>
      <c r="T3616" s="10">
        <f t="shared" si="341"/>
        <v>42174</v>
      </c>
    </row>
    <row r="3617" spans="1:20" ht="42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42319</v>
      </c>
      <c r="T3617" s="10">
        <f t="shared" si="341"/>
        <v>42349</v>
      </c>
    </row>
    <row r="3618" spans="1:20" ht="42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42053</v>
      </c>
      <c r="T3618" s="10">
        <f t="shared" si="341"/>
        <v>42083</v>
      </c>
    </row>
    <row r="3619" spans="1:20" ht="42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42780</v>
      </c>
      <c r="T3619" s="10">
        <f t="shared" si="341"/>
        <v>42794</v>
      </c>
    </row>
    <row r="3620" spans="1:20" ht="42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42129</v>
      </c>
      <c r="T3620" s="10">
        <f t="shared" si="341"/>
        <v>42159</v>
      </c>
    </row>
    <row r="3621" spans="1:20" ht="42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</v>
      </c>
      <c r="T3621" s="10">
        <f t="shared" si="341"/>
        <v>42694</v>
      </c>
    </row>
    <row r="3622" spans="1:20" ht="42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42038</v>
      </c>
      <c r="T3622" s="10">
        <f t="shared" si="341"/>
        <v>42068</v>
      </c>
    </row>
    <row r="3623" spans="1:20" ht="42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42620</v>
      </c>
      <c r="T3623" s="10">
        <f t="shared" si="341"/>
        <v>42644</v>
      </c>
    </row>
    <row r="3624" spans="1:20" ht="28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</v>
      </c>
      <c r="T3624" s="10">
        <f t="shared" si="341"/>
        <v>41910</v>
      </c>
    </row>
    <row r="3625" spans="1:20" ht="28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41829</v>
      </c>
      <c r="T3625" s="10">
        <f t="shared" si="341"/>
        <v>41846</v>
      </c>
    </row>
    <row r="3626" spans="1:20" ht="71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42546</v>
      </c>
      <c r="T3626" s="10">
        <f t="shared" si="341"/>
        <v>42606</v>
      </c>
    </row>
    <row r="3627" spans="1:20" ht="42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42158</v>
      </c>
      <c r="T3627" s="10">
        <f t="shared" si="341"/>
        <v>42188</v>
      </c>
    </row>
    <row r="3628" spans="1:20" ht="42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41847</v>
      </c>
      <c r="T3628" s="10">
        <f t="shared" si="341"/>
        <v>41868</v>
      </c>
    </row>
    <row r="3629" spans="1:20" ht="42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42461</v>
      </c>
      <c r="T3629" s="10">
        <f t="shared" si="341"/>
        <v>42511</v>
      </c>
    </row>
    <row r="3630" spans="1:20" ht="42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42292</v>
      </c>
      <c r="T3630" s="10">
        <f t="shared" si="341"/>
        <v>42352</v>
      </c>
    </row>
    <row r="3631" spans="1:20" ht="42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</v>
      </c>
      <c r="T3631" s="10">
        <f t="shared" si="341"/>
        <v>42496</v>
      </c>
    </row>
    <row r="3632" spans="1:20" ht="42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41943</v>
      </c>
      <c r="T3632" s="10">
        <f t="shared" si="341"/>
        <v>41973</v>
      </c>
    </row>
    <row r="3633" spans="1:20" ht="42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41881</v>
      </c>
      <c r="T3633" s="10">
        <f t="shared" si="341"/>
        <v>41905</v>
      </c>
    </row>
    <row r="3634" spans="1:20" ht="42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41947</v>
      </c>
      <c r="T3634" s="10">
        <f t="shared" si="341"/>
        <v>41967</v>
      </c>
    </row>
    <row r="3635" spans="1:20" ht="42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42650</v>
      </c>
      <c r="T3635" s="10">
        <f t="shared" si="341"/>
        <v>42693</v>
      </c>
    </row>
    <row r="3636" spans="1:20" ht="42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</v>
      </c>
      <c r="T3636" s="10">
        <f t="shared" si="341"/>
        <v>42749</v>
      </c>
    </row>
    <row r="3637" spans="1:20" ht="28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42451</v>
      </c>
      <c r="T3637" s="10">
        <f t="shared" si="341"/>
        <v>42481</v>
      </c>
    </row>
    <row r="3638" spans="1:20" ht="42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42227</v>
      </c>
      <c r="T3638" s="10">
        <f t="shared" si="341"/>
        <v>42262</v>
      </c>
    </row>
    <row r="3639" spans="1:20" ht="57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41976</v>
      </c>
      <c r="T3639" s="10">
        <f t="shared" si="341"/>
        <v>42006</v>
      </c>
    </row>
    <row r="3640" spans="1:20" ht="28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42054</v>
      </c>
      <c r="T3640" s="10">
        <f t="shared" si="341"/>
        <v>42114</v>
      </c>
    </row>
    <row r="3641" spans="1:20" ht="42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42591</v>
      </c>
      <c r="T3641" s="10">
        <f t="shared" si="341"/>
        <v>42651</v>
      </c>
    </row>
    <row r="3642" spans="1:20" ht="71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42105</v>
      </c>
      <c r="T3642" s="10">
        <f t="shared" si="341"/>
        <v>42135</v>
      </c>
    </row>
    <row r="3643" spans="1:20" ht="42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41900</v>
      </c>
      <c r="T3643" s="10">
        <f t="shared" si="341"/>
        <v>41917</v>
      </c>
    </row>
    <row r="3644" spans="1:20" ht="57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42298</v>
      </c>
      <c r="T3644" s="10">
        <f t="shared" si="341"/>
        <v>42339</v>
      </c>
    </row>
    <row r="3645" spans="1:20" ht="42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</v>
      </c>
      <c r="T3645" s="10">
        <f t="shared" si="341"/>
        <v>42325</v>
      </c>
    </row>
    <row r="3646" spans="1:20" ht="42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</v>
      </c>
      <c r="T3646" s="10">
        <f t="shared" si="341"/>
        <v>42437</v>
      </c>
    </row>
    <row r="3647" spans="1:20" ht="42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42666</v>
      </c>
      <c r="T3647" s="10">
        <f t="shared" si="341"/>
        <v>42696</v>
      </c>
    </row>
    <row r="3648" spans="1:20" ht="42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</v>
      </c>
      <c r="T3648" s="10">
        <f t="shared" si="341"/>
        <v>42172</v>
      </c>
    </row>
    <row r="3649" spans="1:20" ht="42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42599</v>
      </c>
      <c r="T3649" s="10">
        <f t="shared" si="341"/>
        <v>42644</v>
      </c>
    </row>
    <row r="3650" spans="1:20" ht="28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</v>
      </c>
      <c r="T3650" s="10">
        <f t="shared" si="341"/>
        <v>41917</v>
      </c>
    </row>
    <row r="3651" spans="1:20" ht="42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 s="6">
        <f t="shared" ref="P3651:P3714" si="343">ROUND(AVERAGE(E3651/L3651),2)</f>
        <v>97.5</v>
      </c>
      <c r="Q3651" t="str">
        <f t="shared" ref="Q3651:Q3714" si="344" xml:space="preserve"> LEFT(N3651,FIND("/",N3651)-1)</f>
        <v>theater</v>
      </c>
      <c r="R3651" t="str">
        <f t="shared" ref="R3651:R3714" si="345" xml:space="preserve"> RIGHT(N3651,LEN(N3651)-FIND("/",N3651))</f>
        <v>plays</v>
      </c>
      <c r="S3651" s="10">
        <f t="shared" ref="S3651:S3714" si="346">ROUND((((J3651/60)/60)/24)+DATE(1970,1,1),0)</f>
        <v>41781</v>
      </c>
      <c r="T3651" s="10">
        <f t="shared" ref="T3651:T3714" si="347">ROUND((((I3651/60)/60)/24)+DATE(1970,1,1),0)</f>
        <v>41807</v>
      </c>
    </row>
    <row r="3652" spans="1:20" ht="42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</v>
      </c>
      <c r="T3652" s="10">
        <f t="shared" si="347"/>
        <v>42402</v>
      </c>
    </row>
    <row r="3653" spans="1:20" ht="42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41829</v>
      </c>
      <c r="T3653" s="10">
        <f t="shared" si="347"/>
        <v>41862</v>
      </c>
    </row>
    <row r="3654" spans="1:20" ht="42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42597</v>
      </c>
      <c r="T3654" s="10">
        <f t="shared" si="347"/>
        <v>42607</v>
      </c>
    </row>
    <row r="3655" spans="1:20" ht="42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</v>
      </c>
      <c r="T3655" s="10">
        <f t="shared" si="347"/>
        <v>42221</v>
      </c>
    </row>
    <row r="3656" spans="1:20" ht="42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</v>
      </c>
      <c r="T3656" s="10">
        <f t="shared" si="347"/>
        <v>42464</v>
      </c>
    </row>
    <row r="3657" spans="1:20" ht="42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42174</v>
      </c>
      <c r="T3657" s="10">
        <f t="shared" si="347"/>
        <v>42203</v>
      </c>
    </row>
    <row r="3658" spans="1:20" ht="42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42738</v>
      </c>
      <c r="T3658" s="10">
        <f t="shared" si="347"/>
        <v>42768</v>
      </c>
    </row>
    <row r="3659" spans="1:20" ht="42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42500</v>
      </c>
      <c r="T3659" s="10">
        <f t="shared" si="347"/>
        <v>42523</v>
      </c>
    </row>
    <row r="3660" spans="1:20" ht="28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41776</v>
      </c>
      <c r="T3660" s="10">
        <f t="shared" si="347"/>
        <v>41822</v>
      </c>
    </row>
    <row r="3661" spans="1:20" ht="42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</v>
      </c>
      <c r="T3661" s="10">
        <f t="shared" si="347"/>
        <v>42083</v>
      </c>
    </row>
    <row r="3662" spans="1:20" ht="57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41972</v>
      </c>
      <c r="T3662" s="10">
        <f t="shared" si="347"/>
        <v>41997</v>
      </c>
    </row>
    <row r="3663" spans="1:20" ht="42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42448</v>
      </c>
      <c r="T3663" s="10">
        <f t="shared" si="347"/>
        <v>42470</v>
      </c>
    </row>
    <row r="3664" spans="1:20" ht="42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</v>
      </c>
      <c r="T3664" s="10">
        <f t="shared" si="347"/>
        <v>42094</v>
      </c>
    </row>
    <row r="3665" spans="1:20" ht="42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</v>
      </c>
      <c r="T3665" s="10">
        <f t="shared" si="347"/>
        <v>42725</v>
      </c>
    </row>
    <row r="3666" spans="1:20" ht="42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</v>
      </c>
      <c r="T3666" s="10">
        <f t="shared" si="347"/>
        <v>42537</v>
      </c>
    </row>
    <row r="3667" spans="1:20" ht="42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42295</v>
      </c>
      <c r="T3667" s="10">
        <f t="shared" si="347"/>
        <v>42306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41823</v>
      </c>
      <c r="T3668" s="10">
        <f t="shared" si="347"/>
        <v>41844</v>
      </c>
    </row>
    <row r="3669" spans="1:20" ht="42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42174</v>
      </c>
      <c r="T3669" s="10">
        <f t="shared" si="347"/>
        <v>42204</v>
      </c>
    </row>
    <row r="3670" spans="1:20" ht="42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42186</v>
      </c>
      <c r="T3670" s="10">
        <f t="shared" si="347"/>
        <v>42209</v>
      </c>
    </row>
    <row r="3671" spans="1:20" ht="42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42137</v>
      </c>
      <c r="T3671" s="10">
        <f t="shared" si="347"/>
        <v>42167</v>
      </c>
    </row>
    <row r="3672" spans="1:20" ht="42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42143</v>
      </c>
      <c r="T3672" s="10">
        <f t="shared" si="347"/>
        <v>42156</v>
      </c>
    </row>
    <row r="3673" spans="1:20" ht="42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41821</v>
      </c>
      <c r="T3673" s="10">
        <f t="shared" si="347"/>
        <v>41841</v>
      </c>
    </row>
    <row r="3674" spans="1:20" ht="42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41879</v>
      </c>
      <c r="T3674" s="10">
        <f t="shared" si="347"/>
        <v>41909</v>
      </c>
    </row>
    <row r="3675" spans="1:20" ht="42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</v>
      </c>
      <c r="T3675" s="10">
        <f t="shared" si="347"/>
        <v>41949</v>
      </c>
    </row>
    <row r="3676" spans="1:20" ht="42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42557</v>
      </c>
      <c r="T3676" s="10">
        <f t="shared" si="347"/>
        <v>42617</v>
      </c>
    </row>
    <row r="3677" spans="1:20" ht="42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42494</v>
      </c>
      <c r="T3677" s="10">
        <f t="shared" si="347"/>
        <v>42506</v>
      </c>
    </row>
    <row r="3678" spans="1:20" ht="42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41877</v>
      </c>
      <c r="T3678" s="10">
        <f t="shared" si="347"/>
        <v>41895</v>
      </c>
    </row>
    <row r="3679" spans="1:20" ht="42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41803</v>
      </c>
      <c r="T3679" s="10">
        <f t="shared" si="347"/>
        <v>41823</v>
      </c>
    </row>
    <row r="3680" spans="1:20" ht="28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42121</v>
      </c>
      <c r="T3680" s="10">
        <f t="shared" si="347"/>
        <v>42156</v>
      </c>
    </row>
    <row r="3681" spans="1:20" ht="42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41787</v>
      </c>
      <c r="T3681" s="10">
        <f t="shared" si="347"/>
        <v>41821</v>
      </c>
    </row>
    <row r="3682" spans="1:20" ht="42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</v>
      </c>
      <c r="T3682" s="10">
        <f t="shared" si="347"/>
        <v>42648</v>
      </c>
    </row>
    <row r="3683" spans="1:20" ht="57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42375</v>
      </c>
      <c r="T3683" s="10">
        <f t="shared" si="347"/>
        <v>42385</v>
      </c>
    </row>
    <row r="3684" spans="1:20" ht="42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41773</v>
      </c>
      <c r="T3684" s="10">
        <f t="shared" si="347"/>
        <v>41806</v>
      </c>
    </row>
    <row r="3685" spans="1:20" ht="42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</v>
      </c>
      <c r="T3685" s="10">
        <f t="shared" si="347"/>
        <v>42663</v>
      </c>
    </row>
    <row r="3686" spans="1:20" ht="42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</v>
      </c>
      <c r="T3686" s="10">
        <f t="shared" si="347"/>
        <v>42249</v>
      </c>
    </row>
    <row r="3687" spans="1:20" ht="42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41754</v>
      </c>
      <c r="T3687" s="10">
        <f t="shared" si="347"/>
        <v>41779</v>
      </c>
    </row>
    <row r="3688" spans="1:20" ht="42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42231</v>
      </c>
      <c r="T3688" s="10">
        <f t="shared" si="347"/>
        <v>42245</v>
      </c>
    </row>
    <row r="3689" spans="1:20" ht="42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</v>
      </c>
      <c r="T3689" s="10">
        <f t="shared" si="347"/>
        <v>41817</v>
      </c>
    </row>
    <row r="3690" spans="1:20" ht="42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41830</v>
      </c>
      <c r="T3690" s="10">
        <f t="shared" si="347"/>
        <v>41860</v>
      </c>
    </row>
    <row r="3691" spans="1:20" ht="42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42148</v>
      </c>
      <c r="T3691" s="10">
        <f t="shared" si="347"/>
        <v>42177</v>
      </c>
    </row>
    <row r="3692" spans="1:20" ht="42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41941</v>
      </c>
      <c r="T3692" s="10">
        <f t="shared" si="347"/>
        <v>41971</v>
      </c>
    </row>
    <row r="3693" spans="1:20" ht="28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42021</v>
      </c>
      <c r="T3693" s="10">
        <f t="shared" si="347"/>
        <v>42065</v>
      </c>
    </row>
    <row r="3694" spans="1:20" ht="28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41892</v>
      </c>
      <c r="T3694" s="10">
        <f t="shared" si="347"/>
        <v>41901</v>
      </c>
    </row>
    <row r="3695" spans="1:20" ht="42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</v>
      </c>
      <c r="T3695" s="10">
        <f t="shared" si="347"/>
        <v>42339</v>
      </c>
    </row>
    <row r="3696" spans="1:20" ht="42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</v>
      </c>
      <c r="T3696" s="10">
        <f t="shared" si="347"/>
        <v>42527</v>
      </c>
    </row>
    <row r="3697" spans="1:20" ht="57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41996</v>
      </c>
      <c r="T3697" s="10">
        <f t="shared" si="347"/>
        <v>42016</v>
      </c>
    </row>
    <row r="3698" spans="1:20" ht="42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41989</v>
      </c>
      <c r="T3698" s="10">
        <f t="shared" si="347"/>
        <v>42049</v>
      </c>
    </row>
    <row r="3699" spans="1:20" ht="42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</v>
      </c>
      <c r="T3699" s="10">
        <f t="shared" si="347"/>
        <v>42500</v>
      </c>
    </row>
    <row r="3700" spans="1:20" ht="42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42402</v>
      </c>
      <c r="T3700" s="10">
        <f t="shared" si="347"/>
        <v>42432</v>
      </c>
    </row>
    <row r="3701" spans="1:20" ht="42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41898</v>
      </c>
      <c r="T3701" s="10">
        <f t="shared" si="347"/>
        <v>41928</v>
      </c>
    </row>
    <row r="3702" spans="1:20" ht="28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41883</v>
      </c>
      <c r="T3702" s="10">
        <f t="shared" si="347"/>
        <v>41913</v>
      </c>
    </row>
    <row r="3703" spans="1:20" ht="42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42130</v>
      </c>
      <c r="T3703" s="10">
        <f t="shared" si="347"/>
        <v>42160</v>
      </c>
    </row>
    <row r="3704" spans="1:20" ht="42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42525</v>
      </c>
      <c r="T3704" s="10">
        <f t="shared" si="347"/>
        <v>42562</v>
      </c>
    </row>
    <row r="3705" spans="1:20" ht="42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42557</v>
      </c>
      <c r="T3705" s="10">
        <f t="shared" si="347"/>
        <v>42595</v>
      </c>
    </row>
    <row r="3706" spans="1:20" ht="42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42462</v>
      </c>
      <c r="T3706" s="10">
        <f t="shared" si="347"/>
        <v>42522</v>
      </c>
    </row>
    <row r="3707" spans="1:20" ht="42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41793</v>
      </c>
      <c r="T3707" s="10">
        <f t="shared" si="347"/>
        <v>41814</v>
      </c>
    </row>
    <row r="3708" spans="1:20" ht="42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41880</v>
      </c>
      <c r="T3708" s="10">
        <f t="shared" si="347"/>
        <v>41895</v>
      </c>
    </row>
    <row r="3709" spans="1:20" ht="42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</v>
      </c>
      <c r="T3709" s="10">
        <f t="shared" si="347"/>
        <v>42573</v>
      </c>
    </row>
    <row r="3710" spans="1:20" ht="42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</v>
      </c>
      <c r="T3710" s="10">
        <f t="shared" si="347"/>
        <v>41824</v>
      </c>
    </row>
    <row r="3711" spans="1:20" ht="42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41786</v>
      </c>
      <c r="T3711" s="10">
        <f t="shared" si="347"/>
        <v>41816</v>
      </c>
    </row>
    <row r="3712" spans="1:20" ht="28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42073</v>
      </c>
      <c r="T3712" s="10">
        <f t="shared" si="347"/>
        <v>42098</v>
      </c>
    </row>
    <row r="3713" spans="1:20" ht="28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41780</v>
      </c>
      <c r="T3713" s="10">
        <f t="shared" si="347"/>
        <v>41806</v>
      </c>
    </row>
    <row r="3714" spans="1:20" ht="42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</v>
      </c>
      <c r="T3714" s="10">
        <f t="shared" si="347"/>
        <v>42155</v>
      </c>
    </row>
    <row r="3715" spans="1:20" ht="42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 s="6">
        <f t="shared" ref="P3715:P3778" si="349">ROUND(AVERAGE(E3715/L3715),2)</f>
        <v>106.84</v>
      </c>
      <c r="Q3715" t="str">
        <f t="shared" ref="Q3715:Q3778" si="350" xml:space="preserve"> LEFT(N3715,FIND("/",N3715)-1)</f>
        <v>theater</v>
      </c>
      <c r="R3715" t="str">
        <f t="shared" ref="R3715:R3778" si="351" xml:space="preserve"> RIGHT(N3715,LEN(N3715)-FIND("/",N3715))</f>
        <v>plays</v>
      </c>
      <c r="S3715" s="10">
        <f t="shared" ref="S3715:S3778" si="352">ROUND((((J3715/60)/60)/24)+DATE(1970,1,1),0)</f>
        <v>42506</v>
      </c>
      <c r="T3715" s="10">
        <f t="shared" ref="T3715:T3778" si="353">ROUND((((I3715/60)/60)/24)+DATE(1970,1,1),0)</f>
        <v>42526</v>
      </c>
    </row>
    <row r="3716" spans="1:20" ht="42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42119</v>
      </c>
      <c r="T3716" s="10">
        <f t="shared" si="353"/>
        <v>42150</v>
      </c>
    </row>
    <row r="3717" spans="1:20" ht="42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42037</v>
      </c>
      <c r="T3717" s="10">
        <f t="shared" si="353"/>
        <v>42095</v>
      </c>
    </row>
    <row r="3718" spans="1:20" ht="42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42361</v>
      </c>
      <c r="T3718" s="10">
        <f t="shared" si="353"/>
        <v>42391</v>
      </c>
    </row>
    <row r="3719" spans="1:20" ht="42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42103</v>
      </c>
      <c r="T3719" s="10">
        <f t="shared" si="353"/>
        <v>42134</v>
      </c>
    </row>
    <row r="3720" spans="1:20" ht="42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42033</v>
      </c>
      <c r="T3720" s="10">
        <f t="shared" si="353"/>
        <v>42063</v>
      </c>
    </row>
    <row r="3721" spans="1:20" ht="28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42148</v>
      </c>
      <c r="T3721" s="10">
        <f t="shared" si="353"/>
        <v>42178</v>
      </c>
    </row>
    <row r="3722" spans="1:20" ht="28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42166</v>
      </c>
      <c r="T3722" s="10">
        <f t="shared" si="353"/>
        <v>42188</v>
      </c>
    </row>
    <row r="3723" spans="1:20" ht="42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41928</v>
      </c>
      <c r="T3723" s="10">
        <f t="shared" si="353"/>
        <v>41949</v>
      </c>
    </row>
    <row r="3724" spans="1:20" ht="57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42382</v>
      </c>
      <c r="T3724" s="10">
        <f t="shared" si="353"/>
        <v>42412</v>
      </c>
    </row>
    <row r="3725" spans="1:20" ht="28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41944</v>
      </c>
      <c r="T3725" s="10">
        <f t="shared" si="353"/>
        <v>41974</v>
      </c>
    </row>
    <row r="3726" spans="1:20" ht="42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</v>
      </c>
      <c r="T3726" s="10">
        <f t="shared" si="353"/>
        <v>42495</v>
      </c>
    </row>
    <row r="3727" spans="1:20" ht="42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42402</v>
      </c>
      <c r="T3727" s="10">
        <f t="shared" si="353"/>
        <v>42419</v>
      </c>
    </row>
    <row r="3728" spans="1:20" ht="42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</v>
      </c>
      <c r="T3728" s="10">
        <f t="shared" si="353"/>
        <v>42490</v>
      </c>
    </row>
    <row r="3729" spans="1:20" ht="42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</v>
      </c>
      <c r="T3729" s="10">
        <f t="shared" si="353"/>
        <v>42663</v>
      </c>
    </row>
    <row r="3730" spans="1:20" ht="42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</v>
      </c>
      <c r="T3730" s="10">
        <f t="shared" si="353"/>
        <v>42235</v>
      </c>
    </row>
    <row r="3731" spans="1:20" ht="42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</v>
      </c>
      <c r="T3731" s="10">
        <f t="shared" si="353"/>
        <v>42086</v>
      </c>
    </row>
    <row r="3732" spans="1:20" ht="42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42204</v>
      </c>
      <c r="T3732" s="10">
        <f t="shared" si="353"/>
        <v>42234</v>
      </c>
    </row>
    <row r="3733" spans="1:20" ht="42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41984</v>
      </c>
      <c r="T3733" s="10">
        <f t="shared" si="353"/>
        <v>42014</v>
      </c>
    </row>
    <row r="3734" spans="1:20" ht="42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41969</v>
      </c>
      <c r="T3734" s="10">
        <f t="shared" si="353"/>
        <v>42029</v>
      </c>
    </row>
    <row r="3735" spans="1:20" ht="42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</v>
      </c>
      <c r="T3735" s="10">
        <f t="shared" si="353"/>
        <v>42113</v>
      </c>
    </row>
    <row r="3736" spans="1:20" ht="42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42090</v>
      </c>
      <c r="T3736" s="10">
        <f t="shared" si="353"/>
        <v>42150</v>
      </c>
    </row>
    <row r="3737" spans="1:20" ht="28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42123</v>
      </c>
      <c r="T3737" s="10">
        <f t="shared" si="353"/>
        <v>42153</v>
      </c>
    </row>
    <row r="3738" spans="1:20" ht="42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42049</v>
      </c>
      <c r="T3738" s="10">
        <f t="shared" si="353"/>
        <v>42087</v>
      </c>
    </row>
    <row r="3739" spans="1:20" ht="28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42298</v>
      </c>
      <c r="T3739" s="10">
        <f t="shared" si="353"/>
        <v>42320</v>
      </c>
    </row>
    <row r="3740" spans="1:20" ht="28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41814</v>
      </c>
      <c r="T3740" s="10">
        <f t="shared" si="353"/>
        <v>41836</v>
      </c>
    </row>
    <row r="3741" spans="1:20" ht="42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</v>
      </c>
      <c r="T3741" s="10">
        <f t="shared" si="353"/>
        <v>42568</v>
      </c>
    </row>
    <row r="3742" spans="1:20" ht="42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</v>
      </c>
      <c r="T3742" s="10">
        <f t="shared" si="353"/>
        <v>41863</v>
      </c>
    </row>
    <row r="3743" spans="1:20" ht="42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42326</v>
      </c>
      <c r="T3743" s="10">
        <f t="shared" si="353"/>
        <v>42356</v>
      </c>
    </row>
    <row r="3744" spans="1:20" ht="42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</v>
      </c>
      <c r="T3744" s="10">
        <f t="shared" si="353"/>
        <v>41888</v>
      </c>
    </row>
    <row r="3745" spans="1:20" ht="28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41794</v>
      </c>
      <c r="T3745" s="10">
        <f t="shared" si="353"/>
        <v>41824</v>
      </c>
    </row>
    <row r="3746" spans="1:20" ht="42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41794</v>
      </c>
      <c r="T3746" s="10">
        <f t="shared" si="353"/>
        <v>41825</v>
      </c>
    </row>
    <row r="3747" spans="1:20" ht="42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41832</v>
      </c>
      <c r="T3747" s="10">
        <f t="shared" si="353"/>
        <v>41862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</v>
      </c>
      <c r="T3748" s="10">
        <f t="shared" si="353"/>
        <v>42651</v>
      </c>
    </row>
    <row r="3749" spans="1:20" ht="28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</v>
      </c>
      <c r="T3749" s="10">
        <f t="shared" si="353"/>
        <v>42191</v>
      </c>
    </row>
    <row r="3750" spans="1:20" ht="42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42396</v>
      </c>
      <c r="T3750" s="10">
        <f t="shared" si="353"/>
        <v>42416</v>
      </c>
    </row>
    <row r="3751" spans="1:20" ht="42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</v>
      </c>
      <c r="T3751" s="10">
        <f t="shared" si="353"/>
        <v>42489</v>
      </c>
    </row>
    <row r="3752" spans="1:20" ht="85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42017</v>
      </c>
      <c r="T3752" s="10">
        <f t="shared" si="353"/>
        <v>42045</v>
      </c>
    </row>
    <row r="3753" spans="1:20" ht="42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</v>
      </c>
      <c r="T3753" s="10">
        <f t="shared" si="353"/>
        <v>42463</v>
      </c>
    </row>
    <row r="3754" spans="1:20" ht="57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42620</v>
      </c>
      <c r="T3754" s="10">
        <f t="shared" si="353"/>
        <v>42660</v>
      </c>
    </row>
    <row r="3755" spans="1:20" ht="42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42129</v>
      </c>
      <c r="T3755" s="10">
        <f t="shared" si="353"/>
        <v>42158</v>
      </c>
    </row>
    <row r="3756" spans="1:20" ht="42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41809</v>
      </c>
      <c r="T3756" s="10">
        <f t="shared" si="353"/>
        <v>41846</v>
      </c>
    </row>
    <row r="3757" spans="1:20" ht="42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42446</v>
      </c>
      <c r="T3757" s="10">
        <f t="shared" si="353"/>
        <v>42476</v>
      </c>
    </row>
    <row r="3758" spans="1:20" ht="42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41772</v>
      </c>
      <c r="T3758" s="10">
        <f t="shared" si="353"/>
        <v>41802</v>
      </c>
    </row>
    <row r="3759" spans="1:20" ht="42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41955</v>
      </c>
      <c r="T3759" s="10">
        <f t="shared" si="353"/>
        <v>41975</v>
      </c>
    </row>
    <row r="3760" spans="1:20" ht="28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</v>
      </c>
      <c r="T3760" s="10">
        <f t="shared" si="353"/>
        <v>41778</v>
      </c>
    </row>
    <row r="3761" spans="1:20" ht="28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</v>
      </c>
      <c r="T3761" s="10">
        <f t="shared" si="353"/>
        <v>42242</v>
      </c>
    </row>
    <row r="3762" spans="1:20" ht="42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41740</v>
      </c>
      <c r="T3762" s="10">
        <f t="shared" si="353"/>
        <v>41765</v>
      </c>
    </row>
    <row r="3763" spans="1:20" ht="42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</v>
      </c>
      <c r="T3763" s="10">
        <f t="shared" si="353"/>
        <v>42227</v>
      </c>
    </row>
    <row r="3764" spans="1:20" ht="42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42194</v>
      </c>
      <c r="T3764" s="10">
        <f t="shared" si="353"/>
        <v>42219</v>
      </c>
    </row>
    <row r="3765" spans="1:20" ht="28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42066</v>
      </c>
      <c r="T3765" s="10">
        <f t="shared" si="353"/>
        <v>42096</v>
      </c>
    </row>
    <row r="3766" spans="1:20" ht="42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42500</v>
      </c>
      <c r="T3766" s="10">
        <f t="shared" si="353"/>
        <v>42519</v>
      </c>
    </row>
    <row r="3767" spans="1:20" ht="42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41821</v>
      </c>
      <c r="T3767" s="10">
        <f t="shared" si="353"/>
        <v>41851</v>
      </c>
    </row>
    <row r="3768" spans="1:20" ht="42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</v>
      </c>
      <c r="T3768" s="10">
        <f t="shared" si="353"/>
        <v>41823</v>
      </c>
    </row>
    <row r="3769" spans="1:20" ht="42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</v>
      </c>
      <c r="T3769" s="10">
        <f t="shared" si="353"/>
        <v>42064</v>
      </c>
    </row>
    <row r="3770" spans="1:20" ht="42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41773</v>
      </c>
      <c r="T3770" s="10">
        <f t="shared" si="353"/>
        <v>41803</v>
      </c>
    </row>
    <row r="3771" spans="1:20" ht="42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42446</v>
      </c>
      <c r="T3771" s="10">
        <f t="shared" si="353"/>
        <v>42476</v>
      </c>
    </row>
    <row r="3772" spans="1:20" ht="42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42139</v>
      </c>
      <c r="T3772" s="10">
        <f t="shared" si="353"/>
        <v>42169</v>
      </c>
    </row>
    <row r="3773" spans="1:20" ht="28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42494</v>
      </c>
      <c r="T3773" s="10">
        <f t="shared" si="353"/>
        <v>42508</v>
      </c>
    </row>
    <row r="3774" spans="1:20" ht="42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42683</v>
      </c>
      <c r="T3774" s="10">
        <f t="shared" si="353"/>
        <v>42703</v>
      </c>
    </row>
    <row r="3775" spans="1:20" ht="28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</v>
      </c>
      <c r="T3775" s="10">
        <f t="shared" si="353"/>
        <v>42689</v>
      </c>
    </row>
    <row r="3776" spans="1:20" ht="42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42088</v>
      </c>
      <c r="T3776" s="10">
        <f t="shared" si="353"/>
        <v>42104</v>
      </c>
    </row>
    <row r="3777" spans="1:20" ht="42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42076</v>
      </c>
      <c r="T3777" s="10">
        <f t="shared" si="353"/>
        <v>42103</v>
      </c>
    </row>
    <row r="3778" spans="1:20" ht="57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</v>
      </c>
      <c r="T3778" s="10">
        <f t="shared" si="353"/>
        <v>41852</v>
      </c>
    </row>
    <row r="3779" spans="1:20" ht="42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 s="6">
        <f t="shared" ref="P3779:P3842" si="355">ROUND(AVERAGE(E3779/L3779),2)</f>
        <v>48.54</v>
      </c>
      <c r="Q3779" t="str">
        <f t="shared" ref="Q3779:Q3842" si="356" xml:space="preserve"> LEFT(N3779,FIND("/",N3779)-1)</f>
        <v>theater</v>
      </c>
      <c r="R3779" t="str">
        <f t="shared" ref="R3779:R3842" si="357" xml:space="preserve"> RIGHT(N3779,LEN(N3779)-FIND("/",N3779))</f>
        <v>musical</v>
      </c>
      <c r="S3779" s="10">
        <f t="shared" ref="S3779:S3842" si="358">ROUND((((J3779/60)/60)/24)+DATE(1970,1,1),0)</f>
        <v>41887</v>
      </c>
      <c r="T3779" s="10">
        <f t="shared" ref="T3779:T3842" si="359">ROUND((((I3779/60)/60)/24)+DATE(1970,1,1),0)</f>
        <v>41909</v>
      </c>
    </row>
    <row r="3780" spans="1:20" ht="28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41990</v>
      </c>
      <c r="T3780" s="10">
        <f t="shared" si="359"/>
        <v>42050</v>
      </c>
    </row>
    <row r="3781" spans="1:20" ht="28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42426</v>
      </c>
      <c r="T3781" s="10">
        <f t="shared" si="359"/>
        <v>42456</v>
      </c>
    </row>
    <row r="3782" spans="1:20" ht="42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</v>
      </c>
      <c r="T3782" s="10">
        <f t="shared" si="359"/>
        <v>42199</v>
      </c>
    </row>
    <row r="3783" spans="1:20" ht="42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41866</v>
      </c>
      <c r="T3783" s="10">
        <f t="shared" si="359"/>
        <v>41891</v>
      </c>
    </row>
    <row r="3784" spans="1:20" ht="42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42547</v>
      </c>
      <c r="T3784" s="10">
        <f t="shared" si="359"/>
        <v>42576</v>
      </c>
    </row>
    <row r="3785" spans="1:20" ht="42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</v>
      </c>
      <c r="T3785" s="10">
        <f t="shared" si="359"/>
        <v>42445</v>
      </c>
    </row>
    <row r="3786" spans="1:20" ht="42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42532</v>
      </c>
      <c r="T3786" s="10">
        <f t="shared" si="359"/>
        <v>42562</v>
      </c>
    </row>
    <row r="3787" spans="1:20" ht="42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42549</v>
      </c>
      <c r="T3787" s="10">
        <f t="shared" si="359"/>
        <v>42584</v>
      </c>
    </row>
    <row r="3788" spans="1:20" ht="42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</v>
      </c>
      <c r="T3788" s="10">
        <f t="shared" si="359"/>
        <v>42517</v>
      </c>
    </row>
    <row r="3789" spans="1:20" ht="42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42168</v>
      </c>
      <c r="T3789" s="10">
        <f t="shared" si="359"/>
        <v>42196</v>
      </c>
    </row>
    <row r="3790" spans="1:20" ht="71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42334</v>
      </c>
      <c r="T3790" s="10">
        <f t="shared" si="359"/>
        <v>42362</v>
      </c>
    </row>
    <row r="3791" spans="1:20" ht="42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42139</v>
      </c>
      <c r="T3791" s="10">
        <f t="shared" si="359"/>
        <v>42171</v>
      </c>
    </row>
    <row r="3792" spans="1:20" ht="42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42667</v>
      </c>
      <c r="T3792" s="10">
        <f t="shared" si="359"/>
        <v>42697</v>
      </c>
    </row>
    <row r="3793" spans="1:20" ht="28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41767</v>
      </c>
      <c r="T3793" s="10">
        <f t="shared" si="359"/>
        <v>41827</v>
      </c>
    </row>
    <row r="3794" spans="1:20" ht="28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</v>
      </c>
      <c r="T3794" s="10">
        <f t="shared" si="359"/>
        <v>42200</v>
      </c>
    </row>
    <row r="3795" spans="1:20" ht="42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41969</v>
      </c>
      <c r="T3795" s="10">
        <f t="shared" si="359"/>
        <v>41990</v>
      </c>
    </row>
    <row r="3796" spans="1:20" ht="42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42133</v>
      </c>
      <c r="T3796" s="10">
        <f t="shared" si="359"/>
        <v>42163</v>
      </c>
    </row>
    <row r="3797" spans="1:20" ht="42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</v>
      </c>
      <c r="T3797" s="10">
        <f t="shared" si="359"/>
        <v>42245</v>
      </c>
    </row>
    <row r="3798" spans="1:20" ht="42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</v>
      </c>
      <c r="T3798" s="10">
        <f t="shared" si="359"/>
        <v>42749</v>
      </c>
    </row>
    <row r="3799" spans="1:20" ht="42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42085</v>
      </c>
      <c r="T3799" s="10">
        <f t="shared" si="359"/>
        <v>42115</v>
      </c>
    </row>
    <row r="3800" spans="1:20" ht="42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41832</v>
      </c>
      <c r="T3800" s="10">
        <f t="shared" si="359"/>
        <v>41862</v>
      </c>
    </row>
    <row r="3801" spans="1:20" ht="28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42411</v>
      </c>
      <c r="T3801" s="10">
        <f t="shared" si="359"/>
        <v>42441</v>
      </c>
    </row>
    <row r="3802" spans="1:20" ht="42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41983</v>
      </c>
      <c r="T3802" s="10">
        <f t="shared" si="359"/>
        <v>42015</v>
      </c>
    </row>
    <row r="3803" spans="1:20" ht="42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41976</v>
      </c>
      <c r="T3803" s="10">
        <f t="shared" si="359"/>
        <v>42007</v>
      </c>
    </row>
    <row r="3804" spans="1:20" ht="42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</v>
      </c>
      <c r="T3804" s="10">
        <f t="shared" si="359"/>
        <v>42299</v>
      </c>
    </row>
    <row r="3805" spans="1:20" ht="28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42404</v>
      </c>
      <c r="T3805" s="10">
        <f t="shared" si="359"/>
        <v>42434</v>
      </c>
    </row>
    <row r="3806" spans="1:20" ht="42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</v>
      </c>
      <c r="T3806" s="10">
        <f t="shared" si="359"/>
        <v>42582</v>
      </c>
    </row>
    <row r="3807" spans="1:20" ht="42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41850</v>
      </c>
      <c r="T3807" s="10">
        <f t="shared" si="359"/>
        <v>41910</v>
      </c>
    </row>
    <row r="3808" spans="1:20" ht="42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</v>
      </c>
      <c r="T3808" s="10">
        <f t="shared" si="359"/>
        <v>41819</v>
      </c>
    </row>
    <row r="3809" spans="1:20" ht="42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42091</v>
      </c>
      <c r="T3809" s="10">
        <f t="shared" si="359"/>
        <v>42098</v>
      </c>
    </row>
    <row r="3810" spans="1:20" ht="42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</v>
      </c>
      <c r="T3810" s="10">
        <f t="shared" si="359"/>
        <v>42119</v>
      </c>
    </row>
    <row r="3811" spans="1:20" ht="42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41801</v>
      </c>
      <c r="T3811" s="10">
        <f t="shared" si="359"/>
        <v>41851</v>
      </c>
    </row>
    <row r="3812" spans="1:20" ht="42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42055</v>
      </c>
      <c r="T3812" s="10">
        <f t="shared" si="359"/>
        <v>42085</v>
      </c>
    </row>
    <row r="3813" spans="1:20" ht="42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42488</v>
      </c>
      <c r="T3813" s="10">
        <f t="shared" si="359"/>
        <v>42521</v>
      </c>
    </row>
    <row r="3814" spans="1:20" ht="42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42110</v>
      </c>
      <c r="T3814" s="10">
        <f t="shared" si="359"/>
        <v>42156</v>
      </c>
    </row>
    <row r="3815" spans="1:20" ht="42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</v>
      </c>
      <c r="T3815" s="10">
        <f t="shared" si="359"/>
        <v>42536</v>
      </c>
    </row>
    <row r="3816" spans="1:20" ht="42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42059</v>
      </c>
      <c r="T3816" s="10">
        <f t="shared" si="359"/>
        <v>42095</v>
      </c>
    </row>
    <row r="3817" spans="1:20" ht="28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</v>
      </c>
      <c r="T3817" s="10">
        <f t="shared" si="359"/>
        <v>42237</v>
      </c>
    </row>
    <row r="3818" spans="1:20" ht="57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41808</v>
      </c>
      <c r="T3818" s="10">
        <f t="shared" si="359"/>
        <v>41838</v>
      </c>
    </row>
    <row r="3819" spans="1:20" ht="42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42285</v>
      </c>
      <c r="T3819" s="10">
        <f t="shared" si="359"/>
        <v>42301</v>
      </c>
    </row>
    <row r="3820" spans="1:20" ht="42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42046</v>
      </c>
      <c r="T3820" s="10">
        <f t="shared" si="359"/>
        <v>42076</v>
      </c>
    </row>
    <row r="3821" spans="1:20" ht="42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</v>
      </c>
      <c r="T3821" s="10">
        <f t="shared" si="359"/>
        <v>42203</v>
      </c>
    </row>
    <row r="3822" spans="1:20" ht="42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42161</v>
      </c>
      <c r="T3822" s="10">
        <f t="shared" si="359"/>
        <v>42191</v>
      </c>
    </row>
    <row r="3823" spans="1:20" ht="42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</v>
      </c>
      <c r="T3823" s="10">
        <f t="shared" si="359"/>
        <v>42373</v>
      </c>
    </row>
    <row r="3824" spans="1:20" ht="57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42330</v>
      </c>
      <c r="T3824" s="10">
        <f t="shared" si="359"/>
        <v>42389</v>
      </c>
    </row>
    <row r="3825" spans="1:20" ht="42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42171</v>
      </c>
      <c r="T3825" s="10">
        <f t="shared" si="359"/>
        <v>42205</v>
      </c>
    </row>
    <row r="3826" spans="1:20" ht="42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42572</v>
      </c>
      <c r="T3826" s="10">
        <f t="shared" si="359"/>
        <v>42584</v>
      </c>
    </row>
    <row r="3827" spans="1:20" ht="42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</v>
      </c>
      <c r="T3827" s="10">
        <f t="shared" si="359"/>
        <v>42172</v>
      </c>
    </row>
    <row r="3828" spans="1:20" ht="28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</v>
      </c>
      <c r="T3828" s="10">
        <f t="shared" si="359"/>
        <v>42131</v>
      </c>
    </row>
    <row r="3829" spans="1:20" ht="57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42035</v>
      </c>
      <c r="T3829" s="10">
        <f t="shared" si="359"/>
        <v>42090</v>
      </c>
    </row>
    <row r="3830" spans="1:20" ht="42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41945</v>
      </c>
      <c r="T3830" s="10">
        <f t="shared" si="359"/>
        <v>42005</v>
      </c>
    </row>
    <row r="3831" spans="1:20" ht="42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42594</v>
      </c>
      <c r="T3831" s="10">
        <f t="shared" si="359"/>
        <v>42614</v>
      </c>
    </row>
    <row r="3832" spans="1:20" ht="42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42504</v>
      </c>
      <c r="T3832" s="10">
        <f t="shared" si="359"/>
        <v>42518</v>
      </c>
    </row>
    <row r="3833" spans="1:20" ht="42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41928</v>
      </c>
      <c r="T3833" s="10">
        <f t="shared" si="359"/>
        <v>41949</v>
      </c>
    </row>
    <row r="3834" spans="1:20" ht="42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</v>
      </c>
      <c r="T3834" s="10">
        <f t="shared" si="359"/>
        <v>42420</v>
      </c>
    </row>
    <row r="3835" spans="1:20" ht="42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41964</v>
      </c>
      <c r="T3835" s="10">
        <f t="shared" si="359"/>
        <v>41975</v>
      </c>
    </row>
    <row r="3836" spans="1:20" ht="42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</v>
      </c>
      <c r="T3836" s="10">
        <f t="shared" si="359"/>
        <v>42173</v>
      </c>
    </row>
    <row r="3837" spans="1:20" ht="42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42461</v>
      </c>
      <c r="T3837" s="10">
        <f t="shared" si="359"/>
        <v>42482</v>
      </c>
    </row>
    <row r="3838" spans="1:20" ht="42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42554</v>
      </c>
      <c r="T3838" s="10">
        <f t="shared" si="359"/>
        <v>42585</v>
      </c>
    </row>
    <row r="3839" spans="1:20" ht="28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42153</v>
      </c>
      <c r="T3839" s="10">
        <f t="shared" si="359"/>
        <v>42189</v>
      </c>
    </row>
    <row r="3840" spans="1:20" ht="57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42117</v>
      </c>
      <c r="T3840" s="10">
        <f t="shared" si="359"/>
        <v>42147</v>
      </c>
    </row>
    <row r="3841" spans="1:20" ht="42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</v>
      </c>
      <c r="T3841" s="10">
        <f t="shared" si="359"/>
        <v>42215</v>
      </c>
    </row>
    <row r="3842" spans="1:20" ht="42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42433</v>
      </c>
      <c r="T3842" s="10">
        <f t="shared" si="359"/>
        <v>42458</v>
      </c>
    </row>
    <row r="3843" spans="1:20" ht="42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 s="6">
        <f t="shared" ref="P3843:P3906" si="361">ROUND(AVERAGE(E3843/L3843),2)</f>
        <v>25.65</v>
      </c>
      <c r="Q3843" t="str">
        <f t="shared" ref="Q3843:Q3906" si="362" xml:space="preserve"> LEFT(N3843,FIND("/",N3843)-1)</f>
        <v>theater</v>
      </c>
      <c r="R3843" t="str">
        <f t="shared" ref="R3843:R3906" si="363" xml:space="preserve"> RIGHT(N3843,LEN(N3843)-FIND("/",N3843))</f>
        <v>plays</v>
      </c>
      <c r="S3843" s="10">
        <f t="shared" ref="S3843:S3906" si="364">ROUND((((J3843/60)/60)/24)+DATE(1970,1,1),0)</f>
        <v>41781</v>
      </c>
      <c r="T3843" s="10">
        <f t="shared" ref="T3843:T3906" si="365">ROUND((((I3843/60)/60)/24)+DATE(1970,1,1),0)</f>
        <v>41841</v>
      </c>
    </row>
    <row r="3844" spans="1:20" ht="42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</v>
      </c>
      <c r="T3844" s="10">
        <f t="shared" si="365"/>
        <v>41770</v>
      </c>
    </row>
    <row r="3845" spans="1:20" ht="42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</v>
      </c>
      <c r="T3845" s="10">
        <f t="shared" si="365"/>
        <v>41791</v>
      </c>
    </row>
    <row r="3846" spans="1:20" ht="42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41767</v>
      </c>
      <c r="T3846" s="10">
        <f t="shared" si="365"/>
        <v>41793</v>
      </c>
    </row>
    <row r="3847" spans="1:20" ht="57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42249</v>
      </c>
      <c r="T3847" s="10">
        <f t="shared" si="365"/>
        <v>42279</v>
      </c>
    </row>
    <row r="3848" spans="1:20" ht="42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</v>
      </c>
      <c r="T3848" s="10">
        <f t="shared" si="365"/>
        <v>41916</v>
      </c>
    </row>
    <row r="3849" spans="1:20" ht="42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</v>
      </c>
      <c r="T3849" s="10">
        <f t="shared" si="365"/>
        <v>42204</v>
      </c>
    </row>
    <row r="3850" spans="1:20" ht="42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42266</v>
      </c>
      <c r="T3850" s="10">
        <f t="shared" si="365"/>
        <v>42296</v>
      </c>
    </row>
    <row r="3851" spans="1:20" ht="42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42137</v>
      </c>
      <c r="T3851" s="10">
        <f t="shared" si="365"/>
        <v>42167</v>
      </c>
    </row>
    <row r="3852" spans="1:20" ht="28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</v>
      </c>
      <c r="T3852" s="10">
        <f t="shared" si="365"/>
        <v>42005</v>
      </c>
    </row>
    <row r="3853" spans="1:20" ht="42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</v>
      </c>
      <c r="T3853" s="10">
        <f t="shared" si="365"/>
        <v>42202</v>
      </c>
    </row>
    <row r="3854" spans="1:20" ht="42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</v>
      </c>
      <c r="T3854" s="10">
        <f t="shared" si="365"/>
        <v>42090</v>
      </c>
    </row>
    <row r="3855" spans="1:20" ht="28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41849</v>
      </c>
      <c r="T3855" s="10">
        <f t="shared" si="365"/>
        <v>41884</v>
      </c>
    </row>
    <row r="3856" spans="1:20" ht="28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42104</v>
      </c>
      <c r="T3856" s="10">
        <f t="shared" si="365"/>
        <v>42134</v>
      </c>
    </row>
    <row r="3857" spans="1:20" ht="42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42060</v>
      </c>
      <c r="T3857" s="10">
        <f t="shared" si="365"/>
        <v>42090</v>
      </c>
    </row>
    <row r="3858" spans="1:20" ht="42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42042</v>
      </c>
      <c r="T3858" s="10">
        <f t="shared" si="365"/>
        <v>42072</v>
      </c>
    </row>
    <row r="3859" spans="1:20" ht="42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41830</v>
      </c>
      <c r="T3859" s="10">
        <f t="shared" si="365"/>
        <v>41853</v>
      </c>
    </row>
    <row r="3860" spans="1:20" ht="57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</v>
      </c>
      <c r="T3860" s="10">
        <f t="shared" si="365"/>
        <v>42147</v>
      </c>
    </row>
    <row r="3861" spans="1:20" ht="42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41790</v>
      </c>
      <c r="T3861" s="10">
        <f t="shared" si="365"/>
        <v>41816</v>
      </c>
    </row>
    <row r="3862" spans="1:20" ht="42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41834</v>
      </c>
      <c r="T3862" s="10">
        <f t="shared" si="365"/>
        <v>41864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41915</v>
      </c>
      <c r="T3863" s="10">
        <f t="shared" si="365"/>
        <v>41956</v>
      </c>
    </row>
    <row r="3864" spans="1:20" ht="28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</v>
      </c>
      <c r="T3864" s="10">
        <f t="shared" si="365"/>
        <v>42626</v>
      </c>
    </row>
    <row r="3865" spans="1:20" ht="42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42254</v>
      </c>
      <c r="T3865" s="10">
        <f t="shared" si="365"/>
        <v>42314</v>
      </c>
    </row>
    <row r="3866" spans="1:20" ht="42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42296</v>
      </c>
      <c r="T3866" s="10">
        <f t="shared" si="365"/>
        <v>42326</v>
      </c>
    </row>
    <row r="3867" spans="1:20" ht="42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41842</v>
      </c>
      <c r="T3867" s="10">
        <f t="shared" si="365"/>
        <v>41881</v>
      </c>
    </row>
    <row r="3868" spans="1:20" ht="28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42403</v>
      </c>
      <c r="T3868" s="10">
        <f t="shared" si="365"/>
        <v>42452</v>
      </c>
    </row>
    <row r="3869" spans="1:20" ht="42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42510</v>
      </c>
      <c r="T3869" s="10">
        <f t="shared" si="365"/>
        <v>42540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41866</v>
      </c>
      <c r="T3870" s="10">
        <f t="shared" si="365"/>
        <v>41891</v>
      </c>
    </row>
    <row r="3871" spans="1:20" ht="28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42048</v>
      </c>
      <c r="T3871" s="10">
        <f t="shared" si="365"/>
        <v>42077</v>
      </c>
    </row>
    <row r="3872" spans="1:20" ht="42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</v>
      </c>
      <c r="T3872" s="10">
        <f t="shared" si="365"/>
        <v>41823</v>
      </c>
    </row>
    <row r="3873" spans="1:20" ht="28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42764</v>
      </c>
      <c r="T3873" s="10">
        <f t="shared" si="365"/>
        <v>42824</v>
      </c>
    </row>
    <row r="3874" spans="1:20" ht="42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</v>
      </c>
      <c r="T3874" s="10">
        <f t="shared" si="365"/>
        <v>42230</v>
      </c>
    </row>
    <row r="3875" spans="1:20" ht="42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42256</v>
      </c>
      <c r="T3875" s="10">
        <f t="shared" si="365"/>
        <v>42286</v>
      </c>
    </row>
    <row r="3876" spans="1:20" ht="42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</v>
      </c>
      <c r="T3876" s="10">
        <f t="shared" si="365"/>
        <v>42028</v>
      </c>
    </row>
    <row r="3877" spans="1:20" ht="42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</v>
      </c>
      <c r="T3877" s="10">
        <f t="shared" si="365"/>
        <v>42616</v>
      </c>
    </row>
    <row r="3878" spans="1:20" ht="42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42373</v>
      </c>
      <c r="T3878" s="10">
        <f t="shared" si="365"/>
        <v>42403</v>
      </c>
    </row>
    <row r="3879" spans="1:20" ht="42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42683</v>
      </c>
      <c r="T3879" s="10">
        <f t="shared" si="365"/>
        <v>42713</v>
      </c>
    </row>
    <row r="3880" spans="1:20" ht="42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42155</v>
      </c>
      <c r="T3880" s="10">
        <f t="shared" si="365"/>
        <v>42185</v>
      </c>
    </row>
    <row r="3881" spans="1:20" ht="42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42000</v>
      </c>
      <c r="T3881" s="10">
        <f t="shared" si="365"/>
        <v>42030</v>
      </c>
    </row>
    <row r="3882" spans="1:20" ht="42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41816</v>
      </c>
      <c r="T3882" s="10">
        <f t="shared" si="365"/>
        <v>41851</v>
      </c>
    </row>
    <row r="3883" spans="1:20" ht="28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</v>
      </c>
      <c r="T3883" s="10">
        <f t="shared" si="365"/>
        <v>42786</v>
      </c>
    </row>
    <row r="3884" spans="1:20" ht="42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42374</v>
      </c>
      <c r="T3884" s="10">
        <f t="shared" si="365"/>
        <v>42401</v>
      </c>
    </row>
    <row r="3885" spans="1:20" ht="57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41855</v>
      </c>
      <c r="T3885" s="10">
        <f t="shared" si="365"/>
        <v>41885</v>
      </c>
    </row>
    <row r="3886" spans="1:20" ht="42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42066</v>
      </c>
      <c r="T3886" s="10">
        <f t="shared" si="365"/>
        <v>42091</v>
      </c>
    </row>
    <row r="3887" spans="1:20" ht="42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42470</v>
      </c>
      <c r="T3887" s="10">
        <f t="shared" si="365"/>
        <v>42500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</v>
      </c>
      <c r="T3888" s="10">
        <f t="shared" si="365"/>
        <v>41984</v>
      </c>
    </row>
    <row r="3889" spans="1:20" ht="42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42080</v>
      </c>
      <c r="T3889" s="10">
        <f t="shared" si="365"/>
        <v>42126</v>
      </c>
    </row>
    <row r="3890" spans="1:20" ht="42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42763</v>
      </c>
      <c r="T3890" s="10">
        <f t="shared" si="365"/>
        <v>42793</v>
      </c>
    </row>
    <row r="3891" spans="1:20" ht="42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</v>
      </c>
      <c r="T3891" s="10">
        <f t="shared" si="365"/>
        <v>42009</v>
      </c>
    </row>
    <row r="3892" spans="1:20" ht="42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42172</v>
      </c>
      <c r="T3892" s="10">
        <f t="shared" si="365"/>
        <v>42232</v>
      </c>
    </row>
    <row r="3893" spans="1:20" ht="28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</v>
      </c>
      <c r="T3893" s="10">
        <f t="shared" si="365"/>
        <v>42086</v>
      </c>
    </row>
    <row r="3894" spans="1:20" ht="42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41868</v>
      </c>
      <c r="T3894" s="10">
        <f t="shared" si="365"/>
        <v>41875</v>
      </c>
    </row>
    <row r="3895" spans="1:20" ht="42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41780</v>
      </c>
      <c r="T3895" s="10">
        <f t="shared" si="365"/>
        <v>41821</v>
      </c>
    </row>
    <row r="3896" spans="1:20" ht="42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42680</v>
      </c>
      <c r="T3896" s="10">
        <f t="shared" si="365"/>
        <v>42710</v>
      </c>
    </row>
    <row r="3897" spans="1:20" ht="42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</v>
      </c>
      <c r="T3897" s="10">
        <f t="shared" si="365"/>
        <v>42063</v>
      </c>
    </row>
    <row r="3898" spans="1:20" ht="42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</v>
      </c>
      <c r="T3898" s="10">
        <f t="shared" si="365"/>
        <v>41807</v>
      </c>
    </row>
    <row r="3899" spans="1:20" ht="42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41983</v>
      </c>
      <c r="T3899" s="10">
        <f t="shared" si="365"/>
        <v>42013</v>
      </c>
    </row>
    <row r="3900" spans="1:20" ht="57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</v>
      </c>
      <c r="T3900" s="10">
        <f t="shared" si="365"/>
        <v>42234</v>
      </c>
    </row>
    <row r="3901" spans="1:20" ht="42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41844</v>
      </c>
      <c r="T3901" s="10">
        <f t="shared" si="365"/>
        <v>41864</v>
      </c>
    </row>
    <row r="3902" spans="1:20" ht="28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</v>
      </c>
      <c r="T3902" s="10">
        <f t="shared" si="365"/>
        <v>42166</v>
      </c>
    </row>
    <row r="3903" spans="1:20" ht="42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42318</v>
      </c>
      <c r="T3903" s="10">
        <f t="shared" si="365"/>
        <v>42358</v>
      </c>
    </row>
    <row r="3904" spans="1:20" ht="42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</v>
      </c>
      <c r="T3904" s="10">
        <f t="shared" si="365"/>
        <v>42689</v>
      </c>
    </row>
    <row r="3905" spans="1:20" ht="57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</v>
      </c>
      <c r="T3905" s="10">
        <f t="shared" si="365"/>
        <v>42231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</v>
      </c>
      <c r="T3906" s="10">
        <f t="shared" si="365"/>
        <v>42109</v>
      </c>
    </row>
    <row r="3907" spans="1:20" ht="42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 s="6">
        <f t="shared" ref="P3907:P3970" si="367">ROUND(AVERAGE(E3907/L3907),2)</f>
        <v>24.71</v>
      </c>
      <c r="Q3907" t="str">
        <f t="shared" ref="Q3907:Q3970" si="368" xml:space="preserve"> LEFT(N3907,FIND("/",N3907)-1)</f>
        <v>theater</v>
      </c>
      <c r="R3907" t="str">
        <f t="shared" ref="R3907:R3970" si="369" xml:space="preserve"> RIGHT(N3907,LEN(N3907)-FIND("/",N3907))</f>
        <v>plays</v>
      </c>
      <c r="S3907" s="10">
        <f t="shared" ref="S3907:S3970" si="370">ROUND((((J3907/60)/60)/24)+DATE(1970,1,1),0)</f>
        <v>42125</v>
      </c>
      <c r="T3907" s="10">
        <f t="shared" ref="T3907:T3970" si="371">ROUND((((I3907/60)/60)/24)+DATE(1970,1,1),0)</f>
        <v>42167</v>
      </c>
    </row>
    <row r="3908" spans="1:20" ht="42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42144</v>
      </c>
      <c r="T3908" s="10">
        <f t="shared" si="371"/>
        <v>42182</v>
      </c>
    </row>
    <row r="3909" spans="1:20" ht="28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41907</v>
      </c>
      <c r="T3909" s="10">
        <f t="shared" si="371"/>
        <v>41939</v>
      </c>
    </row>
    <row r="3910" spans="1:20" ht="42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</v>
      </c>
      <c r="T3910" s="10">
        <f t="shared" si="371"/>
        <v>41849</v>
      </c>
    </row>
    <row r="3911" spans="1:20" ht="42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</v>
      </c>
      <c r="T3911" s="10">
        <f t="shared" si="371"/>
        <v>41893</v>
      </c>
    </row>
    <row r="3912" spans="1:20" ht="42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42225</v>
      </c>
      <c r="T3912" s="10">
        <f t="shared" si="371"/>
        <v>42255</v>
      </c>
    </row>
    <row r="3913" spans="1:20" ht="42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41940</v>
      </c>
      <c r="T3913" s="10">
        <f t="shared" si="371"/>
        <v>41970</v>
      </c>
    </row>
    <row r="3914" spans="1:20" ht="42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</v>
      </c>
      <c r="T3914" s="10">
        <f t="shared" si="371"/>
        <v>42119</v>
      </c>
    </row>
    <row r="3915" spans="1:20" ht="42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</v>
      </c>
      <c r="T3915" s="10">
        <f t="shared" si="371"/>
        <v>42338</v>
      </c>
    </row>
    <row r="3916" spans="1:20" ht="42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42115</v>
      </c>
      <c r="T3916" s="10">
        <f t="shared" si="371"/>
        <v>42135</v>
      </c>
    </row>
    <row r="3917" spans="1:20" ht="42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42493</v>
      </c>
      <c r="T3917" s="10">
        <f t="shared" si="371"/>
        <v>42523</v>
      </c>
    </row>
    <row r="3918" spans="1:20" ht="42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</v>
      </c>
      <c r="T3918" s="10">
        <f t="shared" si="371"/>
        <v>42524</v>
      </c>
    </row>
    <row r="3919" spans="1:20" ht="42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41864</v>
      </c>
      <c r="T3919" s="10">
        <f t="shared" si="371"/>
        <v>41894</v>
      </c>
    </row>
    <row r="3920" spans="1:20" ht="42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41844</v>
      </c>
      <c r="T3920" s="10">
        <f t="shared" si="371"/>
        <v>41856</v>
      </c>
    </row>
    <row r="3921" spans="1:20" ht="42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42359</v>
      </c>
      <c r="T3921" s="10">
        <f t="shared" si="371"/>
        <v>42387</v>
      </c>
    </row>
    <row r="3922" spans="1:20" ht="42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</v>
      </c>
      <c r="T3922" s="10">
        <f t="shared" si="371"/>
        <v>42687</v>
      </c>
    </row>
    <row r="3923" spans="1:20" ht="42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41927</v>
      </c>
      <c r="T3923" s="10">
        <f t="shared" si="371"/>
        <v>41939</v>
      </c>
    </row>
    <row r="3924" spans="1:20" ht="42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42021</v>
      </c>
      <c r="T3924" s="10">
        <f t="shared" si="371"/>
        <v>42066</v>
      </c>
    </row>
    <row r="3925" spans="1:20" ht="42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42076</v>
      </c>
      <c r="T3925" s="10">
        <f t="shared" si="371"/>
        <v>42104</v>
      </c>
    </row>
    <row r="3926" spans="1:20" ht="42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41787</v>
      </c>
      <c r="T3926" s="10">
        <f t="shared" si="371"/>
        <v>41817</v>
      </c>
    </row>
    <row r="3927" spans="1:20" ht="42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41821</v>
      </c>
      <c r="T3927" s="10">
        <f t="shared" si="371"/>
        <v>41851</v>
      </c>
    </row>
    <row r="3928" spans="1:20" ht="28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</v>
      </c>
      <c r="T3928" s="10">
        <f t="shared" si="371"/>
        <v>42000</v>
      </c>
    </row>
    <row r="3929" spans="1:20" ht="42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</v>
      </c>
      <c r="T3929" s="10">
        <f t="shared" si="371"/>
        <v>41860</v>
      </c>
    </row>
    <row r="3930" spans="1:20" ht="42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42266</v>
      </c>
      <c r="T3930" s="10">
        <f t="shared" si="371"/>
        <v>42293</v>
      </c>
    </row>
    <row r="3931" spans="1:20" ht="42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42602</v>
      </c>
      <c r="T3931" s="10">
        <f t="shared" si="371"/>
        <v>42632</v>
      </c>
    </row>
    <row r="3932" spans="1:20" ht="42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</v>
      </c>
      <c r="T3932" s="10">
        <f t="shared" si="371"/>
        <v>42461</v>
      </c>
    </row>
    <row r="3933" spans="1:20" ht="42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</v>
      </c>
      <c r="T3933" s="10">
        <f t="shared" si="371"/>
        <v>42253</v>
      </c>
    </row>
    <row r="3934" spans="1:20" ht="42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</v>
      </c>
      <c r="T3934" s="10">
        <f t="shared" si="371"/>
        <v>42445</v>
      </c>
    </row>
    <row r="3935" spans="1:20" ht="42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42539</v>
      </c>
      <c r="T3935" s="10">
        <f t="shared" si="371"/>
        <v>42568</v>
      </c>
    </row>
    <row r="3936" spans="1:20" ht="42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42234</v>
      </c>
      <c r="T3936" s="10">
        <f t="shared" si="371"/>
        <v>42279</v>
      </c>
    </row>
    <row r="3937" spans="1:20" ht="57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42222</v>
      </c>
      <c r="T3937" s="10">
        <f t="shared" si="371"/>
        <v>42282</v>
      </c>
    </row>
    <row r="3938" spans="1:20" ht="42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</v>
      </c>
      <c r="T3938" s="10">
        <f t="shared" si="371"/>
        <v>42705</v>
      </c>
    </row>
    <row r="3939" spans="1:20" ht="42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42535</v>
      </c>
      <c r="T3939" s="10">
        <f t="shared" si="371"/>
        <v>42563</v>
      </c>
    </row>
    <row r="3940" spans="1:20" ht="42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42152</v>
      </c>
      <c r="T3940" s="10">
        <f t="shared" si="371"/>
        <v>42183</v>
      </c>
    </row>
    <row r="3941" spans="1:20" ht="42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</v>
      </c>
      <c r="T3941" s="10">
        <f t="shared" si="371"/>
        <v>41919</v>
      </c>
    </row>
    <row r="3942" spans="1:20" ht="42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</v>
      </c>
      <c r="T3942" s="10">
        <f t="shared" si="371"/>
        <v>42006</v>
      </c>
    </row>
    <row r="3943" spans="1:20" ht="57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41941</v>
      </c>
      <c r="T3943" s="10">
        <f t="shared" si="371"/>
        <v>41968</v>
      </c>
    </row>
    <row r="3944" spans="1:20" ht="42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42112</v>
      </c>
      <c r="T3944" s="10">
        <f t="shared" si="371"/>
        <v>42172</v>
      </c>
    </row>
    <row r="3945" spans="1:20" ht="42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42280</v>
      </c>
      <c r="T3945" s="10">
        <f t="shared" si="371"/>
        <v>42311</v>
      </c>
    </row>
    <row r="3946" spans="1:20" ht="42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42214</v>
      </c>
      <c r="T3946" s="10">
        <f t="shared" si="371"/>
        <v>42244</v>
      </c>
    </row>
    <row r="3947" spans="1:20" ht="42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42110</v>
      </c>
      <c r="T3947" s="10">
        <f t="shared" si="371"/>
        <v>42140</v>
      </c>
    </row>
    <row r="3948" spans="1:20" ht="28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42032</v>
      </c>
      <c r="T3948" s="10">
        <f t="shared" si="371"/>
        <v>42063</v>
      </c>
    </row>
    <row r="3949" spans="1:20" ht="42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</v>
      </c>
      <c r="T3949" s="10">
        <f t="shared" si="371"/>
        <v>42645</v>
      </c>
    </row>
    <row r="3950" spans="1:20" ht="42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</v>
      </c>
      <c r="T3950" s="10">
        <f t="shared" si="371"/>
        <v>41889</v>
      </c>
    </row>
    <row r="3951" spans="1:20" ht="42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</v>
      </c>
      <c r="T3951" s="10">
        <f t="shared" si="371"/>
        <v>42046</v>
      </c>
    </row>
    <row r="3952" spans="1:20" ht="42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42440</v>
      </c>
      <c r="T3952" s="10">
        <f t="shared" si="371"/>
        <v>42469</v>
      </c>
    </row>
    <row r="3953" spans="1:20" ht="42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42434</v>
      </c>
      <c r="T3953" s="10">
        <f t="shared" si="371"/>
        <v>42494</v>
      </c>
    </row>
    <row r="3954" spans="1:20" ht="42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42244</v>
      </c>
      <c r="T3954" s="10">
        <f t="shared" si="371"/>
        <v>42304</v>
      </c>
    </row>
    <row r="3955" spans="1:20" ht="42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</v>
      </c>
      <c r="T3955" s="10">
        <f t="shared" si="371"/>
        <v>42581</v>
      </c>
    </row>
    <row r="3956" spans="1:20" ht="42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41775</v>
      </c>
      <c r="T3956" s="10">
        <f t="shared" si="371"/>
        <v>41835</v>
      </c>
    </row>
    <row r="3957" spans="1:20" ht="42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42307</v>
      </c>
      <c r="T3957" s="10">
        <f t="shared" si="371"/>
        <v>42337</v>
      </c>
    </row>
    <row r="3958" spans="1:20" ht="42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42458</v>
      </c>
      <c r="T3958" s="10">
        <f t="shared" si="371"/>
        <v>42485</v>
      </c>
    </row>
    <row r="3959" spans="1:20" ht="42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42514</v>
      </c>
      <c r="T3959" s="10">
        <f t="shared" si="371"/>
        <v>42560</v>
      </c>
    </row>
    <row r="3960" spans="1:20" ht="42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41817</v>
      </c>
      <c r="T3960" s="10">
        <f t="shared" si="371"/>
        <v>41854</v>
      </c>
    </row>
    <row r="3961" spans="1:20" ht="42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41881</v>
      </c>
      <c r="T3961" s="10">
        <f t="shared" si="371"/>
        <v>41911</v>
      </c>
    </row>
    <row r="3962" spans="1:20" ht="42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42343</v>
      </c>
      <c r="T3962" s="10">
        <f t="shared" si="371"/>
        <v>42373</v>
      </c>
    </row>
    <row r="3963" spans="1:20" ht="42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41746</v>
      </c>
      <c r="T3963" s="10">
        <f t="shared" si="371"/>
        <v>41768</v>
      </c>
    </row>
    <row r="3964" spans="1:20" ht="42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42312</v>
      </c>
      <c r="T3964" s="10">
        <f t="shared" si="371"/>
        <v>42337</v>
      </c>
    </row>
    <row r="3965" spans="1:20" ht="42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</v>
      </c>
      <c r="T3965" s="10">
        <f t="shared" si="371"/>
        <v>42326</v>
      </c>
    </row>
    <row r="3966" spans="1:20" ht="42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42054</v>
      </c>
      <c r="T3966" s="10">
        <f t="shared" si="371"/>
        <v>42114</v>
      </c>
    </row>
    <row r="3967" spans="1:20" ht="42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</v>
      </c>
      <c r="T3967" s="10">
        <f t="shared" si="371"/>
        <v>42474</v>
      </c>
    </row>
    <row r="3968" spans="1:20" ht="42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41802</v>
      </c>
      <c r="T3968" s="10">
        <f t="shared" si="371"/>
        <v>41844</v>
      </c>
    </row>
    <row r="3969" spans="1:20" ht="42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</v>
      </c>
      <c r="T3969" s="10">
        <f t="shared" si="371"/>
        <v>42800</v>
      </c>
    </row>
    <row r="3970" spans="1:20" ht="42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42453</v>
      </c>
      <c r="T3970" s="10">
        <f t="shared" si="371"/>
        <v>42513</v>
      </c>
    </row>
    <row r="3971" spans="1:20" ht="42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 s="6">
        <f t="shared" ref="P3971:P4034" si="373">ROUND(AVERAGE(E3971/L3971),2)</f>
        <v>35.17</v>
      </c>
      <c r="Q3971" t="str">
        <f t="shared" ref="Q3971:Q4034" si="374" xml:space="preserve"> LEFT(N3971,FIND("/",N3971)-1)</f>
        <v>theater</v>
      </c>
      <c r="R3971" t="str">
        <f t="shared" ref="R3971:R4034" si="375" xml:space="preserve"> RIGHT(N3971,LEN(N3971)-FIND("/",N3971))</f>
        <v>plays</v>
      </c>
      <c r="S3971" s="10">
        <f t="shared" ref="S3971:S4034" si="376">ROUND((((J3971/60)/60)/24)+DATE(1970,1,1),0)</f>
        <v>42602</v>
      </c>
      <c r="T3971" s="10">
        <f t="shared" ref="T3971:T4034" si="377">ROUND((((I3971/60)/60)/24)+DATE(1970,1,1),0)</f>
        <v>42611</v>
      </c>
    </row>
    <row r="3972" spans="1:20" ht="57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42448</v>
      </c>
      <c r="T3972" s="10">
        <f t="shared" si="377"/>
        <v>42478</v>
      </c>
    </row>
    <row r="3973" spans="1:20" ht="42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41812</v>
      </c>
      <c r="T3973" s="10">
        <f t="shared" si="377"/>
        <v>41842</v>
      </c>
    </row>
    <row r="3974" spans="1:20" ht="42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</v>
      </c>
      <c r="T3974" s="10">
        <f t="shared" si="377"/>
        <v>42041</v>
      </c>
    </row>
    <row r="3975" spans="1:20" ht="42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42470</v>
      </c>
      <c r="T3975" s="10">
        <f t="shared" si="377"/>
        <v>42499</v>
      </c>
    </row>
    <row r="3976" spans="1:20" ht="42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42494</v>
      </c>
      <c r="T3976" s="10">
        <f t="shared" si="377"/>
        <v>42524</v>
      </c>
    </row>
    <row r="3977" spans="1:20" ht="42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42535</v>
      </c>
      <c r="T3977" s="10">
        <f t="shared" si="377"/>
        <v>42565</v>
      </c>
    </row>
    <row r="3978" spans="1:20" ht="42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41831</v>
      </c>
      <c r="T3978" s="10">
        <f t="shared" si="377"/>
        <v>41852</v>
      </c>
    </row>
    <row r="3979" spans="1:20" ht="42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42544</v>
      </c>
      <c r="T3979" s="10">
        <f t="shared" si="377"/>
        <v>42574</v>
      </c>
    </row>
    <row r="3980" spans="1:20" ht="42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41976</v>
      </c>
      <c r="T3980" s="10">
        <f t="shared" si="377"/>
        <v>42036</v>
      </c>
    </row>
    <row r="3981" spans="1:20" ht="42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42070</v>
      </c>
      <c r="T3981" s="10">
        <f t="shared" si="377"/>
        <v>42093</v>
      </c>
    </row>
    <row r="3982" spans="1:20" ht="42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41796</v>
      </c>
      <c r="T3982" s="10">
        <f t="shared" si="377"/>
        <v>41826</v>
      </c>
    </row>
    <row r="3983" spans="1:20" ht="28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</v>
      </c>
      <c r="T3983" s="10">
        <f t="shared" si="377"/>
        <v>42568</v>
      </c>
    </row>
    <row r="3984" spans="1:20" ht="57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42133</v>
      </c>
      <c r="T3984" s="10">
        <f t="shared" si="377"/>
        <v>42193</v>
      </c>
    </row>
    <row r="3985" spans="1:20" ht="42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41748</v>
      </c>
      <c r="T3985" s="10">
        <f t="shared" si="377"/>
        <v>41779</v>
      </c>
    </row>
    <row r="3986" spans="1:20" ht="42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41921</v>
      </c>
      <c r="T3986" s="10">
        <f t="shared" si="377"/>
        <v>41951</v>
      </c>
    </row>
    <row r="3987" spans="1:20" ht="57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42400</v>
      </c>
      <c r="T3987" s="10">
        <f t="shared" si="377"/>
        <v>42421</v>
      </c>
    </row>
    <row r="3988" spans="1:20" ht="42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42468</v>
      </c>
      <c r="T3988" s="10">
        <f t="shared" si="377"/>
        <v>42497</v>
      </c>
    </row>
    <row r="3989" spans="1:20" ht="42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41766</v>
      </c>
      <c r="T3989" s="10">
        <f t="shared" si="377"/>
        <v>41776</v>
      </c>
    </row>
    <row r="3990" spans="1:20" ht="28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</v>
      </c>
      <c r="T3990" s="10">
        <f t="shared" si="377"/>
        <v>42245</v>
      </c>
    </row>
    <row r="3991" spans="1:20" ht="42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42287</v>
      </c>
      <c r="T3991" s="10">
        <f t="shared" si="377"/>
        <v>42317</v>
      </c>
    </row>
    <row r="3992" spans="1:20" ht="42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42402</v>
      </c>
      <c r="T3992" s="10">
        <f t="shared" si="377"/>
        <v>42432</v>
      </c>
    </row>
    <row r="3993" spans="1:20" ht="28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42126</v>
      </c>
      <c r="T3993" s="10">
        <f t="shared" si="377"/>
        <v>42156</v>
      </c>
    </row>
    <row r="3994" spans="1:20" ht="42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42290</v>
      </c>
      <c r="T3994" s="10">
        <f t="shared" si="377"/>
        <v>42350</v>
      </c>
    </row>
    <row r="3995" spans="1:20" ht="42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42108</v>
      </c>
      <c r="T3995" s="10">
        <f t="shared" si="377"/>
        <v>42138</v>
      </c>
    </row>
    <row r="3996" spans="1:20" ht="42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</v>
      </c>
      <c r="T3996" s="10">
        <f t="shared" si="377"/>
        <v>41839</v>
      </c>
    </row>
    <row r="3997" spans="1:20" ht="42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42020</v>
      </c>
      <c r="T3997" s="10">
        <f t="shared" si="377"/>
        <v>42049</v>
      </c>
    </row>
    <row r="3998" spans="1:20" ht="42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</v>
      </c>
      <c r="T3998" s="10">
        <f t="shared" si="377"/>
        <v>41964</v>
      </c>
    </row>
    <row r="3999" spans="1:20" ht="42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</v>
      </c>
      <c r="T3999" s="10">
        <f t="shared" si="377"/>
        <v>42099</v>
      </c>
    </row>
    <row r="4000" spans="1:20" ht="42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42062</v>
      </c>
      <c r="T4000" s="10">
        <f t="shared" si="377"/>
        <v>42092</v>
      </c>
    </row>
    <row r="4001" spans="1:20" ht="42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41843</v>
      </c>
      <c r="T4001" s="10">
        <f t="shared" si="377"/>
        <v>41883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42438</v>
      </c>
      <c r="T4002" s="10">
        <f t="shared" si="377"/>
        <v>42498</v>
      </c>
    </row>
    <row r="4003" spans="1:20" ht="57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42776</v>
      </c>
      <c r="T4003" s="10">
        <f t="shared" si="377"/>
        <v>42796</v>
      </c>
    </row>
    <row r="4004" spans="1:20" ht="42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</v>
      </c>
      <c r="T4004" s="10">
        <f t="shared" si="377"/>
        <v>41909</v>
      </c>
    </row>
    <row r="4005" spans="1:20" ht="42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42021</v>
      </c>
      <c r="T4005" s="10">
        <f t="shared" si="377"/>
        <v>42051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</v>
      </c>
      <c r="T4006" s="10">
        <f t="shared" si="377"/>
        <v>41920</v>
      </c>
    </row>
    <row r="4007" spans="1:20" ht="42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41873</v>
      </c>
      <c r="T4007" s="10">
        <f t="shared" si="377"/>
        <v>41933</v>
      </c>
    </row>
    <row r="4008" spans="1:20" ht="42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42392</v>
      </c>
      <c r="T4008" s="10">
        <f t="shared" si="377"/>
        <v>42417</v>
      </c>
    </row>
    <row r="4009" spans="1:20" ht="42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41849</v>
      </c>
      <c r="T4009" s="10">
        <f t="shared" si="377"/>
        <v>41878</v>
      </c>
    </row>
    <row r="4010" spans="1:20" ht="42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42178</v>
      </c>
      <c r="T4010" s="10">
        <f t="shared" si="377"/>
        <v>42208</v>
      </c>
    </row>
    <row r="4011" spans="1:20" ht="42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41852</v>
      </c>
      <c r="T4011" s="10">
        <f t="shared" si="377"/>
        <v>41892</v>
      </c>
    </row>
    <row r="4012" spans="1:20" ht="42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41922</v>
      </c>
      <c r="T4012" s="10">
        <f t="shared" si="377"/>
        <v>41939</v>
      </c>
    </row>
    <row r="4013" spans="1:20" ht="42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42003</v>
      </c>
      <c r="T4013" s="10">
        <f t="shared" si="377"/>
        <v>42033</v>
      </c>
    </row>
    <row r="4014" spans="1:20" ht="57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42097</v>
      </c>
      <c r="T4014" s="10">
        <f t="shared" si="377"/>
        <v>42127</v>
      </c>
    </row>
    <row r="4015" spans="1:20" ht="42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</v>
      </c>
      <c r="T4015" s="10">
        <f t="shared" si="377"/>
        <v>42051</v>
      </c>
    </row>
    <row r="4016" spans="1:20" ht="42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</v>
      </c>
      <c r="T4016" s="10">
        <f t="shared" si="377"/>
        <v>42434</v>
      </c>
    </row>
    <row r="4017" spans="1:20" ht="42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42175</v>
      </c>
      <c r="T4017" s="10">
        <f t="shared" si="377"/>
        <v>42205</v>
      </c>
    </row>
    <row r="4018" spans="1:20" ht="42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41870</v>
      </c>
      <c r="T4018" s="10">
        <f t="shared" si="377"/>
        <v>41900</v>
      </c>
    </row>
    <row r="4019" spans="1:20" ht="42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41857</v>
      </c>
      <c r="T4019" s="10">
        <f t="shared" si="377"/>
        <v>41887</v>
      </c>
    </row>
    <row r="4020" spans="1:20" ht="28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42621</v>
      </c>
      <c r="T4020" s="10">
        <f t="shared" si="377"/>
        <v>42651</v>
      </c>
    </row>
    <row r="4021" spans="1:20" ht="42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42418</v>
      </c>
      <c r="T4021" s="10">
        <f t="shared" si="377"/>
        <v>42476</v>
      </c>
    </row>
    <row r="4022" spans="1:20" ht="42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</v>
      </c>
      <c r="T4022" s="10">
        <f t="shared" si="377"/>
        <v>42087</v>
      </c>
    </row>
    <row r="4023" spans="1:20" ht="42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41879</v>
      </c>
      <c r="T4023" s="10">
        <f t="shared" si="377"/>
        <v>41939</v>
      </c>
    </row>
    <row r="4024" spans="1:20" ht="28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41991</v>
      </c>
      <c r="T4024" s="10">
        <f t="shared" si="377"/>
        <v>42036</v>
      </c>
    </row>
    <row r="4025" spans="1:20" ht="42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42409</v>
      </c>
      <c r="T4025" s="10">
        <f t="shared" si="377"/>
        <v>42454</v>
      </c>
    </row>
    <row r="4026" spans="1:20" ht="42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42218</v>
      </c>
      <c r="T4026" s="10">
        <f t="shared" si="377"/>
        <v>42248</v>
      </c>
    </row>
    <row r="4027" spans="1:20" ht="42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</v>
      </c>
      <c r="T4027" s="10">
        <f t="shared" si="377"/>
        <v>42211</v>
      </c>
    </row>
    <row r="4028" spans="1:20" ht="42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42283</v>
      </c>
      <c r="T4028" s="10">
        <f t="shared" si="377"/>
        <v>42343</v>
      </c>
    </row>
    <row r="4029" spans="1:20" ht="42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42769</v>
      </c>
      <c r="T4029" s="10">
        <f t="shared" si="377"/>
        <v>42789</v>
      </c>
    </row>
    <row r="4030" spans="1:20" ht="42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41766</v>
      </c>
      <c r="T4030" s="10">
        <f t="shared" si="377"/>
        <v>41796</v>
      </c>
    </row>
    <row r="4031" spans="1:20" ht="42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</v>
      </c>
      <c r="T4031" s="10">
        <f t="shared" si="377"/>
        <v>42352</v>
      </c>
    </row>
    <row r="4032" spans="1:20" ht="42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42375</v>
      </c>
      <c r="T4032" s="10">
        <f t="shared" si="377"/>
        <v>42404</v>
      </c>
    </row>
    <row r="4033" spans="1:20" ht="42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41942</v>
      </c>
      <c r="T4033" s="10">
        <f t="shared" si="377"/>
        <v>41992</v>
      </c>
    </row>
    <row r="4034" spans="1:20" ht="42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42294</v>
      </c>
      <c r="T4034" s="10">
        <f t="shared" si="377"/>
        <v>42354</v>
      </c>
    </row>
    <row r="4035" spans="1:20" ht="42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 s="6">
        <f t="shared" ref="P4035:P4098" si="379">ROUND(AVERAGE(E4035/L4035),2)</f>
        <v>65.34</v>
      </c>
      <c r="Q4035" t="str">
        <f t="shared" ref="Q4035:Q4098" si="380" xml:space="preserve"> LEFT(N4035,FIND("/",N4035)-1)</f>
        <v>theater</v>
      </c>
      <c r="R4035" t="str">
        <f t="shared" ref="R4035:R4098" si="381" xml:space="preserve"> RIGHT(N4035,LEN(N4035)-FIND("/",N4035))</f>
        <v>plays</v>
      </c>
      <c r="S4035" s="10">
        <f t="shared" ref="S4035:S4098" si="382">ROUND((((J4035/60)/60)/24)+DATE(1970,1,1),0)</f>
        <v>42614</v>
      </c>
      <c r="T4035" s="10">
        <f t="shared" ref="T4035:T4098" si="383">ROUND((((I4035/60)/60)/24)+DATE(1970,1,1),0)</f>
        <v>42645</v>
      </c>
    </row>
    <row r="4036" spans="1:20" ht="42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42068</v>
      </c>
      <c r="T4036" s="10">
        <f t="shared" si="383"/>
        <v>42098</v>
      </c>
    </row>
    <row r="4037" spans="1:20" ht="28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41904</v>
      </c>
      <c r="T4037" s="10">
        <f t="shared" si="383"/>
        <v>41934</v>
      </c>
    </row>
    <row r="4038" spans="1:20" ht="42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41805</v>
      </c>
      <c r="T4038" s="10">
        <f t="shared" si="383"/>
        <v>41822</v>
      </c>
    </row>
    <row r="4039" spans="1:20" ht="42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</v>
      </c>
      <c r="T4039" s="10">
        <f t="shared" si="383"/>
        <v>42515</v>
      </c>
    </row>
    <row r="4040" spans="1:20" ht="42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41870</v>
      </c>
      <c r="T4040" s="10">
        <f t="shared" si="383"/>
        <v>41930</v>
      </c>
    </row>
    <row r="4041" spans="1:20" ht="42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42306</v>
      </c>
      <c r="T4041" s="10">
        <f t="shared" si="383"/>
        <v>42339</v>
      </c>
    </row>
    <row r="4042" spans="1:20" ht="42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</v>
      </c>
      <c r="T4042" s="10">
        <f t="shared" si="383"/>
        <v>42203</v>
      </c>
    </row>
    <row r="4043" spans="1:20" ht="28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</v>
      </c>
      <c r="T4043" s="10">
        <f t="shared" si="383"/>
        <v>42619</v>
      </c>
    </row>
    <row r="4044" spans="1:20" ht="42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</v>
      </c>
      <c r="T4044" s="10">
        <f t="shared" si="383"/>
        <v>42025</v>
      </c>
    </row>
    <row r="4045" spans="1:20" ht="42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41949</v>
      </c>
      <c r="T4045" s="10">
        <f t="shared" si="383"/>
        <v>41964</v>
      </c>
    </row>
    <row r="4046" spans="1:20" ht="42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</v>
      </c>
      <c r="T4046" s="10">
        <f t="shared" si="383"/>
        <v>42104</v>
      </c>
    </row>
    <row r="4047" spans="1:20" ht="42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</v>
      </c>
      <c r="T4047" s="10">
        <f t="shared" si="383"/>
        <v>41872</v>
      </c>
    </row>
    <row r="4048" spans="1:20" ht="42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41905</v>
      </c>
      <c r="T4048" s="10">
        <f t="shared" si="383"/>
        <v>41935</v>
      </c>
    </row>
    <row r="4049" spans="1:20" ht="42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</v>
      </c>
      <c r="T4049" s="10">
        <f t="shared" si="383"/>
        <v>42015</v>
      </c>
    </row>
    <row r="4050" spans="1:20" ht="42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42437</v>
      </c>
      <c r="T4050" s="10">
        <f t="shared" si="383"/>
        <v>42471</v>
      </c>
    </row>
    <row r="4051" spans="1:20" ht="42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42170</v>
      </c>
      <c r="T4051" s="10">
        <f t="shared" si="383"/>
        <v>42200</v>
      </c>
    </row>
    <row r="4052" spans="1:20" ht="42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41906</v>
      </c>
      <c r="T4052" s="10">
        <f t="shared" si="383"/>
        <v>41936</v>
      </c>
    </row>
    <row r="4053" spans="1:20" ht="42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41762</v>
      </c>
      <c r="T4053" s="10">
        <f t="shared" si="383"/>
        <v>41768</v>
      </c>
    </row>
    <row r="4054" spans="1:20" ht="57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41866</v>
      </c>
      <c r="T4054" s="10">
        <f t="shared" si="383"/>
        <v>41926</v>
      </c>
    </row>
    <row r="4055" spans="1:20" ht="42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41929</v>
      </c>
      <c r="T4055" s="10">
        <f t="shared" si="383"/>
        <v>41959</v>
      </c>
    </row>
    <row r="4056" spans="1:20" ht="42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42614</v>
      </c>
      <c r="T4056" s="10">
        <f t="shared" si="383"/>
        <v>42644</v>
      </c>
    </row>
    <row r="4057" spans="1:20" ht="42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41780</v>
      </c>
      <c r="T4057" s="10">
        <f t="shared" si="383"/>
        <v>41810</v>
      </c>
    </row>
    <row r="4058" spans="1:20" ht="42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42535</v>
      </c>
      <c r="T4058" s="10">
        <f t="shared" si="383"/>
        <v>42555</v>
      </c>
    </row>
    <row r="4059" spans="1:20" ht="42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42311</v>
      </c>
      <c r="T4059" s="10">
        <f t="shared" si="383"/>
        <v>42334</v>
      </c>
    </row>
    <row r="4060" spans="1:20" ht="42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</v>
      </c>
      <c r="T4060" s="10">
        <f t="shared" si="383"/>
        <v>42461</v>
      </c>
    </row>
    <row r="4061" spans="1:20" ht="42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41867</v>
      </c>
      <c r="T4061" s="10">
        <f t="shared" si="383"/>
        <v>41898</v>
      </c>
    </row>
    <row r="4062" spans="1:20" ht="42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41780</v>
      </c>
      <c r="T4062" s="10">
        <f t="shared" si="383"/>
        <v>41814</v>
      </c>
    </row>
    <row r="4063" spans="1:20" ht="28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</v>
      </c>
      <c r="T4063" s="10">
        <f t="shared" si="383"/>
        <v>42481</v>
      </c>
    </row>
    <row r="4064" spans="1:20" ht="42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42524</v>
      </c>
      <c r="T4064" s="10">
        <f t="shared" si="383"/>
        <v>42554</v>
      </c>
    </row>
    <row r="4065" spans="1:20" ht="42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41788</v>
      </c>
      <c r="T4065" s="10">
        <f t="shared" si="383"/>
        <v>41818</v>
      </c>
    </row>
    <row r="4066" spans="1:20" ht="42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42094</v>
      </c>
      <c r="T4066" s="10">
        <f t="shared" si="383"/>
        <v>42124</v>
      </c>
    </row>
    <row r="4067" spans="1:20" ht="28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41834</v>
      </c>
      <c r="T4067" s="10">
        <f t="shared" si="383"/>
        <v>41864</v>
      </c>
    </row>
    <row r="4068" spans="1:20" ht="57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</v>
      </c>
      <c r="T4068" s="10">
        <f t="shared" si="383"/>
        <v>42509</v>
      </c>
    </row>
    <row r="4069" spans="1:20" ht="42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</v>
      </c>
      <c r="T4069" s="10">
        <f t="shared" si="383"/>
        <v>42275</v>
      </c>
    </row>
    <row r="4070" spans="1:20" ht="28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42719</v>
      </c>
      <c r="T4070" s="10">
        <f t="shared" si="383"/>
        <v>42749</v>
      </c>
    </row>
    <row r="4071" spans="1:20" ht="42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42023</v>
      </c>
      <c r="T4071" s="10">
        <f t="shared" si="383"/>
        <v>42064</v>
      </c>
    </row>
    <row r="4072" spans="1:20" ht="28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42032</v>
      </c>
      <c r="T4072" s="10">
        <f t="shared" si="383"/>
        <v>42064</v>
      </c>
    </row>
    <row r="4073" spans="1:20" ht="57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42701</v>
      </c>
      <c r="T4073" s="10">
        <f t="shared" si="383"/>
        <v>42731</v>
      </c>
    </row>
    <row r="4074" spans="1:20" ht="57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41813</v>
      </c>
      <c r="T4074" s="10">
        <f t="shared" si="383"/>
        <v>41873</v>
      </c>
    </row>
    <row r="4075" spans="1:20" ht="42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</v>
      </c>
      <c r="T4075" s="10">
        <f t="shared" si="383"/>
        <v>42133</v>
      </c>
    </row>
    <row r="4076" spans="1:20" ht="42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42284</v>
      </c>
      <c r="T4076" s="10">
        <f t="shared" si="383"/>
        <v>42314</v>
      </c>
    </row>
    <row r="4077" spans="1:20" ht="42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</v>
      </c>
      <c r="T4077" s="10">
        <f t="shared" si="383"/>
        <v>41821</v>
      </c>
    </row>
    <row r="4078" spans="1:20" ht="42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41906</v>
      </c>
      <c r="T4078" s="10">
        <f t="shared" si="383"/>
        <v>41934</v>
      </c>
    </row>
    <row r="4079" spans="1:20" ht="42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42696</v>
      </c>
      <c r="T4079" s="10">
        <f t="shared" si="383"/>
        <v>42726</v>
      </c>
    </row>
    <row r="4080" spans="1:20" ht="42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42733</v>
      </c>
      <c r="T4080" s="10">
        <f t="shared" si="383"/>
        <v>42763</v>
      </c>
    </row>
    <row r="4081" spans="1:20" ht="42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42511</v>
      </c>
      <c r="T4081" s="10">
        <f t="shared" si="383"/>
        <v>42541</v>
      </c>
    </row>
    <row r="4082" spans="1:20" ht="42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42512</v>
      </c>
      <c r="T4082" s="10">
        <f t="shared" si="383"/>
        <v>42536</v>
      </c>
    </row>
    <row r="4083" spans="1:20" ht="42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42042</v>
      </c>
      <c r="T4083" s="10">
        <f t="shared" si="383"/>
        <v>42072</v>
      </c>
    </row>
    <row r="4084" spans="1:20" ht="42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</v>
      </c>
      <c r="T4084" s="10">
        <f t="shared" si="383"/>
        <v>42323</v>
      </c>
    </row>
    <row r="4085" spans="1:20" ht="42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42354</v>
      </c>
      <c r="T4085" s="10">
        <f t="shared" si="383"/>
        <v>42384</v>
      </c>
    </row>
    <row r="4086" spans="1:20" ht="57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</v>
      </c>
      <c r="T4086" s="10">
        <f t="shared" si="383"/>
        <v>42652</v>
      </c>
    </row>
    <row r="4087" spans="1:20" ht="42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42059</v>
      </c>
      <c r="T4087" s="10">
        <f t="shared" si="383"/>
        <v>42087</v>
      </c>
    </row>
    <row r="4088" spans="1:20" ht="42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42305</v>
      </c>
      <c r="T4088" s="10">
        <f t="shared" si="383"/>
        <v>42329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42539</v>
      </c>
      <c r="T4089" s="10">
        <f t="shared" si="383"/>
        <v>42569</v>
      </c>
    </row>
    <row r="4090" spans="1:20" ht="42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41991</v>
      </c>
      <c r="T4090" s="10">
        <f t="shared" si="383"/>
        <v>42020</v>
      </c>
    </row>
    <row r="4091" spans="1:20" ht="42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42123</v>
      </c>
      <c r="T4091" s="10">
        <f t="shared" si="383"/>
        <v>42156</v>
      </c>
    </row>
    <row r="4092" spans="1:20" ht="42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42210</v>
      </c>
      <c r="T4092" s="10">
        <f t="shared" si="383"/>
        <v>42224</v>
      </c>
    </row>
    <row r="4093" spans="1:20" ht="42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41991</v>
      </c>
      <c r="T4093" s="10">
        <f t="shared" si="383"/>
        <v>42021</v>
      </c>
    </row>
    <row r="4094" spans="1:20" ht="42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</v>
      </c>
      <c r="T4094" s="10">
        <f t="shared" si="383"/>
        <v>42099</v>
      </c>
    </row>
    <row r="4095" spans="1:20" ht="42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42179</v>
      </c>
      <c r="T4095" s="10">
        <f t="shared" si="383"/>
        <v>42239</v>
      </c>
    </row>
    <row r="4096" spans="1:20" ht="42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</v>
      </c>
      <c r="T4096" s="10">
        <f t="shared" si="383"/>
        <v>41934</v>
      </c>
    </row>
    <row r="4097" spans="1:20" ht="28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</v>
      </c>
      <c r="T4097" s="10">
        <f t="shared" si="383"/>
        <v>42723</v>
      </c>
    </row>
    <row r="4098" spans="1:20" ht="42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42751</v>
      </c>
      <c r="T4098" s="10">
        <f t="shared" si="383"/>
        <v>42794</v>
      </c>
    </row>
    <row r="4099" spans="1:20" ht="42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s="6" t="e">
        <f t="shared" ref="P4099:P4115" si="385">ROUND(AVERAGE(E4099/L4099),2)</f>
        <v>#DIV/0!</v>
      </c>
      <c r="Q4099" t="str">
        <f t="shared" ref="Q4099:Q4115" si="386" xml:space="preserve"> LEFT(N4099,FIND("/",N4099)-1)</f>
        <v>theater</v>
      </c>
      <c r="R4099" t="str">
        <f t="shared" ref="R4099:R4115" si="387" xml:space="preserve"> RIGHT(N4099,LEN(N4099)-FIND("/",N4099))</f>
        <v>plays</v>
      </c>
      <c r="S4099" s="10">
        <f t="shared" ref="S4099:S4115" si="388">ROUND((((J4099/60)/60)/24)+DATE(1970,1,1),0)</f>
        <v>42345</v>
      </c>
      <c r="T4099" s="10">
        <f t="shared" ref="T4099:T4115" si="389">ROUND((((I4099/60)/60)/24)+DATE(1970,1,1),0)</f>
        <v>42401</v>
      </c>
    </row>
    <row r="4100" spans="1:20" ht="42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42496</v>
      </c>
      <c r="T4100" s="10">
        <f t="shared" si="389"/>
        <v>42526</v>
      </c>
    </row>
    <row r="4101" spans="1:20" ht="42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42571</v>
      </c>
      <c r="T4101" s="10">
        <f t="shared" si="389"/>
        <v>42616</v>
      </c>
    </row>
    <row r="4102" spans="1:20" ht="28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</v>
      </c>
      <c r="T4102" s="10">
        <f t="shared" si="389"/>
        <v>41937</v>
      </c>
    </row>
    <row r="4103" spans="1:20" ht="42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42731</v>
      </c>
      <c r="T4103" s="10">
        <f t="shared" si="389"/>
        <v>42761</v>
      </c>
    </row>
    <row r="4104" spans="1:20" ht="42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42476</v>
      </c>
      <c r="T4104" s="10">
        <f t="shared" si="389"/>
        <v>42506</v>
      </c>
    </row>
    <row r="4105" spans="1:20" ht="42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42189</v>
      </c>
      <c r="T4105" s="10">
        <f t="shared" si="389"/>
        <v>42243</v>
      </c>
    </row>
    <row r="4106" spans="1:20" ht="42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</v>
      </c>
      <c r="T4106" s="10">
        <f t="shared" si="389"/>
        <v>42670</v>
      </c>
    </row>
    <row r="4107" spans="1:20" ht="42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</v>
      </c>
      <c r="T4107" s="10">
        <f t="shared" si="389"/>
        <v>42730</v>
      </c>
    </row>
    <row r="4108" spans="1:20" ht="42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</v>
      </c>
      <c r="T4108" s="10">
        <f t="shared" si="389"/>
        <v>42096</v>
      </c>
    </row>
    <row r="4109" spans="1:20" ht="42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41884</v>
      </c>
      <c r="T4109" s="10">
        <f t="shared" si="389"/>
        <v>41907</v>
      </c>
    </row>
    <row r="4110" spans="1:20" ht="42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</v>
      </c>
      <c r="T4110" s="10">
        <f t="shared" si="389"/>
        <v>42797</v>
      </c>
    </row>
    <row r="4111" spans="1:20" ht="42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42308</v>
      </c>
      <c r="T4111" s="10">
        <f t="shared" si="389"/>
        <v>42338</v>
      </c>
    </row>
    <row r="4112" spans="1:20" ht="42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42513</v>
      </c>
      <c r="T4112" s="10">
        <f t="shared" si="389"/>
        <v>42573</v>
      </c>
    </row>
    <row r="4113" spans="1:20" ht="42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</v>
      </c>
      <c r="T4113" s="10">
        <f t="shared" si="389"/>
        <v>42059</v>
      </c>
    </row>
    <row r="4114" spans="1:20" ht="42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42401</v>
      </c>
      <c r="T4114" s="10">
        <f t="shared" si="389"/>
        <v>42428</v>
      </c>
    </row>
    <row r="4115" spans="1:20" ht="42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42359</v>
      </c>
      <c r="T4115" s="10">
        <f t="shared" si="389"/>
        <v>42377</v>
      </c>
    </row>
  </sheetData>
  <conditionalFormatting sqref="F1:F1048576">
    <cfRule type="cellIs" dxfId="4" priority="2" operator="equal">
      <formula>"live"</formula>
    </cfRule>
    <cfRule type="cellIs" dxfId="3" priority="3" operator="equal">
      <formula>"currently 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156C-B5F1-428A-B473-7FB0BAF4803E}">
  <dimension ref="A1:F14"/>
  <sheetViews>
    <sheetView workbookViewId="0">
      <selection activeCell="G29" sqref="G29"/>
    </sheetView>
  </sheetViews>
  <sheetFormatPr defaultRowHeight="14.2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>
      <c r="A1" s="7" t="s">
        <v>8223</v>
      </c>
      <c r="B1" t="s">
        <v>8321</v>
      </c>
    </row>
    <row r="3" spans="1:6">
      <c r="A3" s="7" t="s">
        <v>8322</v>
      </c>
      <c r="B3" s="7" t="s">
        <v>8323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8" t="s">
        <v>8317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8318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8320</v>
      </c>
      <c r="B8" s="9">
        <v>24</v>
      </c>
      <c r="C8" s="9"/>
      <c r="D8" s="9"/>
      <c r="E8" s="9"/>
      <c r="F8" s="9">
        <v>24</v>
      </c>
    </row>
    <row r="9" spans="1:6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8314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299BE-38D6-466B-B918-F1DBDC2CC4EF}">
  <dimension ref="A1:F46"/>
  <sheetViews>
    <sheetView topLeftCell="A22" workbookViewId="0"/>
  </sheetViews>
  <sheetFormatPr defaultRowHeight="14.25"/>
  <cols>
    <col min="1" max="1" width="19.19921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82" width="19.19921875" bestFit="1" customWidth="1"/>
    <col min="83" max="83" width="23.796875" bestFit="1" customWidth="1"/>
    <col min="84" max="84" width="16.9296875" bestFit="1" customWidth="1"/>
  </cols>
  <sheetData>
    <row r="1" spans="1:6">
      <c r="A1" s="7" t="s">
        <v>8223</v>
      </c>
      <c r="B1" t="s">
        <v>8321</v>
      </c>
    </row>
    <row r="3" spans="1:6">
      <c r="A3" s="7" t="s">
        <v>8365</v>
      </c>
      <c r="B3" s="7" t="s">
        <v>8323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8" t="s">
        <v>8324</v>
      </c>
      <c r="B5" s="9"/>
      <c r="C5" s="9">
        <v>100</v>
      </c>
      <c r="D5" s="9"/>
      <c r="E5" s="9"/>
      <c r="F5" s="9">
        <v>100</v>
      </c>
    </row>
    <row r="6" spans="1:6">
      <c r="A6" s="8" t="s">
        <v>8325</v>
      </c>
      <c r="B6" s="9">
        <v>20</v>
      </c>
      <c r="C6" s="9"/>
      <c r="D6" s="9"/>
      <c r="E6" s="9"/>
      <c r="F6" s="9">
        <v>20</v>
      </c>
    </row>
    <row r="7" spans="1:6">
      <c r="A7" s="8" t="s">
        <v>8326</v>
      </c>
      <c r="B7" s="9">
        <v>24</v>
      </c>
      <c r="C7" s="9"/>
      <c r="D7" s="9"/>
      <c r="E7" s="9"/>
      <c r="F7" s="9">
        <v>24</v>
      </c>
    </row>
    <row r="8" spans="1:6">
      <c r="A8" s="8" t="s">
        <v>8327</v>
      </c>
      <c r="B8" s="9"/>
      <c r="C8" s="9">
        <v>40</v>
      </c>
      <c r="D8" s="9"/>
      <c r="E8" s="9"/>
      <c r="F8" s="9">
        <v>40</v>
      </c>
    </row>
    <row r="9" spans="1:6">
      <c r="A9" s="8" t="s">
        <v>8328</v>
      </c>
      <c r="B9" s="9"/>
      <c r="C9" s="9"/>
      <c r="D9" s="9"/>
      <c r="E9" s="9">
        <v>40</v>
      </c>
      <c r="F9" s="9">
        <v>40</v>
      </c>
    </row>
    <row r="10" spans="1:6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>
      <c r="A46" s="8" t="s">
        <v>8311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C4CA5-1E3F-4498-9509-2DCA7828BCA0}">
  <dimension ref="A1:E18"/>
  <sheetViews>
    <sheetView workbookViewId="0">
      <selection activeCell="G29" sqref="G29"/>
    </sheetView>
  </sheetViews>
  <sheetFormatPr defaultRowHeight="14.2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>
      <c r="A1" s="7" t="s">
        <v>8308</v>
      </c>
      <c r="B1" t="s">
        <v>8321</v>
      </c>
    </row>
    <row r="2" spans="1:5">
      <c r="A2" s="7" t="s">
        <v>8380</v>
      </c>
      <c r="B2" t="s">
        <v>8321</v>
      </c>
    </row>
    <row r="4" spans="1:5">
      <c r="A4" s="7" t="s">
        <v>8322</v>
      </c>
      <c r="B4" s="7" t="s">
        <v>8323</v>
      </c>
    </row>
    <row r="5" spans="1: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>
      <c r="A6" s="12" t="s">
        <v>8374</v>
      </c>
      <c r="B6" s="9">
        <v>33</v>
      </c>
      <c r="C6" s="9">
        <v>145</v>
      </c>
      <c r="D6" s="9">
        <v>176</v>
      </c>
      <c r="E6" s="9">
        <v>354</v>
      </c>
    </row>
    <row r="7" spans="1:5">
      <c r="A7" s="12" t="s">
        <v>8375</v>
      </c>
      <c r="B7" s="9">
        <v>27</v>
      </c>
      <c r="C7" s="9">
        <v>107</v>
      </c>
      <c r="D7" s="9">
        <v>208</v>
      </c>
      <c r="E7" s="9">
        <v>342</v>
      </c>
    </row>
    <row r="8" spans="1:5">
      <c r="A8" s="12" t="s">
        <v>8376</v>
      </c>
      <c r="B8" s="9">
        <v>29</v>
      </c>
      <c r="C8" s="9">
        <v>106</v>
      </c>
      <c r="D8" s="9">
        <v>177</v>
      </c>
      <c r="E8" s="9">
        <v>312</v>
      </c>
    </row>
    <row r="9" spans="1:5">
      <c r="A9" s="12" t="s">
        <v>8377</v>
      </c>
      <c r="B9" s="9">
        <v>27</v>
      </c>
      <c r="C9" s="9">
        <v>104</v>
      </c>
      <c r="D9" s="9">
        <v>191</v>
      </c>
      <c r="E9" s="9">
        <v>322</v>
      </c>
    </row>
    <row r="10" spans="1:5">
      <c r="A10" s="12" t="s">
        <v>8368</v>
      </c>
      <c r="B10" s="9">
        <v>26</v>
      </c>
      <c r="C10" s="9">
        <v>129</v>
      </c>
      <c r="D10" s="9">
        <v>236</v>
      </c>
      <c r="E10" s="9">
        <v>391</v>
      </c>
    </row>
    <row r="11" spans="1:5">
      <c r="A11" s="12" t="s">
        <v>8378</v>
      </c>
      <c r="B11" s="9">
        <v>25</v>
      </c>
      <c r="C11" s="9">
        <v>143</v>
      </c>
      <c r="D11" s="9">
        <v>209</v>
      </c>
      <c r="E11" s="9">
        <v>377</v>
      </c>
    </row>
    <row r="12" spans="1:5">
      <c r="A12" s="12" t="s">
        <v>8369</v>
      </c>
      <c r="B12" s="9">
        <v>44</v>
      </c>
      <c r="C12" s="9">
        <v>150</v>
      </c>
      <c r="D12" s="9">
        <v>196</v>
      </c>
      <c r="E12" s="9">
        <v>390</v>
      </c>
    </row>
    <row r="13" spans="1:5">
      <c r="A13" s="12" t="s">
        <v>8370</v>
      </c>
      <c r="B13" s="9">
        <v>33</v>
      </c>
      <c r="C13" s="9">
        <v>136</v>
      </c>
      <c r="D13" s="9">
        <v>167</v>
      </c>
      <c r="E13" s="9">
        <v>336</v>
      </c>
    </row>
    <row r="14" spans="1:5">
      <c r="A14" s="12" t="s">
        <v>8371</v>
      </c>
      <c r="B14" s="9">
        <v>25</v>
      </c>
      <c r="C14" s="9">
        <v>126</v>
      </c>
      <c r="D14" s="9">
        <v>144</v>
      </c>
      <c r="E14" s="9">
        <v>295</v>
      </c>
    </row>
    <row r="15" spans="1:5">
      <c r="A15" s="12" t="s">
        <v>8372</v>
      </c>
      <c r="B15" s="9">
        <v>20</v>
      </c>
      <c r="C15" s="9">
        <v>152</v>
      </c>
      <c r="D15" s="9">
        <v>185</v>
      </c>
      <c r="E15" s="9">
        <v>357</v>
      </c>
    </row>
    <row r="16" spans="1:5">
      <c r="A16" s="12" t="s">
        <v>8373</v>
      </c>
      <c r="B16" s="9">
        <v>37</v>
      </c>
      <c r="C16" s="9">
        <v>110</v>
      </c>
      <c r="D16" s="9">
        <v>182</v>
      </c>
      <c r="E16" s="9">
        <v>329</v>
      </c>
    </row>
    <row r="17" spans="1:5">
      <c r="A17" s="12" t="s">
        <v>8379</v>
      </c>
      <c r="B17" s="9">
        <v>23</v>
      </c>
      <c r="C17" s="9">
        <v>122</v>
      </c>
      <c r="D17" s="9">
        <v>114</v>
      </c>
      <c r="E17" s="9">
        <v>259</v>
      </c>
    </row>
    <row r="18" spans="1:5">
      <c r="A18" s="12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040F6-FA11-464D-9895-45214D75C80B}">
  <dimension ref="A1:H14"/>
  <sheetViews>
    <sheetView tabSelected="1" workbookViewId="0">
      <selection activeCell="H17" sqref="H17"/>
    </sheetView>
  </sheetViews>
  <sheetFormatPr defaultRowHeight="14.25"/>
  <cols>
    <col min="1" max="1" width="21.1328125" style="13" customWidth="1"/>
    <col min="2" max="2" width="24.1328125" customWidth="1"/>
    <col min="3" max="3" width="20.3984375" customWidth="1"/>
    <col min="4" max="4" width="16.796875" customWidth="1"/>
    <col min="5" max="5" width="17.86328125" customWidth="1"/>
    <col min="6" max="6" width="21.265625" customWidth="1"/>
    <col min="7" max="7" width="21.73046875" customWidth="1"/>
    <col min="8" max="8" width="21.3984375" customWidth="1"/>
  </cols>
  <sheetData>
    <row r="1" spans="1:8">
      <c r="A1" s="1" t="s">
        <v>8381</v>
      </c>
      <c r="B1" s="14" t="s">
        <v>8393</v>
      </c>
      <c r="C1" s="14" t="s">
        <v>8394</v>
      </c>
      <c r="D1" s="14" t="s">
        <v>8395</v>
      </c>
      <c r="E1" s="14" t="s">
        <v>8396</v>
      </c>
      <c r="F1" s="14" t="s">
        <v>8397</v>
      </c>
      <c r="G1" s="14" t="s">
        <v>8398</v>
      </c>
      <c r="H1" s="14" t="s">
        <v>8399</v>
      </c>
    </row>
    <row r="2" spans="1:8">
      <c r="A2" s="13" t="s">
        <v>8382</v>
      </c>
      <c r="B2">
        <f>COUNTIFS( Sheet1!F2:F4115, "=successful", Sheet1!D2:D4115, "&lt;1000")</f>
        <v>322</v>
      </c>
      <c r="C2">
        <f>COUNTIFS( Sheet1!F2:F4115, "=failed", Sheet1!D2:D4115, "&lt;1000")</f>
        <v>113</v>
      </c>
      <c r="D2">
        <f>COUNTIFS( Sheet1!F2:F4115, "=canceled", Sheet1!D2:D4115, "&lt;1000")</f>
        <v>18</v>
      </c>
      <c r="E2">
        <f>B2+C2+D2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>
      <c r="A3" s="13" t="s">
        <v>8383</v>
      </c>
      <c r="B3">
        <f>COUNTIFS( Sheet1!F2:F4115, "=successful", Sheet1!D2:D4115, "&gt;=1000",  Sheet1!D2:D4115, "&lt;=4999" )</f>
        <v>932</v>
      </c>
      <c r="C3">
        <f>COUNTIFS( Sheet1!F2:F4115, "=failed", Sheet1!D2:D4115, "&gt;=1000",  Sheet1!D2:D4115, "&lt;=4999" )</f>
        <v>420</v>
      </c>
      <c r="D3">
        <f>COUNTIFS( Sheet1!F2:F4115, "=canceled", Sheet1!D2:D4115, "&gt;=1000",  Sheet1!D2:D4115, "&lt;=4999" )</f>
        <v>60</v>
      </c>
      <c r="E3">
        <f t="shared" ref="E3:E13" si="0">B3+C3+D3</f>
        <v>1412</v>
      </c>
      <c r="F3" s="15">
        <f t="shared" ref="F3:F14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>
      <c r="A4" s="13" t="s">
        <v>8384</v>
      </c>
      <c r="B4">
        <f>COUNTIFS( Sheet1!F2:F4115, "=successful", Sheet1!D2:D4115, "&gt;=5000",  Sheet1!D2:D4115, "&lt;=9999" )</f>
        <v>381</v>
      </c>
      <c r="C4">
        <f>COUNTIFS( Sheet1!F2:F4115, "=failed", Sheet1!D2:D4115, "&gt;=5000",  Sheet1!D2:D4115, "&lt;=9999" )</f>
        <v>283</v>
      </c>
      <c r="D4">
        <f>COUNTIFS( Sheet1!F2:F4115, "=canceled", Sheet1!D2:D4115, "&gt;=5000",  Sheet1!D2:D4115, "&lt;=9999" 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s="13" t="s">
        <v>8385</v>
      </c>
      <c r="B5">
        <f>COUNTIFS( Sheet1!F2:F4115, "=successful", Sheet1!D2:D4115, "&gt;=10000",  Sheet1!D2:D4115, "&lt;=14999" )</f>
        <v>168</v>
      </c>
      <c r="C5">
        <f>COUNTIFS( Sheet1!F2:F4115, "=failed", Sheet1!D2:D4115, "&gt;=10000",  Sheet1!D2:D4115, "&lt;=14999" )</f>
        <v>144</v>
      </c>
      <c r="D5">
        <f>COUNTIFS( Sheet1!F2:F4115, "=canceled", Sheet1!D2:D4115, "&gt;=10000",  Sheet1!D2:D4115, "&lt;=14999" 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s="13" t="s">
        <v>8386</v>
      </c>
      <c r="B6">
        <f>COUNTIFS( Sheet1!F2:F4115, "=successful", Sheet1!D2:D4115, "&gt;=15000",  Sheet1!D2:D4115, "&lt;=19999" )</f>
        <v>94</v>
      </c>
      <c r="C6">
        <f>COUNTIFS( Sheet1!F2:F4115, "=failed", Sheet1!D2:D4115, "&gt;=15000",  Sheet1!D2:D4115, "&lt;=19999" )</f>
        <v>90</v>
      </c>
      <c r="D6">
        <f>COUNTIFS( Sheet1!F2:F4115, "=canceled", Sheet1!D2:D4115, "&gt;=15000",  Sheet1!D2:D4115, "&lt;=19999" 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s="13" t="s">
        <v>8387</v>
      </c>
      <c r="B7">
        <f>COUNTIFS( Sheet1!F2:F4115, "=successful", Sheet1!D2:D4115, "&gt;=20000",  Sheet1!D2:D4115, "&lt;=24999" )</f>
        <v>62</v>
      </c>
      <c r="C7">
        <f>COUNTIFS( Sheet1!F2:F4115, "=failed", Sheet1!D2:D4115, "&gt;=20000",  Sheet1!D2:D4115, "&lt;=24999" )</f>
        <v>72</v>
      </c>
      <c r="D7">
        <f>COUNTIFS( Sheet1!F2:F4115, "=canceled", Sheet1!D2:D4115, "&gt;=20000",  Sheet1!D2:D4115, "&lt;=24999" 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s="13" t="s">
        <v>8388</v>
      </c>
      <c r="B8">
        <f>COUNTIFS( Sheet1!F2:F4115, "=successful", Sheet1!D2:D4115, "&gt;=25000",  Sheet1!D2:D4115, "&lt;=29999" )</f>
        <v>55</v>
      </c>
      <c r="C8">
        <f>COUNTIFS( Sheet1!F2:F4115, "=failed", Sheet1!D2:D4115, "&gt;=25000",  Sheet1!D2:D4115, "&lt;=29999" )</f>
        <v>64</v>
      </c>
      <c r="D8">
        <f>COUNTIFS( Sheet1!F2:F4115, "=canceled", Sheet1!D2:D4115, "&gt;=25000",  Sheet1!D2:D4115, "&lt;=29999" 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s="13" t="s">
        <v>8389</v>
      </c>
      <c r="B9">
        <f>COUNTIFS( Sheet1!F2:F4115, "=successful", Sheet1!D2:D4115, "&gt;=30000",  Sheet1!D2:D4115, "&lt;=34999" )</f>
        <v>32</v>
      </c>
      <c r="C9">
        <f>COUNTIFS( Sheet1!F2:F4115, "=failed", Sheet1!D2:D4115, "&gt;=30000",  Sheet1!D2:D4115, "&lt;=34999" )</f>
        <v>37</v>
      </c>
      <c r="D9">
        <f>COUNTIFS( Sheet1!F2:F4115, "=canceled", Sheet1!D2:D4115, "&gt;=30000",  Sheet1!D2:D4115, "&lt;=34999" 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s="13" t="s">
        <v>8390</v>
      </c>
      <c r="B10">
        <f>COUNTIFS( Sheet1!F2:F4115, "=successful", Sheet1!D2:D4115, "&gt;=35000",  Sheet1!D2:D4115, "&lt;=39999" )</f>
        <v>26</v>
      </c>
      <c r="C10">
        <f>COUNTIFS( Sheet1!F2:F4115, "=failed", Sheet1!D2:D4115, "&gt;=35000",  Sheet1!D2:D4115, "&lt;=39999" )</f>
        <v>22</v>
      </c>
      <c r="D10">
        <f>COUNTIFS( Sheet1!F2:F4115, "=canceled", Sheet1!D2:D4115, "&gt;=35000",  Sheet1!D2:D4115, "&lt;=39999" 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s="13" t="s">
        <v>8391</v>
      </c>
      <c r="B11">
        <f>COUNTIFS( Sheet1!F2:F4115, "=successful", Sheet1!D2:D4115, "&gt;=40000",  Sheet1!D2:D4115, "&lt;=44999" )</f>
        <v>21</v>
      </c>
      <c r="C11">
        <f>COUNTIFS( Sheet1!F2:F4115, "=failed", Sheet1!D2:D4115, "&gt;=40000",  Sheet1!D2:D4115, "&lt;=44999" )</f>
        <v>16</v>
      </c>
      <c r="D11">
        <f>COUNTIFS( Sheet1!F2:F4115, "=canceled", Sheet1!D2:D4115, "&gt;=40000",  Sheet1!D2:D4115, "&lt;=44999" 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s="13" t="s">
        <v>8392</v>
      </c>
      <c r="B12">
        <f>COUNTIFS( Sheet1!F2:F4115, "=successful", Sheet1!D2:D4115, "&gt;=45000",  Sheet1!D2:D4115, "&lt;=49999" )</f>
        <v>6</v>
      </c>
      <c r="C12">
        <f>COUNTIFS( Sheet1!F2:F4115, "=failed", Sheet1!D2:D4115, "&gt;=45000",  Sheet1!D2:D4115, "&lt;=49999" )</f>
        <v>11</v>
      </c>
      <c r="D12">
        <f>COUNTIFS( Sheet1!F2:F4115, "=canceled", Sheet1!D2:D4115, "&gt;=45000",  Sheet1!D2:D4115, "&lt;=49999" 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s="13" t="s">
        <v>8400</v>
      </c>
      <c r="B13">
        <f>COUNTIFS( Sheet1!F2:F4115, "=successful", Sheet1!D2:D4115, "&gt;=50000")</f>
        <v>86</v>
      </c>
      <c r="C13">
        <f>COUNTIFS( Sheet1!F2:F4115, "=failed", Sheet1!D2:D4115, "&gt;=50000")</f>
        <v>258</v>
      </c>
      <c r="D13">
        <f>COUNTIFS( Sheet1!F2:F4115, "=canceled", Sheet1!D2:D4115,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>
      <c r="B14">
        <f>SUM(B2:B13)</f>
        <v>2185</v>
      </c>
      <c r="E14">
        <f>SUM(E2:E13)</f>
        <v>4064</v>
      </c>
      <c r="F14" s="15">
        <f t="shared" si="1"/>
        <v>0.53764763779527558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Saad Andalib</cp:lastModifiedBy>
  <dcterms:created xsi:type="dcterms:W3CDTF">2017-04-20T15:17:24Z</dcterms:created>
  <dcterms:modified xsi:type="dcterms:W3CDTF">2021-06-14T04:22:19Z</dcterms:modified>
</cp:coreProperties>
</file>