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DC\"/>
    </mc:Choice>
  </mc:AlternateContent>
  <xr:revisionPtr revIDLastSave="0" documentId="13_ncr:1_{B8E5CD2C-2D09-4728-AFBC-1EEAFBA53D74}" xr6:coauthVersionLast="47" xr6:coauthVersionMax="47" xr10:uidLastSave="{00000000-0000-0000-0000-000000000000}"/>
  <bookViews>
    <workbookView xWindow="-108" yWindow="-108" windowWidth="23256" windowHeight="12456" xr2:uid="{503553E9-7622-4018-97EE-9CDAC1DC184B}"/>
  </bookViews>
  <sheets>
    <sheet name="Inventory Comparis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2" l="1"/>
  <c r="Q19" i="2"/>
  <c r="P19" i="2"/>
  <c r="O19" i="2"/>
  <c r="N19" i="2"/>
  <c r="M19" i="2"/>
  <c r="R18" i="2"/>
  <c r="Q18" i="2"/>
  <c r="P18" i="2"/>
  <c r="O18" i="2"/>
  <c r="N18" i="2"/>
  <c r="M18" i="2"/>
  <c r="S17" i="2"/>
  <c r="S16" i="2"/>
  <c r="R15" i="2"/>
  <c r="Q15" i="2"/>
  <c r="P15" i="2"/>
  <c r="O15" i="2"/>
  <c r="N15" i="2"/>
  <c r="M15" i="2"/>
  <c r="S14" i="2"/>
  <c r="S13" i="2"/>
  <c r="R8" i="2"/>
  <c r="Q8" i="2"/>
  <c r="P8" i="2"/>
  <c r="O8" i="2"/>
  <c r="N8" i="2"/>
  <c r="M8" i="2"/>
  <c r="M7" i="2"/>
  <c r="N7" i="2"/>
  <c r="O7" i="2"/>
  <c r="P7" i="2"/>
  <c r="Q7" i="2"/>
  <c r="R7" i="2"/>
  <c r="S6" i="2"/>
  <c r="S5" i="2"/>
  <c r="R4" i="2"/>
  <c r="Q4" i="2"/>
  <c r="P4" i="2"/>
  <c r="O4" i="2"/>
  <c r="N4" i="2"/>
  <c r="M4" i="2"/>
  <c r="S3" i="2"/>
  <c r="S2" i="2"/>
  <c r="B18" i="2"/>
  <c r="H13" i="2"/>
  <c r="C15" i="2"/>
  <c r="D15" i="2"/>
  <c r="E15" i="2"/>
  <c r="F15" i="2"/>
  <c r="G15" i="2"/>
  <c r="G19" i="2"/>
  <c r="F19" i="2"/>
  <c r="E19" i="2"/>
  <c r="D19" i="2"/>
  <c r="C19" i="2"/>
  <c r="B19" i="2"/>
  <c r="G18" i="2"/>
  <c r="F18" i="2"/>
  <c r="E18" i="2"/>
  <c r="D18" i="2"/>
  <c r="C18" i="2"/>
  <c r="H17" i="2"/>
  <c r="H16" i="2"/>
  <c r="B15" i="2"/>
  <c r="H14" i="2"/>
  <c r="H3" i="2"/>
  <c r="H5" i="2"/>
  <c r="H6" i="2"/>
  <c r="H2" i="2"/>
  <c r="G8" i="2"/>
  <c r="F8" i="2"/>
  <c r="E8" i="2"/>
  <c r="D8" i="2"/>
  <c r="C8" i="2"/>
  <c r="B8" i="2"/>
  <c r="G7" i="2"/>
  <c r="F7" i="2"/>
  <c r="E7" i="2"/>
  <c r="D7" i="2"/>
  <c r="C7" i="2"/>
  <c r="B7" i="2"/>
  <c r="B4" i="2"/>
  <c r="C4" i="2"/>
  <c r="D4" i="2"/>
  <c r="E4" i="2"/>
  <c r="F4" i="2"/>
  <c r="G4" i="2"/>
  <c r="H4" i="2" l="1"/>
  <c r="S15" i="2"/>
  <c r="S4" i="2"/>
  <c r="H15" i="2"/>
</calcChain>
</file>

<file path=xl/sharedStrings.xml><?xml version="1.0" encoding="utf-8"?>
<sst xmlns="http://schemas.openxmlformats.org/spreadsheetml/2006/main" count="36" uniqueCount="15">
  <si>
    <t>Gross Profit</t>
  </si>
  <si>
    <t>Inventory Turnover</t>
  </si>
  <si>
    <t>Revenue on Hand</t>
  </si>
  <si>
    <t>Revenue</t>
  </si>
  <si>
    <t>Cost Of Goods Sold</t>
  </si>
  <si>
    <t>Cash On Hand</t>
  </si>
  <si>
    <t>Inventory</t>
  </si>
  <si>
    <t xml:space="preserve">TSMC (Quarterly in USD) </t>
  </si>
  <si>
    <t>WDC (Quarterly in USD)</t>
  </si>
  <si>
    <t>Micron (Quarterly in USD)</t>
  </si>
  <si>
    <t>Intel (Quarterly in USD)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</si>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</sst>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2" borderId="1" xfId="1" applyFont="1" applyFill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3849-911F-4AD5-9762-C8153B58751F}">
  <dimension ref="A1:V21"/>
  <sheetViews>
    <sheetView tabSelected="1" zoomScale="51" zoomScaleNormal="50" workbookViewId="0">
      <selection activeCell="N24" sqref="N24"/>
    </sheetView>
  </sheetViews>
  <sheetFormatPr defaultRowHeight="14.4" x14ac:dyDescent="0.3"/>
  <cols>
    <col min="1" max="1" width="27" customWidth="1"/>
    <col min="2" max="2" width="23.33203125" bestFit="1" customWidth="1"/>
    <col min="3" max="3" width="29.109375" bestFit="1" customWidth="1"/>
    <col min="4" max="4" width="30.77734375" bestFit="1" customWidth="1"/>
    <col min="5" max="5" width="21.88671875" bestFit="1" customWidth="1"/>
    <col min="6" max="6" width="23.33203125" bestFit="1" customWidth="1"/>
    <col min="7" max="7" width="29.109375" bestFit="1" customWidth="1"/>
    <col min="8" max="8" width="22.33203125" bestFit="1" customWidth="1"/>
    <col min="12" max="12" width="27.88671875" bestFit="1" customWidth="1"/>
    <col min="13" max="13" width="23.5546875" bestFit="1" customWidth="1"/>
    <col min="14" max="14" width="29.33203125" bestFit="1" customWidth="1"/>
    <col min="15" max="15" width="31.21875" bestFit="1" customWidth="1"/>
    <col min="16" max="16" width="22.33203125" bestFit="1" customWidth="1"/>
    <col min="17" max="17" width="23.77734375" bestFit="1" customWidth="1"/>
    <col min="18" max="18" width="29.5546875" bestFit="1" customWidth="1"/>
    <col min="19" max="19" width="21.88671875" bestFit="1" customWidth="1"/>
    <col min="20" max="21" width="11.33203125" bestFit="1" customWidth="1"/>
  </cols>
  <sheetData>
    <row r="1" spans="1:22" ht="18.600000000000001" thickBot="1" x14ac:dyDescent="0.4">
      <c r="A1" s="3" t="s">
        <v>8</v>
      </c>
      <c r="B1" s="2">
        <v>45747</v>
      </c>
      <c r="C1" s="2">
        <v>45657</v>
      </c>
      <c r="D1" s="2">
        <v>45565</v>
      </c>
      <c r="E1" s="2">
        <v>45473</v>
      </c>
      <c r="F1" s="2">
        <v>45382</v>
      </c>
      <c r="G1" s="2">
        <v>45291</v>
      </c>
      <c r="L1" s="3" t="s">
        <v>9</v>
      </c>
      <c r="M1" s="2">
        <v>45716</v>
      </c>
      <c r="N1" s="2">
        <v>45626</v>
      </c>
      <c r="O1" s="2">
        <v>45535</v>
      </c>
      <c r="P1" s="2">
        <v>45443</v>
      </c>
      <c r="Q1" s="2">
        <v>45351</v>
      </c>
      <c r="R1" s="2">
        <v>45260</v>
      </c>
      <c r="S1" s="7"/>
    </row>
    <row r="2" spans="1:22" ht="18.600000000000001" thickTop="1" x14ac:dyDescent="0.35">
      <c r="A2" s="1" t="s">
        <v>3</v>
      </c>
      <c r="B2" s="5">
        <v>2294</v>
      </c>
      <c r="C2" s="5">
        <v>4285</v>
      </c>
      <c r="D2" s="5">
        <v>4095</v>
      </c>
      <c r="E2" s="5">
        <v>5469</v>
      </c>
      <c r="F2" s="5">
        <v>1752</v>
      </c>
      <c r="G2" s="5">
        <v>3032</v>
      </c>
      <c r="H2" s="8">
        <f>G2+F2+E2+D2+C2+B2</f>
        <v>20927</v>
      </c>
      <c r="L2" s="1" t="s">
        <v>3</v>
      </c>
      <c r="M2" s="5">
        <v>8053</v>
      </c>
      <c r="N2" s="5">
        <v>8709</v>
      </c>
      <c r="O2" s="5">
        <v>7750</v>
      </c>
      <c r="P2" s="5">
        <v>6811</v>
      </c>
      <c r="Q2" s="5">
        <v>5824</v>
      </c>
      <c r="R2" s="5">
        <v>4726</v>
      </c>
      <c r="S2" s="8">
        <f>R2+Q2+P2+O2+N2+M2</f>
        <v>41873</v>
      </c>
    </row>
    <row r="3" spans="1:22" ht="18" x14ac:dyDescent="0.35">
      <c r="A3" s="1" t="s">
        <v>4</v>
      </c>
      <c r="B3" s="5">
        <v>1382</v>
      </c>
      <c r="C3" s="5">
        <v>2769</v>
      </c>
      <c r="D3" s="5">
        <v>2544</v>
      </c>
      <c r="E3" s="5">
        <v>3634</v>
      </c>
      <c r="F3" s="5">
        <v>1233</v>
      </c>
      <c r="G3" s="5">
        <v>2540</v>
      </c>
      <c r="H3" s="8">
        <f t="shared" ref="H3:H6" si="0">G3+F3+E3+D3+C3+B3</f>
        <v>14102</v>
      </c>
      <c r="L3" s="1" t="s">
        <v>4</v>
      </c>
      <c r="M3" s="5">
        <v>5090</v>
      </c>
      <c r="N3" s="5">
        <v>5361</v>
      </c>
      <c r="O3" s="5">
        <v>5013</v>
      </c>
      <c r="P3" s="5">
        <v>4979</v>
      </c>
      <c r="Q3" s="5">
        <v>4745</v>
      </c>
      <c r="R3" s="5">
        <v>4761</v>
      </c>
      <c r="S3" s="8">
        <f t="shared" ref="S3:S6" si="1">R3+Q3+P3+O3+N3+M3</f>
        <v>29949</v>
      </c>
    </row>
    <row r="4" spans="1:22" ht="18" x14ac:dyDescent="0.35">
      <c r="A4" s="1" t="s">
        <v>0</v>
      </c>
      <c r="B4" s="5">
        <f t="shared" ref="B4:G4" si="2">B2-B3</f>
        <v>912</v>
      </c>
      <c r="C4" s="5">
        <f t="shared" si="2"/>
        <v>1516</v>
      </c>
      <c r="D4" s="5">
        <f t="shared" si="2"/>
        <v>1551</v>
      </c>
      <c r="E4" s="5">
        <f t="shared" si="2"/>
        <v>1835</v>
      </c>
      <c r="F4" s="5">
        <f t="shared" si="2"/>
        <v>519</v>
      </c>
      <c r="G4" s="5">
        <f t="shared" si="2"/>
        <v>492</v>
      </c>
      <c r="H4" s="8">
        <f t="shared" si="0"/>
        <v>6825</v>
      </c>
      <c r="L4" s="1" t="s">
        <v>0</v>
      </c>
      <c r="M4" s="5">
        <f t="shared" ref="M4" si="3">M2-M3</f>
        <v>2963</v>
      </c>
      <c r="N4" s="5">
        <f t="shared" ref="N4" si="4">N2-N3</f>
        <v>3348</v>
      </c>
      <c r="O4" s="5">
        <f t="shared" ref="O4" si="5">O2-O3</f>
        <v>2737</v>
      </c>
      <c r="P4" s="5">
        <f t="shared" ref="P4" si="6">P2-P3</f>
        <v>1832</v>
      </c>
      <c r="Q4" s="5">
        <f t="shared" ref="Q4" si="7">Q2-Q3</f>
        <v>1079</v>
      </c>
      <c r="R4" s="5">
        <f t="shared" ref="R4" si="8">R2-R3</f>
        <v>-35</v>
      </c>
      <c r="S4" s="8">
        <f t="shared" si="1"/>
        <v>11924</v>
      </c>
    </row>
    <row r="5" spans="1:22" ht="18" x14ac:dyDescent="0.35">
      <c r="A5" s="1" t="s">
        <v>6</v>
      </c>
      <c r="B5" s="5">
        <v>1311</v>
      </c>
      <c r="C5" s="5">
        <v>3420</v>
      </c>
      <c r="D5" s="5">
        <v>3384</v>
      </c>
      <c r="E5" s="5">
        <v>1387</v>
      </c>
      <c r="F5" s="5">
        <v>3215</v>
      </c>
      <c r="G5" s="5">
        <v>3216</v>
      </c>
      <c r="H5" s="8">
        <f t="shared" si="0"/>
        <v>15933</v>
      </c>
      <c r="L5" s="1" t="s">
        <v>6</v>
      </c>
      <c r="M5" s="5">
        <v>9007</v>
      </c>
      <c r="N5" s="5">
        <v>8705</v>
      </c>
      <c r="O5" s="5">
        <v>8875</v>
      </c>
      <c r="P5" s="5">
        <v>8512</v>
      </c>
      <c r="Q5" s="5">
        <v>8443</v>
      </c>
      <c r="R5" s="5">
        <v>8276</v>
      </c>
      <c r="S5" s="8">
        <f t="shared" si="1"/>
        <v>51818</v>
      </c>
    </row>
    <row r="6" spans="1:22" ht="18" x14ac:dyDescent="0.35">
      <c r="A6" s="1" t="s">
        <v>5</v>
      </c>
      <c r="B6" s="5">
        <v>3477</v>
      </c>
      <c r="C6" s="5">
        <v>2291</v>
      </c>
      <c r="D6" s="5">
        <v>1705</v>
      </c>
      <c r="E6" s="5">
        <v>1551</v>
      </c>
      <c r="F6" s="5">
        <v>1894</v>
      </c>
      <c r="G6" s="5">
        <v>2481</v>
      </c>
      <c r="H6" s="8">
        <f t="shared" si="0"/>
        <v>13399</v>
      </c>
      <c r="L6" s="1" t="s">
        <v>5</v>
      </c>
      <c r="M6" s="5">
        <v>8215</v>
      </c>
      <c r="N6" s="5">
        <v>7588</v>
      </c>
      <c r="O6" s="5">
        <v>8106</v>
      </c>
      <c r="P6" s="5">
        <v>8379</v>
      </c>
      <c r="Q6" s="5">
        <v>9006</v>
      </c>
      <c r="R6" s="5">
        <v>9048</v>
      </c>
      <c r="S6" s="8">
        <f t="shared" si="1"/>
        <v>50342</v>
      </c>
    </row>
    <row r="7" spans="1:22" ht="18" x14ac:dyDescent="0.35">
      <c r="A7" s="1" t="s">
        <v>1</v>
      </c>
      <c r="B7" s="6">
        <f>IFERROR(B3 / AVERAGE(B5, C5), "")</f>
        <v>0.58423166349608957</v>
      </c>
      <c r="C7" s="6">
        <f>IFERROR(C3 / AVERAGE(C5, D5), "")</f>
        <v>0.81393298059964725</v>
      </c>
      <c r="D7" s="6">
        <f>IFERROR(D3 / AVERAGE(D5, E5), "")</f>
        <v>1.0664430936910501</v>
      </c>
      <c r="E7" s="6">
        <f>IFERROR(E3 / AVERAGE(E5, F5), "")</f>
        <v>1.5793133420252063</v>
      </c>
      <c r="F7" s="6">
        <f>IFERROR(F3 / AVERAGE(F5, G5), "")</f>
        <v>0.38345513916964702</v>
      </c>
      <c r="G7" s="6">
        <f>IFERROR(G3 / AVERAGE(G5, F5), "")</f>
        <v>0.78992380656196548</v>
      </c>
      <c r="L7" s="1" t="s">
        <v>1</v>
      </c>
      <c r="M7" s="6">
        <f>IFERROR(M3 / AVERAGE(M5, N5), "")</f>
        <v>0.5747515808491418</v>
      </c>
      <c r="N7" s="6">
        <f>IFERROR(N3 / AVERAGE(N5, O5), "")</f>
        <v>0.60989761092150174</v>
      </c>
      <c r="O7" s="6">
        <f>IFERROR(O3 / AVERAGE(O5, P5), "")</f>
        <v>0.57663771783516415</v>
      </c>
      <c r="P7" s="6">
        <f>IFERROR(P3 / AVERAGE(P5, Q5), "")</f>
        <v>0.58731937481568863</v>
      </c>
      <c r="Q7" s="6">
        <f>IFERROR(Q3 / AVERAGE(Q5, R5), "")</f>
        <v>0.56761768048328254</v>
      </c>
      <c r="R7" s="5">
        <f>IFERROR(R3 / AVERAGE(R5, Q5), "")</f>
        <v>0.56953167055445897</v>
      </c>
      <c r="S7" s="8"/>
    </row>
    <row r="8" spans="1:22" ht="18" hidden="1" x14ac:dyDescent="0.35">
      <c r="A8" s="1" t="s">
        <v>2</v>
      </c>
      <c r="B8" s="6">
        <f t="shared" ref="B8:G8" si="9">IFERROR(B5 / B2, "")</f>
        <v>0.57149084568439412</v>
      </c>
      <c r="C8" s="6">
        <f t="shared" si="9"/>
        <v>0.79813302217036175</v>
      </c>
      <c r="D8" s="6">
        <f t="shared" si="9"/>
        <v>0.82637362637362632</v>
      </c>
      <c r="E8" s="6">
        <f t="shared" si="9"/>
        <v>0.25361126348509783</v>
      </c>
      <c r="F8" s="6">
        <f t="shared" si="9"/>
        <v>1.8350456621004567</v>
      </c>
      <c r="G8" s="6">
        <f t="shared" si="9"/>
        <v>1.0606860158311346</v>
      </c>
      <c r="L8" s="1" t="s">
        <v>2</v>
      </c>
      <c r="M8" s="6">
        <f t="shared" ref="M8:R8" si="10">IFERROR(M5 / M2, "")</f>
        <v>1.1184651682602758</v>
      </c>
      <c r="N8" s="6">
        <f t="shared" si="10"/>
        <v>0.99954070501779768</v>
      </c>
      <c r="O8" s="6">
        <f t="shared" si="10"/>
        <v>1.1451612903225807</v>
      </c>
      <c r="P8" s="6">
        <f t="shared" si="10"/>
        <v>1.2497430626927031</v>
      </c>
      <c r="Q8" s="6">
        <f t="shared" si="10"/>
        <v>1.4496909340659341</v>
      </c>
      <c r="R8" s="6">
        <f t="shared" si="10"/>
        <v>1.7511637748624629</v>
      </c>
      <c r="S8" s="7"/>
    </row>
    <row r="12" spans="1:22" ht="18.600000000000001" thickBot="1" x14ac:dyDescent="0.4">
      <c r="A12" s="3" t="s">
        <v>7</v>
      </c>
      <c r="B12" s="2">
        <v>45747</v>
      </c>
      <c r="C12" s="2">
        <v>45657</v>
      </c>
      <c r="D12" s="2">
        <v>45565</v>
      </c>
      <c r="E12" s="2">
        <v>45473</v>
      </c>
      <c r="F12" s="2">
        <v>45382</v>
      </c>
      <c r="G12" s="2">
        <v>45291</v>
      </c>
      <c r="H12" s="7"/>
      <c r="L12" s="3" t="s">
        <v>10</v>
      </c>
      <c r="M12" s="2">
        <v>45716</v>
      </c>
      <c r="N12" s="2">
        <v>45626</v>
      </c>
      <c r="O12" s="2">
        <v>45535</v>
      </c>
      <c r="P12" s="2">
        <v>45443</v>
      </c>
      <c r="Q12" s="2">
        <v>45351</v>
      </c>
      <c r="R12" s="2">
        <v>45260</v>
      </c>
      <c r="S12" s="7"/>
    </row>
    <row r="13" spans="1:22" ht="18.600000000000001" thickTop="1" x14ac:dyDescent="0.35">
      <c r="A13" s="1" t="s">
        <v>3</v>
      </c>
      <c r="B13" s="4">
        <v>25513.31</v>
      </c>
      <c r="C13" s="4">
        <v>25059.99</v>
      </c>
      <c r="D13" s="4">
        <v>23550.46</v>
      </c>
      <c r="E13" s="4">
        <v>20811.46</v>
      </c>
      <c r="F13" s="4">
        <v>18846.09</v>
      </c>
      <c r="G13" s="4">
        <v>20912.59</v>
      </c>
      <c r="H13" s="7">
        <f>G13+F13+E13+D13+C13+B13</f>
        <v>134693.90000000002</v>
      </c>
      <c r="L13" s="1" t="s">
        <v>3</v>
      </c>
      <c r="M13" s="5">
        <v>12667</v>
      </c>
      <c r="N13" s="5">
        <v>14260</v>
      </c>
      <c r="O13" s="5">
        <v>13284</v>
      </c>
      <c r="P13" s="5">
        <v>12833</v>
      </c>
      <c r="Q13" s="5">
        <v>12724</v>
      </c>
      <c r="R13" s="5">
        <v>15406</v>
      </c>
      <c r="S13" s="8">
        <f>R13+Q13+P13+O13+N13+M13</f>
        <v>81174</v>
      </c>
    </row>
    <row r="14" spans="1:22" ht="18" x14ac:dyDescent="0.35">
      <c r="A14" s="1" t="s">
        <v>4</v>
      </c>
      <c r="B14" s="4">
        <v>10514.1</v>
      </c>
      <c r="C14" s="4">
        <v>10208.92</v>
      </c>
      <c r="D14" s="4">
        <v>9930.741</v>
      </c>
      <c r="E14" s="4">
        <v>9745.4179999999997</v>
      </c>
      <c r="F14" s="4">
        <v>8844.8179999999993</v>
      </c>
      <c r="G14" s="4">
        <v>9817.6740000000009</v>
      </c>
      <c r="H14" s="7">
        <f t="shared" ref="H14:H17" si="11">G14+F14+E14+D14+C14+B14</f>
        <v>59061.670999999995</v>
      </c>
      <c r="L14" s="1" t="s">
        <v>4</v>
      </c>
      <c r="M14" s="5">
        <v>7995</v>
      </c>
      <c r="N14" s="5">
        <v>8676</v>
      </c>
      <c r="O14" s="5">
        <v>11287</v>
      </c>
      <c r="P14" s="5">
        <v>8286</v>
      </c>
      <c r="Q14" s="5">
        <v>7507</v>
      </c>
      <c r="R14" s="5">
        <v>8359</v>
      </c>
      <c r="S14" s="8">
        <f t="shared" ref="S14:S17" si="12">R14+Q14+P14+O14+N14+M14</f>
        <v>52110</v>
      </c>
    </row>
    <row r="15" spans="1:22" ht="18" x14ac:dyDescent="0.35">
      <c r="A15" s="1" t="s">
        <v>0</v>
      </c>
      <c r="B15" s="4">
        <f t="shared" ref="B15" si="13">B13-B14</f>
        <v>14999.210000000001</v>
      </c>
      <c r="C15" s="4">
        <f t="shared" ref="C15" si="14">C13-C14</f>
        <v>14851.070000000002</v>
      </c>
      <c r="D15" s="4">
        <f t="shared" ref="D15" si="15">D13-D14</f>
        <v>13619.718999999999</v>
      </c>
      <c r="E15" s="4">
        <f t="shared" ref="E15" si="16">E13-E14</f>
        <v>11066.041999999999</v>
      </c>
      <c r="F15" s="4">
        <f t="shared" ref="F15" si="17">F13-F14</f>
        <v>10001.272000000001</v>
      </c>
      <c r="G15" s="4">
        <f t="shared" ref="G15" si="18">G13-G14</f>
        <v>11094.915999999999</v>
      </c>
      <c r="H15" s="7">
        <f t="shared" si="11"/>
        <v>75632.229000000007</v>
      </c>
      <c r="L15" s="1" t="s">
        <v>0</v>
      </c>
      <c r="M15" s="5">
        <f t="shared" ref="M15" si="19">M13-M14</f>
        <v>4672</v>
      </c>
      <c r="N15" s="5">
        <f t="shared" ref="N15" si="20">N13-N14</f>
        <v>5584</v>
      </c>
      <c r="O15" s="5">
        <f t="shared" ref="O15" si="21">O13-O14</f>
        <v>1997</v>
      </c>
      <c r="P15" s="5">
        <f t="shared" ref="P15" si="22">P13-P14</f>
        <v>4547</v>
      </c>
      <c r="Q15" s="5">
        <f t="shared" ref="Q15" si="23">Q13-Q14</f>
        <v>5217</v>
      </c>
      <c r="R15" s="5">
        <f t="shared" ref="R15" si="24">R13-R14</f>
        <v>7047</v>
      </c>
      <c r="S15" s="8">
        <f t="shared" si="12"/>
        <v>29064</v>
      </c>
      <c r="V15" s="5"/>
    </row>
    <row r="16" spans="1:22" ht="18" x14ac:dyDescent="0.35">
      <c r="A16" s="1" t="s">
        <v>6</v>
      </c>
      <c r="B16" s="4">
        <v>8918.9830000000002</v>
      </c>
      <c r="C16" s="4">
        <v>8779.2000000000007</v>
      </c>
      <c r="D16" s="4">
        <v>9079.4009999999998</v>
      </c>
      <c r="E16" s="4">
        <v>8419.9590000000007</v>
      </c>
      <c r="F16" s="4">
        <v>8494.5220000000008</v>
      </c>
      <c r="G16" s="4">
        <v>8282.0460000000003</v>
      </c>
      <c r="H16" s="7">
        <f t="shared" si="11"/>
        <v>51974.110999999997</v>
      </c>
      <c r="L16" s="1" t="s">
        <v>6</v>
      </c>
      <c r="M16" s="5">
        <v>12281</v>
      </c>
      <c r="N16" s="5">
        <v>12198</v>
      </c>
      <c r="O16" s="5">
        <v>12062</v>
      </c>
      <c r="P16" s="5">
        <v>11244</v>
      </c>
      <c r="Q16" s="5">
        <v>11494</v>
      </c>
      <c r="R16" s="5">
        <v>11127</v>
      </c>
      <c r="S16" s="8">
        <f t="shared" si="12"/>
        <v>70406</v>
      </c>
    </row>
    <row r="17" spans="1:19" ht="18" x14ac:dyDescent="0.35">
      <c r="A17" s="1" t="s">
        <v>5</v>
      </c>
      <c r="B17" s="4">
        <v>83983.73</v>
      </c>
      <c r="C17" s="4">
        <v>75790.100000000006</v>
      </c>
      <c r="D17" s="4">
        <v>68289.95</v>
      </c>
      <c r="E17" s="4">
        <v>64403.64</v>
      </c>
      <c r="F17" s="4">
        <v>62181.23</v>
      </c>
      <c r="G17" s="4">
        <v>49873.02</v>
      </c>
      <c r="H17" s="7">
        <f t="shared" si="11"/>
        <v>404521.67000000004</v>
      </c>
      <c r="L17" s="1" t="s">
        <v>5</v>
      </c>
      <c r="M17" s="5">
        <v>21048</v>
      </c>
      <c r="N17" s="5">
        <v>22062</v>
      </c>
      <c r="O17" s="5">
        <v>24086</v>
      </c>
      <c r="P17" s="5">
        <v>29273</v>
      </c>
      <c r="Q17" s="5">
        <v>21311</v>
      </c>
      <c r="R17" s="5">
        <v>25034</v>
      </c>
      <c r="S17" s="8">
        <f t="shared" si="12"/>
        <v>142814</v>
      </c>
    </row>
    <row r="18" spans="1:19" ht="18" x14ac:dyDescent="0.35">
      <c r="A18" s="1" t="s">
        <v>1</v>
      </c>
      <c r="B18" s="6">
        <f>IFERROR(B14 / AVERAGE(B16, C16), "")</f>
        <v>1.1881558688821332</v>
      </c>
      <c r="C18" s="6">
        <f>IFERROR(C14 / AVERAGE(C16, D16), "")</f>
        <v>1.1433056822312115</v>
      </c>
      <c r="D18" s="6">
        <f>IFERROR(D14 / AVERAGE(D16, E16), "")</f>
        <v>1.1349833365334503</v>
      </c>
      <c r="E18" s="6">
        <f>IFERROR(E14 / AVERAGE(E16, F16), "")</f>
        <v>1.1523165268860451</v>
      </c>
      <c r="F18" s="6">
        <f>IFERROR(F14 / AVERAGE(F16, G16), "")</f>
        <v>1.0544251959041921</v>
      </c>
      <c r="G18" s="6">
        <f>IFERROR(G14 / AVERAGE(G16, F16), "")</f>
        <v>1.1704031480097719</v>
      </c>
      <c r="H18" s="7"/>
      <c r="L18" s="1" t="s">
        <v>1</v>
      </c>
      <c r="M18" s="6">
        <f>IFERROR(M14 / AVERAGE(M16, N16), "")</f>
        <v>0.65321295804567181</v>
      </c>
      <c r="N18" s="6">
        <f>IFERROR(N14 / AVERAGE(N16, O16), "")</f>
        <v>0.71525144270403962</v>
      </c>
      <c r="O18" s="6">
        <f>IFERROR(O14 / AVERAGE(O16, P16), "")</f>
        <v>0.9685917789410452</v>
      </c>
      <c r="P18" s="6">
        <f>IFERROR(P14 / AVERAGE(P16, Q16), "")</f>
        <v>0.72882399507432494</v>
      </c>
      <c r="Q18" s="6">
        <f>IFERROR(Q14 / AVERAGE(Q16, R16), "")</f>
        <v>0.6637195526280889</v>
      </c>
      <c r="R18" s="6">
        <f>IFERROR(R14 / AVERAGE(R16, Q16), "")</f>
        <v>0.73904778745413557</v>
      </c>
      <c r="S18" s="7"/>
    </row>
    <row r="19" spans="1:19" ht="18" hidden="1" x14ac:dyDescent="0.35">
      <c r="A19" s="1" t="s">
        <v>2</v>
      </c>
      <c r="B19" s="6">
        <f t="shared" ref="B19:G19" si="25">IFERROR(B16 / B13, "")</f>
        <v>0.34958157134452567</v>
      </c>
      <c r="C19" s="6">
        <f t="shared" si="25"/>
        <v>0.35032735448018937</v>
      </c>
      <c r="D19" s="6">
        <f t="shared" si="25"/>
        <v>0.38552966693644203</v>
      </c>
      <c r="E19" s="6">
        <f t="shared" si="25"/>
        <v>0.40458281158553994</v>
      </c>
      <c r="F19" s="6">
        <f t="shared" si="25"/>
        <v>0.45073126574265543</v>
      </c>
      <c r="G19" s="6">
        <f t="shared" si="25"/>
        <v>0.39603157715041515</v>
      </c>
      <c r="H19" s="7"/>
      <c r="L19" s="1" t="s">
        <v>2</v>
      </c>
      <c r="M19" s="6">
        <f t="shared" ref="M19:R19" si="26">IFERROR(M16 / M13, "")</f>
        <v>0.96952711770742872</v>
      </c>
      <c r="N19" s="6">
        <f t="shared" si="26"/>
        <v>0.85539971949509119</v>
      </c>
      <c r="O19" s="6">
        <f t="shared" si="26"/>
        <v>0.90800963565191206</v>
      </c>
      <c r="P19" s="6">
        <f t="shared" si="26"/>
        <v>0.87617860204161147</v>
      </c>
      <c r="Q19" s="6">
        <f t="shared" si="26"/>
        <v>0.90333228544482869</v>
      </c>
      <c r="R19" s="6">
        <f t="shared" si="26"/>
        <v>0.72225107101129427</v>
      </c>
      <c r="S19" s="7"/>
    </row>
    <row r="20" spans="1:19" ht="18" x14ac:dyDescent="0.35">
      <c r="H20" s="7"/>
    </row>
    <row r="21" spans="1:19" ht="18" x14ac:dyDescent="0.35">
      <c r="H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Saagar.N. Kashyap</dc:creator>
  <cp:lastModifiedBy>Saagar.N. Kashyap</cp:lastModifiedBy>
  <dcterms:created xsi:type="dcterms:W3CDTF">2025-08-01T16:01:41Z</dcterms:created>
  <dcterms:modified xsi:type="dcterms:W3CDTF">2025-08-16T04:03:13Z</dcterms:modified>
</cp:coreProperties>
</file>