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6882A9B-A33B-44A3-B908-DDDE5878214D}" xr6:coauthVersionLast="47" xr6:coauthVersionMax="47" xr10:uidLastSave="{00000000-0000-0000-0000-000000000000}"/>
  <bookViews>
    <workbookView xWindow="-120" yWindow="-120" windowWidth="20730" windowHeight="11040" firstSheet="4" activeTab="10" xr2:uid="{00000000-000D-0000-FFFF-FFFF00000000}"/>
  </bookViews>
  <sheets>
    <sheet name="Combo chart" sheetId="3" r:id="rId1"/>
    <sheet name="Waterfall chart" sheetId="4" r:id="rId2"/>
    <sheet name="Pie chart" sheetId="6" r:id="rId3"/>
    <sheet name="Map chart" sheetId="7" r:id="rId4"/>
    <sheet name="Top 5" sheetId="8" r:id="rId5"/>
    <sheet name="KPI" sheetId="9" r:id="rId6"/>
    <sheet name="KPI YOY" sheetId="10" r:id="rId7"/>
    <sheet name="Sheet13" sheetId="15" r:id="rId8"/>
    <sheet name="Data" sheetId="1" r:id="rId9"/>
    <sheet name="Chart1" sheetId="16" r:id="rId10"/>
    <sheet name="DASHBOARD" sheetId="13" r:id="rId11"/>
    <sheet name="layout" sheetId="2" r:id="rId12"/>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_xlchart.v5.7" hidden="1">'Map chart'!$E$3</definedName>
    <definedName name="_xlchart.v5.8" hidden="1">'Map chart'!$E$4:$E$52</definedName>
    <definedName name="_xlchart.v5.9" hidden="1">'Map chart'!$F$3</definedName>
    <definedName name="Slicer_Region">#N/A</definedName>
    <definedName name="Slicer_Segment">#N/A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E5" i="7" l="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9"/>
  <c r="I8" i="10"/>
  <c r="J8" i="10"/>
  <c r="N17" i="9"/>
  <c r="B17" i="9"/>
  <c r="F17" i="7"/>
  <c r="F33" i="7"/>
  <c r="F49" i="7"/>
  <c r="F14" i="7"/>
  <c r="F30" i="7"/>
  <c r="F46" i="7"/>
  <c r="F24" i="7"/>
  <c r="F40" i="7"/>
  <c r="F7" i="7"/>
  <c r="F23" i="7"/>
  <c r="F39" i="7"/>
  <c r="F12" i="7"/>
  <c r="E5" i="4"/>
  <c r="F29" i="7"/>
  <c r="K8" i="10"/>
  <c r="K17" i="9"/>
  <c r="F5" i="7"/>
  <c r="F21" i="7"/>
  <c r="F37" i="7"/>
  <c r="F16" i="7"/>
  <c r="F18" i="7"/>
  <c r="F34" i="7"/>
  <c r="F50" i="7"/>
  <c r="F28" i="7"/>
  <c r="F44" i="7"/>
  <c r="F11" i="7"/>
  <c r="F27" i="7"/>
  <c r="F43" i="7"/>
  <c r="F4" i="7"/>
  <c r="E6" i="4"/>
  <c r="H8" i="10"/>
  <c r="F45" i="7"/>
  <c r="F42" i="7"/>
  <c r="F36" i="7"/>
  <c r="F19" i="7"/>
  <c r="F51" i="7"/>
  <c r="L8" i="10"/>
  <c r="F9" i="7"/>
  <c r="F25" i="7"/>
  <c r="F41" i="7"/>
  <c r="F6" i="7"/>
  <c r="F22" i="7"/>
  <c r="F38" i="7"/>
  <c r="F8" i="7"/>
  <c r="F32" i="7"/>
  <c r="F48" i="7"/>
  <c r="F15" i="7"/>
  <c r="F31" i="7"/>
  <c r="F47" i="7"/>
  <c r="E4" i="4"/>
  <c r="E17" i="9"/>
  <c r="F13" i="7"/>
  <c r="F10" i="7"/>
  <c r="F26" i="7"/>
  <c r="F20" i="7"/>
  <c r="F52" i="7"/>
  <c r="F35" i="7"/>
  <c r="E7" i="4"/>
</calcChain>
</file>

<file path=xl/sharedStrings.xml><?xml version="1.0" encoding="utf-8"?>
<sst xmlns="http://schemas.openxmlformats.org/spreadsheetml/2006/main" count="130096" uniqueCount="10960">
  <si>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</si>
  <si>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</si>
  <si>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</si>
  <si>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</si>
  <si>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</si>
  <si>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</si>
  <si>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</si>
  <si>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</si>
  <si>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</si>
  <si>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</si>
  <si>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</si>
  <si>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</si>
  <si>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</si>
  <si>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</si>
  <si>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</si>
  <si>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</si>
  <si>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</si>
  <si>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</si>
  <si>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</si>
  <si>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</si>
  <si>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</si>
  <si>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</si>
  <si>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</si>
  <si>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</si>
  <si>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</si>
  <si>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</si>
  <si>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</si>
  <si>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</si>
  <si>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</si>
  <si>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</si>
  <si>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</si>
  <si>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</si>
  <si>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</si>
  <si>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</si>
  <si>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</si>
  <si>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</si>
  <si>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</si>
  <si>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</si>
  <si>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</si>
  <si>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</si>
  <si>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</si>
  <si>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</si>
  <si>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</si>
  <si>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</si>
  <si>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</si>
  <si>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</si>
  <si>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</si>
  <si>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</si>
  <si>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</si>
  <si>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</si>
  <si>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</si>
  <si>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</si>
  <si>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</si>
  <si>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</si>
  <si>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</si>
  <si>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</si>
  <si>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</si>
  <si>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</si>
  <si>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</si>
  <si>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</si>
  <si>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</si>
  <si>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</si>
  <si>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</si>
  <si>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</si>
  <si>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</si>
  <si>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</si>
  <si>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</si>
  <si>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</si>
  <si>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</si>
  <si>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</si>
  <si>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</si>
  <si>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</si>
  <si>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</si>
  <si>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</si>
  <si>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</si>
  <si>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</si>
  <si>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</si>
  <si>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</si>
  <si>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</si>
  <si>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</si>
  <si>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</si>
  <si>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</si>
  <si>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</si>
  <si>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</si>
  <si>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</si>
  <si>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</si>
  <si>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</si>
  <si>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</si>
  <si>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</si>
  <si>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</si>
  <si>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</si>
  <si>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</si>
  <si>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</si>
  <si>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</si>
  <si>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</si>
  <si>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</si>
  <si>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</si>
  <si>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</si>
  <si>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</si>
  <si>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</si>
  <si>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</si>
  <si>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</si>
  <si>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</si>
  <si>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</si>
  <si>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</si>
  <si>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</si>
  <si>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</si>
  <si>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</si>
  <si>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</si>
  <si>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</si>
  <si>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</si>
  <si>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</si>
  <si>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</si>
  <si>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</si>
  <si>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</si>
  <si>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</si>
  <si>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</si>
  <si>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</si>
  <si>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</si>
  <si>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</si>
  <si>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</si>
  <si>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</si>
  <si>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</si>
  <si>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</si>
  <si>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</si>
  <si>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</si>
  <si>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</si>
  <si>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</si>
  <si>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</si>
  <si>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</si>
  <si>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</si>
  <si>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</si>
  <si>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</si>
  <si>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</si>
  <si>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</si>
  <si>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</si>
  <si>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</si>
  <si>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</si>
  <si>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</si>
  <si>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</si>
  <si>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</si>
  <si>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</si>
  <si>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</si>
  <si>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</si>
  <si>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</si>
  <si>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</si>
  <si>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</si>
  <si>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</si>
  <si>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</si>
  <si>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</si>
  <si>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</si>
  <si>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</si>
  <si>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</si>
  <si>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</si>
  <si>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</si>
  <si>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</si>
  <si>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</si>
  <si>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</si>
  <si>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</si>
  <si>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</si>
  <si>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</si>
  <si>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</si>
  <si>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</si>
  <si>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</si>
  <si>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</si>
  <si>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</si>
  <si>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</si>
  <si>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</si>
  <si>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</si>
  <si>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</si>
  <si>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</si>
  <si>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</si>
  <si>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</si>
  <si>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</si>
  <si>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</si>
  <si>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</si>
  <si>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</si>
  <si>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</si>
  <si>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</si>
  <si>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</si>
  <si>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</si>
  <si>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</si>
  <si>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</si>
  <si>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</si>
  <si>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</si>
  <si>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</si>
  <si>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</si>
  <si>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</si>
  <si>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</si>
  <si>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</si>
  <si>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</si>
  <si>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</si>
  <si>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</si>
  <si>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</si>
  <si>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</si>
  <si>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</si>
  <si>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</si>
  <si>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</si>
  <si>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</si>
  <si>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</si>
  <si>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</si>
  <si>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</si>
  <si>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</si>
  <si>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</si>
  <si>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</si>
  <si>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</si>
  <si>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</si>
  <si>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</si>
  <si>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</si>
  <si>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</si>
  <si>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</si>
  <si>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</si>
  <si>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</si>
  <si>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</si>
  <si>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</si>
  <si>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</si>
  <si>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</si>
  <si>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</si>
  <si>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</si>
  <si>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</si>
  <si>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</si>
  <si>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</si>
  <si>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</si>
  <si>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</si>
  <si>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</si>
  <si>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</si>
  <si>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</si>
  <si>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</si>
  <si>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</si>
  <si>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</si>
  <si>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</si>
  <si>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</si>
  <si>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</si>
  <si>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</si>
  <si>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</si>
  <si>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</si>
  <si>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</si>
  <si>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</si>
  <si>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</si>
  <si>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</si>
  <si>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</si>
  <si>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</si>
  <si>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</si>
  <si>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</si>
  <si>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</si>
  <si>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</si>
  <si>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</si>
  <si>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</si>
  <si>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</si>
  <si>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</si>
  <si>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</si>
  <si>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</si>
  <si>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</si>
  <si>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</si>
  <si>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</si>
  <si>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</si>
  <si>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</si>
  <si>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</si>
  <si>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</si>
  <si>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</si>
  <si>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</si>
  <si>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</si>
  <si>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</si>
  <si>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</si>
  <si>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</si>
  <si>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</si>
  <si>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</si>
  <si>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</si>
  <si>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</si>
  <si>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</si>
  <si>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</si>
  <si>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</si>
  <si>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</si>
  <si>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</si>
  <si>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</si>
  <si>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</si>
  <si>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</si>
  <si>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</si>
  <si>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</si>
  <si>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</si>
  <si>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</si>
  <si>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</si>
  <si>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</si>
  <si>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</si>
  <si>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</si>
  <si>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</si>
  <si>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</si>
  <si>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</si>
  <si>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</si>
  <si>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</si>
  <si>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</si>
  <si>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</si>
  <si>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</si>
  <si>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</si>
  <si>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</si>
  <si>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</si>
  <si>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</si>
  <si>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</si>
  <si>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</si>
  <si>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</si>
  <si>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</si>
  <si>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</si>
  <si>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</si>
  <si>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</si>
  <si>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</si>
  <si>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</si>
  <si>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</si>
  <si>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</si>
  <si>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</si>
  <si>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</si>
  <si>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</si>
  <si>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</si>
  <si>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</si>
  <si>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</si>
  <si>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</si>
  <si>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</si>
  <si>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</si>
  <si>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</si>
  <si>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</si>
  <si>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</si>
  <si>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</si>
  <si>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</si>
  <si>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</si>
  <si>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</si>
  <si>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</si>
  <si>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</si>
  <si>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</si>
  <si>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</si>
  <si>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</si>
  <si>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</si>
  <si>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</si>
  <si>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</si>
  <si>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</si>
  <si>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</si>
  <si>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</si>
  <si>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</si>
  <si>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</si>
  <si>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</si>
  <si>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</si>
  <si>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</si>
  <si>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</si>
  <si>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</si>
  <si>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</si>
  <si>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</si>
  <si>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</si>
  <si>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</si>
  <si>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</si>
  <si>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</si>
  <si>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</si>
  <si>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</si>
  <si>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</si>
  <si>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</si>
  <si>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</si>
  <si>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</si>
  <si>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</si>
  <si>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</si>
  <si>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</si>
  <si>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</si>
  <si>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</si>
  <si>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</si>
  <si>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</si>
  <si>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</si>
  <si>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</si>
  <si>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</si>
  <si>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</si>
  <si>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</si>
  <si>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</si>
  <si>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</si>
  <si>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</si>
  <si>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</si>
  <si>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</si>
  <si>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</si>
  <si>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</si>
  <si>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</si>
  <si>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</si>
  <si>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</si>
  <si>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</si>
  <si>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</si>
  <si>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</si>
  <si>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</si>
  <si>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</si>
  <si>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</si>
  <si>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</si>
  <si>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</si>
  <si>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</si>
  <si>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</si>
  <si>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</si>
  <si>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</si>
  <si>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</si>
  <si>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</si>
  <si>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</si>
  <si>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</si>
  <si>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</si>
  <si>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</si>
  <si>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</si>
  <si>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</si>
  <si>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</si>
  <si>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</si>
  <si>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</si>
  <si>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</si>
  <si>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</si>
  <si>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</si>
  <si>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</si>
  <si>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</si>
  <si>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</si>
  <si>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</si>
  <si>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</si>
  <si>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</si>
  <si>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</si>
  <si>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</si>
  <si>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</si>
  <si>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</si>
  <si>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</si>
  <si>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</si>
  <si>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</si>
  <si>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</si>
  <si>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</si>
  <si>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</si>
  <si>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</si>
  <si>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</si>
  <si>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</si>
  <si>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</si>
  <si>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</si>
  <si>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</si>
  <si>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</si>
  <si>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</si>
  <si>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</si>
  <si>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</si>
  <si>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</si>
  <si>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</si>
  <si>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</si>
  <si>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</si>
  <si>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</si>
  <si>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</si>
  <si>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</si>
  <si>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</si>
  <si>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</si>
  <si>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</si>
  <si>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</si>
  <si>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</si>
  <si>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</si>
  <si>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</si>
  <si>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</si>
  <si>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</si>
  <si>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</si>
  <si>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</si>
  <si>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</si>
  <si>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</si>
  <si>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</si>
  <si>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</si>
  <si>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</si>
  <si>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</si>
  <si>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</si>
  <si>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</si>
  <si>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</si>
  <si>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</si>
  <si>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</si>
  <si>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</si>
  <si>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</si>
  <si>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</si>
  <si>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</si>
  <si>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</si>
  <si>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</si>
  <si>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</si>
  <si>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</si>
  <si>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</si>
  <si>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</si>
  <si>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</si>
  <si>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</si>
  <si>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</si>
  <si>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</si>
  <si>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</si>
  <si>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</si>
  <si>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</si>
  <si>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</si>
  <si>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</si>
  <si>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</si>
  <si>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</si>
  <si>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</si>
  <si>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</si>
  <si>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</si>
  <si>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</si>
  <si>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</si>
  <si>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</si>
  <si>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</si>
  <si>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</si>
  <si>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</si>
  <si>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</si>
  <si>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</si>
  <si>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</si>
  <si>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</si>
  <si>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</si>
  <si>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</si>
  <si>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</si>
  <si>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</si>
  <si>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</si>
  <si>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</si>
  <si>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</si>
  <si>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</si>
  <si>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</si>
  <si>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</si>
  <si>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</si>
  <si>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</si>
  <si>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</si>
  <si>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</si>
  <si>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</si>
  <si>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</si>
  <si>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</si>
  <si>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</si>
  <si>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</si>
  <si>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</si>
  <si>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</si>
  <si>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</si>
  <si>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</si>
  <si>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</si>
  <si>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</si>
  <si>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</si>
  <si>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</si>
  <si>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</si>
  <si>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</si>
  <si>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</si>
  <si>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</si>
  <si>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</si>
  <si>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</si>
  <si>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</si>
  <si>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</si>
  <si>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</si>
  <si>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</si>
  <si>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</si>
  <si>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</si>
  <si>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</si>
  <si>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</si>
  <si>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</si>
  <si>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</si>
  <si>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</si>
  <si>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</si>
  <si>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</si>
  <si>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</si>
  <si>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</si>
  <si>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</si>
  <si>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</si>
  <si>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</si>
  <si>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</si>
  <si>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</si>
  <si>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</si>
  <si>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</si>
  <si>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</si>
  <si>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</si>
  <si>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</si>
  <si>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</si>
  <si>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</si>
  <si>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</si>
  <si>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</si>
  <si>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</si>
  <si>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</si>
  <si>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</si>
  <si>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</si>
  <si>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</si>
  <si>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</si>
  <si>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</si>
  <si>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</si>
  <si>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</si>
  <si>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</si>
  <si>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</si>
  <si>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</si>
  <si>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</si>
  <si>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</si>
  <si>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</si>
  <si>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</si>
  <si>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</si>
  <si>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</si>
  <si>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</si>
  <si>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</si>
  <si>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</si>
  <si>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</si>
  <si>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</si>
  <si>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</si>
  <si>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</si>
  <si>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</si>
  <si>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</si>
  <si>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</si>
  <si>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</si>
  <si>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</si>
  <si>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</si>
  <si>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</si>
  <si>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</si>
  <si>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</si>
  <si>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</si>
  <si>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</si>
  <si>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</si>
  <si>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</si>
  <si>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</si>
  <si>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</si>
  <si>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</si>
  <si>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</si>
  <si>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</si>
  <si>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</si>
  <si>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</si>
  <si>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</si>
  <si>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</si>
  <si>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</si>
  <si>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</si>
  <si>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</si>
  <si>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</si>
  <si>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</si>
  <si>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</si>
  <si>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</si>
  <si>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</si>
  <si>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</si>
  <si>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</si>
  <si>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</si>
  <si>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</si>
  <si>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</si>
  <si>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</si>
  <si>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</si>
  <si>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</si>
  <si>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</si>
  <si>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</si>
  <si>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</si>
  <si>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</si>
  <si>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</si>
  <si>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</si>
  <si>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</si>
  <si>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</si>
  <si>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</si>
  <si>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</si>
  <si>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</si>
  <si>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</si>
  <si>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</si>
  <si>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</si>
  <si>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</si>
  <si>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</si>
  <si>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</si>
  <si>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</si>
  <si>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</si>
  <si>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</si>
  <si>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</si>
  <si>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</si>
  <si>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</si>
  <si>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</si>
  <si>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</si>
  <si>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</si>
  <si>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</si>
  <si>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</si>
  <si>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</si>
  <si>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</si>
  <si>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</si>
  <si>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</si>
  <si>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</si>
  <si>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</si>
  <si>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</si>
  <si>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</si>
  <si>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</si>
  <si>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</si>
  <si>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</si>
  <si>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</si>
  <si>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</si>
  <si>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</si>
  <si>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</si>
  <si>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</si>
  <si>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</si>
  <si>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</si>
  <si>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</si>
  <si>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</si>
  <si>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</si>
  <si>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</si>
  <si>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</si>
  <si>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</si>
  <si>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</si>
  <si>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</si>
  <si>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</si>
  <si>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</si>
  <si>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</si>
  <si>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</si>
  <si>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</si>
  <si>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</si>
  <si>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</si>
  <si>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</si>
  <si>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</si>
  <si>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</si>
  <si>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</si>
  <si>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</si>
  <si>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</si>
  <si>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</si>
  <si>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</si>
  <si>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</si>
  <si>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</si>
  <si>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</si>
  <si>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</si>
  <si>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</si>
  <si>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</si>
  <si>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</si>
  <si>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</si>
  <si>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</si>
  <si>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</si>
  <si>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</si>
  <si>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</si>
  <si>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</si>
  <si>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</si>
  <si>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</si>
  <si>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</si>
  <si>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</si>
  <si>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</si>
  <si>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</si>
  <si>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</si>
  <si>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</si>
  <si>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</si>
  <si>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</si>
  <si>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</si>
  <si>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</si>
  <si>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</si>
  <si>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</si>
  <si>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</si>
  <si>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</si>
  <si>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</si>
  <si>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</si>
  <si>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</si>
  <si>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</si>
  <si>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</si>
  <si>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</si>
  <si>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</si>
  <si>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</si>
  <si>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</si>
  <si>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</si>
  <si>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</si>
  <si>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</si>
  <si>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</si>
  <si>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</si>
  <si>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</si>
  <si>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</si>
  <si>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</si>
  <si>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</si>
  <si>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</si>
  <si>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</si>
  <si>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</si>
  <si>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</si>
  <si>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</si>
  <si>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</si>
  <si>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</si>
  <si>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</si>
  <si>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</si>
  <si>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</si>
  <si>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</si>
  <si>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</si>
  <si>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</si>
  <si>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</si>
  <si>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</si>
  <si>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</si>
  <si>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</si>
  <si>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</si>
  <si>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</si>
  <si>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</si>
  <si>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</si>
  <si>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</si>
  <si>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</si>
  <si>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</si>
  <si>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</si>
  <si>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</si>
  <si>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</si>
  <si>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</si>
  <si>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</si>
  <si>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</si>
  <si>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</si>
  <si>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</si>
  <si>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</si>
  <si>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</si>
  <si>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</si>
  <si>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</si>
  <si>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</si>
  <si>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</si>
  <si>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</si>
  <si>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</si>
  <si>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</si>
  <si>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</si>
  <si>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</si>
  <si>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</si>
  <si>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</si>
  <si>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</si>
  <si>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</si>
  <si>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</si>
  <si>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</si>
  <si>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</si>
  <si>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</si>
  <si>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</si>
  <si>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</si>
  <si>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</si>
  <si>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</si>
  <si>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</si>
  <si>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</si>
  <si>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</si>
  <si>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</si>
  <si>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</si>
  <si>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</si>
  <si>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</si>
  <si>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</si>
  <si>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</si>
  <si>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</si>
  <si>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</si>
  <si>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</si>
  <si>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</si>
  <si>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</si>
  <si>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</si>
  <si>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</si>
  <si>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</si>
  <si>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</si>
  <si>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</si>
  <si>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</si>
  <si>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</si>
  <si>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</si>
  <si>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</si>
  <si>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</si>
  <si>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</si>
  <si>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</si>
  <si>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</si>
  <si>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</si>
  <si>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</si>
  <si>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</si>
  <si>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</si>
  <si>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</si>
  <si>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</si>
  <si>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</si>
  <si>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</si>
  <si>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</si>
  <si>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</si>
  <si>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</si>
  <si>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</si>
  <si>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</si>
  <si>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</si>
  <si>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</si>
  <si>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</si>
  <si>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</si>
  <si>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</si>
  <si>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</si>
  <si>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</si>
  <si>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</si>
  <si>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</si>
  <si>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</si>
  <si>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</si>
  <si>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</si>
  <si>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</si>
  <si>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</si>
  <si>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</si>
  <si>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</si>
  <si>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</si>
  <si>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</si>
  <si>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</si>
  <si>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</si>
  <si>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</si>
  <si>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</si>
  <si>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</si>
  <si>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</si>
  <si>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</si>
  <si>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</si>
  <si>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</si>
  <si>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</si>
  <si>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</si>
  <si>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</si>
  <si>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</si>
  <si>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</si>
  <si>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</si>
  <si>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</si>
  <si>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</si>
  <si>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</si>
  <si>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</si>
  <si>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</si>
  <si>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</si>
  <si>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</si>
  <si>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</si>
  <si>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</si>
  <si>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</si>
  <si>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</si>
  <si>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</si>
  <si>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</si>
  <si>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</si>
  <si>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</si>
  <si>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</si>
  <si>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</si>
  <si>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</si>
  <si>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</si>
  <si>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</si>
  <si>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</si>
  <si>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</si>
  <si>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</si>
  <si>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</si>
  <si>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</si>
  <si>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</si>
  <si>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</si>
  <si>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</si>
  <si>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</si>
  <si>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</si>
  <si>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</si>
  <si>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</si>
  <si>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</si>
  <si>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</si>
  <si>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</si>
  <si>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</si>
  <si>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</si>
  <si>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</si>
  <si>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</si>
  <si>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</si>
  <si>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</si>
  <si>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</si>
  <si>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</si>
  <si>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</si>
  <si>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</si>
  <si>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</si>
  <si>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</si>
  <si>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</si>
  <si>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</si>
  <si>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</si>
  <si>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</si>
  <si>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</si>
  <si>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</si>
  <si>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</si>
  <si>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</si>
  <si>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</si>
  <si>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</si>
  <si>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</si>
  <si>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</si>
  <si>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</si>
  <si>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</si>
  <si>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</si>
  <si>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</si>
  <si>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</si>
  <si>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</si>
  <si>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</si>
  <si>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</si>
  <si>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</si>
  <si>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</si>
  <si>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</si>
  <si>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</si>
  <si>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</si>
  <si>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</si>
  <si>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</si>
  <si>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</si>
  <si>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</si>
  <si>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</si>
  <si>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</si>
  <si>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</si>
  <si>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</si>
  <si>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</si>
  <si>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</si>
  <si>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</si>
  <si>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</si>
  <si>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</si>
  <si>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</si>
  <si>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</si>
  <si>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</si>
  <si>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</si>
  <si>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</si>
  <si>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</si>
  <si>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</si>
  <si>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</si>
  <si>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</si>
  <si>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</si>
  <si>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</si>
  <si>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</si>
  <si>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</si>
  <si>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</si>
  <si>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</si>
  <si>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</si>
  <si>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</si>
  <si>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</si>
  <si>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</si>
  <si>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</si>
  <si>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</si>
  <si>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</si>
  <si>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</si>
  <si>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</si>
  <si>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</si>
  <si>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</si>
  <si>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</si>
  <si>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</si>
  <si>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</si>
  <si>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</si>
  <si>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</si>
  <si>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</si>
  <si>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</si>
  <si>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</si>
  <si>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</si>
  <si>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</si>
  <si>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</si>
  <si>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</si>
  <si>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</si>
  <si>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</si>
  <si>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</si>
  <si>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</si>
  <si>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</si>
  <si>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</si>
  <si>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</si>
  <si>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</si>
  <si>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</si>
  <si>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</si>
  <si>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</si>
  <si>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</si>
  <si>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</si>
  <si>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</si>
  <si>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</si>
  <si>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</si>
  <si>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</si>
  <si>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</si>
  <si>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</si>
  <si>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</si>
  <si>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</si>
  <si>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</si>
  <si>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</si>
  <si>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</si>
  <si>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</si>
  <si>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</si>
  <si>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</si>
  <si>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</si>
  <si>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</si>
  <si>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</si>
  <si>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</si>
  <si>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</si>
  <si>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</si>
  <si>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</si>
  <si>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</si>
  <si>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</si>
  <si>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</si>
  <si>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</si>
  <si>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</si>
  <si>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</si>
  <si>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</si>
  <si>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</si>
  <si>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</si>
  <si>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</si>
  <si>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</si>
  <si>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</si>
  <si>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</si>
  <si>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</si>
  <si>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</si>
  <si>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</si>
  <si>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</si>
  <si>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</si>
  <si>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</si>
  <si>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</si>
  <si>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</si>
  <si>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</si>
  <si>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</si>
  <si>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</si>
  <si>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</si>
  <si>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</si>
  <si>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</si>
  <si>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</si>
  <si>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</si>
  <si>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</si>
  <si>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</si>
  <si>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</si>
  <si>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</si>
  <si>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</si>
  <si>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</si>
  <si>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</si>
  <si>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</si>
  <si>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</si>
  <si>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</si>
  <si>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</si>
  <si>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</si>
  <si>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</si>
  <si>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</si>
  <si>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</si>
  <si>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</si>
  <si>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</si>
  <si>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</si>
  <si>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</si>
  <si>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</si>
  <si>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</si>
  <si>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</si>
  <si>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</si>
  <si>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</si>
  <si>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</si>
  <si>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</si>
  <si>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</si>
  <si>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</si>
  <si>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</si>
  <si>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</si>
  <si>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</si>
  <si>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</si>
  <si>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</si>
  <si>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</si>
  <si>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</si>
  <si>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</si>
  <si>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</si>
  <si>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</si>
  <si>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</si>
  <si>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</si>
  <si>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</si>
  <si>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</si>
  <si>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</si>
  <si>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</si>
  <si>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</si>
  <si>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</si>
  <si>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</si>
  <si>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</si>
  <si>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</si>
  <si>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</si>
  <si>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</si>
  <si>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</si>
  <si>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</si>
  <si>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</si>
  <si>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</si>
  <si>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</si>
  <si>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</si>
  <si>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</si>
  <si>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</si>
  <si>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</si>
  <si>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</si>
  <si>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</si>
  <si>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</si>
  <si>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</si>
  <si>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</si>
  <si>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</si>
  <si>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</si>
  <si>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</si>
  <si>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</si>
  <si>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</si>
  <si>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</si>
  <si>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</si>
  <si>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</si>
  <si>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</si>
  <si>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</si>
  <si>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</si>
  <si>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</si>
  <si>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</si>
  <si>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</si>
  <si>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</si>
  <si>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</si>
  <si>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</si>
  <si>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</si>
  <si>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</si>
  <si>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</si>
  <si>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</si>
  <si>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</si>
  <si>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</si>
  <si>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</si>
  <si>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</si>
  <si>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</si>
  <si>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</si>
  <si>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</si>
  <si>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</si>
  <si>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</si>
  <si>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</si>
  <si>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</si>
  <si>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</si>
  <si>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</si>
  <si>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</si>
  <si>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</si>
  <si>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</si>
  <si>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</si>
  <si>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</si>
  <si>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</si>
  <si>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</si>
  <si>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</si>
  <si>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</si>
  <si>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</si>
  <si>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</si>
  <si>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</si>
  <si>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</si>
  <si>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</si>
  <si>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</si>
  <si>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</si>
  <si>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</si>
  <si>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</si>
  <si>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</si>
  <si>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</si>
  <si>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</si>
  <si>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</si>
  <si>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</si>
  <si>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</si>
  <si>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</si>
  <si>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</si>
  <si>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</si>
  <si>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</si>
  <si>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</si>
  <si>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</si>
  <si>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</si>
  <si>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</si>
  <si>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</si>
  <si>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</si>
  <si>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</si>
  <si>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</si>
  <si>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</si>
  <si>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</si>
  <si>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</si>
  <si>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</si>
  <si>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</si>
  <si>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</si>
  <si>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</si>
  <si>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</si>
  <si>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</si>
  <si>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</si>
  <si>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</si>
  <si>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</si>
  <si>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</si>
  <si>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</si>
  <si>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</si>
  <si>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</si>
  <si>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</si>
  <si>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</si>
  <si>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</si>
  <si>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</si>
  <si>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</si>
  <si>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</si>
  <si>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</si>
  <si>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</si>
  <si>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</si>
  <si>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</si>
  <si>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</si>
  <si>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</si>
  <si>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</si>
  <si>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</si>
  <si>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</si>
  <si>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</si>
  <si>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</si>
  <si>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</si>
  <si>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</si>
  <si>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</si>
  <si>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</si>
  <si>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</si>
  <si>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</si>
  <si>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</si>
  <si>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</si>
  <si>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</si>
  <si>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</si>
  <si>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</si>
  <si>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</si>
  <si>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</si>
  <si>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</si>
  <si>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</si>
  <si>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</si>
  <si>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</si>
  <si>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</si>
  <si>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</si>
  <si>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</si>
  <si>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</si>
  <si>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</si>
  <si>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</si>
  <si>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</si>
  <si>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</si>
  <si>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</si>
  <si>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</si>
  <si>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</si>
  <si>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</si>
  <si>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</si>
  <si>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</si>
  <si>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</si>
  <si>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</si>
  <si>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</si>
  <si>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</si>
  <si>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</si>
  <si>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</si>
  <si>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</si>
  <si>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</si>
  <si>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</si>
  <si>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</si>
  <si>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</si>
  <si>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</si>
  <si>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</si>
  <si>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</si>
  <si>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</si>
  <si>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</si>
  <si>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</si>
  <si>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</si>
  <si>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</si>
  <si>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</si>
  <si>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</si>
  <si>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</si>
  <si>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</si>
  <si>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</si>
  <si>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</si>
  <si>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</si>
  <si>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</si>
  <si>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</si>
  <si>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</si>
  <si>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</si>
  <si>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</si>
  <si>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</si>
  <si>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</si>
  <si>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</si>
  <si>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</si>
  <si>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</si>
  <si>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</si>
  <si>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</si>
  <si>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</si>
  <si>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</si>
  <si>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</si>
  <si>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</si>
  <si>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</si>
  <si>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</si>
  <si>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</si>
  <si>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</si>
  <si>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</si>
  <si>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</si>
  <si>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</si>
  <si>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</si>
  <si>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</si>
  <si>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</si>
  <si>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</si>
  <si>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</si>
  <si>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</si>
  <si>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</si>
  <si>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</si>
  <si>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</si>
  <si>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</si>
  <si>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</si>
  <si>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</si>
  <si>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</si>
  <si>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</si>
  <si>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</si>
  <si>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</si>
  <si>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</si>
  <si>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</si>
  <si>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</si>
  <si>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</si>
  <si>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</si>
  <si>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</si>
  <si>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</si>
  <si>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</si>
  <si>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</si>
  <si>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</si>
  <si>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</si>
  <si>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</si>
  <si>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</si>
  <si>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</si>
  <si>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</si>
  <si>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</si>
  <si>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</si>
  <si>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</si>
  <si>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</si>
  <si>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</si>
  <si>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</si>
  <si>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</si>
  <si>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</si>
  <si>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</si>
  <si>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</si>
  <si>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</si>
  <si>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</si>
  <si>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</si>
  <si>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</si>
  <si>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</si>
  <si>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</si>
  <si>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</si>
  <si>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</si>
  <si>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</si>
  <si>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</si>
  <si>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</si>
  <si>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</si>
  <si>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</si>
  <si>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</si>
  <si>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</si>
  <si>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</si>
  <si>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</si>
  <si>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</si>
  <si>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</si>
  <si>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</si>
  <si>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</si>
  <si>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</si>
  <si>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</si>
  <si>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</si>
  <si>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</si>
  <si>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</si>
  <si>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</si>
  <si>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</si>
  <si>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</si>
  <si>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</si>
  <si>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</si>
  <si>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</si>
  <si>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</si>
  <si>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</si>
  <si>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</si>
  <si>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</si>
  <si>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</si>
  <si>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</si>
  <si>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</si>
  <si>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</si>
  <si>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</si>
  <si>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</si>
  <si>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</si>
  <si>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</si>
  <si>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</si>
  <si>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</si>
  <si>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</si>
  <si>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</si>
  <si>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</si>
  <si>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</si>
  <si>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</si>
  <si>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</si>
  <si>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</si>
  <si>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</si>
  <si>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</si>
  <si>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</si>
  <si>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</si>
  <si>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</si>
  <si>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</si>
  <si>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</si>
  <si>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</si>
  <si>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</si>
  <si>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</si>
  <si>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</si>
  <si>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</si>
  <si>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</si>
  <si>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</si>
  <si>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</si>
  <si>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</si>
  <si>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</si>
  <si>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</si>
  <si>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</si>
  <si>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</si>
  <si>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</si>
  <si>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</si>
  <si>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</si>
  <si>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</si>
  <si>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</si>
  <si>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</si>
  <si>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</si>
  <si>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</si>
  <si>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</si>
  <si>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</si>
  <si>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</si>
  <si>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</si>
  <si>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</si>
  <si>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</si>
  <si>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</si>
  <si>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</si>
  <si>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</si>
  <si>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</si>
  <si>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</si>
  <si>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</si>
  <si>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</si>
  <si>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</si>
  <si>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</si>
  <si>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</si>
  <si>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</si>
  <si>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</si>
  <si>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</si>
  <si>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</si>
  <si>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</si>
  <si>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</si>
  <si>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</si>
  <si>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</si>
  <si>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</si>
  <si>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</si>
  <si>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</si>
  <si>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</si>
  <si>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</si>
  <si>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</si>
  <si>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</si>
  <si>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</si>
  <si>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</si>
  <si>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</si>
  <si>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</si>
  <si>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</si>
  <si>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</si>
  <si>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</si>
  <si>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</si>
  <si>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</si>
  <si>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</si>
  <si>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</si>
  <si>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</si>
  <si>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</si>
  <si>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</si>
  <si>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</si>
  <si>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</si>
  <si>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</si>
  <si>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</si>
  <si>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</si>
  <si>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</si>
  <si>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</si>
  <si>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</si>
  <si>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</si>
  <si>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</si>
  <si>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</si>
  <si>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</si>
  <si>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</si>
  <si>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</si>
  <si>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</si>
  <si>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</si>
  <si>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</si>
  <si>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</si>
  <si>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</si>
  <si>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</si>
  <si>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</si>
  <si>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</si>
  <si>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</si>
  <si>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</si>
  <si>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</si>
  <si>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</si>
  <si>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</si>
  <si>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</si>
  <si>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</si>
  <si>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</si>
  <si>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</si>
  <si>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</si>
  <si>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</si>
  <si>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</si>
  <si>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</si>
  <si>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</si>
  <si>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</si>
  <si>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</si>
  <si>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</si>
  <si>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</si>
  <si>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</si>
  <si>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</si>
  <si>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</si>
  <si>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</si>
  <si>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</si>
  <si>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</si>
  <si>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</si>
  <si>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</si>
  <si>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</si>
  <si>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</si>
  <si>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</si>
  <si>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</si>
  <si>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</si>
  <si>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</si>
  <si>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</si>
  <si>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</si>
  <si>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</si>
  <si>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</si>
  <si>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</si>
  <si>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</si>
  <si>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</si>
  <si>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</si>
  <si>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</si>
  <si>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</si>
  <si>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</si>
  <si>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</si>
  <si>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</si>
  <si>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</si>
  <si>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</si>
  <si>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</si>
  <si>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</si>
  <si>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</si>
  <si>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</si>
  <si>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</si>
  <si>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</si>
  <si>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</si>
  <si>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</si>
  <si>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</si>
  <si>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</si>
  <si>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</si>
  <si>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</si>
  <si>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</si>
  <si>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</si>
  <si>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</si>
  <si>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</si>
  <si>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</si>
  <si>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</si>
  <si>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</si>
  <si>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</si>
  <si>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</si>
  <si>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</si>
  <si>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</si>
  <si>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</si>
  <si>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</si>
  <si>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</si>
  <si>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</si>
  <si>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</si>
  <si>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</si>
  <si>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</si>
  <si>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</si>
  <si>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</si>
  <si>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</si>
  <si>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</si>
  <si>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</si>
  <si>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</si>
  <si>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</si>
  <si>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</si>
  <si>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</si>
  <si>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</si>
  <si>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</si>
  <si>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</si>
  <si>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</si>
  <si>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</si>
  <si>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</si>
  <si>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</si>
  <si>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</si>
  <si>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</si>
  <si>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</si>
  <si>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</si>
  <si>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</si>
  <si>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</si>
  <si>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</si>
  <si>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</si>
  <si>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</si>
  <si>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</si>
  <si>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</si>
  <si>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</si>
  <si>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</si>
  <si>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</si>
  <si>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</si>
  <si>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</si>
  <si>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</si>
  <si>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</si>
  <si>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</si>
  <si>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</si>
  <si>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</si>
  <si>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</si>
  <si>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</si>
  <si>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</si>
  <si>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</si>
  <si>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</si>
  <si>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</si>
  <si>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</si>
  <si>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</si>
  <si>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</si>
  <si>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</si>
  <si>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</si>
  <si>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</si>
  <si>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</si>
  <si>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</si>
  <si>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</si>
  <si>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</si>
  <si>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</si>
  <si>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</si>
  <si>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</si>
  <si>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</si>
  <si>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</si>
  <si>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</si>
  <si>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</si>
  <si>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</si>
  <si>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</si>
  <si>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</si>
  <si>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</si>
  <si>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</si>
  <si>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</si>
  <si>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</si>
  <si>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</si>
  <si>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</si>
  <si>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</si>
  <si>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</si>
  <si>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</si>
  <si>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</si>
  <si>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</si>
  <si>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</si>
  <si>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</si>
  <si>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</si>
  <si>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</si>
  <si>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</si>
  <si>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</si>
  <si>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</si>
  <si>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</si>
  <si>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</si>
  <si>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</si>
  <si>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</si>
  <si>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</si>
  <si>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</si>
  <si>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</si>
  <si>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</si>
  <si>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</si>
  <si>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</si>
  <si>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</si>
  <si>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</si>
  <si>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</si>
  <si>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</si>
  <si>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</si>
  <si>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</si>
  <si>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</si>
  <si>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</si>
  <si>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</si>
  <si>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</si>
  <si>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</si>
  <si>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</si>
  <si>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</si>
  <si>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</si>
  <si>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</si>
  <si>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</si>
  <si>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</si>
  <si>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</si>
  <si>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</si>
  <si>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</si>
  <si>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</si>
  <si>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</si>
  <si>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</si>
  <si>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</si>
  <si>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</si>
  <si>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</si>
  <si>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</si>
  <si>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</si>
  <si>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</si>
  <si>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</si>
  <si>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</si>
  <si>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</si>
  <si>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</si>
  <si>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</si>
  <si>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</si>
  <si>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</si>
  <si>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</si>
  <si>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</si>
  <si>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</si>
  <si>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</si>
  <si>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</si>
  <si>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</si>
  <si>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</si>
  <si>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</si>
  <si>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</si>
  <si>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</si>
  <si>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</si>
  <si>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</si>
  <si>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</si>
  <si>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</si>
  <si>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</si>
  <si>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</si>
  <si>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</si>
  <si>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</si>
  <si>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</si>
  <si>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</si>
  <si>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</si>
  <si>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</si>
  <si>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</si>
  <si>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</si>
  <si>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</si>
  <si>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</si>
  <si>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</si>
  <si>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</si>
  <si>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</si>
  <si>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</si>
  <si>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</si>
  <si>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</si>
  <si>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</si>
  <si>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</si>
  <si>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</si>
  <si>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</si>
  <si>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</si>
  <si>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</si>
  <si>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</si>
  <si>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</si>
  <si>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</si>
  <si>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</si>
  <si>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</si>
  <si>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</si>
  <si>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</si>
  <si>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</si>
  <si>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</si>
  <si>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</si>
  <si>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</si>
  <si>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</si>
  <si>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</si>
  <si>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</si>
  <si>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</si>
  <si>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</si>
  <si>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</si>
  <si>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</si>
  <si>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</si>
  <si>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</si>
  <si>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</si>
  <si>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</si>
  <si>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</si>
  <si>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</si>
  <si>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</si>
  <si>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</si>
  <si>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</si>
  <si>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</si>
  <si>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</si>
  <si>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</si>
  <si>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</si>
  <si>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</si>
  <si>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</si>
  <si>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</si>
  <si>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</si>
  <si>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</si>
  <si>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</si>
  <si>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</si>
  <si>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</si>
  <si>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</si>
  <si>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</si>
  <si>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</si>
  <si>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</si>
  <si>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</si>
  <si>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</si>
  <si>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</si>
  <si>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</si>
  <si>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</si>
  <si>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</si>
  <si>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</si>
  <si>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</si>
  <si>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</si>
  <si>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</si>
  <si>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</si>
  <si>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</si>
  <si>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</si>
  <si>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</si>
  <si>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</si>
  <si>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</si>
  <si>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</si>
  <si>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</si>
  <si>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</si>
  <si>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</si>
  <si>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</si>
  <si>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</si>
  <si>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</si>
  <si>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</si>
  <si>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</si>
  <si>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</si>
  <si>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</si>
  <si>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</si>
  <si>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</si>
  <si>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</si>
  <si>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</si>
  <si>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</si>
  <si>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</si>
  <si>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</si>
  <si>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</si>
  <si>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</si>
  <si>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</si>
  <si>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</si>
  <si>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</si>
  <si>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</si>
  <si>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</si>
  <si>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</si>
  <si>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</si>
  <si>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</si>
  <si>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</si>
  <si>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</si>
  <si>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</si>
  <si>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</si>
  <si>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</si>
  <si>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</si>
  <si>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</si>
  <si>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</si>
  <si>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</si>
  <si>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</si>
  <si>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</si>
  <si>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</si>
  <si>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</si>
  <si>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</si>
  <si>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</si>
  <si>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</si>
  <si>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</si>
  <si>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</si>
  <si>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</si>
  <si>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</si>
  <si>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</si>
  <si>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</si>
  <si>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</si>
  <si>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</si>
  <si>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</si>
  <si>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</si>
  <si>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</si>
  <si>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</si>
  <si>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</si>
  <si>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</si>
  <si>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</si>
  <si>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</si>
  <si>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</si>
  <si>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</si>
  <si>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</si>
  <si>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</si>
  <si>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</si>
  <si>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</si>
  <si>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</si>
  <si>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</si>
  <si>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</si>
  <si>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</si>
  <si>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</si>
  <si>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</si>
  <si>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</si>
  <si>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</si>
  <si>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</si>
  <si>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</si>
  <si>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</si>
  <si>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</si>
  <si>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</si>
  <si>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</si>
  <si>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</si>
  <si>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</si>
  <si>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</si>
  <si>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</si>
  <si>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</si>
  <si>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</si>
  <si>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</si>
  <si>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</si>
  <si>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</si>
  <si>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</si>
  <si>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</si>
  <si>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</si>
  <si>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</si>
  <si>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</si>
  <si>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</si>
  <si>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</si>
  <si>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</si>
  <si>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</si>
  <si>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</si>
  <si>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</si>
  <si>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</si>
  <si>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</si>
  <si>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</si>
  <si>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</si>
  <si>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</si>
  <si>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</si>
  <si>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</si>
  <si>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</si>
  <si>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</si>
  <si>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</si>
  <si>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</si>
  <si>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</si>
  <si>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</si>
  <si>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</si>
  <si>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</si>
  <si>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</si>
  <si>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</si>
  <si>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</si>
  <si>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</si>
  <si>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</si>
  <si>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</si>
  <si>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</si>
  <si>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</si>
  <si>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</si>
  <si>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</si>
  <si>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</si>
  <si>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</si>
  <si>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</si>
  <si>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</si>
  <si>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</si>
  <si>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</si>
  <si>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</si>
  <si>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</si>
  <si>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</si>
  <si>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</si>
  <si>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</si>
  <si>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</si>
  <si>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</si>
  <si>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</si>
  <si>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</si>
  <si>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</si>
  <si>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</si>
  <si>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</si>
  <si>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</si>
  <si>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</si>
  <si>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</si>
  <si>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</si>
  <si>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</si>
  <si>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</si>
  <si>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</si>
  <si>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</si>
  <si>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</si>
  <si>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</si>
  <si>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</si>
  <si>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</si>
  <si>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</si>
  <si>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</si>
  <si>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</si>
  <si>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</si>
  <si>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</si>
  <si>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</si>
  <si>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</si>
  <si>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</si>
  <si>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</si>
  <si>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</si>
  <si>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</si>
  <si>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</si>
  <si>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</si>
  <si>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</si>
  <si>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</si>
  <si>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</si>
  <si>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</si>
  <si>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</si>
  <si>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</si>
  <si>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</si>
  <si>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</si>
  <si>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</si>
  <si>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</si>
  <si>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</si>
  <si>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</si>
  <si>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</si>
  <si>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</si>
  <si>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</si>
  <si>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</si>
  <si>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</si>
  <si>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</si>
  <si>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</si>
  <si>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</si>
  <si>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</si>
  <si>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</si>
  <si>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</si>
  <si>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</si>
  <si>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</si>
  <si>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</si>
  <si>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</si>
  <si>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</si>
  <si>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</si>
  <si>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</si>
  <si>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</si>
  <si>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</si>
  <si>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</si>
  <si>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</si>
  <si>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</si>
  <si>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</si>
  <si>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</si>
  <si>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</si>
  <si>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</si>
  <si>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</si>
  <si>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</si>
  <si>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</si>
  <si>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</si>
  <si>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</si>
  <si>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</si>
  <si>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</si>
  <si>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</si>
  <si>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</si>
  <si>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</si>
  <si>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</si>
  <si>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</si>
  <si>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</si>
  <si>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</si>
  <si>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</si>
  <si>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</si>
  <si>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</si>
  <si>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</si>
  <si>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</si>
  <si>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</si>
  <si>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</si>
  <si>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</si>
  <si>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</si>
  <si>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</si>
  <si>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</si>
  <si>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</si>
  <si>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</si>
  <si>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</si>
  <si>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</si>
  <si>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</si>
  <si>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</si>
  <si>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</si>
  <si>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</si>
  <si>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</si>
  <si>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</si>
  <si>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</si>
  <si>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</si>
  <si>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</si>
  <si>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</si>
  <si>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</si>
  <si>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</si>
  <si>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</si>
  <si>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</si>
  <si>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</si>
  <si>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</si>
  <si>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</si>
  <si>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</si>
  <si>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</si>
  <si>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</si>
  <si>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</si>
  <si>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</si>
  <si>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</si>
  <si>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</si>
  <si>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</si>
  <si>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</si>
  <si>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</si>
  <si>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</si>
  <si>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</si>
  <si>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</si>
  <si>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</si>
  <si>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</si>
  <si>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</si>
  <si>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</si>
  <si>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</si>
  <si>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</si>
  <si>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</si>
  <si>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</si>
  <si>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</si>
  <si>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</si>
  <si>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</si>
  <si>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</si>
  <si>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</si>
  <si>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</si>
  <si>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</si>
  <si>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</si>
  <si>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</si>
  <si>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</si>
  <si>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</si>
  <si>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</si>
  <si>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</si>
  <si>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</si>
  <si>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</si>
  <si>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</si>
  <si>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</si>
  <si>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</si>
  <si>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</si>
  <si>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</si>
  <si>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</si>
  <si>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</si>
  <si>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</si>
  <si>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</si>
  <si>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</si>
  <si>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</si>
  <si>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</si>
  <si>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</si>
  <si>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</si>
  <si>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</si>
  <si>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</si>
  <si>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</si>
  <si>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</si>
  <si>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</si>
  <si>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</si>
  <si>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</si>
  <si>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</si>
  <si>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</si>
  <si>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</si>
  <si>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</si>
  <si>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</si>
  <si>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</si>
  <si>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</si>
  <si>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</si>
  <si>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</si>
  <si>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</si>
  <si>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</si>
  <si>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</si>
  <si>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</si>
  <si>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</si>
  <si>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</si>
  <si>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</si>
  <si>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</si>
  <si>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</si>
  <si>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</si>
  <si>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</si>
  <si>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</si>
  <si>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</si>
  <si>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</si>
  <si>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</si>
  <si>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</si>
  <si>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</si>
  <si>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</si>
  <si>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</si>
  <si>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</si>
  <si>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</si>
  <si>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</si>
  <si>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</si>
  <si>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</si>
  <si>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</si>
  <si>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</si>
  <si>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</si>
  <si>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</si>
  <si>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</si>
  <si>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</si>
  <si>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</si>
  <si>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</si>
  <si>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</si>
  <si>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</si>
  <si>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</si>
  <si>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</si>
  <si>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</si>
  <si>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</si>
  <si>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</si>
  <si>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</si>
  <si>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</si>
  <si>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</si>
  <si>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</si>
  <si>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</si>
  <si>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</si>
  <si>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</si>
  <si>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</si>
  <si>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</si>
  <si>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</si>
  <si>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</si>
  <si>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</si>
  <si>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</si>
  <si>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</si>
  <si>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</si>
  <si>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</si>
  <si>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</si>
  <si>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</si>
  <si>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</si>
  <si>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</si>
  <si>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</si>
  <si>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</si>
  <si>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</si>
  <si>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</si>
  <si>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</si>
  <si>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</si>
  <si>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</si>
  <si>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</si>
  <si>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</si>
  <si>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</si>
  <si>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</si>
  <si>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</si>
  <si>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</si>
  <si>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</si>
  <si>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</si>
  <si>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</si>
  <si>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</si>
  <si>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</si>
  <si>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</si>
  <si>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</si>
  <si>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</si>
  <si>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</si>
  <si>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</si>
  <si>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</si>
  <si>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</si>
  <si>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</si>
  <si>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</si>
  <si>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</si>
  <si>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</si>
  <si>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</si>
  <si>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</si>
  <si>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</si>
  <si>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</si>
  <si>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</si>
  <si>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</si>
  <si>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</si>
  <si>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</si>
  <si>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</si>
  <si>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</si>
  <si>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</si>
  <si>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</si>
  <si>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</si>
  <si>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</si>
  <si>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</si>
  <si>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</si>
  <si>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</si>
  <si>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</si>
  <si>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</si>
  <si>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</si>
  <si>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</si>
  <si>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</si>
  <si>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</si>
  <si>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</si>
  <si>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</si>
  <si>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</si>
  <si>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</si>
  <si>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</si>
  <si>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</si>
  <si>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</si>
  <si>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</si>
  <si>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</si>
  <si>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</si>
  <si>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</si>
  <si>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</si>
  <si>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</si>
  <si>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</si>
  <si>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</si>
  <si>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</si>
  <si>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</si>
  <si>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</si>
  <si>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</si>
  <si>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</si>
  <si>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</si>
  <si>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</si>
  <si>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</si>
  <si>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</si>
  <si>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</si>
  <si>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</si>
  <si>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</si>
  <si>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</si>
  <si>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</si>
  <si>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</si>
  <si>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</si>
  <si>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</si>
  <si>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</si>
  <si>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</si>
  <si>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</si>
  <si>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</si>
  <si>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</si>
  <si>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</si>
  <si>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</si>
  <si>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</si>
  <si>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</si>
  <si>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</si>
  <si>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</si>
  <si>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</si>
  <si>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</si>
  <si>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</si>
  <si>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</si>
  <si>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</si>
  <si>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</si>
  <si>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</si>
  <si>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</si>
  <si>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</si>
  <si>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</si>
  <si>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</si>
  <si>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</si>
  <si>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</si>
  <si>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</si>
  <si>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</si>
  <si>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</si>
  <si>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</si>
  <si>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</si>
  <si>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</si>
  <si>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</si>
  <si>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</si>
  <si>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</si>
  <si>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</si>
  <si>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</si>
  <si>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</si>
  <si>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</si>
  <si>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</si>
  <si>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</si>
  <si>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</si>
  <si>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</si>
  <si>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</si>
  <si>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</si>
  <si>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</si>
  <si>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</si>
  <si>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</si>
  <si>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</si>
  <si>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</si>
  <si>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</si>
  <si>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</si>
  <si>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</si>
  <si>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</si>
  <si>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</si>
  <si>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</si>
  <si>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</si>
  <si>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</si>
  <si>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</si>
  <si>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</si>
  <si>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</si>
  <si>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</si>
  <si>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</si>
  <si>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</si>
  <si>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</si>
  <si>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</si>
  <si>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</si>
  <si>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</si>
  <si>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</si>
  <si>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</si>
  <si>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</si>
  <si>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</si>
  <si>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</si>
  <si>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</si>
  <si>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</si>
  <si>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</si>
  <si>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</si>
  <si>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</si>
  <si>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</si>
  <si>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</si>
  <si>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</si>
  <si>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</si>
  <si>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</si>
  <si>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</si>
  <si>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</si>
  <si>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</si>
  <si>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</si>
  <si>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</si>
  <si>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</si>
  <si>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</si>
  <si>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</si>
  <si>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</si>
  <si>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</si>
  <si>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</si>
  <si>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</si>
  <si>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</si>
  <si>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</si>
  <si>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</si>
  <si>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</si>
  <si>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</si>
  <si>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</si>
  <si>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</si>
  <si>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</si>
  <si>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</si>
  <si>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</si>
  <si>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</si>
  <si>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</si>
  <si>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</si>
  <si>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</si>
  <si>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</si>
  <si>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</si>
  <si>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</si>
  <si>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</si>
  <si>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</si>
  <si>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</si>
  <si>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</si>
  <si>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</si>
  <si>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</si>
  <si>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</si>
  <si>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</si>
  <si>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</si>
  <si>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</si>
  <si>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</si>
  <si>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</si>
  <si>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</si>
  <si>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</si>
  <si>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</si>
  <si>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</si>
  <si>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</si>
  <si>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</si>
  <si>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</si>
  <si>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</si>
  <si>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</si>
  <si>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</si>
  <si>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</si>
  <si>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</si>
  <si>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</si>
  <si>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</si>
  <si>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</si>
  <si>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</si>
  <si>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</si>
  <si>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</si>
  <si>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</si>
  <si>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</si>
  <si>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</si>
  <si>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</si>
  <si>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</si>
  <si>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</si>
  <si>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</si>
  <si>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</si>
  <si>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</si>
  <si>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</si>
  <si>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</si>
  <si>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</si>
  <si>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</si>
  <si>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</si>
  <si>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</si>
  <si>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</si>
  <si>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</si>
  <si>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</si>
  <si>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</si>
  <si>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</si>
  <si>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</si>
  <si>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</si>
  <si>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</si>
  <si>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</si>
  <si>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</si>
  <si>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</si>
  <si>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</si>
  <si>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</si>
  <si>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</si>
  <si>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</si>
  <si>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</si>
  <si>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</si>
  <si>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</si>
  <si>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</si>
  <si>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</si>
  <si>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</si>
  <si>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</si>
  <si>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</si>
  <si>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</si>
  <si>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</si>
  <si>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</si>
  <si>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</si>
  <si>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</si>
  <si>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</si>
  <si>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</si>
  <si>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</si>
  <si>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</si>
  <si>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</si>
  <si>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</si>
  <si>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</si>
  <si>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</si>
  <si>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</si>
  <si>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</si>
  <si>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</si>
  <si>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</si>
  <si>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</si>
  <si>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</si>
  <si>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</si>
  <si>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</si>
  <si>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</si>
  <si>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</si>
  <si>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</si>
  <si>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</si>
  <si>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</si>
  <si>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</si>
  <si>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</si>
  <si>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</si>
  <si>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</si>
  <si>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</si>
  <si>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</si>
  <si>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</si>
  <si>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</si>
  <si>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</si>
  <si>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</si>
  <si>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</si>
  <si>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</si>
  <si>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</si>
  <si>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</si>
  <si>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</si>
  <si>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</si>
  <si>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</si>
  <si>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</si>
  <si>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</si>
  <si>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</si>
  <si>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</si>
  <si>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</si>
  <si>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</si>
  <si>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</si>
  <si>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</si>
  <si>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</si>
  <si>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</si>
  <si>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</si>
  <si>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</si>
  <si>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</si>
  <si>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</si>
  <si>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</si>
  <si>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</si>
  <si>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</si>
  <si>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</si>
  <si>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</si>
  <si>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</si>
  <si>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</si>
  <si>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</si>
  <si>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</si>
  <si>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</si>
  <si>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</si>
  <si>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</si>
  <si>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</si>
  <si>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</si>
  <si>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</si>
  <si>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</si>
  <si>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</si>
  <si>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</si>
  <si>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</si>
  <si>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</si>
  <si>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</si>
  <si>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</si>
  <si>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</si>
  <si>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</si>
  <si>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</si>
  <si>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</si>
  <si>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</si>
  <si>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</si>
  <si>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</si>
  <si>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</si>
  <si>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</si>
  <si>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</si>
  <si>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</si>
  <si>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</si>
  <si>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</si>
  <si>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</si>
  <si>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</si>
  <si>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</si>
  <si>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</si>
  <si>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</si>
  <si>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</si>
  <si>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</si>
  <si>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</si>
  <si>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</si>
  <si>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</si>
  <si>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</si>
  <si>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</si>
  <si>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</si>
  <si>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</si>
  <si>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</si>
  <si>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</si>
  <si>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</si>
  <si>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</si>
  <si>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</si>
  <si>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</si>
  <si>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</si>
  <si>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</si>
  <si>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</si>
  <si>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</si>
  <si>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</si>
  <si>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</si>
  <si>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</si>
  <si>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</si>
  <si>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</si>
  <si>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</si>
  <si>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</si>
  <si>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</si>
  <si>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</si>
  <si>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</si>
  <si>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</si>
  <si>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</si>
  <si>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</si>
  <si>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</si>
  <si>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</si>
  <si>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</si>
  <si>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</si>
  <si>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</si>
  <si>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</si>
  <si>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</si>
  <si>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</si>
  <si>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</si>
  <si>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</si>
  <si>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</si>
  <si>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</si>
  <si>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</si>
  <si>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</si>
  <si>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</si>
  <si>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</si>
  <si>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</si>
  <si>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</si>
  <si>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</si>
  <si>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</si>
  <si>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</si>
  <si>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</si>
  <si>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</si>
  <si>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</si>
  <si>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</si>
  <si>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</si>
  <si>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</si>
  <si>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</si>
  <si>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</si>
  <si>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</si>
  <si>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</si>
  <si>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</si>
  <si>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</si>
  <si>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</si>
  <si>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</si>
  <si>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</si>
  <si>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</si>
  <si>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</si>
  <si>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</si>
  <si>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</si>
  <si>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</si>
  <si>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</si>
  <si>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</si>
  <si>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</si>
  <si>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</si>
  <si>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</si>
  <si>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</si>
  <si>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</si>
  <si>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</si>
  <si>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</si>
  <si>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</si>
  <si>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</si>
  <si>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</si>
  <si>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</si>
  <si>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</si>
  <si>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</si>
  <si>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</si>
  <si>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</si>
  <si>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</si>
  <si>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</si>
  <si>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</si>
  <si>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</si>
  <si>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</si>
  <si>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</si>
  <si>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</si>
  <si>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</si>
  <si>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</si>
  <si>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</si>
  <si>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</si>
  <si>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</si>
  <si>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</si>
  <si>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</si>
  <si>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</si>
  <si>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</si>
  <si>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</si>
  <si>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</si>
  <si>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</si>
  <si>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</si>
  <si>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</si>
  <si>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</si>
  <si>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</si>
  <si>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</si>
  <si>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</si>
  <si>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</si>
  <si>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</si>
  <si>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</si>
  <si>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</si>
  <si>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</si>
  <si>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</si>
  <si>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</si>
  <si>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</si>
  <si>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</si>
  <si>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</si>
  <si>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</si>
  <si>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</si>
  <si>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</si>
  <si>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</si>
  <si>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</si>
  <si>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</si>
  <si>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</si>
  <si>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</si>
  <si>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</si>
  <si>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</si>
  <si>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</si>
  <si>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</si>
  <si>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</si>
  <si>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</si>
  <si>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</si>
  <si>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</si>
  <si>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</si>
  <si>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</si>
  <si>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</si>
  <si>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</si>
  <si>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</si>
  <si>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</si>
  <si>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</si>
  <si>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</si>
  <si>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</si>
  <si>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</si>
  <si>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</si>
  <si>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</si>
  <si>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</si>
  <si>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</si>
  <si>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</si>
  <si>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</si>
  <si>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</si>
  <si>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</si>
  <si>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</si>
  <si>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</si>
  <si>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</si>
  <si>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</si>
  <si>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</si>
  <si>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</si>
  <si>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</si>
  <si>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</si>
  <si>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</si>
  <si>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</si>
  <si>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</si>
  <si>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</si>
  <si>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</si>
  <si>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</si>
  <si>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</si>
  <si>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</si>
  <si>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</si>
  <si>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</si>
  <si>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</si>
  <si>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</si>
  <si>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</si>
  <si>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</si>
  <si>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</si>
  <si>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</si>
  <si>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</si>
  <si>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</si>
  <si>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</si>
  <si>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</si>
  <si>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</si>
  <si>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</si>
  <si>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</si>
  <si>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</si>
  <si>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</si>
  <si>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</si>
  <si>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</si>
  <si>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</si>
  <si>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</si>
  <si>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</si>
  <si>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</si>
  <si>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</si>
  <si>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</si>
  <si>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</si>
  <si>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</si>
  <si>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</si>
  <si>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</si>
  <si>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</si>
  <si>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</si>
  <si>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</si>
  <si>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</si>
  <si>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</si>
  <si>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</si>
  <si>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</si>
  <si>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</si>
  <si>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</si>
  <si>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</si>
  <si>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</si>
  <si>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</si>
  <si>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</si>
  <si>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</si>
  <si>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</si>
  <si>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</si>
  <si>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</si>
  <si>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</si>
  <si>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</si>
  <si>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</si>
  <si>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</si>
  <si>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</si>
  <si>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</si>
  <si>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</si>
  <si>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</si>
  <si>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</si>
  <si>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</si>
  <si>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</si>
  <si>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</si>
  <si>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</si>
  <si>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</si>
  <si>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</si>
  <si>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</si>
  <si>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</si>
  <si>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</si>
  <si>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</si>
  <si>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</si>
  <si>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</si>
  <si>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</si>
  <si>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</si>
  <si>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</si>
  <si>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</si>
  <si>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</si>
  <si>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</si>
  <si>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</si>
  <si>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</si>
  <si>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</si>
  <si>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</si>
  <si>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</si>
  <si>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</si>
  <si>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</si>
  <si>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</si>
  <si>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</si>
  <si>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</si>
  <si>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</si>
  <si>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</si>
  <si>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</si>
  <si>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</si>
  <si>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</si>
  <si>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</si>
  <si>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</si>
  <si>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</si>
  <si>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</si>
  <si>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</si>
  <si>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</si>
  <si>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</si>
  <si>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</si>
  <si>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</si>
  <si>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</si>
  <si>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</si>
  <si>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</si>
  <si>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</si>
  <si>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</si>
  <si>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</si>
  <si>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</si>
  <si>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</si>
  <si>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</si>
  <si>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</si>
  <si>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</si>
  <si>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</si>
  <si>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</si>
  <si>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</si>
  <si>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</si>
  <si>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</si>
  <si>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</si>
  <si>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</si>
  <si>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</si>
  <si>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</si>
  <si>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</si>
  <si>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</si>
  <si>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</si>
  <si>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</si>
  <si>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</si>
  <si>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</si>
  <si>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</si>
  <si>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</si>
  <si>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</si>
  <si>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</si>
  <si>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</si>
  <si>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</si>
  <si>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</si>
  <si>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</si>
  <si>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</si>
  <si>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</si>
  <si>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</si>
  <si>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</si>
  <si>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</si>
  <si>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</si>
  <si>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</si>
  <si>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</si>
  <si>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</si>
  <si>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</si>
  <si>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</si>
  <si>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</si>
  <si>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</si>
  <si>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</si>
  <si>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</si>
  <si>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</si>
  <si>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</si>
  <si>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</si>
  <si>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</si>
  <si>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</si>
  <si>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</si>
  <si>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</si>
  <si>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</si>
  <si>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</si>
  <si>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</si>
  <si>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</si>
  <si>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</si>
  <si>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</si>
  <si>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</si>
  <si>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</si>
  <si>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</si>
  <si>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</si>
  <si>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</si>
  <si>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</si>
  <si>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</si>
  <si>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</si>
  <si>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</si>
  <si>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</si>
  <si>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</si>
  <si>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</si>
  <si>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</si>
  <si>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</si>
  <si>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</si>
  <si>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</si>
  <si>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</si>
  <si>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</si>
  <si>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</si>
  <si>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</si>
  <si>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</si>
  <si>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</si>
  <si>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</si>
  <si>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</si>
  <si>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</si>
  <si>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</si>
  <si>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</si>
  <si>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</si>
  <si>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</si>
  <si>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</si>
  <si>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</si>
  <si>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</si>
  <si>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</si>
  <si>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</si>
  <si>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</si>
  <si>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</si>
  <si>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</si>
  <si>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</si>
  <si>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</si>
  <si>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</si>
  <si>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</si>
  <si>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</si>
  <si>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</si>
  <si>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</si>
  <si>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</si>
  <si>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</si>
  <si>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</si>
  <si>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</si>
  <si>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</si>
  <si>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</si>
  <si>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</si>
  <si>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</si>
  <si>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</si>
  <si>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</si>
  <si>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</si>
  <si>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</si>
  <si>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</si>
  <si>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</si>
  <si>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</si>
  <si>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</si>
  <si>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</si>
  <si>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</si>
  <si>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</si>
  <si>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</si>
  <si>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</si>
  <si>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</si>
  <si>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</si>
  <si>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</si>
  <si>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</si>
  <si>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</si>
  <si>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</si>
  <si>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</si>
  <si>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</si>
  <si>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</si>
  <si>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</si>
  <si>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</si>
  <si>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</si>
  <si>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</si>
  <si>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</si>
  <si>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</si>
  <si>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</si>
  <si>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</si>
  <si>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</si>
  <si>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</si>
  <si>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</si>
  <si>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</si>
  <si>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</si>
  <si>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</si>
  <si>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</si>
  <si>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</si>
  <si>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</si>
  <si>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</si>
  <si>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</si>
  <si>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</si>
  <si>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</si>
  <si>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</si>
  <si>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</si>
  <si>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</si>
  <si>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</si>
  <si>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</si>
  <si>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</si>
  <si>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</si>
  <si>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</si>
  <si>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</si>
  <si>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</si>
  <si>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</si>
  <si>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</si>
  <si>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</si>
  <si>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</si>
  <si>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</si>
  <si>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</si>
  <si>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</si>
  <si>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</si>
  <si>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</si>
  <si>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</si>
  <si>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</si>
  <si>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</si>
  <si>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</si>
  <si>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</si>
  <si>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</si>
  <si>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</si>
  <si>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</si>
  <si>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</si>
  <si>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</si>
  <si>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</si>
  <si>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</si>
  <si>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</si>
  <si>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</si>
  <si>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</si>
  <si>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</si>
  <si>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</si>
  <si>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</si>
  <si>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</si>
  <si>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</si>
  <si>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</si>
  <si>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</si>
  <si>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</si>
  <si>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</si>
  <si>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</si>
  <si>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</si>
  <si>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</si>
  <si>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</si>
  <si>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</si>
  <si>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</si>
  <si>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</si>
  <si>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</si>
  <si>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</si>
  <si>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</si>
  <si>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</si>
  <si>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</si>
  <si>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</si>
  <si>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</si>
  <si>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</si>
  <si>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</si>
  <si>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</si>
  <si>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</si>
  <si>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</si>
  <si>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</si>
  <si>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</si>
  <si>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</si>
  <si>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</si>
  <si>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</si>
  <si>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</si>
  <si>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</si>
  <si>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</si>
  <si>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</si>
  <si>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</si>
  <si>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</si>
  <si>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</si>
  <si>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</si>
  <si>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</si>
  <si>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</si>
  <si>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</si>
  <si>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</si>
  <si>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</si>
  <si>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</si>
  <si>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</si>
  <si>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</si>
  <si>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</si>
  <si>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</si>
  <si>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</si>
  <si>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</si>
  <si>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</si>
  <si>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</si>
  <si>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</si>
  <si>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</si>
  <si>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</si>
  <si>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</si>
  <si>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</si>
  <si>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</si>
  <si>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</si>
  <si>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</si>
  <si>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</si>
  <si>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</si>
  <si>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</si>
  <si>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</si>
  <si>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</si>
  <si>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</si>
  <si>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</si>
  <si>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</si>
  <si>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</si>
  <si>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</si>
  <si>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</si>
  <si>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</si>
  <si>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</si>
  <si>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</si>
  <si>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</si>
  <si>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</si>
  <si>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</si>
  <si>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</si>
  <si>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</si>
  <si>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</si>
  <si>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</si>
  <si>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</si>
  <si>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</si>
  <si>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</si>
  <si>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</si>
  <si>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</si>
  <si>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</si>
  <si>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</si>
  <si>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</si>
  <si>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</si>
  <si>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</si>
  <si>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</si>
  <si>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</si>
  <si>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</si>
  <si>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</si>
  <si>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</si>
  <si>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</si>
  <si>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</si>
  <si>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</si>
  <si>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</si>
  <si>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</si>
  <si>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</si>
  <si>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</si>
  <si>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</si>
  <si>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</si>
  <si>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</si>
  <si>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</si>
  <si>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</si>
  <si>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</si>
  <si>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</si>
  <si>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</si>
  <si>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</si>
  <si>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</si>
  <si>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</si>
  <si>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</si>
  <si>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</si>
  <si>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</si>
  <si>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</si>
  <si>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</si>
  <si>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</si>
  <si>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</si>
  <si>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</si>
  <si>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</si>
  <si>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</si>
  <si>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</si>
  <si>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</si>
  <si>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</si>
  <si>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</si>
  <si>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</si>
  <si>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</si>
  <si>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</si>
  <si>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</si>
  <si>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</si>
  <si>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</si>
  <si>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</si>
  <si>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</si>
  <si>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</si>
  <si>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</si>
  <si>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</si>
  <si>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</si>
  <si>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</si>
  <si>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</si>
  <si>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</si>
  <si>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</si>
  <si>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</si>
  <si>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</si>
  <si>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</si>
  <si>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</si>
  <si>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</si>
  <si>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</si>
  <si>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</si>
  <si>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</si>
  <si>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</si>
  <si>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</si>
  <si>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</si>
  <si>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</si>
  <si>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</si>
  <si>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</si>
  <si>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</si>
  <si>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</si>
  <si>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</si>
  <si>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</si>
  <si>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</si>
  <si>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</si>
  <si>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</si>
  <si>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</si>
  <si>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</si>
  <si>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</si>
  <si>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</si>
  <si>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</si>
  <si>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</si>
  <si>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</si>
  <si>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</si>
  <si>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</si>
  <si>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</si>
  <si>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</si>
  <si>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</si>
  <si>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</si>
  <si>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</si>
  <si>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</si>
  <si>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</si>
  <si>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</si>
  <si>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</si>
  <si>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</si>
  <si>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</si>
  <si>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</si>
  <si>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</si>
  <si>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</si>
  <si>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</si>
  <si>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</si>
  <si>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</si>
  <si>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</si>
  <si>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</si>
  <si>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</si>
  <si>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</si>
  <si>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</si>
  <si>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</si>
  <si>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</si>
  <si>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</si>
  <si>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</si>
  <si>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</si>
  <si>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</si>
  <si>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</si>
  <si>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</si>
  <si>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</si>
  <si>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</si>
  <si>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</si>
  <si>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</si>
  <si>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</si>
  <si>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</si>
  <si>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</si>
  <si>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</si>
  <si>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</si>
  <si>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</si>
  <si>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</si>
  <si>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</si>
  <si>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</si>
  <si>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</si>
  <si>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</si>
  <si>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</si>
  <si>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</si>
  <si>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</si>
  <si>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</si>
  <si>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</si>
  <si>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</si>
  <si>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</si>
  <si>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</si>
  <si>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</si>
  <si>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</si>
  <si>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</si>
  <si>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</si>
  <si>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</si>
  <si>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</si>
  <si>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</si>
  <si>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</si>
  <si>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</si>
  <si>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</si>
  <si>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</si>
  <si>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</si>
  <si>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</si>
  <si>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</si>
  <si>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</si>
  <si>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</si>
  <si>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</si>
  <si>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</si>
  <si>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</si>
  <si>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</si>
  <si>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</si>
  <si>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</si>
  <si>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</si>
  <si>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</si>
  <si>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</si>
  <si>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</si>
  <si>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</si>
  <si>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</si>
  <si>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</si>
  <si>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</si>
  <si>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</si>
  <si>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</si>
  <si>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</si>
  <si>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</si>
  <si>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</si>
  <si>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</si>
  <si>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</si>
  <si>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</si>
  <si>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</si>
  <si>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</si>
  <si>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</si>
  <si>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</si>
  <si>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</si>
  <si>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</si>
  <si>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</si>
  <si>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</si>
  <si>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</si>
  <si>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</si>
  <si>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</si>
  <si>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</si>
  <si>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</si>
  <si>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</si>
  <si>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</si>
  <si>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</si>
  <si>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</si>
  <si>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</si>
  <si>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</si>
  <si>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</si>
  <si>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</si>
  <si>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</si>
  <si>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</si>
  <si>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</si>
  <si>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</si>
  <si>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</si>
  <si>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</si>
  <si>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</si>
  <si>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</si>
  <si>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</si>
  <si>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</si>
  <si>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</si>
  <si>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</si>
  <si>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</si>
  <si>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</si>
  <si>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</si>
  <si>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</si>
  <si>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</si>
  <si>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</si>
  <si>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</si>
  <si>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</si>
  <si>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</si>
  <si>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</si>
  <si>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</si>
  <si>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</si>
  <si>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</si>
  <si>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</si>
  <si>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</si>
  <si>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</si>
  <si>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</si>
  <si>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</si>
  <si>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</si>
  <si>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</si>
  <si>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</si>
  <si>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</si>
  <si>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</si>
  <si>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</si>
  <si>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</si>
  <si>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</si>
  <si>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</si>
  <si>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</si>
  <si>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</si>
  <si>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</si>
  <si>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</si>
  <si>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</si>
  <si>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</si>
  <si>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</si>
  <si>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</si>
  <si>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</si>
  <si>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</si>
  <si>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</si>
  <si>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</si>
  <si>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</si>
  <si>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</si>
  <si>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</si>
  <si>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</si>
  <si>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</si>
  <si>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</si>
  <si>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</si>
  <si>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</si>
  <si>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</si>
  <si>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</si>
  <si>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</si>
  <si>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</si>
  <si>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</si>
  <si>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</si>
  <si>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</si>
  <si>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</si>
  <si>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</si>
  <si>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</si>
  <si>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</si>
  <si>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</si>
  <si>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</si>
  <si>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</si>
  <si>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</si>
  <si>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</si>
  <si>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</si>
  <si>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</si>
  <si>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</si>
  <si>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</si>
  <si>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</si>
  <si>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</si>
  <si>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</si>
  <si>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</si>
  <si>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</si>
  <si>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</si>
  <si>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</si>
  <si>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</si>
  <si>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</si>
  <si>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</si>
  <si>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</si>
  <si>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</si>
  <si>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</si>
  <si>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</si>
  <si>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</si>
  <si>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</si>
  <si>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</si>
  <si>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</si>
  <si>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</si>
  <si>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</si>
  <si>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</si>
  <si>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</si>
  <si>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</si>
  <si>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</si>
  <si>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</si>
  <si>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</si>
  <si>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</si>
  <si>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</si>
  <si>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</si>
  <si>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</si>
  <si>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</si>
  <si>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</si>
  <si>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</si>
  <si>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</si>
  <si>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</si>
  <si>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</si>
  <si>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</si>
  <si>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</si>
  <si>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</si>
  <si>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</si>
  <si>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</si>
  <si>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</si>
  <si>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</si>
  <si>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</si>
  <si>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</si>
  <si>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</si>
  <si>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</si>
  <si>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</si>
  <si>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</si>
  <si>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</si>
  <si>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</si>
  <si>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</si>
  <si>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</si>
  <si>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</si>
  <si>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</si>
  <si>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</si>
  <si>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</si>
  <si>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</si>
  <si>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</si>
  <si>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</si>
  <si>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</si>
  <si>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</si>
  <si>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</si>
  <si>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</si>
  <si>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</si>
  <si>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</si>
  <si>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</si>
  <si>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</si>
  <si>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</si>
  <si>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</si>
  <si>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</si>
  <si>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</si>
  <si>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</si>
  <si>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</si>
  <si>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</si>
  <si>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</si>
  <si>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</si>
  <si>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</si>
  <si>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</si>
  <si>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</si>
  <si>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</si>
  <si>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</si>
  <si>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</si>
  <si>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</si>
  <si>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</si>
  <si>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</si>
  <si>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</si>
  <si>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</si>
  <si>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</si>
  <si>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</si>
  <si>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</si>
  <si>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</si>
  <si>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</si>
  <si>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</si>
  <si>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</si>
  <si>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</si>
  <si>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</si>
  <si>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</si>
  <si>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</si>
  <si>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</si>
  <si>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</si>
  <si>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</si>
  <si>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</si>
  <si>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</si>
  <si>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</si>
  <si>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</si>
  <si>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</si>
  <si>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</si>
  <si>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</si>
  <si>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</si>
  <si>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</si>
  <si>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</si>
  <si>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</si>
  <si>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</si>
  <si>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</si>
  <si>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</si>
  <si>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</si>
  <si>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</si>
  <si>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</si>
  <si>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</si>
  <si>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</si>
  <si>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</si>
  <si>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</si>
  <si>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</si>
  <si>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</si>
  <si>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</si>
  <si>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</si>
  <si>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</si>
  <si>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</si>
  <si>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</si>
  <si>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</si>
  <si>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</si>
  <si>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</si>
  <si>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</si>
  <si>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</si>
  <si>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</si>
  <si>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</si>
  <si>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</si>
  <si>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</si>
  <si>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</si>
  <si>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</si>
  <si>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</si>
  <si>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</si>
  <si>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</si>
  <si>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</si>
  <si>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</si>
  <si>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</si>
  <si>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</si>
  <si>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</si>
  <si>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</si>
  <si>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</si>
  <si>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</si>
  <si>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</si>
  <si>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</si>
  <si>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</si>
  <si>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</si>
  <si>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</si>
  <si>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</si>
  <si>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</si>
  <si>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</si>
  <si>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</si>
  <si>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</si>
  <si>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</si>
  <si>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</si>
  <si>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</si>
  <si>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</si>
  <si>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</si>
  <si>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</si>
  <si>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</si>
  <si>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</si>
  <si>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</si>
  <si>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</si>
  <si>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</si>
  <si>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</si>
  <si>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</si>
  <si>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</si>
  <si>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</si>
  <si>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</si>
  <si>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</si>
  <si>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</si>
  <si>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</si>
  <si>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</si>
  <si>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</si>
  <si>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</si>
  <si>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</si>
  <si>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</si>
  <si>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</si>
  <si>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</si>
  <si>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</si>
  <si>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</si>
  <si>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</si>
  <si>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</si>
  <si>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</si>
  <si>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</si>
  <si>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</si>
  <si>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</si>
  <si>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</si>
  <si>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</si>
  <si>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</si>
  <si>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</si>
  <si>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</si>
  <si>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</si>
  <si>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</si>
  <si>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</si>
  <si>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</si>
  <si>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</si>
  <si>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</si>
  <si>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</si>
  <si>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</si>
  <si>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</si>
  <si>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</si>
  <si>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</si>
  <si>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</si>
  <si>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</si>
  <si>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</si>
  <si>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</si>
  <si>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</si>
  <si>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</si>
  <si>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</si>
  <si>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</si>
  <si>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</si>
  <si>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</si>
  <si>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</si>
  <si>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</si>
  <si>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</si>
  <si>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</si>
  <si>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</si>
  <si>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</si>
  <si>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</si>
  <si>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</si>
  <si>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</si>
  <si>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</si>
  <si>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</si>
  <si>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</si>
  <si>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</si>
  <si>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</si>
  <si>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</si>
  <si>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</si>
  <si>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</si>
  <si>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</si>
  <si>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</si>
  <si>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</si>
  <si>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</si>
  <si>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</si>
  <si>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</si>
  <si>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</si>
  <si>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</si>
  <si>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</si>
  <si>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</si>
  <si>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</si>
  <si>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</si>
  <si>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</si>
  <si>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</si>
  <si>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</si>
  <si>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</si>
  <si>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</si>
  <si>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</si>
  <si>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</si>
  <si>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</si>
  <si>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</si>
  <si>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</si>
  <si>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</si>
  <si>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</si>
  <si>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</si>
  <si>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</si>
  <si>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</si>
  <si>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</si>
  <si>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</si>
  <si>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</si>
  <si>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</si>
  <si>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</si>
  <si>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</si>
  <si>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</si>
  <si>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</si>
  <si>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</si>
  <si>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</si>
  <si>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</si>
  <si>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</si>
  <si>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</si>
  <si>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</si>
  <si>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</si>
  <si>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</si>
  <si>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</si>
  <si>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</si>
  <si>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</si>
  <si>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</si>
  <si>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</si>
  <si>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</si>
  <si>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</si>
  <si>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</si>
  <si>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</si>
  <si>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</si>
  <si>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</si>
  <si>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</si>
  <si>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</si>
  <si>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</si>
  <si>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</si>
  <si>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</si>
  <si>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</si>
  <si>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</si>
  <si>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</si>
  <si>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</si>
  <si>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</si>
  <si>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</si>
  <si>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</si>
  <si>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</si>
  <si>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</si>
  <si>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</si>
  <si>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</si>
  <si>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</si>
  <si>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</si>
  <si>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</si>
  <si>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</si>
  <si>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</si>
  <si>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</si>
  <si>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</si>
  <si>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</si>
  <si>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</si>
  <si>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</si>
  <si>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</si>
  <si>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</si>
  <si>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</si>
  <si>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</si>
  <si>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</si>
  <si>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</si>
  <si>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</si>
  <si>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</si>
  <si>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</si>
  <si>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</si>
  <si>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</si>
  <si>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</si>
  <si>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</si>
  <si>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</si>
  <si>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</si>
  <si>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</si>
  <si>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</si>
  <si>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</si>
  <si>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</si>
  <si>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</si>
  <si>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</si>
  <si>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</si>
  <si>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</si>
  <si>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</si>
  <si>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</si>
  <si>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</si>
  <si>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</si>
  <si>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</si>
  <si>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</si>
  <si>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</si>
  <si>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</si>
  <si>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</si>
  <si>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</si>
  <si>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</si>
  <si>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</si>
  <si>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</si>
  <si>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</si>
  <si>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</si>
  <si>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</si>
  <si>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</si>
  <si>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</si>
  <si>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</si>
  <si>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</si>
  <si>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</si>
  <si>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</si>
  <si>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</si>
  <si>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</si>
  <si>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</si>
  <si>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</si>
  <si>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</si>
  <si>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</si>
  <si>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</si>
  <si>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</si>
  <si>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</si>
  <si>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</si>
  <si>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</si>
  <si>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</si>
  <si>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</si>
  <si>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</si>
  <si>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</si>
  <si>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</si>
  <si>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</si>
  <si>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</si>
  <si>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</si>
  <si>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</si>
  <si>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</si>
  <si>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</si>
  <si>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</si>
  <si>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</si>
  <si>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</si>
  <si>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</si>
  <si>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</si>
  <si>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</si>
  <si>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</si>
  <si>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</si>
  <si>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</si>
  <si>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</si>
  <si>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</si>
  <si>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</si>
  <si>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</si>
  <si>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</si>
  <si>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</si>
  <si>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</si>
  <si>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</si>
  <si>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</si>
  <si>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</si>
  <si>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</si>
  <si>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</si>
  <si>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</si>
  <si>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</si>
  <si>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</si>
  <si>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</si>
  <si>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</si>
  <si>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</si>
  <si>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</si>
  <si>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</si>
  <si>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</si>
  <si>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</si>
  <si>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</si>
  <si>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</si>
  <si>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</si>
  <si>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</si>
  <si>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</si>
  <si>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</si>
  <si>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</si>
  <si>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</si>
  <si>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</si>
  <si>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</si>
  <si>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</si>
  <si>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</si>
  <si>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</si>
  <si>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</si>
  <si>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</si>
  <si>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</si>
  <si>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</si>
  <si>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</si>
  <si>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</si>
  <si>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</si>
  <si>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</si>
  <si>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</si>
  <si>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</si>
  <si>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</si>
  <si>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</si>
  <si>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</si>
  <si>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</si>
  <si>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</si>
  <si>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</si>
  <si>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</si>
  <si>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</si>
  <si>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</si>
  <si>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</si>
  <si>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</si>
  <si>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</si>
  <si>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</si>
  <si>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</si>
  <si>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</si>
  <si>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</si>
  <si>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</si>
  <si>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</si>
  <si>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</si>
  <si>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</si>
  <si>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</si>
  <si>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</si>
  <si>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</si>
  <si>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</si>
  <si>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</si>
  <si>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</si>
  <si>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</si>
  <si>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</si>
  <si>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</si>
  <si>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</si>
  <si>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</si>
  <si>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</si>
  <si>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</si>
  <si>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</si>
  <si>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</si>
  <si>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</si>
  <si>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</si>
  <si>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</si>
  <si>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</si>
  <si>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</si>
  <si>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</si>
  <si>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</si>
  <si>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</si>
  <si>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</si>
  <si>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</si>
  <si>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</si>
  <si>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</si>
  <si>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</si>
  <si>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</si>
  <si>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</si>
  <si>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</si>
  <si>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</si>
  <si>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</si>
  <si>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</si>
  <si>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</si>
  <si>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</si>
  <si>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</si>
  <si>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</si>
  <si>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</si>
  <si>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</si>
  <si>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</si>
  <si>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</si>
  <si>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</si>
  <si>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</si>
  <si>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</si>
  <si>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</si>
  <si>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</si>
  <si>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</si>
  <si>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</si>
  <si>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</si>
  <si>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</si>
  <si>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</si>
  <si>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</si>
  <si>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</si>
  <si>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</si>
  <si>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</si>
  <si>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</si>
  <si>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</si>
  <si>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</si>
  <si>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</si>
  <si>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</si>
  <si>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</si>
  <si>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</si>
  <si>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</si>
  <si>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</si>
  <si>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</si>
  <si>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</si>
  <si>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</si>
  <si>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</si>
  <si>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</si>
  <si>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</si>
  <si>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</si>
  <si>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</si>
  <si>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</si>
  <si>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</si>
  <si>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</si>
  <si>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</si>
  <si>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</si>
  <si>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</si>
  <si>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</si>
  <si>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</si>
  <si>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</si>
  <si>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</si>
  <si>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</si>
  <si>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</si>
  <si>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</si>
  <si>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</si>
  <si>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</si>
  <si>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</si>
  <si>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</si>
  <si>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</si>
  <si>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</si>
  <si>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</si>
  <si>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</si>
  <si>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</si>
  <si>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</si>
  <si>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</si>
  <si>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</si>
  <si>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</si>
  <si>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</si>
  <si>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</si>
  <si>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</si>
  <si>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</si>
  <si>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</si>
  <si>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</si>
  <si>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</si>
  <si>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</si>
  <si>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</si>
  <si>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</si>
  <si>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</si>
  <si>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</si>
  <si>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</si>
  <si>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</si>
  <si>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</si>
  <si>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</si>
  <si>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</si>
  <si>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</si>
  <si>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</si>
  <si>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</si>
  <si>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</si>
  <si>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</si>
  <si>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</si>
  <si>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</si>
  <si>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</si>
  <si>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</si>
  <si>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</si>
  <si>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</si>
  <si>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</si>
  <si>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</si>
  <si>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</si>
  <si>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</si>
  <si>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</si>
  <si>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</si>
  <si>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</si>
  <si>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</si>
  <si>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</si>
  <si>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</si>
  <si>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</si>
  <si>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</si>
  <si>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</si>
  <si>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</si>
  <si>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</si>
  <si>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</si>
  <si>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</si>
  <si>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</si>
  <si>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</si>
  <si>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</si>
  <si>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</si>
  <si>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</si>
  <si>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</si>
  <si>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</si>
  <si>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</si>
  <si>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</si>
  <si>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</si>
  <si>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</si>
  <si>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</si>
  <si>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</si>
  <si>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</si>
  <si>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</si>
  <si>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</si>
  <si>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</si>
  <si>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</si>
  <si>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</si>
  <si>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</si>
  <si>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</si>
  <si>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</si>
  <si>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</si>
  <si>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</si>
  <si>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</si>
  <si>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</si>
  <si>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</si>
  <si>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</si>
  <si>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</si>
  <si>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</si>
  <si>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</si>
  <si>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</si>
  <si>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</si>
  <si>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</si>
  <si>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</si>
  <si>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</si>
  <si>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</si>
  <si>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</si>
  <si>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</si>
  <si>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</si>
  <si>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</si>
  <si>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</si>
  <si>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</si>
  <si>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</si>
  <si>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</si>
  <si>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</si>
  <si>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</si>
  <si>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</si>
  <si>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</si>
  <si>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</si>
  <si>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</si>
  <si>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</si>
  <si>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</si>
  <si>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</si>
  <si>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</si>
  <si>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</si>
  <si>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</si>
  <si>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</si>
  <si>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</si>
  <si>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</si>
  <si>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</si>
  <si>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</si>
  <si>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</si>
  <si>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</si>
  <si>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</si>
  <si>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</si>
  <si>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</si>
  <si>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</si>
  <si>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</si>
  <si>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</si>
  <si>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</si>
  <si>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</si>
  <si>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</si>
  <si>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</si>
  <si>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</si>
  <si>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</si>
  <si>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</si>
  <si>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</si>
  <si>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</si>
  <si>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</si>
  <si>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</si>
  <si>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</si>
  <si>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</si>
  <si>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</si>
  <si>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</si>
  <si>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</si>
  <si>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</si>
  <si>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</si>
  <si>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</si>
  <si>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</si>
  <si>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</si>
  <si>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</si>
  <si>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</si>
  <si>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</si>
  <si>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</si>
  <si>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</si>
  <si>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</si>
  <si>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</si>
  <si>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</si>
  <si>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</si>
  <si>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</si>
  <si>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</si>
  <si>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</si>
  <si>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</si>
  <si>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</si>
  <si>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</si>
  <si>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</si>
  <si>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</si>
  <si>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</si>
  <si>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</si>
  <si>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</si>
  <si>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</si>
  <si>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</si>
  <si>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</si>
  <si>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</si>
  <si>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</si>
  <si>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</si>
  <si>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</si>
  <si>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</si>
  <si>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</si>
  <si>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</si>
  <si>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</si>
  <si>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</si>
  <si>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</si>
  <si>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</si>
  <si>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</si>
  <si>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</si>
  <si>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</si>
  <si>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</si>
  <si>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</si>
  <si>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</si>
  <si>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</si>
  <si>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</si>
  <si>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</si>
  <si>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</si>
  <si>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</si>
  <si>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</si>
  <si>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</si>
  <si>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</si>
  <si>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</si>
  <si>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</si>
  <si>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</si>
  <si>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</si>
  <si>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</si>
  <si>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</si>
  <si>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</si>
  <si>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</si>
  <si>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</si>
  <si>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</si>
  <si>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</si>
  <si>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</si>
  <si>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</si>
  <si>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</si>
  <si>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</si>
  <si>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</si>
  <si>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</si>
  <si>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</si>
  <si>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</si>
  <si>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</si>
  <si>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</si>
  <si>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</si>
  <si>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</si>
  <si>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</si>
  <si>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</si>
  <si>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</si>
  <si>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</si>
  <si>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</si>
  <si>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</si>
  <si>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</si>
  <si>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</si>
  <si>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</si>
  <si>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</si>
  <si>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</si>
  <si>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</si>
  <si>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</si>
  <si>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</si>
  <si>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</si>
  <si>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</si>
  <si>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</si>
  <si>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</si>
  <si>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</si>
  <si>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</si>
  <si>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</si>
  <si>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</si>
  <si>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</si>
  <si>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</si>
  <si>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</si>
  <si>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</si>
  <si>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</si>
  <si>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</si>
  <si>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</si>
  <si>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</si>
  <si>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</si>
  <si>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</si>
  <si>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</si>
  <si>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</si>
  <si>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</si>
  <si>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</si>
  <si>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</si>
  <si>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</si>
  <si>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</si>
  <si>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</si>
  <si>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</si>
  <si>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</si>
  <si>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</si>
  <si>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</si>
  <si>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</si>
  <si>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</si>
  <si>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</si>
  <si>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</si>
  <si>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</si>
  <si>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</si>
  <si>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</si>
  <si>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</si>
  <si>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</si>
  <si>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</si>
  <si>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</si>
  <si>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</si>
  <si>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</si>
  <si>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</si>
  <si>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</si>
  <si>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</si>
  <si>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</si>
  <si>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</si>
  <si>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</si>
  <si>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</si>
  <si>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</si>
  <si>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</si>
  <si>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</si>
  <si>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</si>
  <si>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</si>
  <si>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</si>
  <si>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</si>
  <si>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</si>
  <si>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</si>
  <si>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</si>
  <si>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</si>
  <si>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</si>
  <si>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</si>
  <si>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</si>
  <si>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</si>
  <si>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</si>
  <si>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</si>
  <si>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</si>
  <si>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</si>
  <si>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</si>
  <si>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</si>
  <si>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</si>
  <si>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</si>
  <si>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</si>
  <si>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</si>
  <si>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</si>
  <si>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</si>
  <si>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</si>
  <si>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</si>
  <si>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</si>
  <si>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</si>
  <si>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</si>
  <si>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</si>
  <si>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</si>
  <si>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</si>
  <si>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</si>
  <si>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</si>
  <si>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</si>
  <si>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</si>
  <si>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</si>
  <si>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</si>
  <si>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</si>
  <si>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</si>
  <si>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</si>
  <si>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</si>
  <si>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</si>
  <si>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</si>
  <si>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</si>
  <si>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</si>
  <si>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</si>
  <si>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</si>
  <si>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</si>
  <si>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</si>
  <si>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</si>
  <si>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</si>
  <si>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</si>
  <si>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</si>
  <si>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</si>
  <si>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</si>
  <si>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</si>
  <si>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</si>
  <si>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</si>
  <si>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</si>
  <si>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</si>
  <si>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</si>
  <si>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</si>
  <si>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</si>
  <si>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</si>
  <si>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</si>
  <si>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</si>
  <si>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</si>
  <si>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</si>
  <si>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</si>
  <si>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</si>
  <si>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</si>
  <si>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</si>
  <si>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</si>
  <si>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</si>
  <si>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</si>
  <si>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</si>
  <si>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</si>
  <si>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</si>
  <si>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</si>
  <si>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</si>
  <si>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</si>
  <si>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</si>
  <si>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</si>
  <si>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</si>
  <si>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</si>
  <si>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</si>
  <si>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</si>
  <si>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</si>
  <si>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</si>
  <si>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</si>
  <si>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</si>
  <si>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</si>
  <si>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</si>
  <si>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</si>
  <si>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</si>
  <si>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</si>
  <si>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</si>
  <si>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</si>
  <si>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</si>
  <si>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</si>
  <si>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</si>
  <si>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</si>
  <si>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</si>
  <si>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</si>
  <si>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</si>
  <si>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</si>
  <si>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</si>
  <si>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</si>
  <si>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</si>
  <si>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</si>
  <si>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</si>
  <si>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</si>
  <si>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</si>
  <si>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</si>
  <si>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</si>
  <si>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</si>
  <si>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</si>
  <si>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</si>
  <si>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</si>
  <si>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</si>
  <si>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</si>
  <si>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</si>
  <si>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</si>
  <si>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</si>
  <si>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</si>
  <si>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</si>
  <si>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</si>
  <si>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</si>
  <si>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</si>
  <si>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</si>
  <si>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</si>
  <si>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</si>
  <si>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</si>
  <si>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</si>
  <si>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</si>
  <si>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</si>
  <si>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</si>
  <si>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</si>
  <si>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</si>
  <si>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</si>
  <si>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</si>
  <si>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</si>
  <si>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</si>
  <si>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</si>
  <si>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</si>
  <si>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</si>
  <si>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</si>
  <si>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</si>
  <si>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</si>
  <si>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</si>
  <si>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</si>
  <si>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</si>
  <si>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</si>
  <si>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</si>
  <si>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</si>
  <si>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</si>
  <si>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</si>
  <si>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</si>
  <si>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</si>
  <si>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</si>
  <si>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</si>
  <si>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</si>
  <si>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</si>
  <si>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</si>
  <si>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</si>
  <si>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</si>
  <si>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</si>
  <si>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</si>
  <si>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</si>
  <si>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</si>
  <si>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</si>
  <si>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</si>
  <si>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</si>
  <si>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</si>
  <si>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</si>
  <si>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</si>
  <si>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</si>
  <si>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</si>
  <si>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</si>
  <si>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</si>
  <si>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</si>
  <si>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</si>
  <si>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</si>
  <si>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</si>
  <si>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</si>
  <si>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</si>
  <si>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</si>
  <si>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</si>
  <si>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</si>
  <si>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</si>
  <si>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</si>
  <si>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</si>
  <si>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</si>
  <si>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</si>
  <si>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</si>
  <si>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</si>
  <si>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</si>
  <si>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</si>
  <si>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</si>
  <si>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</si>
  <si>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</si>
  <si>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</si>
  <si>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</si>
  <si>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</si>
  <si>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</si>
  <si>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</si>
  <si>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</si>
  <si>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</si>
  <si>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</si>
  <si>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</si>
  <si>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</si>
  <si>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</si>
  <si>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</si>
  <si>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</si>
  <si>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</si>
  <si>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</si>
  <si>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</si>
  <si>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</si>
  <si>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</si>
  <si>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</si>
  <si>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</si>
  <si>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</si>
  <si>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</si>
  <si>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</si>
  <si>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</si>
  <si>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</si>
  <si>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</si>
  <si>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</si>
  <si>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</si>
  <si>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</si>
  <si>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</si>
  <si>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</si>
  <si>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</si>
  <si>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</si>
  <si>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</si>
  <si>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</si>
  <si>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</si>
  <si>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</si>
  <si>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</si>
  <si>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</si>
  <si>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</si>
  <si>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</si>
  <si>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</si>
  <si>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</si>
  <si>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</si>
  <si>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</si>
  <si>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</si>
  <si>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</si>
  <si>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</si>
  <si>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</si>
  <si>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</si>
  <si>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</si>
  <si>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</si>
  <si>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</si>
  <si>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</si>
  <si>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</si>
  <si>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</si>
  <si>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</si>
  <si>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</si>
  <si>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</si>
  <si>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</si>
  <si>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</si>
  <si>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</si>
  <si>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</si>
  <si>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</si>
  <si>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</si>
  <si>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</si>
  <si>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</si>
  <si>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</si>
  <si>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</si>
  <si>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</si>
  <si>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</si>
  <si>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</si>
  <si>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</si>
  <si>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</si>
  <si>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</si>
  <si>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</si>
  <si>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</si>
  <si>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</si>
  <si>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</si>
  <si>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</si>
  <si>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</si>
  <si>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</si>
  <si>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</si>
  <si>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</si>
  <si>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</si>
  <si>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</si>
  <si>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</si>
  <si>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</si>
  <si>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</si>
  <si>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</si>
  <si>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</si>
  <si>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</si>
  <si>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</si>
  <si>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</si>
  <si>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</si>
  <si>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</si>
  <si>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</si>
  <si>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</si>
  <si>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</si>
  <si>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</si>
  <si>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</si>
  <si>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</si>
  <si>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</si>
  <si>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</si>
  <si>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</si>
  <si>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</si>
  <si>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</si>
  <si>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</si>
  <si>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</si>
  <si>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</si>
  <si>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</si>
  <si>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</si>
  <si>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</si>
  <si>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</si>
  <si>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</si>
  <si>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</si>
  <si>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</si>
  <si>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</si>
  <si>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</si>
  <si>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</si>
  <si>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</si>
  <si>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</si>
  <si>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</si>
  <si>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</si>
  <si>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</si>
  <si>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</si>
  <si>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</si>
  <si>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</si>
  <si>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</si>
  <si>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</si>
  <si>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</si>
  <si>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</si>
  <si>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</si>
  <si>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</si>
  <si>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</si>
  <si>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</si>
  <si>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</si>
  <si>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</si>
  <si>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</si>
  <si>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</si>
  <si>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</si>
  <si>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</si>
  <si>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</si>
  <si>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</si>
  <si>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</si>
  <si>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</si>
  <si>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</si>
  <si>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</si>
  <si>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</si>
  <si>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</si>
  <si>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</si>
  <si>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</si>
  <si>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</si>
  <si>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</si>
  <si>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</si>
  <si>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</si>
  <si>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</si>
  <si>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</si>
  <si>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</si>
  <si>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</si>
  <si>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</si>
  <si>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</si>
  <si>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</si>
  <si>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</si>
  <si>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</si>
  <si>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</si>
  <si>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</si>
  <si>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</si>
  <si>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</si>
  <si>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</si>
  <si>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</si>
  <si>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</si>
  <si>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</si>
  <si>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</si>
  <si>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</si>
  <si>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</si>
  <si>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</si>
  <si>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</si>
  <si>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</si>
  <si>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</si>
  <si>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</si>
  <si>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</si>
  <si>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</si>
  <si>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</si>
  <si>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</si>
  <si>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</si>
  <si>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</si>
  <si>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</si>
  <si>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</si>
  <si>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</si>
  <si>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</si>
  <si>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</si>
  <si>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</si>
  <si>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</si>
  <si>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</si>
  <si>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</si>
  <si>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</si>
  <si>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</si>
  <si>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</si>
  <si>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</si>
  <si>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</si>
  <si>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</si>
  <si>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</si>
  <si>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</si>
  <si>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</si>
  <si>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</si>
  <si>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</si>
  <si>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</si>
  <si>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</si>
  <si>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</si>
  <si>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</si>
  <si>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</si>
  <si>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</si>
  <si>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</si>
  <si>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</si>
  <si>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</si>
  <si>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</si>
  <si>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</si>
  <si>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</si>
  <si>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</si>
  <si>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</si>
  <si>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</si>
  <si>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</si>
  <si>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</si>
  <si>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</si>
  <si>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</si>
  <si>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</si>
  <si>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</si>
  <si>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</si>
  <si>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</si>
  <si>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</si>
  <si>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</si>
  <si>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</si>
  <si>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</si>
  <si>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</si>
  <si>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</si>
  <si>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</si>
  <si>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</si>
  <si>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</si>
  <si>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</si>
  <si>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</si>
  <si>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</si>
  <si>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</si>
  <si>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</si>
  <si>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</si>
  <si>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</si>
  <si>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</si>
  <si>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</si>
  <si>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</si>
  <si>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</si>
  <si>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</si>
  <si>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</si>
  <si>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</si>
  <si>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</si>
  <si>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</si>
  <si>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</si>
  <si>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</si>
  <si>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</si>
  <si>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</si>
  <si>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</si>
  <si>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</si>
  <si>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</si>
  <si>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</si>
  <si>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</si>
  <si>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</si>
  <si>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</si>
  <si>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</si>
  <si>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</si>
  <si>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</si>
  <si>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</si>
  <si>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</si>
  <si>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</si>
  <si>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</si>
  <si>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</si>
  <si>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</si>
  <si>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</si>
  <si>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</si>
  <si>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</si>
  <si>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</si>
  <si>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</si>
  <si>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</si>
  <si>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</si>
  <si>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</si>
  <si>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</si>
  <si>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</si>
  <si>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</si>
  <si>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</si>
  <si>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</si>
  <si>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</si>
  <si>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</si>
  <si>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</si>
  <si>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</si>
  <si>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</si>
  <si>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</si>
  <si>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</si>
  <si>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</si>
  <si>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</si>
  <si>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</si>
  <si>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</si>
  <si>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</si>
  <si>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</si>
  <si>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</si>
  <si>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</si>
  <si>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</si>
  <si>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</si>
  <si>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</si>
  <si>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</si>
  <si>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</si>
  <si>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</si>
  <si>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</si>
  <si>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</si>
  <si>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</si>
  <si>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</si>
  <si>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</si>
  <si>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</si>
  <si>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</si>
  <si>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</si>
  <si>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</si>
  <si>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</si>
  <si>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</si>
  <si>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</si>
  <si>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</si>
  <si>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</si>
  <si>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</si>
  <si>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</si>
  <si>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</si>
  <si>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</si>
  <si>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</si>
  <si>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</si>
  <si>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</si>
  <si>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</si>
  <si>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</si>
  <si>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</si>
  <si>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</si>
  <si>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</si>
  <si>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</si>
  <si>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</si>
  <si>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</si>
  <si>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</si>
  <si>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</si>
  <si>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</si>
  <si>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</si>
  <si>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</si>
  <si>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</si>
  <si>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</si>
  <si>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</si>
  <si>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</si>
  <si>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</si>
  <si>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</si>
  <si>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</si>
  <si>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</si>
  <si>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</si>
  <si>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</si>
  <si>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</si>
  <si>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</si>
  <si>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</si>
  <si>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</si>
  <si>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</si>
  <si>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</si>
  <si>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</si>
  <si>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</si>
  <si>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</si>
  <si>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</si>
  <si>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</si>
  <si>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</si>
  <si>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</si>
  <si>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</si>
  <si>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</si>
  <si>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</si>
  <si>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</si>
  <si>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</si>
  <si>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</si>
  <si>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</si>
  <si>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</si>
  <si>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</si>
  <si>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</si>
  <si>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</si>
  <si>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</si>
  <si>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</si>
  <si>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</si>
  <si>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</si>
  <si>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</si>
  <si>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</si>
  <si>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</si>
  <si>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</si>
  <si>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</si>
  <si>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</si>
  <si>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</si>
  <si>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</si>
  <si>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</si>
  <si>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</si>
  <si>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</si>
  <si>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</si>
  <si>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</si>
  <si>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</si>
  <si>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</si>
  <si>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</si>
  <si>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</si>
  <si>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</si>
  <si>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</si>
  <si>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</si>
  <si>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</si>
  <si>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</si>
  <si>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</si>
  <si>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</si>
  <si>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</si>
  <si>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</si>
  <si>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</si>
  <si>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</si>
  <si>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</si>
  <si>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</si>
  <si>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</si>
  <si>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</si>
  <si>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</si>
  <si>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</si>
  <si>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</si>
  <si>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</si>
  <si>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</si>
  <si>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</si>
  <si>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</si>
  <si>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</si>
  <si>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</si>
  <si>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</si>
  <si>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</si>
  <si>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</si>
  <si>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</si>
  <si>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</si>
  <si>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</si>
  <si>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</si>
  <si>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</si>
  <si>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</si>
  <si>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</si>
  <si>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</si>
  <si>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</si>
  <si>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</si>
  <si>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</si>
  <si>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</si>
  <si>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</si>
  <si>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</si>
  <si>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</si>
  <si>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</si>
  <si>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</si>
  <si>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</si>
  <si>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</si>
  <si>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</si>
  <si>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</si>
  <si>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</si>
  <si>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</si>
  <si>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</si>
  <si>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</si>
  <si>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</si>
  <si>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</si>
  <si>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</si>
  <si>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</si>
  <si>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</si>
  <si>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</si>
  <si>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</si>
  <si>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</si>
  <si>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</si>
  <si>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</si>
  <si>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</si>
  <si>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</si>
  <si>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</si>
  <si>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</si>
  <si>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</si>
  <si>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</si>
  <si>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</si>
  <si>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</si>
  <si>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</si>
  <si>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</si>
  <si>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</si>
  <si>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</si>
  <si>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</si>
  <si>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</si>
  <si>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</si>
  <si>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</si>
  <si>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</si>
  <si>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</si>
  <si>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</si>
  <si>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</si>
  <si>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</si>
  <si>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</si>
  <si>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</si>
  <si>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</si>
  <si>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</si>
  <si>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</si>
  <si>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</si>
  <si>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</si>
  <si>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</si>
  <si>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</si>
  <si>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</si>
  <si>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</si>
  <si>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</si>
  <si>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</si>
  <si>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</si>
  <si>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</si>
  <si>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</si>
  <si>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</si>
  <si>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</si>
  <si>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</si>
  <si>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</si>
  <si>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</si>
  <si>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</si>
  <si>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</si>
  <si>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</si>
  <si>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</si>
  <si>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</si>
  <si>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</si>
  <si>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</si>
  <si>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</si>
  <si>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</si>
  <si>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</si>
  <si>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</si>
  <si>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</si>
  <si>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</si>
  <si>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</si>
  <si>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</si>
  <si>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</si>
  <si>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</si>
  <si>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</si>
  <si>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</si>
  <si>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</si>
  <si>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</si>
  <si>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</si>
  <si>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</si>
  <si>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</si>
  <si>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</si>
  <si>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</si>
  <si>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</si>
  <si>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</si>
  <si>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</si>
  <si>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</si>
  <si>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</si>
  <si>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</si>
  <si>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</si>
  <si>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</si>
  <si>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</si>
  <si>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</si>
  <si>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</si>
  <si>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</si>
  <si>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</si>
  <si>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</si>
  <si>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</si>
  <si>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</si>
  <si>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</si>
  <si>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</si>
  <si>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</si>
  <si>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</si>
  <si>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</si>
  <si>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</si>
  <si>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</si>
  <si>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</si>
  <si>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</si>
  <si>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</si>
  <si>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</si>
  <si>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</si>
  <si>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</si>
  <si>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</si>
  <si>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</si>
  <si>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</si>
  <si>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</si>
  <si>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</si>
  <si>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</si>
  <si>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</si>
  <si>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</si>
  <si>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</si>
  <si>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</si>
  <si>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</si>
  <si>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</si>
  <si>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</si>
  <si>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</si>
  <si>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</si>
  <si>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</si>
  <si>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</si>
  <si>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</si>
  <si>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</si>
  <si>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</si>
  <si>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</si>
  <si>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</si>
  <si>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</si>
  <si>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</si>
  <si>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</si>
  <si>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</si>
  <si>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</si>
  <si>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</si>
  <si>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</si>
  <si>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</si>
  <si>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</si>
  <si>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</si>
  <si>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</si>
  <si>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</si>
  <si>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</si>
  <si>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</si>
  <si>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</si>
  <si>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</si>
  <si>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</si>
  <si>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</si>
  <si>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</si>
  <si>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</si>
  <si>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</si>
  <si>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</si>
  <si>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</si>
  <si>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</si>
  <si>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</si>
  <si>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</si>
  <si>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</si>
  <si>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</si>
  <si>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</si>
  <si>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</si>
  <si>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</si>
  <si>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</si>
  <si>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</si>
  <si>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</si>
  <si>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</si>
  <si>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</si>
  <si>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</si>
  <si>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</si>
  <si>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</si>
  <si>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</si>
  <si>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</si>
  <si>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</si>
  <si>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</si>
  <si>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</si>
  <si>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</si>
  <si>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</si>
  <si>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</si>
  <si>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</si>
  <si>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</si>
  <si>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</si>
  <si>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</si>
  <si>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</si>
  <si>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</si>
  <si>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</si>
  <si>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</si>
  <si>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</si>
  <si>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</si>
  <si>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</si>
  <si>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</si>
  <si>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</si>
  <si>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</si>
  <si>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</si>
  <si>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</si>
  <si>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</si>
  <si>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</si>
  <si>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</si>
  <si>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</si>
  <si>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</si>
  <si>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</si>
  <si>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</si>
  <si>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</si>
  <si>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</si>
  <si>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</si>
  <si>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</si>
  <si>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</si>
  <si>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</si>
  <si>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</si>
  <si>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</si>
  <si>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</si>
  <si>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</si>
  <si>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</si>
  <si>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</si>
  <si>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</si>
  <si>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</si>
  <si>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</si>
  <si>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</si>
  <si>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</si>
  <si>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</si>
  <si>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</si>
  <si>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</si>
  <si>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</si>
  <si>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</si>
  <si>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</si>
  <si>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</si>
  <si>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</si>
  <si>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</si>
  <si>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</si>
  <si>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</si>
  <si>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</si>
  <si>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</si>
  <si>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</si>
  <si>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</si>
  <si>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</si>
  <si>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</si>
  <si>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</si>
  <si>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</si>
  <si>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</si>
  <si>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</si>
  <si>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</si>
  <si>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</si>
  <si>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</si>
  <si>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</si>
  <si>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</si>
  <si>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</si>
  <si>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</si>
  <si>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</si>
  <si>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</si>
  <si>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</si>
  <si>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</si>
  <si>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</si>
  <si>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</si>
  <si>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</si>
  <si>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</si>
  <si>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</si>
  <si>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</si>
  <si>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</si>
  <si>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</si>
  <si>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</si>
  <si>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</si>
  <si>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</si>
  <si>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</si>
  <si>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</si>
  <si>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</si>
  <si>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</si>
  <si>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</si>
  <si>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</si>
  <si>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</si>
  <si>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</si>
  <si>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</si>
  <si>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</si>
  <si>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</si>
  <si>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</si>
  <si>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</si>
  <si>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</si>
  <si>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</si>
  <si>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</si>
  <si>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</si>
  <si>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</si>
  <si>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</si>
  <si>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</si>
  <si>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</si>
  <si>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</si>
  <si>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</si>
  <si>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</si>
  <si>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</si>
  <si>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</si>
  <si>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</si>
  <si>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</si>
  <si>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</si>
  <si>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</si>
  <si>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</si>
  <si>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</si>
  <si>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</si>
  <si>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</si>
  <si>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</si>
  <si>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</si>
  <si>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</si>
  <si>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</si>
  <si>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</si>
  <si>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</si>
  <si>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</si>
  <si>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</si>
  <si>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</si>
  <si>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</si>
  <si>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</si>
  <si>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</si>
  <si>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</si>
  <si>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</si>
  <si>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</si>
  <si>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</si>
  <si>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</si>
  <si>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</si>
  <si>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</si>
  <si>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</si>
  <si>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</si>
  <si>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</si>
  <si>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</si>
  <si>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</si>
  <si>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</si>
  <si>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</si>
  <si>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</si>
  <si>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</si>
  <si>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</si>
  <si>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</si>
  <si>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</si>
  <si>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</si>
  <si>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</si>
  <si>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</si>
  <si>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</si>
  <si>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</si>
  <si>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</si>
  <si>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</si>
  <si>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</si>
  <si>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</si>
  <si>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</si>
  <si>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</si>
  <si>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</si>
  <si>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</si>
  <si>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</si>
  <si>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</si>
  <si>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</si>
  <si>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</si>
  <si>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</si>
  <si>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</si>
  <si>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</si>
  <si>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</si>
  <si>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</si>
  <si>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</si>
  <si>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</si>
  <si>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</si>
  <si>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</si>
  <si>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</si>
  <si>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</si>
  <si>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</si>
  <si>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</si>
  <si>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</si>
  <si>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</si>
  <si>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</si>
  <si>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</si>
  <si>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</si>
  <si>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</si>
  <si>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</si>
  <si>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</si>
  <si>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</si>
  <si>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</si>
  <si>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</si>
  <si>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</si>
  <si>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</si>
  <si>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</si>
  <si>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</si>
  <si>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</si>
  <si>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</si>
  <si>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</si>
  <si>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</si>
  <si>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</si>
  <si>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</si>
  <si>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</si>
  <si>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</si>
  <si>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</si>
  <si>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</si>
  <si>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</si>
  <si>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</si>
  <si>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</si>
  <si>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</si>
  <si>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</si>
  <si>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</si>
  <si>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</si>
  <si>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</si>
  <si>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</si>
  <si>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</si>
  <si>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</si>
  <si>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</si>
  <si>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</si>
  <si>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</si>
  <si>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</si>
  <si>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</si>
  <si>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</si>
  <si>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</si>
  <si>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</si>
  <si>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</si>
  <si>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</si>
  <si>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</si>
  <si>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</si>
  <si>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</si>
  <si>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</si>
  <si>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</si>
  <si>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</si>
  <si>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</si>
  <si>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</si>
  <si>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</si>
  <si>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</si>
  <si>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</si>
  <si>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</si>
  <si>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</si>
  <si>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</si>
  <si>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</si>
  <si>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</si>
  <si>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</si>
  <si>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</si>
  <si>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</si>
  <si>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</si>
  <si>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</si>
  <si>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</si>
  <si>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</si>
  <si>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</si>
  <si>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</si>
  <si>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</si>
  <si>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</si>
  <si>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</si>
  <si>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</si>
  <si>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</si>
  <si>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</si>
  <si>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</si>
  <si>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</si>
  <si>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</si>
  <si>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</si>
  <si>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</si>
  <si>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</si>
  <si>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</si>
  <si>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</si>
  <si>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</si>
  <si>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</si>
  <si>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</si>
  <si>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</si>
  <si>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</si>
  <si>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</si>
  <si>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</si>
  <si>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</si>
  <si>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</si>
  <si>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</si>
  <si>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</si>
  <si>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</si>
  <si>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</si>
  <si>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</si>
  <si>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</si>
  <si>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</si>
  <si>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</si>
  <si>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</si>
  <si>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</si>
  <si>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</si>
  <si>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</si>
  <si>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</si>
  <si>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</si>
  <si>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</si>
  <si>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</si>
  <si>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</si>
  <si>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</si>
  <si>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</si>
  <si>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</si>
  <si>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</si>
  <si>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</si>
  <si>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</si>
  <si>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</si>
  <si>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</si>
  <si>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</si>
  <si>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</si>
  <si>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</si>
  <si>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</si>
  <si>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</si>
  <si>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</si>
  <si>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</si>
  <si>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</si>
  <si>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</si>
  <si>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</si>
  <si>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</si>
  <si>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</si>
  <si>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</si>
  <si>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</si>
  <si>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</si>
  <si>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</si>
  <si>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</si>
  <si>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</si>
  <si>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</si>
  <si>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</si>
  <si>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</si>
  <si>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</si>
  <si>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</si>
  <si>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</si>
  <si>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</si>
  <si>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</si>
  <si>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</si>
  <si>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</si>
  <si>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</si>
  <si>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</si>
  <si>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</si>
  <si>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</si>
  <si>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</si>
  <si>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</si>
  <si>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</si>
  <si>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</si>
  <si>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</si>
  <si>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</si>
  <si>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</si>
  <si>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</si>
  <si>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</si>
  <si>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</si>
  <si>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</si>
  <si>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</si>
  <si>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</si>
  <si>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</si>
  <si>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</si>
  <si>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</si>
  <si>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</si>
  <si>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</si>
  <si>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</si>
  <si>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</si>
  <si>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</si>
  <si>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</si>
  <si>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</si>
  <si>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</si>
  <si>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</si>
  <si>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</si>
  <si>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</si>
  <si>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</si>
  <si>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</si>
  <si>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</si>
  <si>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</si>
  <si>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</si>
  <si>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</si>
  <si>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</si>
  <si>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</si>
  <si>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</si>
  <si>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</si>
  <si>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</si>
  <si>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</si>
  <si>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</si>
  <si>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</si>
  <si>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</si>
  <si>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</si>
  <si>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</si>
  <si>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</si>
  <si>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</si>
  <si>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</si>
  <si>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</si>
  <si>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</si>
  <si>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</si>
  <si>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</si>
  <si>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</si>
  <si>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</si>
  <si>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</si>
  <si>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</si>
  <si>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</si>
  <si>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</si>
  <si>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</si>
  <si>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</si>
  <si>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</si>
  <si>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</si>
  <si>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</si>
  <si>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</si>
  <si>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</si>
  <si>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</si>
  <si>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</si>
  <si>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</si>
  <si>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</si>
  <si>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</si>
  <si>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</si>
  <si>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</si>
  <si>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</si>
  <si>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</si>
  <si>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</si>
  <si>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</si>
  <si>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</si>
  <si>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</si>
  <si>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</si>
  <si>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</si>
  <si>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</si>
  <si>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</si>
  <si>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</si>
  <si>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</si>
  <si>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</si>
  <si>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</si>
  <si>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</si>
  <si>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</si>
  <si>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</si>
  <si>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</si>
  <si>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</si>
  <si>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</si>
  <si>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</si>
  <si>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</si>
  <si>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</si>
  <si>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</si>
  <si>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</si>
  <si>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</si>
  <si>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</si>
  <si>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</si>
  <si>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</si>
  <si>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</si>
  <si>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</si>
  <si>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</si>
  <si>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</si>
  <si>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</si>
  <si>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</si>
  <si>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</si>
  <si>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</si>
  <si>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</si>
  <si>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</si>
  <si>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</si>
  <si>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</si>
  <si>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</si>
  <si>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</si>
  <si>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</si>
  <si>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</si>
  <si>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</si>
  <si>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</si>
  <si>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</si>
  <si>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</si>
  <si>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</si>
  <si>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</si>
  <si>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</si>
  <si>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</si>
  <si>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</si>
  <si>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</si>
  <si>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</si>
  <si>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</si>
  <si>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</si>
  <si>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</si>
  <si>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</si>
  <si>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</si>
  <si>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</si>
  <si>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</si>
  <si>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</si>
  <si>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</si>
  <si>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</si>
  <si>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</si>
  <si>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</si>
  <si>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</si>
  <si>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</si>
  <si>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</si>
  <si>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</si>
  <si>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</si>
  <si>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</si>
  <si>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</si>
  <si>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</si>
  <si>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</si>
  <si>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</si>
  <si>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</si>
  <si>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</si>
  <si>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</si>
  <si>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</si>
  <si>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</si>
  <si>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</si>
  <si>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</si>
  <si>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</si>
  <si>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</si>
  <si>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</si>
  <si>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</si>
  <si>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</si>
  <si>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</si>
  <si>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</si>
  <si>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</si>
  <si>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</si>
  <si>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</si>
  <si>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</si>
  <si>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</si>
  <si>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</si>
  <si>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</si>
  <si>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</si>
  <si>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</si>
  <si>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</si>
  <si>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</si>
  <si>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</si>
  <si>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</si>
  <si>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</si>
  <si>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</si>
  <si>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</si>
  <si>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</si>
  <si>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</si>
  <si>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</si>
  <si>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</si>
  <si>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</si>
  <si>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</si>
  <si>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</si>
  <si>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</si>
  <si>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</si>
  <si>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</si>
  <si>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</si>
  <si>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</si>
  <si>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</si>
  <si>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</si>
  <si>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</si>
  <si>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</si>
  <si>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</si>
  <si>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</si>
  <si>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</si>
  <si>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</si>
  <si>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</si>
  <si>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</si>
  <si>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</si>
  <si>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</si>
  <si>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</si>
  <si>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</si>
  <si>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</si>
  <si>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</si>
  <si>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</si>
  <si>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</si>
  <si>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</si>
  <si>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</si>
  <si>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</si>
  <si>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</si>
  <si>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</si>
  <si>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</si>
  <si>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</si>
  <si>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</si>
  <si>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</si>
  <si>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</si>
  <si>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</si>
  <si>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</si>
  <si>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</si>
  <si>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</si>
  <si>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</si>
  <si>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</si>
  <si>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</si>
  <si>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</si>
  <si>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</si>
  <si>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</si>
  <si>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</si>
  <si>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</si>
  <si>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</si>
  <si>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</si>
  <si>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</si>
  <si>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</si>
  <si>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</si>
  <si>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</si>
  <si>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</si>
  <si>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</si>
  <si>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</si>
  <si>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</si>
  <si>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</si>
  <si>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</si>
  <si>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</si>
  <si>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</si>
  <si>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</si>
  <si>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</si>
  <si>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</si>
  <si>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</si>
  <si>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</si>
  <si>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</si>
  <si>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</si>
  <si>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</si>
  <si>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</si>
  <si>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</si>
  <si>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</si>
  <si>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</si>
  <si>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</si>
  <si>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</si>
  <si>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</si>
  <si>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</si>
  <si>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</si>
  <si>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</si>
  <si>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</si>
  <si>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</si>
  <si>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</si>
  <si>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</si>
  <si>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</si>
  <si>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</si>
  <si>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</si>
  <si>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</si>
  <si>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</si>
  <si>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</si>
  <si>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</si>
  <si>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</si>
  <si>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</si>
  <si>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</si>
  <si>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</si>
  <si>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</si>
  <si>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</si>
  <si>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</si>
  <si>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</si>
  <si>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</si>
  <si>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</si>
  <si>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</si>
  <si>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</si>
  <si>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</si>
  <si>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</si>
  <si>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</si>
  <si>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</si>
  <si>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</si>
  <si>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</si>
  <si>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</si>
  <si>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</si>
  <si>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</si>
  <si>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</si>
  <si>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</si>
  <si>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</si>
  <si>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</si>
  <si>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</si>
  <si>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</si>
  <si>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</si>
  <si>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</si>
  <si>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</si>
  <si>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</si>
  <si>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</si>
  <si>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</si>
  <si>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</si>
  <si>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</si>
  <si>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</si>
  <si>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</si>
  <si>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</si>
  <si>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</si>
  <si>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</si>
  <si>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</si>
  <si>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</si>
  <si>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</si>
  <si>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</si>
  <si>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</si>
  <si>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</si>
  <si>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</si>
  <si>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</si>
  <si>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</si>
  <si>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</si>
  <si>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</si>
  <si>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</si>
  <si>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</si>
  <si>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</si>
  <si>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</si>
  <si>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</si>
  <si>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</si>
  <si>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</si>
  <si>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</si>
  <si>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</si>
  <si>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</si>
  <si>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</si>
  <si>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</si>
  <si>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</si>
  <si>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</si>
  <si>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</si>
  <si>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</si>
  <si>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</si>
  <si>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</si>
  <si>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</si>
  <si>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</si>
  <si>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</si>
  <si>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</si>
  <si>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</si>
  <si>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</si>
  <si>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</si>
  <si>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</si>
  <si>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</si>
  <si>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</si>
  <si>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</si>
  <si>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</si>
  <si>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</si>
  <si>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</si>
  <si>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</si>
  <si>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</si>
  <si>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</si>
  <si>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</si>
  <si>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</si>
  <si>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</si>
  <si>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</si>
  <si>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</si>
  <si>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</si>
  <si>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</si>
  <si>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</si>
  <si>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</si>
  <si>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</si>
  <si>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</si>
  <si>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</si>
  <si>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</si>
  <si>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</si>
  <si>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</si>
  <si>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</si>
  <si>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</si>
  <si>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</si>
  <si>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</si>
  <si>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</si>
  <si>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</si>
  <si>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</si>
  <si>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</si>
  <si>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</si>
  <si>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</si>
  <si>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</si>
  <si>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</si>
  <si>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</si>
  <si>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</si>
  <si>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</si>
  <si>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</si>
  <si>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</si>
  <si>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</si>
  <si>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</si>
  <si>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</si>
  <si>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</si>
  <si>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</si>
  <si>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</si>
  <si>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</si>
  <si>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</si>
  <si>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</si>
  <si>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</si>
  <si>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</si>
  <si>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</si>
  <si>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</si>
  <si>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</si>
  <si>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</si>
  <si>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</si>
  <si>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</si>
  <si>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</si>
  <si>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</si>
  <si>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</si>
  <si>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</si>
  <si>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</si>
  <si>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</si>
  <si>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</si>
  <si>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</si>
  <si>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</si>
  <si>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</si>
  <si>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</si>
  <si>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</si>
  <si>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</si>
  <si>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</si>
  <si>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</si>
  <si>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</si>
  <si>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</si>
  <si>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</si>
  <si>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</si>
  <si>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</si>
  <si>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</si>
  <si>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</si>
  <si>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</si>
  <si>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</si>
  <si>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</si>
  <si>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</si>
  <si>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</si>
  <si>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</si>
  <si>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</si>
  <si>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</si>
  <si>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</si>
  <si>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</si>
  <si>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</si>
  <si>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</si>
  <si>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</si>
  <si>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</si>
  <si>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</si>
  <si>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</si>
  <si>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</si>
  <si>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</si>
  <si>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</si>
  <si>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</si>
  <si>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</si>
  <si>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</si>
  <si>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</si>
  <si>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</si>
  <si>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</si>
  <si>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</si>
  <si>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</si>
  <si>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</si>
  <si>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</si>
  <si>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</si>
  <si>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</si>
  <si>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</si>
  <si>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</si>
  <si>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</si>
  <si>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</si>
  <si>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</si>
  <si>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</si>
  <si>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</si>
  <si>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</si>
  <si>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</si>
  <si>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</si>
  <si>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</si>
  <si>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</si>
  <si>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</si>
  <si>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</si>
  <si>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</si>
  <si>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</si>
  <si>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</si>
  <si>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</si>
  <si>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</si>
  <si>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</si>
  <si>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</si>
  <si>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</si>
  <si>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</si>
  <si>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</si>
  <si>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</si>
  <si>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</si>
  <si>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</si>
  <si>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</si>
  <si>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</si>
  <si>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</si>
  <si>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</si>
  <si>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</si>
  <si>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</si>
  <si>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</si>
  <si>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</si>
  <si>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</si>
  <si>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</si>
  <si>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</si>
  <si>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</si>
  <si>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</si>
  <si>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</si>
  <si>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</si>
  <si>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</si>
  <si>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</si>
  <si>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</si>
  <si>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</si>
  <si>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</si>
  <si>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</si>
  <si>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</si>
  <si>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</si>
  <si>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</si>
  <si>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</si>
  <si>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</si>
  <si>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</si>
  <si>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</si>
  <si>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</si>
  <si>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</si>
  <si>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</si>
  <si>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</si>
  <si>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</si>
  <si>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</si>
  <si>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</si>
  <si>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</si>
  <si>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</si>
  <si>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</si>
  <si>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</si>
  <si>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</si>
  <si>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</si>
  <si>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</si>
  <si>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</si>
  <si>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</si>
  <si>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</si>
  <si>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</si>
  <si>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</si>
  <si>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</si>
  <si>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</si>
  <si>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</si>
  <si>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</si>
  <si>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</si>
  <si>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</si>
  <si>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</si>
  <si>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</si>
  <si>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</si>
  <si>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</si>
  <si>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</si>
  <si>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</si>
  <si>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</si>
  <si>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</si>
  <si>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</si>
  <si>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</si>
  <si>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</si>
  <si>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</si>
  <si>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</si>
  <si>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</si>
  <si>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</si>
  <si>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</si>
  <si>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</si>
  <si>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</si>
  <si>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</si>
  <si>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</si>
  <si>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</si>
  <si>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</si>
  <si>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</si>
  <si>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</si>
  <si>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</si>
  <si>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</si>
  <si>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</si>
  <si>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</si>
  <si>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</si>
  <si>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</si>
  <si>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</si>
  <si>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</si>
  <si>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</si>
  <si>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</si>
  <si>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</si>
  <si>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</si>
  <si>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</si>
  <si>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</si>
  <si>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</si>
  <si>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</si>
  <si>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</si>
  <si>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</si>
  <si>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</si>
  <si>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</si>
  <si>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</si>
  <si>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</si>
  <si>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</si>
  <si>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</si>
  <si>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</si>
  <si>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</si>
  <si>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</si>
  <si>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</si>
  <si>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</si>
  <si>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</si>
  <si>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</si>
  <si>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</si>
  <si>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</si>
  <si>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</si>
  <si>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</si>
  <si>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</si>
  <si>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</si>
  <si>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</si>
  <si>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</si>
  <si>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</si>
  <si>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</si>
  <si>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</si>
  <si>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</si>
  <si>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</si>
  <si>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</si>
  <si>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</si>
  <si>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</si>
  <si>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</si>
  <si>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</si>
  <si>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</si>
  <si>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</si>
  <si>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</si>
  <si>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</si>
  <si>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</si>
  <si>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</si>
  <si>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</si>
  <si>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</si>
  <si>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</si>
  <si>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</si>
  <si>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</si>
  <si>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</si>
  <si>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</si>
  <si>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</si>
  <si>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</si>
  <si>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</si>
  <si>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</si>
  <si>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</si>
  <si>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</si>
  <si>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</si>
  <si>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</si>
  <si>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</si>
  <si>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</si>
  <si>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</si>
  <si>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</si>
  <si>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</si>
  <si>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</si>
  <si>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</si>
  <si>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</si>
  <si>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</si>
  <si>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</si>
  <si>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</si>
  <si>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</si>
  <si>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</si>
  <si>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</si>
  <si>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</si>
  <si>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</si>
  <si>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</si>
  <si>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</si>
  <si>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</si>
  <si>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</si>
  <si>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</si>
  <si>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</si>
  <si>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</si>
  <si>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</si>
  <si>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</si>
  <si>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</si>
  <si>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</si>
  <si>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</si>
  <si>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</si>
  <si>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</si>
  <si>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</si>
  <si>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</si>
  <si>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</si>
  <si>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</si>
  <si>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</si>
  <si>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</si>
  <si>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</si>
  <si>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</si>
  <si>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</si>
  <si>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</si>
  <si>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</si>
  <si>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</si>
  <si>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</si>
  <si>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</si>
  <si>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</si>
  <si>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</si>
  <si>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</si>
  <si>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</si>
  <si>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</si>
  <si>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</si>
  <si>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</si>
  <si>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</si>
  <si>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</si>
  <si>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</si>
  <si>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</si>
  <si>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</si>
  <si>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</si>
  <si>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</si>
  <si>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</si>
  <si>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</si>
  <si>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</si>
  <si>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</si>
  <si>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</si>
  <si>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</si>
  <si>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</si>
  <si>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</si>
  <si>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</si>
  <si>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</si>
  <si>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</si>
  <si>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</si>
  <si>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</si>
  <si>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</si>
  <si>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</si>
  <si>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</si>
  <si>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</si>
  <si>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</si>
  <si>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</si>
  <si>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</si>
  <si>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</si>
  <si>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</si>
  <si>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</si>
  <si>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</si>
  <si>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</si>
  <si>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</si>
  <si>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</si>
  <si>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</si>
  <si>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</si>
  <si>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</si>
  <si>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</si>
  <si>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</si>
  <si>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</si>
  <si>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</si>
  <si>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</si>
  <si>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</si>
  <si>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</si>
  <si>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</si>
  <si>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</si>
  <si>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</si>
  <si>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</si>
  <si>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</si>
  <si>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</si>
  <si>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</si>
  <si>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</si>
  <si>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</si>
  <si>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</si>
  <si>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</si>
  <si>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</si>
  <si>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</si>
  <si>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</si>
  <si>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</si>
  <si>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</si>
  <si>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</si>
  <si>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</si>
  <si>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</si>
  <si>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</si>
  <si>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</si>
  <si>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</si>
  <si>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</si>
  <si>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</si>
  <si>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</si>
  <si>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</si>
  <si>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</si>
  <si>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</si>
  <si>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</si>
  <si>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</si>
  <si>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</si>
  <si>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</si>
  <si>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</si>
  <si>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</si>
  <si>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</si>
  <si>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</si>
  <si>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</si>
  <si>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</si>
  <si>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</si>
  <si>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</si>
  <si>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</si>
  <si>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</si>
  <si>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</si>
  <si>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</si>
  <si>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</si>
  <si>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</si>
  <si>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</si>
  <si>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</si>
  <si>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</si>
  <si>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</si>
  <si>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</si>
  <si>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</si>
  <si>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</si>
  <si>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</si>
  <si>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</si>
  <si>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</si>
  <si>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</si>
  <si>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</si>
  <si>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</si>
  <si>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</si>
  <si>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</si>
  <si>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</si>
  <si>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</si>
  <si>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</si>
  <si>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</si>
  <si>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</si>
  <si>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</si>
  <si>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</si>
  <si>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</si>
  <si>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</si>
  <si>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</si>
  <si>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</si>
  <si>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</si>
  <si>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</si>
  <si>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</si>
  <si>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</si>
  <si>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</si>
  <si>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</si>
  <si>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</si>
  <si>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</si>
  <si>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</si>
  <si>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</si>
  <si>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</si>
  <si>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</si>
  <si>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</si>
  <si>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</si>
  <si>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</si>
  <si>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</si>
  <si>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</si>
  <si>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</si>
  <si>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</si>
  <si>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</si>
  <si>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</si>
  <si>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</si>
  <si>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</si>
  <si>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</si>
  <si>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</si>
  <si>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</si>
  <si>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</si>
  <si>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</si>
  <si>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</si>
  <si>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</si>
  <si>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</si>
  <si>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</si>
  <si>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</si>
  <si>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</si>
  <si>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</si>
  <si>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</si>
  <si>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</si>
  <si>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</si>
  <si>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</si>
  <si>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</si>
  <si>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</si>
  <si>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</si>
  <si>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</si>
  <si>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</si>
  <si>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</si>
  <si>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</si>
  <si>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</si>
  <si>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</si>
  <si>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</si>
  <si>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</si>
  <si>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</si>
  <si>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</si>
  <si>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</si>
  <si>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</si>
  <si>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</si>
  <si>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</si>
  <si>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</si>
  <si>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</si>
  <si>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</si>
  <si>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</si>
  <si>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</si>
  <si>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</si>
  <si>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</si>
  <si>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</si>
  <si>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</si>
  <si>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</si>
  <si>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</si>
  <si>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</si>
  <si>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</si>
  <si>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</si>
  <si>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</si>
  <si>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</si>
  <si>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</si>
  <si>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</si>
  <si>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</si>
  <si>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</si>
  <si>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</si>
  <si>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</si>
  <si>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</si>
  <si>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</si>
  <si>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</si>
  <si>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</si>
  <si>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</si>
  <si>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</si>
  <si>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</si>
  <si>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</si>
  <si>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</si>
  <si>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</si>
  <si>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</si>
  <si>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</si>
  <si>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</si>
  <si>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</si>
  <si>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</si>
  <si>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</si>
  <si>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</si>
  <si>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</si>
  <si>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</si>
  <si>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</si>
  <si>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</si>
  <si>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</si>
  <si>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</si>
  <si>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</si>
  <si>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</si>
  <si>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</si>
  <si>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</si>
  <si>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</si>
  <si>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</si>
  <si>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</si>
  <si>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</si>
  <si>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</si>
  <si>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</si>
  <si>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</si>
  <si>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</si>
  <si>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</si>
  <si>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</si>
  <si>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</si>
  <si>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</si>
  <si>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</si>
  <si>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</si>
  <si>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</si>
  <si>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</si>
  <si>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</si>
  <si>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</si>
  <si>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</si>
  <si>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</si>
  <si>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</si>
  <si>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</si>
  <si>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</si>
  <si>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</si>
  <si>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</si>
  <si>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</si>
  <si>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</si>
  <si>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</si>
  <si>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</si>
  <si>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</si>
  <si>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</si>
  <si>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</si>
  <si>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</si>
  <si>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</si>
  <si>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</si>
  <si>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</si>
  <si>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</si>
  <si>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</si>
  <si>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</si>
  <si>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</si>
  <si>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</si>
  <si>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</si>
  <si>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</si>
  <si>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</si>
  <si>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</si>
  <si>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</si>
  <si>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</si>
  <si>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</si>
  <si>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</si>
  <si>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</si>
  <si>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</si>
  <si>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</si>
  <si>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</si>
  <si>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</si>
  <si>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</si>
  <si>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</si>
  <si>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</si>
  <si>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</si>
  <si>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</si>
  <si>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</si>
  <si>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</si>
  <si>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</si>
  <si>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</si>
  <si>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</si>
  <si>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</si>
  <si>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</si>
  <si>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</si>
  <si>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</si>
  <si>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</si>
  <si>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</si>
  <si>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</si>
  <si>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</si>
  <si>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</si>
  <si>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</si>
  <si>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</si>
  <si>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</si>
  <si>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</si>
  <si>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</si>
  <si>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</si>
  <si>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</si>
  <si>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</si>
  <si>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</si>
  <si>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</si>
  <si>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</si>
  <si>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</si>
  <si>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</si>
  <si>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</si>
  <si>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</si>
  <si>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</si>
  <si>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</si>
  <si>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</si>
  <si>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</si>
  <si>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</si>
  <si>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</si>
  <si>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</si>
  <si>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</si>
  <si>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</si>
  <si>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</si>
  <si>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</si>
  <si>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</si>
  <si>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</si>
  <si>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</si>
  <si>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</si>
  <si>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</si>
  <si>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</si>
  <si>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</si>
  <si>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</si>
  <si>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</si>
  <si>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</si>
  <si>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</si>
  <si>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</si>
  <si>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</si>
  <si>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</si>
  <si>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</si>
  <si>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</si>
  <si>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</si>
  <si>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</si>
  <si>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</si>
  <si>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</si>
  <si>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</si>
  <si>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</si>
  <si>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</si>
  <si>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</si>
  <si>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</si>
  <si>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</si>
  <si>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</si>
  <si>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</si>
  <si>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</si>
  <si>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</si>
  <si>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</si>
  <si>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</si>
  <si>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</si>
  <si>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</si>
  <si>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</si>
  <si>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</si>
  <si>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</si>
  <si>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</si>
  <si>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</si>
  <si>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</si>
  <si>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</si>
  <si>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</si>
  <si>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</si>
  <si>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</si>
  <si>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</si>
  <si>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</si>
  <si>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</si>
  <si>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</si>
  <si>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</si>
  <si>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</si>
  <si>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</si>
  <si>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</si>
  <si>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</si>
  <si>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</si>
  <si>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</si>
  <si>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</si>
  <si>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</si>
  <si>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</si>
  <si>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</si>
  <si>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</si>
  <si>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</si>
  <si>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</si>
  <si>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</si>
  <si>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</si>
  <si>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</si>
  <si>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</si>
  <si>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</si>
  <si>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</si>
  <si>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</si>
  <si>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</si>
  <si>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</si>
  <si>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</si>
  <si>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</si>
  <si>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</si>
  <si>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</si>
  <si>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</si>
  <si>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</si>
  <si>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</si>
  <si>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</si>
  <si>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</si>
  <si>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</si>
  <si>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</si>
  <si>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</si>
  <si>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</si>
  <si>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</si>
  <si>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</si>
  <si>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</si>
  <si>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</si>
  <si>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</si>
  <si>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</si>
  <si>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</si>
  <si>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</si>
  <si>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</si>
  <si>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</si>
  <si>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</si>
  <si>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</si>
  <si>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</si>
  <si>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</si>
  <si>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</si>
  <si>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</si>
  <si>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</si>
  <si>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</si>
  <si>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</si>
  <si>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</si>
  <si>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</si>
  <si>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</si>
  <si>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</si>
  <si>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</si>
  <si>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</si>
  <si>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</si>
  <si>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</si>
  <si>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</si>
  <si>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</si>
  <si>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</si>
  <si>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</si>
  <si>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</si>
  <si>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</si>
  <si>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</si>
  <si>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</si>
  <si>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</si>
  <si>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</si>
  <si>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</si>
  <si>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</si>
  <si>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</si>
  <si>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</si>
  <si>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</si>
  <si>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</si>
  <si>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</si>
  <si>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</si>
  <si>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</si>
  <si>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</si>
  <si>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</si>
  <si>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</si>
  <si>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</si>
  <si>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</si>
  <si>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</si>
  <si>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</si>
  <si>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</si>
  <si>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</si>
  <si>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</si>
  <si>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</si>
  <si>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</si>
  <si>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</si>
  <si>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</si>
  <si>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</si>
  <si>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</si>
  <si>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</si>
  <si>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</si>
  <si>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</si>
  <si>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</si>
  <si>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</si>
  <si>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</si>
  <si>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</si>
  <si>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</si>
  <si>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</si>
  <si>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</si>
  <si>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</si>
  <si>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</si>
  <si>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</si>
  <si>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</si>
  <si>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</si>
  <si>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</si>
  <si>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</si>
  <si>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</si>
  <si>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</si>
  <si>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</si>
  <si>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</si>
  <si>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</si>
  <si>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</si>
  <si>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</si>
  <si>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</si>
  <si>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</si>
  <si>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</si>
  <si>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</si>
  <si>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</si>
  <si>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</si>
  <si>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</si>
  <si>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</si>
  <si>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</si>
  <si>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</si>
  <si>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</si>
  <si>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</si>
  <si>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</si>
  <si>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</si>
  <si>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</si>
  <si>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</si>
  <si>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</si>
  <si>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</si>
  <si>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</si>
  <si>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</si>
  <si>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</si>
  <si>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</si>
  <si>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</si>
  <si>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</si>
  <si>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</si>
  <si>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</si>
  <si>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</si>
  <si>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</si>
  <si>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</si>
  <si>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</si>
  <si>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</si>
  <si>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</si>
  <si>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</si>
  <si>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</si>
  <si>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</si>
  <si>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</si>
  <si>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</si>
  <si>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</si>
  <si>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</si>
  <si>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</si>
  <si>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</si>
  <si>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</si>
  <si>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</si>
  <si>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</si>
  <si>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</si>
  <si>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</si>
  <si>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</si>
  <si>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</si>
  <si>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</si>
  <si>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</si>
  <si>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</si>
  <si>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</si>
  <si>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</si>
  <si>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</si>
  <si>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</si>
  <si>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</si>
  <si>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</si>
  <si>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</si>
  <si>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</si>
  <si>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</si>
  <si>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</si>
  <si>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</si>
  <si>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</si>
  <si>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</si>
  <si>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</si>
  <si>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</si>
  <si>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</si>
  <si>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</si>
  <si>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</si>
  <si>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</si>
  <si>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</si>
  <si>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</si>
  <si>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</si>
  <si>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</si>
  <si>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</si>
  <si>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</si>
  <si>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</si>
  <si>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</si>
  <si>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</si>
  <si>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</si>
  <si>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</si>
  <si>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</si>
  <si>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</si>
  <si>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</si>
  <si>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</si>
  <si>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</si>
  <si>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</si>
  <si>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</si>
  <si>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</si>
  <si>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</si>
  <si>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</si>
  <si>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</si>
  <si>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</si>
  <si>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</si>
  <si>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</si>
  <si>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</si>
  <si>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</si>
  <si>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</si>
  <si>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</si>
  <si>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</si>
  <si>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</si>
  <si>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</si>
  <si>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</si>
  <si>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</si>
  <si>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</si>
  <si>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</si>
  <si>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</si>
  <si>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</si>
  <si>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</si>
  <si>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</si>
  <si>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</si>
  <si>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</si>
  <si>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</si>
  <si>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</si>
  <si>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</si>
  <si>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</si>
  <si>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</si>
  <si>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</si>
  <si>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</si>
  <si>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</si>
  <si>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</si>
  <si>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</si>
  <si>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</si>
  <si>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</si>
  <si>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</si>
  <si>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</si>
  <si>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</si>
  <si>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</si>
  <si>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</si>
  <si>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</si>
  <si>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</si>
  <si>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</si>
  <si>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</si>
  <si>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</si>
  <si>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</si>
  <si>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</si>
  <si>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</si>
  <si>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</si>
  <si>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</si>
  <si>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</si>
  <si>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</si>
  <si>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</si>
  <si>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</si>
  <si>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</si>
  <si>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</si>
  <si>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</si>
  <si>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</si>
  <si>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</si>
  <si>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</si>
  <si>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</si>
  <si>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</si>
  <si>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</si>
  <si>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</si>
  <si>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</si>
  <si>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</si>
  <si>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</si>
  <si>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</si>
  <si>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</si>
  <si>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</si>
  <si>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</si>
  <si>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</si>
  <si>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</si>
  <si>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</si>
  <si>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</si>
  <si>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</si>
  <si>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</si>
  <si>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</si>
  <si>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</si>
  <si>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</si>
  <si>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</si>
  <si>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</si>
  <si>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</si>
  <si>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</si>
  <si>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</si>
  <si>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</si>
  <si>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</si>
  <si>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</si>
  <si>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</si>
  <si>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</si>
  <si>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</si>
  <si>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</si>
  <si>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</si>
  <si>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</si>
  <si>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</si>
  <si>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</si>
  <si>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</si>
  <si>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</si>
  <si>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</si>
  <si>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</si>
  <si>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</si>
  <si>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</si>
  <si>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</si>
  <si>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</si>
  <si>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</si>
  <si>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</si>
  <si>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</si>
  <si>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</si>
  <si>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</si>
  <si>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</si>
  <si>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</si>
  <si>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</si>
  <si>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</si>
  <si>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</si>
  <si>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</si>
  <si>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</si>
  <si>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</si>
  <si>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</si>
  <si>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</si>
  <si>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</si>
  <si>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</si>
  <si>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</si>
  <si>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</si>
  <si>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</si>
  <si>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</si>
  <si>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</si>
  <si>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</si>
  <si>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</si>
  <si>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</si>
  <si>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</si>
  <si>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</si>
  <si>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</si>
  <si>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</si>
  <si>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</si>
  <si>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</si>
  <si>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</si>
  <si>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</si>
  <si>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</si>
  <si>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</si>
  <si>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</si>
  <si>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</si>
  <si>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</si>
  <si>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</si>
  <si>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</si>
  <si>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</si>
  <si>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</si>
  <si>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</si>
  <si>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</si>
  <si>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</si>
  <si>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</si>
  <si>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</si>
  <si>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</si>
  <si>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</si>
  <si>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</si>
  <si>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</si>
  <si>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</si>
  <si>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</si>
  <si>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</si>
  <si>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</si>
  <si>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</si>
  <si>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</si>
  <si>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</si>
  <si>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</si>
  <si>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</si>
  <si>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</si>
  <si>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</si>
  <si>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</si>
  <si>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</si>
  <si>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</si>
  <si>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</si>
  <si>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</si>
  <si>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</si>
  <si>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</si>
  <si>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</si>
  <si>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</si>
  <si>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</si>
  <si>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</si>
  <si>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</si>
  <si>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</si>
  <si>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</si>
  <si>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</si>
  <si>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</si>
  <si>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</si>
  <si>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</si>
  <si>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</si>
  <si>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</si>
  <si>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</si>
  <si>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</si>
  <si>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</si>
  <si>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</si>
  <si>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</si>
  <si>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</si>
  <si>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</si>
  <si>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</si>
  <si>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</si>
  <si>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</si>
  <si>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</si>
  <si>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</si>
  <si>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</si>
  <si>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</si>
  <si>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</si>
  <si>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</si>
  <si>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</si>
  <si>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</si>
  <si>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</si>
  <si>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</si>
  <si>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</si>
  <si>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</si>
  <si>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</si>
  <si>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</si>
  <si>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</si>
  <si>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</si>
  <si>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</si>
  <si>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</si>
  <si>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</si>
  <si>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</si>
  <si>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</si>
  <si>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</si>
  <si>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</si>
  <si>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</si>
  <si>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</si>
  <si>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</si>
  <si>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</si>
  <si>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</si>
  <si>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</si>
  <si>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</si>
  <si>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</si>
  <si>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</si>
  <si>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</si>
  <si>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</si>
  <si>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</si>
  <si>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</si>
  <si>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</si>
  <si>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</si>
  <si>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</si>
  <si>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</si>
  <si>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</si>
  <si>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</si>
  <si>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</si>
  <si>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</si>
  <si>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</si>
  <si>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</si>
  <si>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</si>
  <si>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</si>
  <si>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</si>
  <si>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</si>
  <si>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</si>
  <si>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</si>
  <si>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</si>
  <si>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</si>
  <si>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</si>
  <si>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</si>
  <si>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</si>
  <si>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</si>
  <si>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</si>
  <si>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</si>
  <si>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</si>
  <si>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</si>
  <si>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</si>
  <si>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</si>
  <si>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</si>
  <si>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</si>
  <si>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</si>
  <si>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</si>
  <si>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</si>
  <si>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</si>
  <si>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</si>
  <si>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</si>
  <si>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</si>
  <si>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</si>
  <si>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</si>
  <si>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</si>
  <si>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</si>
  <si>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</si>
  <si>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</si>
  <si>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</si>
  <si>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</si>
  <si>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</si>
  <si>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</si>
  <si>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</si>
  <si>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</si>
  <si>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</si>
  <si>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</si>
  <si>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</si>
  <si>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</si>
  <si>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</si>
  <si>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</si>
  <si>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</si>
  <si>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</si>
  <si>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</si>
  <si>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</si>
  <si>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</si>
  <si>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</si>
  <si>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</si>
  <si>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</si>
  <si>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</si>
  <si>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</si>
  <si>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</si>
  <si>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</si>
  <si>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</si>
  <si>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</si>
  <si>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</si>
  <si>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</si>
  <si>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</si>
  <si>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</si>
  <si>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</si>
  <si>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</si>
  <si>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</si>
  <si>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</si>
  <si>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</si>
  <si>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</si>
  <si>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</si>
  <si>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</si>
  <si>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</si>
  <si>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</si>
  <si>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</si>
  <si>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</si>
  <si>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</si>
  <si>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</si>
  <si>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</si>
  <si>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</si>
  <si>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</si>
  <si>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</si>
  <si>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</si>
  <si>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</si>
  <si>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</si>
  <si>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</si>
  <si>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</si>
  <si>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</si>
  <si>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</si>
  <si>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</si>
  <si>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</si>
  <si>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</si>
  <si>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</si>
  <si>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</si>
  <si>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</si>
  <si>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</si>
  <si>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</si>
  <si>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</si>
  <si>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</si>
  <si>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</si>
  <si>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</si>
  <si>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</si>
  <si>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</si>
  <si>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</si>
  <si>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</si>
  <si>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</si>
  <si>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</si>
  <si>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</si>
  <si>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</si>
  <si>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</si>
  <si>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</si>
  <si>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</si>
  <si>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</si>
  <si>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</si>
  <si>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</si>
  <si>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</si>
  <si>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</si>
  <si>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</si>
  <si>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</si>
  <si>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</si>
  <si>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</si>
  <si>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</si>
  <si>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</si>
  <si>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</si>
  <si>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</si>
  <si>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</si>
  <si>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</si>
  <si>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</si>
  <si>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</si>
  <si>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</si>
  <si>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</si>
  <si>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</si>
  <si>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</si>
  <si>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</si>
  <si>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</si>
  <si>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</si>
  <si>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</si>
  <si>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</si>
  <si>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</si>
  <si>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</si>
  <si>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</si>
  <si>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</si>
  <si>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</si>
  <si>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</si>
  <si>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</si>
  <si>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</si>
  <si>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</si>
  <si>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</si>
  <si>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</si>
  <si>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</si>
  <si>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</si>
  <si>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</si>
  <si>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</si>
  <si>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</si>
  <si>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</si>
  <si>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</si>
  <si>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</si>
  <si>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</si>
  <si>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</si>
  <si>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</si>
  <si>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</si>
  <si>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</si>
  <si>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</si>
  <si>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</si>
  <si>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</si>
  <si>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</si>
  <si>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</si>
  <si>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</si>
  <si>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</si>
  <si>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</si>
  <si>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</si>
  <si>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</si>
  <si>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</si>
  <si>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</si>
  <si>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</si>
  <si>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</si>
  <si>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</si>
  <si>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</si>
  <si>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</si>
  <si>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</si>
  <si>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</si>
  <si>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</si>
  <si>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</si>
  <si>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</si>
  <si>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</si>
  <si>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</si>
  <si>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</si>
  <si>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</si>
  <si>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</si>
  <si>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</si>
  <si>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</si>
  <si>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</si>
  <si>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</si>
  <si>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</si>
  <si>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</si>
  <si>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</si>
  <si>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</si>
  <si>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</si>
  <si>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</si>
  <si>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</si>
  <si>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</si>
  <si>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</si>
  <si>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</si>
  <si>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</si>
  <si>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</si>
  <si>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</si>
  <si>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</si>
  <si>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</si>
  <si>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</si>
  <si>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</si>
  <si>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</si>
  <si>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</si>
  <si>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</si>
  <si>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</si>
  <si>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</si>
  <si>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</si>
  <si>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</si>
  <si>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</si>
  <si>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</si>
  <si>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</si>
  <si>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</si>
  <si>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</si>
  <si>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</si>
  <si>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</si>
  <si>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</si>
  <si>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</si>
  <si>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</si>
  <si>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</si>
  <si>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</si>
  <si>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</si>
  <si>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</si>
  <si>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</si>
  <si>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</si>
  <si>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</si>
  <si>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</si>
  <si>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</si>
  <si>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</si>
  <si>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</si>
  <si>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</si>
  <si>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</si>
  <si>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</si>
  <si>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</si>
  <si>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</si>
  <si>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</si>
  <si>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</si>
  <si>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</si>
  <si>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</si>
  <si>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</si>
  <si>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</si>
  <si>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</si>
  <si>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</si>
  <si>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</si>
  <si>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</si>
  <si>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</si>
  <si>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</si>
  <si>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</si>
  <si>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</si>
  <si>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</si>
  <si>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</si>
  <si>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</si>
  <si>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</si>
  <si>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</si>
  <si>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</si>
  <si>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</si>
  <si>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</si>
  <si>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</si>
  <si>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</si>
  <si>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</si>
  <si>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</si>
  <si>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</si>
  <si>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</si>
  <si>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</si>
  <si>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</si>
  <si>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</si>
  <si>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</si>
  <si>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</si>
  <si>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</si>
  <si>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</si>
  <si>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</si>
  <si>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</si>
  <si>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</si>
  <si>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</si>
  <si>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</si>
  <si>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</si>
  <si>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</si>
  <si>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</si>
  <si>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</si>
  <si>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</si>
  <si>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</si>
  <si>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</si>
  <si>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</si>
  <si>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</si>
  <si>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</si>
  <si>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</si>
  <si>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</si>
  <si>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</si>
  <si>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</si>
  <si>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</si>
  <si>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</si>
  <si>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</si>
  <si>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</si>
  <si>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</si>
  <si>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</si>
  <si>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</si>
  <si>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</si>
  <si>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</si>
  <si>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</si>
  <si>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</si>
  <si>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</si>
  <si>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</si>
  <si>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</si>
  <si>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</si>
  <si>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</si>
  <si>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</si>
  <si>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</si>
  <si>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</si>
  <si>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</si>
  <si>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</si>
  <si>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</si>
  <si>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</si>
  <si>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</si>
  <si>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</si>
  <si>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</si>
  <si>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</si>
  <si>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</si>
  <si>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</si>
  <si>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</si>
  <si>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</si>
  <si>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</si>
  <si>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</si>
  <si>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</si>
  <si>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</si>
  <si>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</si>
  <si>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</si>
  <si>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</si>
  <si>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</si>
  <si>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</si>
  <si>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</si>
  <si>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</si>
  <si>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</si>
  <si>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</si>
  <si>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</si>
  <si>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</si>
  <si>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</si>
  <si>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</si>
  <si>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</si>
  <si>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</si>
  <si>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</si>
  <si>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</si>
  <si>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</si>
  <si>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</si>
  <si>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</si>
  <si>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</si>
  <si>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</si>
  <si>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</si>
  <si>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</si>
  <si>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</si>
  <si>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</si>
  <si>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</si>
  <si>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</si>
  <si>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</si>
  <si>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</si>
  <si>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</si>
  <si>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</si>
  <si>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</si>
  <si>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</si>
  <si>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</si>
  <si>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</si>
  <si>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</si>
  <si>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</si>
  <si>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</si>
  <si>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</si>
  <si>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</si>
  <si>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</si>
  <si>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</si>
  <si>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</si>
  <si>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</si>
  <si>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</si>
  <si>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</si>
  <si>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</si>
  <si>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</si>
  <si>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</si>
  <si>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</si>
  <si>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</si>
  <si>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</si>
  <si>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</si>
  <si>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</si>
  <si>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</si>
  <si>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</si>
  <si>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</si>
  <si>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</si>
  <si>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</si>
  <si>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</si>
  <si>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</si>
  <si>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</si>
  <si>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</si>
  <si>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</si>
  <si>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</si>
  <si>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</si>
  <si>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</si>
  <si>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</si>
  <si>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</si>
  <si>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</si>
  <si>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</si>
  <si>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</si>
  <si>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</si>
  <si>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</si>
  <si>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</si>
  <si>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</si>
  <si>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</si>
  <si>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</si>
  <si>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</si>
  <si>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</si>
  <si>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</si>
  <si>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</si>
  <si>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</si>
  <si>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</si>
  <si>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</si>
  <si>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</si>
  <si>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</si>
  <si>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</si>
  <si>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</si>
  <si>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</si>
  <si>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</si>
  <si>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</si>
  <si>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</si>
  <si>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</si>
  <si>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</si>
  <si>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</si>
  <si>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</si>
  <si>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</si>
  <si>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</si>
  <si>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</si>
  <si>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</si>
  <si>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</si>
  <si>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</si>
  <si>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</si>
  <si>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</si>
  <si>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</si>
  <si>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</si>
  <si>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</si>
  <si>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</si>
  <si>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</si>
  <si>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</si>
  <si>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</si>
  <si>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</si>
  <si>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</si>
  <si>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</si>
  <si>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</si>
  <si>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</si>
  <si>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</si>
  <si>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</si>
  <si>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</si>
  <si>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</si>
  <si>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</si>
  <si>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</si>
  <si>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</si>
  <si>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</si>
  <si>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</si>
  <si>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</si>
  <si>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</si>
  <si>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</si>
  <si>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</si>
  <si>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</si>
  <si>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</si>
  <si>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</si>
  <si>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</si>
  <si>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</si>
  <si>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</si>
  <si>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</si>
  <si>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</si>
  <si>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</si>
  <si>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</si>
  <si>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</si>
  <si>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</si>
  <si>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</si>
  <si>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</si>
  <si>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</si>
  <si>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</si>
  <si>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</si>
  <si>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</si>
  <si>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</si>
  <si>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</si>
  <si>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</si>
  <si>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</si>
  <si>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</si>
  <si>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</si>
  <si>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</si>
  <si>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</si>
  <si>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</si>
  <si>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</si>
  <si>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</si>
  <si>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</si>
  <si>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</si>
  <si>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</si>
  <si>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</si>
  <si>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</si>
  <si>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</si>
  <si>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</si>
  <si>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</si>
  <si>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</si>
  <si>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</si>
  <si>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</si>
  <si>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</si>
  <si>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</si>
  <si>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</si>
  <si>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</si>
  <si>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</si>
  <si>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</si>
  <si>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</si>
  <si>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</si>
  <si>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</si>
  <si>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</si>
  <si>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</si>
  <si>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</si>
  <si>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</si>
  <si>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</si>
  <si>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</si>
  <si>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</si>
  <si>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</si>
  <si>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</si>
  <si>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</si>
  <si>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</si>
  <si>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</si>
  <si>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</si>
  <si>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</si>
  <si>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</si>
  <si>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</si>
  <si>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</si>
  <si>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</si>
  <si>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</si>
  <si>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</si>
  <si>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</si>
  <si>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</si>
  <si>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</si>
  <si>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</si>
  <si>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</si>
  <si>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</si>
  <si>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</si>
  <si>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</si>
  <si>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</si>
  <si>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</si>
  <si>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</si>
  <si>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</si>
  <si>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</si>
  <si>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</si>
  <si>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</si>
  <si>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</si>
  <si>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</si>
  <si>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</si>
  <si>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</si>
  <si>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</si>
  <si>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</si>
  <si>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</si>
  <si>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</si>
  <si>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</si>
  <si>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</si>
  <si>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</si>
  <si>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</si>
  <si>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</si>
  <si>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</si>
  <si>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</si>
  <si>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</si>
  <si>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</si>
  <si>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</si>
  <si>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</si>
  <si>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</si>
  <si>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</si>
  <si>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</si>
  <si>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</si>
  <si>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</si>
  <si>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</si>
  <si>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</si>
  <si>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</si>
  <si>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</si>
  <si>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</si>
  <si>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</si>
  <si>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</si>
  <si>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</si>
  <si>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</si>
  <si>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</si>
  <si>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</si>
  <si>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</si>
  <si>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</si>
  <si>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</si>
  <si>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</si>
  <si>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</si>
  <si>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</si>
  <si>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</si>
  <si>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</si>
  <si>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</si>
  <si>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</si>
  <si>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</si>
  <si>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</si>
  <si>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</si>
  <si>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</si>
  <si>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</si>
  <si>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</si>
  <si>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</si>
  <si>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</si>
  <si>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</si>
  <si>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</si>
  <si>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</si>
  <si>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</si>
  <si>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</si>
  <si>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</si>
  <si>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</si>
  <si>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</si>
  <si>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</si>
  <si>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</si>
  <si>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</si>
  <si>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</si>
  <si>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</si>
  <si>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</si>
  <si>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</si>
  <si>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</si>
  <si>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</si>
  <si>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</si>
  <si>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</si>
  <si>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</si>
  <si>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</si>
  <si>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</si>
  <si>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</si>
  <si>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</si>
  <si>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</si>
  <si>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</si>
  <si>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</si>
  <si>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</si>
  <si>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</si>
  <si>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</si>
  <si>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</si>
  <si>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</si>
  <si>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</si>
  <si>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</si>
  <si>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</si>
  <si>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</si>
  <si>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</si>
  <si>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</si>
  <si>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</si>
  <si>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</si>
  <si>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</si>
  <si>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</si>
  <si>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</si>
  <si>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</si>
  <si>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</si>
  <si>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</si>
  <si>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</si>
  <si>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</si>
  <si>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</si>
  <si>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</si>
  <si>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</si>
  <si>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</si>
  <si>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</si>
  <si>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</si>
  <si>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</si>
  <si>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</si>
  <si>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</si>
  <si>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</si>
  <si>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</si>
  <si>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</si>
  <si>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</si>
  <si>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</si>
  <si>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</si>
  <si>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</si>
  <si>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</si>
  <si>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</si>
  <si>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</si>
  <si>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</si>
  <si>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</si>
  <si>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</si>
  <si>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</si>
  <si>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</si>
  <si>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</si>
  <si>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</si>
  <si>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</si>
  <si>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</si>
  <si>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</si>
  <si>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</si>
  <si>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</si>
  <si>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</si>
  <si>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</si>
  <si>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</si>
  <si>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</si>
  <si>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</si>
  <si>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</si>
  <si>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</si>
  <si>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</si>
  <si>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</si>
  <si>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</si>
  <si>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</si>
  <si>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</si>
  <si>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</si>
  <si>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</si>
  <si>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</si>
  <si>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</si>
  <si>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</si>
  <si>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</si>
  <si>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</si>
  <si>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</si>
  <si>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</si>
  <si>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</si>
  <si>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</si>
  <si>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</si>
  <si>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</si>
  <si>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</si>
  <si>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</si>
  <si>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</si>
  <si>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</si>
  <si>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</si>
  <si>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</si>
  <si>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</si>
  <si>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</si>
  <si>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</si>
  <si>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</si>
  <si>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</si>
  <si>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</si>
  <si>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</si>
  <si>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</si>
  <si>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</si>
  <si>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</si>
  <si>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</si>
  <si>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</si>
  <si>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</si>
  <si>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</si>
  <si>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</si>
  <si>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</si>
  <si>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</si>
  <si>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</si>
  <si>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</si>
  <si>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</si>
  <si>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</si>
  <si>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</si>
  <si>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</si>
  <si>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</si>
  <si>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</si>
  <si>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</si>
  <si>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</si>
  <si>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</si>
  <si>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</si>
  <si>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</si>
  <si>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</si>
  <si>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</si>
  <si>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</si>
  <si>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</si>
  <si>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</si>
  <si>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</si>
  <si>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</si>
  <si>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</si>
  <si>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</si>
  <si>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</si>
  <si>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</si>
  <si>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</si>
  <si>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</si>
  <si>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</si>
  <si>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</si>
  <si>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</si>
  <si>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</si>
  <si>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</si>
  <si>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</si>
  <si>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</si>
  <si>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</si>
  <si>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</si>
  <si>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</si>
  <si>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</si>
  <si>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</si>
  <si>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</si>
  <si>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</si>
  <si>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</si>
  <si>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</si>
  <si>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</si>
  <si>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</si>
  <si>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</si>
  <si>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</si>
  <si>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</si>
  <si>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</si>
  <si>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</si>
  <si>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</si>
  <si>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</si>
  <si>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</si>
  <si>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</si>
  <si>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</si>
  <si>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</si>
  <si>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</si>
  <si>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</si>
  <si>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</si>
  <si>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</si>
  <si>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</si>
  <si>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</si>
  <si>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</si>
  <si>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</si>
  <si>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</si>
  <si>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</si>
  <si>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</si>
  <si>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</si>
  <si>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</si>
  <si>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</si>
  <si>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</si>
  <si>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</si>
  <si>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</si>
  <si>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</si>
  <si>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</si>
  <si>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</si>
  <si>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</si>
  <si>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</si>
  <si>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</si>
  <si>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</si>
  <si>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</si>
  <si>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</si>
  <si>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</si>
  <si>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</si>
  <si>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</si>
  <si>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</si>
  <si>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</si>
  <si>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</si>
  <si>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</si>
  <si>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</si>
  <si>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</si>
  <si>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</si>
  <si>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</si>
  <si>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</si>
  <si>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</si>
  <si>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</si>
  <si>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</si>
  <si>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</si>
  <si>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</si>
  <si>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</si>
  <si>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</si>
  <si>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</si>
  <si>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</si>
  <si>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</si>
  <si>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</si>
  <si>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</si>
  <si>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</si>
  <si>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</si>
  <si>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</si>
  <si>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</si>
  <si>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</si>
  <si>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</si>
  <si>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</si>
  <si>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</si>
  <si>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</si>
  <si>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</si>
  <si>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</si>
  <si>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</si>
  <si>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</si>
  <si>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</si>
  <si>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</si>
  <si>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</si>
  <si>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</si>
  <si>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</si>
  <si>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</si>
  <si>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</si>
  <si>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</si>
  <si>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</si>
  <si>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</si>
  <si>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</si>
  <si>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</si>
  <si>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</si>
  <si>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</si>
  <si>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</si>
  <si>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</si>
  <si>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</si>
  <si>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</si>
  <si>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</si>
  <si>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</si>
  <si>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</si>
  <si>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</si>
  <si>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</si>
  <si>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</si>
  <si>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</si>
  <si>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</si>
  <si>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</si>
  <si>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</si>
  <si>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</si>
  <si>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</si>
  <si>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</si>
  <si>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</si>
  <si>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</si>
  <si>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</si>
  <si>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</si>
  <si>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</si>
  <si>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</si>
  <si>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</si>
  <si>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</si>
  <si>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</si>
  <si>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</si>
  <si>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</si>
  <si>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</si>
  <si>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</si>
  <si>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</si>
  <si>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</si>
  <si>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</si>
  <si>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</si>
  <si>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</si>
  <si>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</si>
  <si>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</si>
  <si>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</si>
  <si>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</si>
  <si>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</si>
  <si>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</si>
  <si>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</si>
  <si>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</si>
  <si>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</si>
  <si>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</si>
  <si>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</si>
  <si>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</si>
  <si>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</si>
  <si>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</si>
  <si>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</si>
  <si>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</si>
  <si>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</si>
  <si>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</si>
  <si>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</si>
  <si>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</si>
  <si>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</si>
  <si>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</si>
  <si>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</si>
  <si>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</si>
  <si>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</si>
  <si>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</si>
  <si>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</si>
  <si>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</si>
  <si>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</si>
  <si>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</si>
  <si>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</si>
  <si>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</si>
  <si>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</si>
  <si>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</si>
  <si>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</si>
  <si>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</si>
  <si>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</si>
  <si>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</si>
  <si>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</si>
  <si>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</si>
  <si>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</si>
  <si>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</si>
  <si>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</si>
  <si>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</si>
  <si>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</si>
  <si>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</si>
  <si>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</si>
  <si>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</si>
  <si>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</si>
  <si>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</si>
  <si>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</si>
  <si>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</si>
  <si>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</si>
  <si>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</si>
  <si>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</si>
  <si>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</si>
  <si>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</si>
  <si>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</si>
  <si>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</si>
  <si>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</si>
  <si>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</si>
  <si>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</si>
  <si>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</si>
  <si>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</si>
  <si>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</si>
  <si>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</si>
  <si>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</si>
  <si>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</si>
  <si>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</si>
  <si>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</si>
  <si>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</si>
  <si>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</si>
  <si>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</si>
  <si>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</si>
  <si>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</si>
  <si>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</si>
  <si>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</si>
  <si>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</si>
  <si>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</si>
  <si>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</si>
  <si>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</si>
  <si>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</si>
  <si>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</si>
  <si>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</si>
  <si>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</si>
  <si>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</si>
  <si>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</si>
  <si>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</si>
  <si>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</si>
  <si>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</si>
  <si>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</si>
  <si>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</si>
  <si>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</si>
  <si>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</si>
  <si>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</si>
  <si>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</si>
  <si>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</si>
  <si>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</si>
  <si>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</si>
  <si>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</si>
  <si>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</si>
  <si>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</si>
  <si>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</si>
  <si>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</si>
  <si>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</si>
  <si>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</si>
  <si>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</si>
  <si>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</si>
  <si>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</si>
  <si>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</si>
  <si>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</si>
  <si>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</si>
  <si>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</si>
  <si>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</si>
  <si>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</si>
  <si>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</si>
  <si>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</si>
  <si>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</si>
  <si>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</si>
  <si>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</si>
  <si>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</si>
  <si>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</si>
  <si>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</si>
  <si>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</si>
  <si>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</si>
  <si>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</si>
  <si>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</si>
  <si>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</si>
  <si>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</si>
  <si>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</si>
  <si>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</si>
  <si>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</si>
  <si>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</si>
  <si>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</si>
  <si>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</si>
  <si>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</si>
  <si>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</si>
  <si>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</si>
  <si>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</si>
  <si>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</si>
  <si>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</si>
  <si>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</si>
  <si>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</si>
  <si>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</si>
  <si>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</si>
  <si>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</si>
  <si>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</si>
  <si>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</si>
  <si>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</si>
  <si>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</si>
  <si>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</si>
  <si>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</si>
  <si>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</si>
  <si>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</si>
  <si>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</si>
  <si>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</si>
  <si>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</si>
  <si>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</si>
  <si>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</si>
  <si>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</si>
  <si>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</si>
  <si>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</si>
  <si>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</si>
  <si>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</si>
  <si>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</si>
  <si>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</si>
  <si>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</si>
  <si>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</si>
  <si>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</si>
  <si>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</si>
  <si>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</si>
  <si>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</si>
  <si>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</si>
  <si>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</si>
  <si>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</si>
  <si>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</si>
  <si>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</si>
  <si>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</si>
  <si>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</si>
  <si>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</si>
  <si>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</si>
  <si>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</si>
  <si>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</si>
  <si>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</si>
  <si>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</si>
  <si>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</si>
  <si>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</si>
  <si>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</si>
  <si>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</si>
  <si>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</si>
  <si>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</si>
  <si>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</si>
  <si>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</si>
  <si>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</si>
  <si>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</si>
  <si>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</si>
  <si>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</si>
  <si>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</si>
  <si>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</si>
  <si>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</si>
  <si>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</si>
  <si>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</si>
  <si>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</si>
  <si>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</si>
  <si>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</si>
  <si>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</si>
  <si>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</si>
  <si>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</si>
  <si>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</si>
  <si>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</si>
  <si>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</si>
  <si>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</si>
  <si>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</si>
  <si>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</si>
  <si>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</si>
  <si>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</si>
  <si>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</si>
  <si>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</si>
  <si>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</si>
  <si>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</si>
  <si>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</si>
  <si>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</si>
  <si>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</si>
  <si>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</si>
  <si>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</si>
  <si>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</si>
  <si>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</si>
  <si>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</si>
  <si>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</si>
  <si>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</si>
  <si>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</si>
  <si>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</si>
  <si>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</si>
  <si>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</si>
  <si>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</si>
  <si>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</si>
  <si>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</si>
  <si>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</si>
  <si>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</si>
  <si>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</si>
  <si>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</si>
  <si>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</si>
  <si>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</si>
  <si>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</si>
  <si>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</si>
  <si>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</si>
  <si>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</si>
  <si>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</si>
  <si>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</si>
  <si>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</si>
  <si>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</si>
  <si>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</si>
  <si>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</si>
  <si>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</si>
  <si>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</si>
  <si>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</si>
  <si>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</si>
  <si>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</si>
  <si>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</si>
  <si>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</si>
  <si>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</si>
  <si>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</si>
  <si>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</si>
  <si>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</si>
  <si>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</si>
  <si>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</si>
  <si>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</si>
  <si>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</si>
  <si>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</si>
  <si>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</si>
  <si>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</si>
  <si>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</si>
  <si>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</si>
  <si>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</si>
  <si>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</si>
  <si>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</si>
  <si>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</si>
  <si>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</si>
  <si>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</si>
  <si>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</si>
  <si>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</si>
  <si>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</si>
  <si>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</si>
  <si>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</si>
  <si>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</si>
  <si>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</si>
  <si>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</si>
  <si>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</si>
  <si>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</si>
  <si>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</si>
  <si>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</si>
  <si>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</si>
  <si>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</si>
  <si>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</si>
  <si>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</si>
  <si>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</si>
  <si>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</si>
  <si>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</si>
  <si>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</si>
  <si>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</si>
  <si>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</si>
  <si>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</si>
  <si>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</si>
  <si>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</si>
  <si>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</si>
  <si>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</si>
  <si>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</si>
  <si>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</si>
  <si>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</si>
  <si>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</si>
  <si>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</si>
  <si>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</si>
  <si>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</si>
  <si>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</si>
  <si>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</si>
  <si>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</si>
  <si>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</si>
  <si>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</si>
  <si>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</si>
  <si>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</si>
  <si>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</si>
  <si>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</si>
  <si>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</si>
  <si>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</si>
  <si>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</si>
  <si>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</si>
  <si>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</si>
  <si>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</si>
  <si>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</si>
  <si>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</si>
  <si>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</si>
  <si>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</si>
  <si>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</si>
  <si>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</si>
  <si>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</si>
  <si>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</si>
  <si>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</si>
  <si>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</si>
  <si>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</si>
  <si>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</si>
  <si>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</si>
  <si>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</si>
  <si>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</si>
  <si>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</si>
  <si>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</si>
  <si>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</si>
  <si>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</si>
  <si>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</si>
  <si>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</si>
  <si>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</si>
  <si>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</si>
  <si>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</si>
  <si>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</si>
  <si>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</si>
  <si>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</si>
  <si>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</si>
  <si>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</si>
  <si>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</si>
  <si>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</si>
  <si>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</si>
  <si>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</si>
  <si>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</si>
  <si>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</si>
  <si>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</si>
  <si>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</si>
  <si>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</si>
  <si>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</si>
  <si>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</si>
  <si>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</si>
  <si>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</si>
  <si>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</si>
  <si>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</si>
  <si>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</si>
  <si>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</si>
  <si>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</si>
  <si>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</si>
  <si>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</si>
  <si>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</si>
  <si>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</si>
  <si>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</si>
  <si>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</si>
  <si>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</si>
  <si>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</si>
  <si>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</si>
  <si>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</si>
  <si>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</si>
  <si>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</si>
  <si>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</si>
  <si>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</si>
  <si>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</si>
  <si>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</si>
  <si>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</si>
  <si>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</si>
  <si>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</si>
  <si>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</si>
  <si>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</si>
  <si>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</si>
  <si>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</si>
  <si>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</si>
  <si>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</si>
  <si>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</si>
  <si>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</si>
  <si>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</si>
  <si>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</si>
  <si>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</si>
  <si>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</si>
  <si>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</si>
  <si>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</si>
  <si>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</si>
  <si>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</si>
  <si>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</si>
  <si>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</si>
  <si>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</si>
  <si>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</si>
  <si>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</si>
  <si>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</si>
  <si>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</si>
  <si>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</si>
  <si>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</si>
  <si>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</si>
  <si>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</si>
  <si>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</si>
  <si>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</si>
  <si>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</si>
  <si>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</si>
  <si>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</si>
  <si>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</si>
  <si>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</si>
  <si>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</si>
  <si>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</si>
  <si>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</si>
  <si>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</si>
  <si>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</si>
  <si>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</si>
  <si>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</si>
  <si>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</si>
  <si>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</si>
  <si>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</si>
  <si>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</si>
  <si>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</si>
  <si>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</si>
  <si>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</si>
  <si>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</si>
  <si>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</si>
  <si>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</si>
  <si>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</si>
  <si>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</si>
  <si>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</si>
  <si>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</si>
  <si>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</si>
  <si>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</si>
  <si>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</si>
  <si>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</si>
  <si>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</si>
  <si>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</si>
  <si>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</si>
  <si>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</si>
  <si>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</si>
  <si>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</si>
  <si>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</si>
  <si>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</si>
  <si>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</si>
  <si>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</si>
  <si>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</si>
  <si>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</si>
  <si>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</si>
  <si>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</si>
  <si>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</si>
  <si>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</si>
  <si>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</si>
  <si>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</si>
  <si>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</si>
  <si>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</si>
  <si>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</si>
  <si>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</si>
  <si>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</si>
  <si>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</si>
  <si>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</si>
  <si>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</si>
  <si>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</si>
  <si>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</si>
  <si>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</si>
  <si>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</si>
  <si>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</si>
  <si>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</si>
  <si>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</si>
  <si>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</si>
  <si>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</si>
  <si>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</si>
  <si>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</si>
  <si>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</si>
  <si>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</si>
  <si>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</si>
  <si>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</si>
  <si>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</si>
  <si>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</si>
  <si>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</si>
  <si>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</si>
  <si>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</si>
  <si>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</si>
  <si>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</si>
  <si>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</si>
  <si>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</si>
  <si>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</si>
  <si>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</si>
  <si>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</si>
  <si>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</si>
  <si>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</si>
  <si>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</si>
  <si>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</si>
  <si>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</si>
  <si>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</si>
  <si>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</si>
  <si>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</si>
  <si>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</si>
  <si>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</si>
  <si>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</si>
  <si>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</si>
  <si>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</si>
  <si>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</si>
  <si>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</si>
  <si>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</si>
  <si>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</si>
  <si>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</si>
  <si>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</si>
  <si>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</si>
  <si>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</si>
  <si>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</si>
  <si>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</si>
  <si>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</si>
  <si>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</si>
  <si>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</si>
  <si>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</si>
  <si>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</si>
  <si>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</si>
  <si>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</si>
  <si>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</si>
  <si>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</si>
  <si>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</si>
  <si>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</si>
  <si>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</si>
  <si>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</si>
  <si>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</si>
  <si>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</si>
  <si>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</si>
  <si>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</si>
  <si>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</si>
  <si>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</si>
  <si>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</si>
  <si>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</si>
  <si>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</si>
  <si>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</si>
  <si>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</si>
  <si>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</si>
  <si>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</si>
  <si>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</si>
  <si>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</si>
  <si>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</si>
  <si>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</si>
  <si>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</si>
  <si>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</si>
  <si>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</si>
  <si>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</si>
  <si>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</si>
  <si>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</si>
  <si>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</si>
  <si>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</si>
  <si>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</si>
  <si>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</si>
  <si>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</si>
  <si>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</si>
  <si>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</si>
  <si>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</si>
  <si>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</si>
  <si>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</si>
  <si>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</si>
  <si>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</si>
  <si>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</si>
  <si>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</si>
  <si>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</si>
  <si>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</si>
  <si>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</si>
  <si>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</si>
  <si>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</si>
  <si>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</si>
  <si>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</si>
  <si>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</si>
  <si>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</si>
  <si>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</si>
  <si>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</si>
  <si>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</si>
  <si>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</si>
  <si>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</si>
  <si>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</si>
  <si>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</si>
  <si>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</si>
  <si>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</si>
  <si>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</si>
  <si>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</si>
  <si>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</si>
  <si>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</si>
  <si>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</si>
  <si>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</si>
  <si>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</si>
  <si>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</si>
  <si>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</si>
  <si>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</si>
  <si>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</si>
  <si>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</si>
  <si>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</si>
  <si>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</si>
  <si>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</si>
  <si>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</si>
  <si>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</si>
  <si>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</si>
  <si>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</si>
  <si>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</si>
  <si>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</si>
  <si>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</si>
  <si>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</si>
  <si>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</si>
  <si>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</si>
  <si>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</si>
  <si>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</si>
  <si>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</si>
  <si>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</si>
  <si>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</si>
  <si>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</si>
  <si>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</si>
  <si>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</si>
  <si>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</si>
  <si>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</si>
  <si>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</si>
  <si>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</si>
  <si>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</si>
  <si>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</si>
  <si>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</si>
  <si>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</si>
  <si>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</si>
  <si>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</si>
  <si>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</si>
  <si>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</si>
  <si>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</si>
  <si>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</si>
  <si>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</si>
  <si>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</si>
  <si>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</si>
  <si>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</si>
  <si>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</si>
  <si>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</si>
  <si>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</si>
  <si>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</si>
  <si>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</si>
  <si>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</si>
  <si>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</si>
  <si>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</si>
  <si>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</si>
  <si>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</si>
  <si>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</si>
  <si>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</si>
  <si>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</si>
  <si>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</si>
  <si>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</si>
  <si>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</si>
  <si>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</si>
  <si>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</si>
  <si>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</si>
  <si>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</si>
  <si>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</si>
  <si>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</si>
  <si>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</si>
  <si>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</si>
  <si>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</si>
  <si>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</si>
  <si>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</si>
  <si>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</si>
  <si>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</si>
  <si>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</si>
  <si>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</si>
  <si>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</si>
  <si>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</si>
  <si>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</si>
  <si>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</si>
  <si>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</si>
  <si>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</si>
  <si>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</si>
  <si>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</si>
  <si>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</si>
  <si>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</si>
  <si>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</si>
  <si>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</si>
  <si>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</si>
  <si>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</si>
  <si>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</si>
  <si>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</si>
  <si>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</si>
  <si>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</si>
  <si>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</si>
  <si>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</si>
  <si>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</si>
  <si>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</si>
  <si>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</si>
  <si>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</si>
  <si>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</si>
  <si>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</si>
  <si>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</si>
  <si>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</si>
  <si>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</si>
  <si>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</si>
  <si>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</si>
  <si>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</si>
  <si>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</si>
  <si>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</si>
  <si>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</si>
  <si>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</si>
  <si>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</si>
  <si>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</si>
  <si>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</si>
  <si>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</si>
  <si>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</si>
  <si>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</si>
  <si>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</si>
  <si>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</si>
  <si>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</si>
  <si>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</si>
  <si>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</si>
  <si>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</si>
  <si>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</si>
  <si>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</si>
  <si>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</si>
  <si>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</si>
  <si>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</si>
  <si>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</si>
  <si>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</si>
  <si>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</si>
  <si>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</si>
  <si>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</si>
  <si>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</si>
  <si>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</si>
  <si>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</si>
  <si>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</si>
  <si>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</si>
  <si>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</si>
  <si>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</si>
  <si>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</si>
  <si>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</si>
  <si>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</si>
  <si>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</si>
  <si>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</si>
  <si>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</si>
  <si>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</si>
  <si>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</si>
  <si>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</si>
  <si>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</si>
  <si>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</si>
  <si>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</si>
  <si>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</si>
  <si>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</si>
  <si>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</si>
  <si>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</si>
  <si>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</si>
  <si>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</si>
  <si>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</si>
  <si>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</si>
  <si>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</si>
  <si>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</si>
  <si>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</si>
  <si>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</si>
  <si>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</si>
  <si>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</si>
  <si>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</si>
  <si>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</si>
  <si>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</si>
  <si>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</si>
  <si>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</si>
  <si>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</si>
  <si>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</si>
  <si>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</si>
  <si>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</si>
  <si>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</si>
  <si>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</si>
  <si>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</si>
  <si>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</si>
  <si>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</si>
  <si>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</si>
  <si>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</si>
  <si>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</si>
  <si>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</si>
  <si>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</si>
  <si>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</si>
  <si>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</si>
  <si>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</si>
  <si>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</si>
  <si>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</si>
  <si>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</si>
  <si>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</si>
  <si>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</si>
  <si>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</si>
  <si>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</si>
  <si>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</si>
  <si>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</si>
  <si>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</si>
  <si>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</si>
  <si>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</si>
  <si>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</si>
  <si>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</si>
  <si>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</si>
  <si>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</si>
  <si>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</si>
  <si>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</si>
  <si>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</si>
  <si>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</si>
  <si>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</si>
  <si>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</si>
  <si>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</si>
  <si>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</si>
  <si>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</si>
  <si>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</si>
  <si>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</si>
  <si>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</si>
  <si>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</si>
  <si>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</si>
  <si>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</si>
  <si>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</si>
  <si>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</si>
  <si>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</si>
  <si>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</si>
  <si>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</si>
  <si>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</si>
  <si>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</si>
  <si>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</si>
  <si>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</si>
  <si>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</si>
  <si>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</si>
  <si>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</si>
  <si>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</si>
  <si>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</si>
  <si>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</si>
  <si>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</si>
  <si>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</si>
  <si>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</si>
  <si>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</si>
  <si>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</si>
  <si>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</si>
  <si>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</si>
  <si>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</si>
  <si>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</si>
  <si>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</si>
  <si>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</si>
  <si>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</si>
  <si>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</si>
  <si>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</si>
  <si>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</si>
  <si>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</si>
  <si>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</si>
  <si>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</si>
  <si>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</si>
  <si>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</si>
  <si>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</si>
  <si>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</si>
  <si>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</si>
  <si>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</si>
  <si>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</si>
  <si>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</si>
  <si>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</si>
  <si>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</si>
  <si>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</si>
  <si>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</si>
  <si>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</si>
  <si>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</si>
  <si>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</si>
  <si>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</si>
  <si>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</si>
  <si>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</si>
  <si>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</si>
  <si>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</si>
  <si>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</si>
  <si>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</si>
  <si>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</si>
  <si>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</si>
  <si>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</si>
  <si>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</si>
  <si>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</si>
  <si>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</si>
  <si>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</si>
  <si>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</si>
  <si>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</si>
  <si>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</si>
  <si>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</si>
  <si>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</si>
  <si>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</si>
  <si>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</si>
  <si>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</si>
  <si>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</si>
  <si>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</si>
  <si>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</si>
  <si>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</si>
  <si>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</si>
  <si>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</si>
  <si>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</si>
  <si>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</si>
  <si>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</si>
  <si>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</si>
  <si>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</si>
  <si>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</si>
  <si>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</si>
  <si>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</si>
  <si>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</si>
  <si>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</si>
  <si>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</si>
  <si>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</si>
  <si>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</si>
  <si>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</si>
  <si>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</si>
  <si>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</si>
  <si>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</si>
  <si>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</si>
  <si>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</si>
  <si>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</si>
  <si>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</si>
  <si>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</si>
  <si>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</si>
  <si>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</si>
  <si>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</si>
  <si>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</si>
  <si>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</si>
  <si>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</si>
  <si>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</si>
  <si>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</si>
  <si>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</si>
  <si>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</si>
  <si>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</si>
  <si>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</si>
  <si>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</si>
  <si>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</si>
  <si>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</si>
  <si>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</si>
  <si>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</si>
  <si>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</si>
  <si>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</si>
  <si>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</si>
  <si>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</si>
  <si>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</si>
  <si>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</si>
  <si>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</si>
  <si>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</si>
  <si>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</si>
  <si>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</si>
  <si>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</si>
  <si>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</si>
  <si>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</si>
  <si>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</si>
  <si>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</si>
  <si>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</si>
  <si>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</si>
  <si>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</si>
  <si>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</si>
  <si>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</si>
  <si>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</si>
  <si>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</si>
  <si>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</si>
  <si>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</si>
  <si>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</si>
  <si>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</si>
  <si>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</si>
  <si>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</si>
  <si>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</si>
  <si>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</si>
  <si>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</si>
  <si>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</si>
  <si>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</si>
  <si>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</si>
  <si>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</si>
  <si>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</si>
  <si>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</si>
  <si>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</si>
  <si>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</si>
  <si>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</si>
  <si>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</si>
  <si>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</si>
  <si>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</si>
  <si>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</si>
  <si>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</si>
  <si>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</si>
  <si>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</si>
  <si>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</si>
  <si>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</si>
  <si>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</si>
  <si>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</si>
  <si>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</si>
  <si>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</si>
  <si>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</si>
  <si>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</si>
  <si>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</si>
  <si>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</si>
  <si>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</si>
  <si>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</si>
  <si>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</si>
  <si>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</si>
  <si>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</si>
  <si>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</si>
  <si>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</si>
  <si>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</si>
  <si>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</si>
  <si>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</si>
  <si>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</si>
  <si>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</si>
  <si>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</si>
  <si>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</si>
  <si>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</si>
  <si>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</si>
  <si>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</si>
  <si>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</si>
  <si>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</si>
  <si>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</si>
  <si>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</si>
  <si>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</si>
  <si>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</si>
  <si>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</si>
  <si>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</si>
  <si>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</si>
  <si>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</si>
  <si>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</si>
  <si>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</si>
  <si>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</si>
  <si>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</si>
  <si>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</si>
  <si>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</si>
  <si>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</si>
  <si>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</si>
  <si>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</si>
  <si>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</si>
  <si>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</si>
  <si>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</si>
  <si>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</si>
  <si>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</si>
  <si>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</si>
  <si>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</si>
  <si>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</si>
  <si>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</si>
  <si>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</si>
  <si>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</si>
  <si>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</si>
  <si>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</si>
  <si>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</si>
  <si>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</si>
  <si>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</si>
  <si>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</si>
  <si>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</si>
  <si>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</si>
  <si>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</si>
  <si>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</si>
  <si>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</si>
  <si>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</si>
  <si>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</si>
  <si>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</si>
  <si>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</si>
  <si>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</si>
  <si>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</si>
  <si>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</si>
  <si>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</si>
  <si>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</si>
  <si>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</si>
  <si>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</si>
  <si>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</si>
  <si>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</si>
  <si>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</si>
  <si>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</si>
  <si>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</si>
  <si>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</si>
  <si>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</si>
  <si>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</si>
  <si>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</si>
  <si>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</si>
  <si>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</si>
  <si>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</si>
  <si>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</si>
  <si>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</si>
  <si>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</si>
  <si>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</si>
  <si>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</si>
  <si>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</si>
  <si>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</si>
  <si>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</si>
  <si>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</si>
  <si>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</si>
  <si>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</si>
  <si>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</si>
  <si>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</si>
  <si>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</si>
  <si>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</si>
  <si>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</si>
  <si>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</si>
  <si>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</si>
  <si>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</si>
  <si>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</si>
  <si>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</si>
  <si>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</si>
  <si>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</si>
  <si>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</si>
  <si>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</si>
  <si>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</si>
  <si>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</si>
  <si>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</si>
  <si>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</si>
  <si>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</si>
  <si>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</si>
  <si>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</si>
  <si>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</si>
  <si>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</si>
  <si>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</si>
  <si>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</si>
  <si>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</si>
  <si>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</si>
  <si>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</si>
  <si>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</si>
  <si>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</si>
  <si>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</si>
  <si>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</si>
  <si>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</si>
  <si>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</si>
  <si>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</si>
  <si>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</si>
  <si>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</si>
  <si>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</si>
  <si>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</si>
  <si>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</si>
  <si>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</si>
  <si>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</si>
  <si>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</si>
  <si>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</si>
  <si>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</si>
  <si>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</si>
  <si>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</si>
  <si>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</si>
  <si>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</si>
  <si>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</si>
  <si>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</si>
  <si>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</si>
  <si>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</si>
  <si>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</si>
  <si>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</si>
  <si>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</si>
  <si>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</si>
  <si>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</si>
  <si>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</si>
  <si>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</si>
  <si>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</si>
  <si>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</si>
  <si>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</si>
  <si>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</si>
  <si>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</si>
  <si>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</si>
  <si>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</si>
  <si>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</si>
  <si>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</si>
  <si>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</si>
  <si>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</si>
  <si>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</si>
  <si>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</si>
  <si>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</si>
  <si>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</si>
  <si>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</si>
  <si>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</si>
  <si>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</si>
  <si>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</si>
  <si>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</si>
  <si>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</si>
  <si>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</si>
  <si>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</si>
  <si>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</si>
  <si>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</si>
  <si>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</si>
  <si>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</si>
  <si>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</si>
  <si>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</si>
  <si>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</si>
  <si>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</si>
  <si>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</si>
  <si>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</si>
  <si>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</si>
  <si>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</si>
  <si>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</si>
  <si>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</si>
  <si>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</si>
  <si>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</si>
  <si>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</si>
  <si>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</si>
  <si>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</si>
  <si>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</si>
  <si>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</si>
  <si>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</si>
  <si>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</si>
  <si>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</si>
  <si>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</si>
  <si>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</si>
  <si>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</si>
  <si>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</si>
  <si>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</si>
  <si>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</si>
  <si>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</si>
  <si>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</si>
  <si>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</si>
  <si>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</si>
  <si>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</si>
  <si>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</si>
  <si>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</si>
  <si>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</si>
  <si>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</si>
  <si>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</si>
  <si>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</si>
  <si>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</si>
  <si>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</si>
  <si>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</si>
  <si>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</si>
  <si>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</si>
  <si>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</si>
  <si>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</si>
  <si>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</si>
  <si>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</si>
  <si>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</si>
  <si>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</si>
  <si>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</si>
  <si>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</si>
  <si>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</si>
  <si>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</si>
  <si>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</si>
  <si>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</si>
  <si>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</si>
  <si>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</si>
  <si>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</si>
  <si>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</si>
  <si>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</si>
  <si>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</si>
  <si>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</si>
  <si>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</si>
  <si>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</si>
  <si>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</si>
  <si>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</si>
  <si>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</si>
  <si>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</si>
  <si>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</si>
  <si>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</si>
  <si>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</si>
  <si>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</si>
  <si>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</si>
  <si>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</si>
  <si>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</si>
  <si>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</si>
  <si>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</si>
  <si>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</si>
  <si>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</si>
  <si>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</si>
  <si>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</si>
  <si>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</si>
  <si>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</si>
  <si>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</si>
  <si>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</si>
  <si>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</si>
  <si>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</si>
  <si>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</si>
  <si>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</si>
  <si>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</si>
  <si>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</si>
  <si>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</si>
  <si>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</si>
  <si>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</si>
  <si>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</si>
  <si>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</si>
  <si>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</si>
  <si>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</si>
  <si>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</si>
  <si>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</si>
  <si>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</si>
  <si>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</si>
  <si>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</si>
  <si>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</si>
  <si>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</si>
  <si>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</si>
  <si>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</si>
  <si>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</si>
  <si>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</si>
  <si>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</si>
  <si>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</si>
  <si>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</si>
  <si>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</si>
  <si>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</si>
  <si>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</si>
  <si>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</si>
  <si>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</si>
  <si>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</si>
  <si>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</si>
  <si>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</si>
  <si>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</si>
  <si>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</si>
  <si>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</si>
  <si>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</si>
  <si>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</si>
  <si>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</si>
  <si>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</si>
  <si>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</si>
  <si>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</si>
  <si>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</si>
  <si>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</si>
  <si>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</si>
  <si>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</si>
  <si>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</si>
  <si>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</si>
  <si>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</si>
  <si>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</si>
  <si>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</si>
  <si>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</si>
  <si>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</si>
  <si>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</si>
  <si>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</si>
  <si>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</si>
  <si>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</si>
  <si>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</si>
  <si>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</si>
  <si>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</si>
  <si>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</si>
  <si>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</si>
  <si>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</si>
  <si>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</si>
  <si>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</si>
  <si>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</si>
  <si>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</si>
  <si>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</si>
  <si>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</si>
  <si>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</si>
  <si>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</si>
  <si>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</si>
  <si>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</si>
  <si>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</si>
  <si>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</si>
  <si>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</si>
  <si>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</si>
  <si>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</si>
  <si>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</si>
  <si>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</si>
  <si>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</si>
  <si>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</si>
  <si>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</si>
  <si>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</si>
  <si>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</si>
  <si>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</si>
  <si>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</si>
  <si>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</si>
  <si>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</si>
  <si>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</si>
  <si>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</si>
  <si>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</si>
  <si>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</si>
  <si>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</si>
  <si>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</si>
  <si>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</si>
  <si>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</si>
  <si>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</si>
  <si>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</si>
  <si>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</si>
  <si>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</si>
  <si>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</si>
  <si>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</si>
  <si>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</si>
  <si>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</si>
  <si>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</si>
  <si>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</si>
  <si>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</si>
  <si>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</si>
  <si>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</si>
  <si>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</si>
  <si>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</si>
  <si>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</si>
  <si>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</si>
  <si>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</si>
  <si>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</si>
  <si>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</si>
  <si>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</si>
  <si>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</si>
  <si>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</si>
  <si>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</si>
  <si>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</si>
  <si>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</si>
  <si>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</si>
  <si>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</si>
  <si>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</si>
  <si>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</si>
  <si>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</si>
  <si>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</si>
  <si>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</si>
  <si>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</si>
  <si>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</si>
  <si>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</si>
  <si>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</si>
  <si>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</si>
  <si>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</si>
  <si>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</si>
  <si>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</si>
  <si>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</si>
  <si>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</si>
  <si>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</si>
  <si>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</si>
  <si>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</si>
  <si>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</si>
  <si>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</si>
  <si>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</si>
  <si>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</si>
  <si>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</si>
  <si>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</si>
  <si>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</si>
  <si>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</si>
  <si>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</si>
  <si>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</si>
  <si>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</si>
  <si>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</si>
  <si>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</si>
  <si>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</si>
  <si>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</si>
  <si>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</si>
  <si>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</si>
  <si>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</si>
  <si>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</si>
  <si>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</si>
  <si>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</si>
  <si>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</si>
  <si>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</si>
  <si>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</si>
  <si>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</si>
  <si>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</si>
  <si>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</si>
  <si>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</si>
  <si>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</si>
  <si>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</si>
  <si>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</si>
  <si>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</si>
  <si>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</si>
  <si>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</si>
  <si>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</si>
  <si>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</si>
  <si>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</si>
  <si>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</si>
  <si>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</si>
  <si>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</si>
  <si>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</si>
  <si>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</si>
  <si>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</si>
  <si>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</si>
  <si>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</si>
  <si>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</si>
  <si>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</si>
  <si>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</si>
  <si>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</si>
  <si>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</si>
  <si>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</si>
  <si>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</si>
  <si>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</si>
  <si>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</si>
  <si>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</si>
  <si>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</si>
  <si>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</si>
  <si>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</si>
  <si>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</si>
  <si>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</si>
  <si>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</si>
  <si>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</si>
  <si>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</si>
  <si>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</si>
  <si>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</si>
  <si>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</si>
  <si>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</si>
  <si>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</si>
  <si>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</si>
  <si>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</si>
  <si>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</si>
  <si>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</si>
  <si>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</si>
  <si>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</si>
  <si>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</si>
  <si>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</si>
  <si>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</si>
  <si>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</si>
  <si>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</si>
  <si>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</si>
  <si>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</si>
  <si>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</si>
  <si>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</si>
  <si>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</si>
  <si>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</si>
  <si>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</si>
  <si>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</si>
  <si>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</si>
  <si>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</si>
  <si>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</si>
  <si>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</si>
  <si>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</si>
  <si>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</si>
  <si>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</si>
  <si>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</si>
  <si>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</si>
  <si>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</si>
  <si>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</si>
  <si>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</si>
  <si>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</si>
  <si>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</si>
  <si>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</si>
  <si>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</si>
  <si>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</si>
  <si>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</si>
  <si>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</si>
  <si>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</si>
  <si>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</si>
  <si>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</si>
  <si>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</si>
  <si>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</si>
  <si>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</si>
  <si>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</si>
  <si>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</si>
  <si>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</si>
  <si>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</si>
  <si>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</si>
  <si>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</si>
  <si>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</si>
  <si>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</si>
  <si>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</si>
  <si>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</si>
  <si>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</si>
  <si>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</si>
  <si>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</si>
  <si>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</si>
  <si>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</si>
  <si>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</si>
  <si>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</si>
  <si>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</si>
  <si>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</si>
  <si>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</si>
  <si>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</si>
  <si>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</si>
  <si>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</si>
  <si>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</si>
  <si>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</si>
  <si>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</si>
  <si>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</si>
  <si>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</si>
  <si>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</si>
  <si>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</si>
  <si>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</si>
  <si>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</si>
  <si>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</si>
  <si>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</si>
  <si>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</si>
  <si>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</si>
  <si>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</si>
  <si>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</si>
  <si>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</si>
  <si>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</si>
  <si>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</si>
  <si>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</si>
  <si>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</si>
  <si>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</si>
  <si>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</si>
  <si>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</si>
  <si>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</si>
  <si>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</si>
  <si>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</si>
  <si>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</si>
  <si>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</si>
  <si>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</si>
  <si>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</si>
  <si>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</si>
  <si>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</si>
  <si>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</si>
  <si>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</si>
  <si>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</si>
  <si>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</si>
  <si>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</si>
  <si>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</si>
  <si>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</si>
  <si>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</si>
  <si>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</si>
  <si>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</si>
  <si>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</si>
  <si>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</si>
  <si>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</si>
  <si>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</si>
  <si>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</si>
  <si>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</si>
  <si>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</si>
  <si>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</si>
  <si>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</si>
  <si>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</si>
  <si>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</si>
  <si>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</si>
  <si>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</si>
  <si>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</si>
  <si>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</si>
  <si>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</si>
  <si>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</si>
  <si>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</si>
  <si>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</si>
  <si>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</si>
  <si>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</si>
  <si>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</si>
  <si>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</si>
  <si>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</si>
  <si>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</si>
  <si>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</si>
  <si>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</si>
  <si>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</si>
  <si>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</si>
  <si>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</si>
  <si>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</si>
  <si>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</si>
  <si>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</si>
  <si>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</si>
  <si>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</si>
  <si>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</si>
  <si>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</si>
  <si>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</si>
  <si>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</si>
  <si>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</si>
  <si>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</si>
  <si>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</si>
  <si>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</si>
  <si>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</si>
  <si>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</si>
  <si>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</si>
  <si>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</si>
  <si>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</si>
  <si>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</si>
  <si>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</si>
  <si>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</si>
  <si>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</si>
  <si>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</si>
  <si>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</si>
  <si>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</si>
  <si>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</si>
  <si>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</si>
  <si>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</si>
  <si>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</si>
  <si>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</si>
  <si>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</si>
  <si>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</si>
  <si>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</si>
  <si>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</si>
  <si>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</si>
  <si>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</si>
  <si>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</si>
  <si>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</si>
  <si>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</si>
  <si>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</si>
  <si>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</si>
  <si>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</si>
  <si>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</si>
  <si>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</si>
  <si>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</si>
  <si>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</si>
  <si>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</si>
  <si>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</si>
  <si>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</si>
  <si>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</si>
  <si>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</si>
  <si>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</si>
  <si>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</si>
  <si>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</si>
  <si>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</si>
  <si>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</si>
  <si>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</si>
  <si>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</si>
  <si>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</si>
  <si>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</si>
  <si>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</si>
  <si>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</si>
  <si>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</si>
  <si>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</si>
  <si>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</si>
  <si>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</si>
  <si>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</si>
  <si>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</si>
  <si>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</si>
  <si>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</si>
  <si>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</si>
  <si>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</si>
  <si>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</si>
  <si>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</si>
  <si>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</si>
  <si>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</si>
  <si>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</si>
  <si>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</si>
  <si>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</si>
  <si>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</si>
  <si>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</si>
  <si>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</si>
  <si>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</si>
  <si>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</si>
  <si>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</si>
  <si>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</si>
  <si>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</si>
  <si>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</si>
  <si>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</si>
  <si>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</si>
  <si>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</si>
  <si>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</si>
  <si>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</si>
  <si>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</si>
  <si>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</si>
  <si>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</si>
  <si>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</si>
  <si>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</si>
  <si>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</si>
  <si>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</si>
  <si>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</si>
  <si>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</si>
  <si>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</si>
  <si>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</si>
  <si>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</si>
  <si>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</si>
  <si>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</si>
  <si>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</si>
  <si>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</si>
  <si>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</si>
  <si>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</si>
  <si>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</si>
  <si>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</si>
  <si>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</si>
  <si>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</si>
  <si>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</si>
  <si>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</si>
  <si>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</si>
  <si>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</si>
  <si>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</si>
  <si>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</si>
  <si>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</si>
  <si>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</si>
  <si>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</si>
  <si>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</si>
  <si>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</si>
  <si>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</si>
  <si>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</si>
  <si>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</si>
  <si>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</si>
  <si>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</si>
  <si>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</si>
  <si>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</si>
  <si>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</si>
  <si>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</si>
  <si>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</si>
  <si>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</si>
  <si>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</si>
  <si>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</si>
  <si>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</si>
  <si>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</si>
  <si>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</si>
  <si>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</si>
  <si>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</si>
  <si>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</si>
  <si>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</si>
  <si>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</si>
  <si>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</si>
  <si>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</si>
  <si>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</si>
  <si>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</si>
  <si>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</si>
  <si>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</si>
  <si>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</si>
  <si>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</si>
  <si>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</si>
  <si>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</si>
  <si>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</si>
  <si>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</si>
  <si>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</si>
  <si>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</si>
  <si>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</si>
  <si>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</si>
  <si>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</si>
  <si>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</si>
  <si>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</si>
  <si>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</si>
  <si>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</si>
  <si>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</si>
  <si>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</si>
  <si>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</si>
  <si>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</si>
  <si>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</si>
  <si>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</si>
  <si>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</si>
  <si>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</si>
  <si>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</si>
  <si>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</si>
  <si>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</si>
  <si>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</si>
  <si>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</si>
  <si>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</si>
  <si>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</si>
  <si>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</si>
  <si>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</si>
  <si>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</si>
  <si>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</si>
  <si>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</si>
  <si>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</si>
  <si>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</si>
  <si>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</si>
  <si>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</si>
  <si>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</si>
  <si>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</si>
  <si>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</si>
  <si>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</si>
  <si>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</si>
  <si>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</si>
  <si>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</si>
  <si>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</si>
  <si>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</si>
  <si>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</si>
  <si>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</si>
  <si>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</si>
  <si>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</si>
  <si>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</si>
  <si>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</si>
  <si>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</si>
  <si>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</si>
  <si>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</si>
  <si>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</si>
  <si>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</si>
  <si>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</si>
  <si>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</si>
  <si>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</si>
  <si>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</si>
  <si>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</si>
  <si>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</si>
  <si>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</si>
  <si>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</si>
  <si>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</si>
  <si>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</si>
  <si>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</si>
  <si>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</si>
  <si>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</si>
  <si>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</si>
  <si>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</si>
  <si>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</si>
  <si>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</si>
  <si>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</si>
  <si>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</si>
  <si>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</si>
  <si>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</si>
  <si>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</si>
  <si>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</si>
  <si>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</si>
  <si>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</si>
  <si>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</si>
  <si>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</si>
  <si>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</si>
  <si>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</si>
  <si>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</si>
  <si>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</si>
  <si>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</si>
  <si>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</si>
  <si>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</si>
  <si>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</si>
  <si>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</si>
  <si>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</si>
  <si>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</si>
  <si>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</si>
  <si>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</si>
  <si>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</si>
  <si>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</si>
  <si>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</si>
  <si>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</si>
  <si>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</si>
  <si>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</si>
  <si>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</si>
  <si>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</si>
  <si>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</si>
  <si>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</si>
  <si>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</si>
  <si>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</si>
  <si>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</si>
  <si>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</si>
  <si>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</si>
  <si>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</si>
  <si>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</si>
  <si>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</si>
  <si>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</si>
  <si>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</si>
  <si>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</si>
  <si>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</si>
  <si>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</si>
  <si>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</si>
  <si>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</si>
  <si>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</si>
  <si>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</si>
  <si>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</si>
  <si>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</si>
  <si>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</si>
  <si>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</si>
  <si>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</si>
  <si>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</si>
  <si>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</si>
  <si>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</si>
  <si>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</si>
  <si>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</si>
  <si>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</si>
  <si>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</si>
  <si>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</si>
  <si>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</si>
  <si>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</si>
  <si>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</si>
  <si>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</si>
  <si>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</si>
  <si>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</si>
  <si>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</si>
  <si>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</si>
  <si>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</si>
  <si>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</si>
  <si>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</si>
  <si>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</si>
  <si>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</si>
  <si>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</si>
  <si>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</si>
  <si>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</si>
  <si>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</si>
  <si>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</si>
  <si>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</si>
  <si>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</si>
  <si>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</si>
  <si>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</si>
  <si>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</si>
  <si>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</si>
  <si>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</si>
  <si>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</si>
  <si>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</si>
  <si>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</si>
  <si>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</si>
  <si>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</si>
  <si>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</si>
  <si>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</si>
  <si>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</si>
  <si>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</si>
  <si>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</si>
  <si>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</si>
  <si>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</si>
  <si>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</si>
  <si>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</si>
  <si>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</si>
  <si>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</si>
  <si>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</si>
  <si>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</si>
  <si>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</si>
  <si>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</si>
  <si>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</si>
  <si>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</si>
  <si>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</si>
  <si>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</si>
  <si>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</si>
  <si>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</si>
  <si>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</si>
  <si>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</si>
  <si>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</si>
  <si>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</si>
  <si>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</si>
  <si>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</si>
  <si>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</si>
  <si>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</si>
  <si>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</si>
  <si>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</si>
  <si>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</si>
  <si>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</si>
  <si>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</si>
  <si>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</si>
  <si>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</si>
  <si>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</si>
  <si>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</si>
  <si>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</si>
  <si>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</si>
  <si>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</si>
  <si>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</si>
  <si>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</si>
  <si>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</si>
  <si>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</si>
  <si>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</si>
  <si>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</si>
  <si>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</si>
  <si>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</si>
  <si>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</si>
  <si>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</si>
  <si>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</si>
  <si>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</si>
  <si>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</si>
  <si>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</si>
  <si>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</si>
  <si>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</si>
  <si>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</si>
  <si>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</si>
  <si>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</si>
  <si>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</si>
  <si>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</si>
  <si>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</si>
  <si>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</si>
  <si>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</si>
  <si>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</si>
  <si>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</si>
  <si>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</si>
  <si>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</si>
  <si>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</si>
  <si>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</si>
  <si>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</si>
  <si>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</si>
  <si>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</si>
  <si>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</si>
  <si>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</si>
  <si>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</si>
  <si>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</si>
  <si>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</si>
  <si>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</si>
  <si>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</si>
  <si>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</si>
  <si>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</si>
  <si>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</si>
  <si>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</si>
  <si>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</si>
  <si>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</si>
  <si>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</si>
  <si>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</si>
  <si>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</si>
  <si>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</si>
  <si>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</si>
  <si>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</si>
  <si>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</si>
  <si>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</si>
  <si>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</si>
  <si>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</si>
  <si>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</si>
  <si>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</si>
  <si>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</si>
  <si>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</si>
  <si>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</si>
  <si>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</si>
  <si>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</si>
  <si>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</si>
  <si>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</si>
  <si>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</si>
  <si>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</si>
  <si>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</si>
  <si>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</si>
  <si>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</si>
  <si>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</si>
  <si>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</si>
  <si>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</si>
  <si>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</si>
  <si>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</si>
  <si>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</si>
  <si>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</si>
  <si>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</si>
  <si>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</si>
  <si>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</si>
  <si>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</si>
  <si>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</si>
  <si>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</si>
  <si>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</si>
  <si>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</si>
  <si>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</si>
  <si>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</si>
  <si>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</si>
  <si>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</si>
  <si>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</si>
  <si>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</si>
  <si>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</si>
  <si>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</si>
  <si>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</si>
  <si>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</si>
  <si>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</si>
  <si>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</si>
  <si>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</si>
  <si>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</si>
  <si>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</si>
  <si>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</si>
  <si>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</si>
  <si>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</si>
  <si>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</si>
  <si>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</si>
  <si>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</si>
  <si>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</si>
  <si>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</si>
  <si>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</si>
  <si>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</si>
  <si>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</si>
  <si>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</si>
  <si>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</si>
  <si>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</si>
  <si>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</si>
  <si>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</si>
  <si>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</si>
  <si>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</si>
  <si>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</si>
  <si>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</si>
  <si>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</si>
  <si>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</si>
  <si>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</si>
  <si>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</si>
  <si>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</si>
  <si>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</si>
  <si>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</si>
  <si>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</si>
  <si>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</si>
  <si>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</si>
  <si>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</si>
  <si>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</si>
  <si>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</si>
  <si>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</si>
  <si>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</si>
  <si>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</si>
  <si>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</si>
  <si>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</si>
  <si>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</si>
  <si>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</si>
  <si>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</si>
  <si>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</si>
  <si>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</si>
  <si>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</si>
  <si>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</si>
  <si>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</si>
  <si>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</si>
  <si>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</si>
  <si>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</si>
  <si>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</si>
  <si>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</si>
  <si>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</si>
  <si>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</si>
  <si>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</si>
  <si>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</si>
  <si>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</si>
  <si>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</si>
  <si>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</si>
  <si>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</si>
  <si>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</si>
  <si>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</si>
  <si>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</si>
  <si>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</si>
  <si>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</si>
  <si>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</si>
  <si>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</si>
  <si>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</si>
  <si>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</si>
  <si>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</si>
  <si>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</si>
  <si>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</si>
  <si>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</si>
  <si>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</si>
  <si>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</si>
  <si>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</si>
  <si>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</si>
  <si>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</si>
  <si>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</si>
  <si>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</si>
  <si>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</si>
  <si>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</si>
  <si>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</si>
  <si>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</si>
  <si>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</si>
  <si>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</si>
  <si>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</si>
  <si>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</si>
  <si>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</si>
  <si>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</si>
  <si>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</si>
  <si>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</si>
  <si>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</si>
  <si>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</si>
  <si>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</si>
  <si>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</si>
  <si>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</si>
  <si>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</si>
  <si>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</si>
  <si>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</si>
  <si>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</si>
  <si>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</si>
  <si>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</si>
  <si>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</si>
  <si>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</si>
  <si>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</si>
  <si>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</si>
  <si>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</si>
  <si>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</si>
  <si>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</si>
  <si>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</si>
  <si>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</si>
  <si>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</si>
  <si>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</si>
  <si>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</si>
  <si>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</si>
  <si>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</si>
  <si>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</si>
  <si>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</si>
  <si>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</si>
  <si>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</si>
  <si>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</si>
  <si>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</si>
  <si>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</si>
  <si>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</si>
  <si>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</si>
  <si>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</si>
  <si>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</si>
  <si>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</si>
  <si>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</si>
  <si>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</si>
  <si>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</si>
  <si>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</si>
  <si>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</si>
  <si>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</si>
  <si>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</si>
  <si>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</si>
  <si>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</si>
  <si>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</si>
  <si>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</si>
  <si>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</si>
  <si>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</si>
  <si>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</si>
  <si>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</si>
  <si>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</si>
  <si>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</si>
  <si>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</si>
  <si>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</si>
  <si>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</si>
  <si>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</si>
  <si>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</si>
  <si>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</si>
  <si>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</si>
  <si>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</si>
  <si>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</si>
  <si>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</si>
  <si>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</si>
  <si>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</si>
  <si>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</si>
  <si>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</si>
  <si>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</si>
  <si>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</si>
  <si>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</si>
  <si>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</si>
  <si>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</si>
  <si>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</si>
  <si>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</si>
  <si>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</si>
  <si>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</si>
  <si>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</si>
  <si>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</si>
  <si>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</si>
  <si>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</si>
  <si>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</si>
  <si>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</si>
  <si>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</si>
  <si>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</si>
  <si>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</si>
  <si>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</si>
  <si>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</si>
  <si>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</si>
  <si>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</si>
  <si>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</si>
  <si>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</si>
  <si>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</si>
  <si>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</si>
  <si>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</si>
  <si>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</si>
  <si>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</si>
  <si>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</si>
  <si>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</si>
  <si>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</si>
  <si>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</si>
  <si>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</si>
  <si>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</si>
  <si>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</si>
  <si>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</si>
  <si>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</si>
  <si>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</si>
  <si>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</si>
  <si>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</si>
  <si>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</si>
  <si>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</si>
  <si>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</si>
  <si>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</si>
  <si>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</si>
  <si>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</si>
  <si>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</si>
  <si>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</si>
  <si>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</si>
  <si>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</si>
  <si>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</si>
  <si>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</si>
  <si>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</si>
  <si>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</si>
  <si>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</si>
  <si>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</si>
  <si>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</si>
  <si>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</si>
  <si>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</si>
  <si>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</si>
  <si>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</si>
  <si>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</si>
  <si>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</si>
  <si>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</si>
  <si>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</si>
  <si>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</si>
  <si>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</si>
  <si>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</si>
  <si>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</si>
  <si>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</si>
  <si>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</si>
  <si>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</si>
  <si>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</si>
  <si>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</si>
  <si>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</si>
  <si>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</si>
  <si>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</si>
  <si>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</si>
  <si>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</si>
  <si>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</si>
  <si>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</si>
  <si>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</si>
  <si>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</si>
  <si>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</si>
  <si>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</si>
  <si>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</si>
  <si>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</si>
  <si>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</si>
  <si>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</si>
  <si>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</si>
  <si>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</si>
  <si>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</si>
  <si>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</si>
  <si>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</si>
  <si>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</si>
  <si>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</si>
  <si>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</si>
  <si>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</si>
  <si>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</si>
  <si>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</si>
  <si>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</si>
  <si>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</si>
  <si>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</si>
  <si>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</si>
  <si>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</si>
  <si>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</si>
  <si>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</si>
  <si>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</si>
  <si>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</si>
  <si>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</si>
  <si>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</si>
  <si>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</si>
  <si>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</si>
  <si>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</si>
  <si>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</si>
  <si>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</si>
  <si>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</si>
  <si>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</si>
  <si>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</si>
  <si>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</si>
  <si>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</si>
  <si>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</si>
  <si>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</si>
  <si>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</si>
  <si>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</si>
  <si>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</si>
  <si>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</si>
  <si>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</si>
  <si>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</si>
  <si>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</si>
  <si>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</si>
  <si>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</si>
  <si>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</si>
  <si>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</si>
  <si>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</si>
  <si>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</si>
  <si>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</si>
  <si>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</si>
  <si>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</si>
  <si>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</si>
  <si>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</si>
  <si>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</si>
  <si>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</si>
  <si>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</si>
  <si>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</si>
  <si>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</si>
  <si>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</si>
  <si>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</si>
  <si>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</si>
  <si>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</si>
  <si>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</si>
  <si>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</si>
  <si>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</si>
  <si>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</si>
  <si>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</si>
  <si>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</si>
  <si>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</si>
  <si>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</si>
  <si>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</si>
  <si>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</si>
  <si>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</si>
  <si>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</si>
  <si>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</si>
  <si>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</si>
  <si>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</si>
  <si>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</si>
  <si>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</si>
  <si>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</si>
  <si>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</si>
  <si>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</si>
  <si>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</si>
  <si>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</si>
  <si>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</si>
  <si>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</si>
  <si>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</si>
  <si>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</si>
  <si>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</si>
  <si>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</si>
  <si>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</si>
  <si>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</si>
  <si>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</si>
  <si>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</si>
  <si>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</si>
  <si>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</si>
  <si>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</si>
  <si>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</si>
  <si>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</si>
  <si>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</si>
  <si>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</si>
  <si>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</si>
  <si>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</si>
  <si>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</si>
  <si>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</si>
  <si>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</si>
  <si>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</si>
  <si>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</si>
  <si>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</si>
  <si>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</si>
  <si>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</si>
  <si>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</si>
  <si>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</si>
  <si>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</si>
  <si>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</si>
  <si>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</si>
  <si>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</si>
  <si>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</si>
  <si>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</si>
  <si>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</si>
  <si>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</si>
  <si>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</si>
  <si>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</si>
  <si>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</si>
  <si>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</si>
  <si>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</si>
  <si>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</si>
  <si>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</si>
  <si>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</si>
  <si>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</si>
  <si>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</si>
  <si>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</si>
  <si>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</si>
  <si>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</si>
  <si>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</si>
  <si>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</si>
  <si>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</si>
  <si>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</si>
  <si>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</si>
  <si>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</si>
  <si>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</si>
  <si>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</si>
  <si>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</si>
  <si>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</si>
  <si>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</si>
  <si>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</si>
  <si>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</si>
  <si>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</si>
  <si>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</si>
  <si>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</si>
  <si>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</si>
  <si>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</si>
  <si>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</si>
  <si>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</si>
  <si>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</si>
  <si>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</si>
  <si>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</si>
  <si>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</si>
  <si>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</si>
  <si>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</si>
  <si>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</si>
  <si>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</si>
  <si>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</si>
  <si>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</si>
  <si>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</si>
  <si>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</si>
  <si>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</si>
  <si>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</si>
  <si>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</si>
  <si>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</si>
  <si>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</si>
  <si>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</si>
  <si>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</si>
  <si>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</si>
  <si>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</si>
  <si>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</si>
  <si>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</si>
  <si>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</si>
  <si>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</si>
  <si>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</si>
  <si>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</si>
  <si>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</si>
  <si>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</si>
  <si>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</si>
  <si>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</si>
  <si>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</si>
  <si>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</si>
  <si>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</si>
  <si>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</si>
  <si>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</si>
  <si>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</si>
  <si>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</si>
  <si>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</si>
  <si>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</si>
  <si>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</si>
  <si>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</si>
  <si>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</si>
  <si>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</si>
  <si>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</si>
  <si>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</si>
  <si>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</si>
  <si>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</si>
  <si>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</si>
  <si>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</si>
  <si>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</si>
  <si>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</si>
  <si>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</si>
  <si>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</si>
  <si>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</si>
  <si>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</si>
  <si>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</si>
  <si>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</si>
  <si>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</si>
  <si>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</si>
  <si>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</si>
  <si>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</si>
  <si>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</si>
  <si>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</si>
  <si>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</si>
  <si>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</si>
  <si>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</si>
  <si>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</si>
  <si>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</si>
  <si>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</si>
  <si>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</si>
  <si>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</si>
  <si>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</si>
  <si>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</si>
  <si>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</si>
  <si>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</si>
  <si>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</si>
  <si>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</si>
  <si>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</si>
  <si>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</si>
  <si>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</si>
  <si>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</si>
  <si>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</si>
  <si>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</si>
  <si>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</si>
  <si>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</si>
  <si>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</si>
  <si>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</si>
  <si>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</si>
  <si>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</si>
  <si>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</si>
  <si>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</si>
  <si>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</si>
  <si>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</si>
  <si>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</si>
  <si>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</si>
  <si>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</si>
  <si>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</si>
  <si>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</si>
  <si>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</si>
  <si>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</si>
  <si>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</si>
  <si>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</si>
  <si>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</si>
  <si>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</si>
  <si>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</si>
  <si>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</si>
  <si>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</si>
  <si>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</si>
  <si>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</si>
  <si>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</si>
  <si>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</si>
  <si>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</si>
  <si>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</si>
  <si>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</si>
  <si>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</si>
  <si>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</si>
  <si>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</si>
  <si>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</si>
  <si>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</si>
  <si>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</si>
  <si>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</si>
  <si>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</si>
  <si>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</si>
  <si>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</si>
  <si>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</si>
  <si>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</si>
  <si>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</si>
  <si>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</si>
  <si>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</si>
  <si>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</si>
  <si>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</si>
  <si>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</si>
  <si>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</si>
  <si>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</si>
  <si>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</si>
  <si>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</si>
  <si>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</si>
  <si>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</si>
  <si>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</si>
  <si>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</si>
  <si>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</si>
  <si>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</si>
  <si>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</si>
  <si>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</si>
  <si>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</si>
  <si>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</si>
  <si>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</si>
  <si>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</si>
  <si>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</si>
  <si>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</si>
  <si>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</si>
  <si>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</si>
  <si>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</si>
  <si>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</si>
  <si>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</si>
  <si>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</si>
  <si>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</si>
  <si>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</si>
  <si>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</si>
  <si>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</si>
  <si>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</si>
  <si>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</si>
  <si>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</si>
  <si>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</si>
  <si>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</si>
  <si>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</si>
  <si>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</si>
  <si>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</si>
  <si>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</si>
  <si>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</si>
  <si>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</si>
  <si>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</si>
  <si>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</si>
  <si>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</si>
  <si>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</si>
  <si>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</si>
  <si>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</si>
  <si>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</si>
  <si>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</si>
  <si>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</si>
  <si>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</si>
  <si>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</si>
  <si>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</si>
  <si>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</si>
  <si>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</si>
  <si>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</si>
  <si>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</si>
  <si>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</si>
  <si>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</si>
  <si>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</si>
  <si>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</si>
  <si>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</si>
  <si>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</si>
  <si>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</si>
  <si>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</si>
  <si>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</si>
  <si>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</si>
  <si>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</si>
  <si>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</si>
  <si>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</si>
  <si>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</si>
  <si>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</si>
  <si>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</si>
  <si>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</si>
  <si>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</si>
  <si>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</si>
  <si>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</si>
  <si>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</si>
  <si>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</si>
  <si>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</si>
  <si>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</si>
  <si>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</si>
  <si>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</si>
  <si>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</si>
  <si>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</si>
  <si>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</si>
  <si>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</si>
  <si>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</si>
  <si>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</si>
  <si>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</si>
  <si>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</si>
  <si>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</si>
  <si>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</si>
  <si>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</si>
  <si>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</si>
  <si>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</si>
  <si>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</si>
  <si>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</si>
  <si>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</si>
  <si>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</si>
  <si>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</si>
  <si>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</si>
  <si>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</si>
  <si>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</si>
  <si>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</si>
  <si>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</si>
  <si>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</si>
  <si>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</si>
  <si>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</si>
  <si>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</si>
  <si>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</si>
  <si>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</si>
  <si>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</si>
  <si>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</si>
  <si>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</si>
  <si>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</si>
  <si>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</si>
  <si>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</si>
  <si>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</si>
  <si>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</si>
  <si>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</si>
  <si>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</si>
  <si>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</si>
  <si>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</si>
  <si>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</si>
  <si>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</si>
  <si>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</si>
  <si>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</si>
  <si>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</si>
  <si>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</si>
  <si>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</si>
  <si>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</si>
  <si>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</si>
  <si>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</si>
  <si>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</si>
  <si>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</si>
  <si>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</si>
  <si>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</si>
  <si>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</si>
  <si>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</si>
  <si>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</si>
  <si>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</si>
  <si>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</si>
  <si>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</si>
  <si>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</si>
  <si>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</si>
  <si>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</si>
  <si>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</si>
  <si>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</si>
  <si>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</si>
  <si>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</si>
  <si>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</si>
  <si>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</si>
  <si>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</si>
  <si>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</si>
  <si>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</si>
  <si>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</si>
  <si>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</si>
  <si>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</si>
  <si>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</si>
  <si>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</si>
  <si>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</si>
  <si>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</si>
  <si>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</si>
  <si>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</si>
  <si>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</si>
  <si>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</si>
  <si>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</si>
  <si>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</si>
  <si>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</si>
  <si>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</si>
  <si>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</si>
  <si>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</si>
  <si>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</si>
  <si>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</si>
  <si>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</si>
  <si>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</si>
  <si>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</si>
  <si>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</si>
  <si>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</si>
  <si>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</si>
  <si>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</si>
  <si>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</si>
  <si>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</si>
  <si>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</si>
  <si>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</si>
  <si>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</si>
  <si>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</si>
  <si>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</si>
  <si>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</si>
  <si>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</si>
  <si>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</si>
  <si>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</si>
  <si>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</si>
  <si>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</si>
  <si>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</si>
  <si>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</si>
  <si>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</si>
  <si>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</si>
  <si>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</si>
  <si>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</si>
  <si>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</si>
  <si>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</si>
  <si>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</si>
  <si>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</si>
  <si>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</si>
  <si>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</si>
  <si>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</si>
  <si>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</si>
  <si>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</si>
  <si>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</si>
  <si>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</si>
  <si>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</si>
  <si>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</si>
  <si>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</si>
  <si>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</si>
  <si>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</si>
  <si>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</si>
  <si>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</si>
  <si>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</si>
  <si>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</si>
  <si>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</si>
  <si>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</si>
  <si>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</si>
  <si>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</si>
  <si>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</si>
  <si>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</si>
  <si>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</si>
  <si>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</si>
  <si>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</si>
  <si>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</si>
  <si>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</si>
  <si>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</si>
  <si>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</si>
  <si>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</si>
  <si>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</si>
  <si>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</si>
  <si>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</si>
  <si>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</si>
  <si>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</si>
  <si>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</si>
  <si>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</si>
  <si>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</si>
  <si>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</si>
  <si>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</si>
  <si>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</si>
  <si>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</si>
  <si>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</si>
  <si>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</si>
  <si>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</si>
  <si>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</si>
  <si>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</si>
  <si>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</si>
  <si>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</si>
  <si>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</si>
  <si>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</si>
  <si>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</si>
  <si>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</si>
  <si>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</si>
  <si>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</si>
  <si>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</si>
  <si>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</si>
  <si>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</si>
  <si>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</si>
  <si>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</si>
  <si>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</si>
  <si>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</si>
  <si>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</si>
  <si>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</si>
  <si>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</si>
  <si>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</si>
  <si>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</si>
  <si>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</si>
  <si>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</si>
  <si>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</si>
  <si>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</si>
  <si>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</si>
  <si>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</si>
  <si>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</si>
  <si>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</si>
  <si>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</si>
  <si>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</si>
  <si>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</si>
  <si>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</si>
  <si>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</si>
  <si>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</si>
  <si>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</si>
  <si>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</si>
  <si>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</si>
  <si>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</si>
  <si>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</si>
  <si>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</si>
  <si>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</si>
  <si>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</si>
  <si>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</si>
  <si>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</si>
  <si>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</si>
  <si>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</si>
  <si>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</si>
  <si>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</si>
  <si>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</si>
  <si>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</si>
  <si>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</si>
  <si>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</si>
  <si>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</si>
  <si>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</si>
  <si>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</si>
  <si>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</si>
  <si>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</si>
  <si>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</si>
  <si>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</si>
  <si>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</si>
  <si>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</si>
  <si>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</si>
  <si>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</si>
  <si>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</si>
  <si>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</si>
  <si>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</si>
  <si>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</si>
  <si>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</si>
  <si>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</si>
  <si>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</si>
  <si>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</si>
  <si>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</si>
  <si>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</si>
  <si>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</si>
  <si>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</si>
  <si>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</si>
  <si>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</si>
  <si>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</si>
  <si>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</si>
  <si>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</si>
  <si>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</si>
  <si>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</si>
  <si>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</si>
  <si>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</si>
  <si>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</si>
  <si>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</si>
  <si>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</si>
  <si>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</si>
  <si>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</si>
  <si>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</si>
  <si>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</si>
  <si>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</si>
  <si>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</si>
  <si>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</si>
  <si>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</si>
  <si>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</si>
  <si>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</si>
  <si>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</si>
  <si>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</si>
  <si>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</si>
  <si>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</si>
  <si>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</si>
  <si>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</si>
  <si>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</si>
  <si>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</si>
  <si>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</si>
  <si>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</si>
  <si>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</si>
  <si>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</si>
  <si>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</si>
  <si>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</si>
  <si>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</si>
  <si>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</si>
  <si>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</si>
  <si>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</si>
  <si>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</si>
  <si>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</si>
  <si>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</si>
  <si>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</si>
  <si>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</si>
  <si>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</si>
  <si>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</si>
  <si>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</si>
  <si>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</si>
  <si>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</si>
  <si>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</si>
  <si>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</si>
  <si>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</si>
  <si>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</si>
  <si>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</si>
  <si>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</si>
  <si>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</si>
  <si>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</si>
  <si>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</si>
  <si>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</si>
  <si>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</si>
  <si>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</si>
  <si>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</si>
  <si>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</si>
  <si>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</si>
  <si>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</si>
  <si>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</si>
  <si>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</si>
  <si>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</si>
  <si>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</si>
  <si>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</si>
  <si>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</si>
  <si>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</si>
  <si>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</si>
  <si>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</si>
  <si>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</si>
  <si>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</si>
  <si>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</si>
  <si>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</si>
  <si>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</si>
  <si>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</si>
  <si>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</si>
  <si>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</si>
  <si>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</si>
  <si>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</si>
  <si>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</si>
  <si>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</si>
  <si>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</si>
  <si>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</si>
  <si>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</si>
  <si>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</si>
  <si>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</si>
  <si>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</si>
  <si>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</si>
  <si>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</si>
  <si>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</si>
  <si>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</si>
  <si>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</si>
  <si>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</si>
  <si>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</si>
  <si>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</si>
  <si>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</si>
  <si>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</si>
  <si>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</si>
  <si>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</si>
  <si>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</si>
  <si>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</si>
  <si>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</si>
  <si>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</si>
  <si>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</si>
  <si>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</si>
  <si>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</si>
  <si>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</si>
  <si>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</si>
  <si>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</si>
  <si>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</si>
  <si>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</si>
  <si>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</si>
  <si>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</si>
  <si>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</si>
  <si>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</si>
  <si>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</si>
  <si>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</si>
  <si>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</si>
  <si>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</si>
  <si>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</si>
  <si>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</si>
  <si>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</si>
  <si>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</si>
  <si>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</si>
  <si>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</si>
  <si>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</si>
  <si>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</si>
  <si>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</si>
  <si>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</si>
  <si>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</si>
  <si>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</si>
  <si>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</si>
  <si>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</si>
  <si>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</si>
  <si>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</si>
  <si>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</si>
  <si>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</si>
  <si>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</si>
  <si>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</si>
  <si>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</si>
  <si>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</si>
  <si>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</si>
  <si>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</si>
  <si>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</si>
  <si>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</si>
  <si>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</si>
  <si>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</si>
  <si>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</si>
  <si>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</si>
  <si>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</si>
  <si>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</si>
  <si>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</si>
  <si>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</si>
  <si>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</si>
  <si>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</si>
  <si>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</si>
  <si>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</si>
  <si>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</si>
  <si>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</si>
  <si>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</si>
  <si>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</si>
  <si>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</si>
  <si>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</si>
  <si>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</si>
  <si>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</si>
  <si>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</si>
  <si>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</si>
  <si>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</si>
  <si>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</si>
  <si>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</si>
  <si>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</si>
  <si>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</si>
  <si>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</si>
  <si>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</si>
  <si>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</si>
  <si>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</si>
  <si>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</si>
  <si>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</si>
  <si>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</si>
  <si>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</si>
  <si>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</si>
  <si>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</si>
  <si>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</si>
  <si>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</si>
  <si>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</si>
  <si>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</si>
  <si>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</si>
  <si>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</si>
  <si>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</si>
  <si>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</si>
  <si>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</si>
  <si>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</si>
  <si>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</si>
  <si>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</si>
  <si>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</si>
  <si>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</si>
  <si>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</si>
  <si>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</si>
  <si>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</si>
  <si>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</si>
  <si>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</si>
  <si>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</si>
  <si>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</si>
  <si>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</si>
  <si>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</si>
  <si>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</si>
  <si>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</si>
  <si>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</si>
  <si>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</si>
  <si>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</si>
  <si>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</si>
  <si>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</si>
  <si>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</si>
  <si>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</si>
  <si>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</si>
  <si>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</si>
  <si>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</si>
  <si>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</si>
  <si>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</si>
  <si>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</si>
  <si>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</si>
  <si>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</si>
  <si>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</si>
  <si>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</si>
  <si>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</si>
  <si>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</si>
  <si>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</si>
  <si>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</si>
  <si>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</si>
  <si>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</si>
  <si>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</si>
  <si>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</si>
  <si>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</si>
  <si>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</si>
  <si>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</si>
  <si>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</si>
  <si>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</si>
  <si>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</si>
  <si>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</si>
  <si>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</si>
  <si>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</si>
  <si>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</si>
  <si>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</si>
  <si>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</si>
  <si>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</si>
  <si>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</si>
  <si>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</si>
  <si>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</si>
  <si>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</si>
  <si>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</si>
  <si>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</si>
  <si>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</si>
  <si>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</si>
  <si>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</si>
  <si>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</si>
  <si>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</si>
  <si>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</si>
  <si>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</si>
  <si>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</si>
  <si>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</si>
  <si>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</si>
  <si>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</si>
  <si>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</si>
  <si>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</si>
  <si>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</si>
  <si>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</si>
  <si>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</si>
  <si>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</si>
  <si>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</si>
  <si>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</si>
  <si>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</si>
  <si>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category</t>
  </si>
  <si>
    <t>profit</t>
  </si>
  <si>
    <t>Sum of Quantity</t>
  </si>
  <si>
    <t>Count of Order ID</t>
  </si>
  <si>
    <t>Sum of PROFIT MARGIN</t>
  </si>
  <si>
    <t>S</t>
  </si>
  <si>
    <t>vvu+u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</si>
</sst>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 \▼0.00%"/>
    <numFmt numFmtId="165" formatCode="&quot;$&quot;0.00,&quot;K&quot;"/>
    <numFmt numFmtId="166"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6">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44" fontId="0" fillId="0" borderId="0" xfId="1" applyFont="1" applyAlignment="1"/>
    <xf numFmtId="166" fontId="0" fillId="0" borderId="0" xfId="1" applyNumberFormat="1" applyFont="1" applyAlignment="1"/>
    <xf numFmtId="10" fontId="0" fillId="0" borderId="0" xfId="2"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6" fillId="0" borderId="0" xfId="0" applyNumberFormat="1" applyFont="1" applyAlignment="1">
      <alignment horizontal="center"/>
    </xf>
  </cellXfs>
  <cellStyles count="3">
    <cellStyle name="Currency" xfId="1" builtinId="4"/>
    <cellStyle name="Normal" xfId="0" builtinId="0"/>
    <cellStyle name="Percent" xfId="2" builtinId="5"/>
  </cellStyles>
  <dxfs count="10">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s>
  <tableStyles count="2">
    <tableStyle name="AB" pivot="0" table="0" count="10" xr9:uid="{C537CFAD-6A7A-4304-B06A-AD1994306CCA}">
      <tableStyleElement type="wholeTable" dxfId="9"/>
      <tableStyleElement type="headerRow" dxfId="8"/>
    </tableStyle>
    <tableStyle name="Data-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AB">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chartsheet" Target="chartsheets/sheet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74.01100000000001</c:v>
                </c:pt>
                <c:pt idx="1">
                  <c:v>168.98049999999998</c:v>
                </c:pt>
                <c:pt idx="2">
                  <c:v>65.456199999999995</c:v>
                </c:pt>
                <c:pt idx="3">
                  <c:v>265.94709999999998</c:v>
                </c:pt>
                <c:pt idx="4">
                  <c:v>184.66289999999989</c:v>
                </c:pt>
                <c:pt idx="5">
                  <c:v>480.94619999999975</c:v>
                </c:pt>
                <c:pt idx="6">
                  <c:v>273.8479000000001</c:v>
                </c:pt>
                <c:pt idx="7">
                  <c:v>188.27179999999996</c:v>
                </c:pt>
                <c:pt idx="8">
                  <c:v>284.58799999999991</c:v>
                </c:pt>
                <c:pt idx="9">
                  <c:v>43.223399999999984</c:v>
                </c:pt>
                <c:pt idx="10">
                  <c:v>-554.2405</c:v>
                </c:pt>
                <c:pt idx="11">
                  <c:v>420.62909999999999</c:v>
                </c:pt>
              </c:numCache>
            </c:numRef>
          </c:val>
          <c:extLst>
            <c:ext xmlns:c16="http://schemas.microsoft.com/office/drawing/2014/chart" uri="{C3380CC4-5D6E-409C-BE32-E72D297353CC}">
              <c16:uniqueId val="{00000001-E2D3-4F05-A855-AF771B065A7A}"/>
            </c:ext>
          </c:extLst>
        </c:ser>
        <c:dLbls>
          <c:showLegendKey val="0"/>
          <c:showVal val="0"/>
          <c:showCatName val="0"/>
          <c:showSerName val="0"/>
          <c:showPercent val="0"/>
          <c:showBubbleSize val="0"/>
        </c:dLbls>
        <c:axId val="1632827343"/>
        <c:axId val="1632827759"/>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202.04</c:v>
                </c:pt>
                <c:pt idx="1">
                  <c:v>500.74</c:v>
                </c:pt>
                <c:pt idx="2">
                  <c:v>226.83999999999997</c:v>
                </c:pt>
                <c:pt idx="3">
                  <c:v>1054.104</c:v>
                </c:pt>
                <c:pt idx="4">
                  <c:v>949.30199999999991</c:v>
                </c:pt>
                <c:pt idx="5">
                  <c:v>6038.1549999999997</c:v>
                </c:pt>
                <c:pt idx="6">
                  <c:v>1242.7740000000003</c:v>
                </c:pt>
                <c:pt idx="7">
                  <c:v>642.59799999999996</c:v>
                </c:pt>
                <c:pt idx="8">
                  <c:v>1334.873</c:v>
                </c:pt>
                <c:pt idx="9">
                  <c:v>392.93999999999994</c:v>
                </c:pt>
                <c:pt idx="10">
                  <c:v>4011.904</c:v>
                </c:pt>
                <c:pt idx="11">
                  <c:v>1511.06</c:v>
                </c:pt>
              </c:numCache>
            </c:numRef>
          </c:val>
          <c:extLst>
            <c:ext xmlns:c16="http://schemas.microsoft.com/office/drawing/2014/chart" uri="{C3380CC4-5D6E-409C-BE32-E72D297353CC}">
              <c16:uniqueId val="{00000000-E2D3-4F05-A855-AF771B065A7A}"/>
            </c:ext>
          </c:extLst>
        </c:ser>
        <c:dLbls>
          <c:showLegendKey val="0"/>
          <c:showVal val="0"/>
          <c:showCatName val="0"/>
          <c:showSerName val="0"/>
          <c:showPercent val="0"/>
          <c:showBubbleSize val="0"/>
        </c:dLbls>
        <c:gapWidth val="219"/>
        <c:overlap val="-27"/>
        <c:axId val="1632823183"/>
        <c:axId val="1632814031"/>
      </c:barChart>
      <c:catAx>
        <c:axId val="16328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14031"/>
        <c:crosses val="autoZero"/>
        <c:auto val="1"/>
        <c:lblAlgn val="ctr"/>
        <c:lblOffset val="100"/>
        <c:noMultiLvlLbl val="0"/>
      </c:catAx>
      <c:valAx>
        <c:axId val="163281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23183"/>
        <c:crosses val="autoZero"/>
        <c:crossBetween val="between"/>
      </c:valAx>
      <c:valAx>
        <c:axId val="1632827759"/>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27343"/>
        <c:crosses val="max"/>
        <c:crossBetween val="between"/>
      </c:valAx>
      <c:catAx>
        <c:axId val="1632827343"/>
        <c:scaling>
          <c:orientation val="minMax"/>
        </c:scaling>
        <c:delete val="1"/>
        <c:axPos val="b"/>
        <c:numFmt formatCode="General" sourceLinked="1"/>
        <c:majorTickMark val="out"/>
        <c:minorTickMark val="none"/>
        <c:tickLblPos val="nextTo"/>
        <c:crossAx val="16328277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D4-49B4-8737-CFDA2A1180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D4-49B4-8737-CFDA2A1180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D4-49B4-8737-CFDA2A118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0.334155284075565</c:v>
                </c:pt>
                <c:pt idx="1">
                  <c:v>0.44072339765166929</c:v>
                </c:pt>
                <c:pt idx="2">
                  <c:v>0.22512131827276574</c:v>
                </c:pt>
              </c:numCache>
            </c:numRef>
          </c:val>
          <c:extLst>
            <c:ext xmlns:c16="http://schemas.microsoft.com/office/drawing/2014/chart" uri="{C3380CC4-5D6E-409C-BE32-E72D297353CC}">
              <c16:uniqueId val="{00000000-A648-4D32-B15B-9979A8130470}"/>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Phones</c:v>
                </c:pt>
                <c:pt idx="1">
                  <c:v>Furnishings</c:v>
                </c:pt>
                <c:pt idx="2">
                  <c:v>Storage</c:v>
                </c:pt>
                <c:pt idx="3">
                  <c:v>Binders</c:v>
                </c:pt>
                <c:pt idx="4">
                  <c:v>Chairs</c:v>
                </c:pt>
              </c:strCache>
            </c:strRef>
          </c:cat>
          <c:val>
            <c:numRef>
              <c:f>'Top 5'!$B$4:$B$9</c:f>
              <c:numCache>
                <c:formatCode>General</c:formatCode>
                <c:ptCount val="5"/>
                <c:pt idx="0">
                  <c:v>2000.7240000000002</c:v>
                </c:pt>
                <c:pt idx="1">
                  <c:v>2194.58</c:v>
                </c:pt>
                <c:pt idx="2">
                  <c:v>2372.9860000000003</c:v>
                </c:pt>
                <c:pt idx="3">
                  <c:v>2594.096</c:v>
                </c:pt>
                <c:pt idx="4">
                  <c:v>3134.4760000000001</c:v>
                </c:pt>
              </c:numCache>
            </c:numRef>
          </c:val>
          <c:extLst>
            <c:ext xmlns:c16="http://schemas.microsoft.com/office/drawing/2014/chart" uri="{C3380CC4-5D6E-409C-BE32-E72D297353CC}">
              <c16:uniqueId val="{00000000-1403-4304-AFF2-FC6DD673A5BA}"/>
            </c:ext>
          </c:extLst>
        </c:ser>
        <c:dLbls>
          <c:showLegendKey val="0"/>
          <c:showVal val="0"/>
          <c:showCatName val="0"/>
          <c:showSerName val="0"/>
          <c:showPercent val="0"/>
          <c:showBubbleSize val="0"/>
        </c:dLbls>
        <c:gapWidth val="182"/>
        <c:axId val="1678404095"/>
        <c:axId val="1678404511"/>
      </c:barChart>
      <c:catAx>
        <c:axId val="167840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04511"/>
        <c:crosses val="autoZero"/>
        <c:auto val="1"/>
        <c:lblAlgn val="ctr"/>
        <c:lblOffset val="100"/>
        <c:noMultiLvlLbl val="0"/>
      </c:catAx>
      <c:valAx>
        <c:axId val="1678404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0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PROJECT.xlsx]KPI!PivotTable7</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KPI!$A$3</c:f>
              <c:strCache>
                <c:ptCount val="1"/>
                <c:pt idx="0">
                  <c:v>Total</c:v>
                </c:pt>
              </c:strCache>
            </c:strRef>
          </c:tx>
          <c:spPr>
            <a:ln w="28575" cap="rnd">
              <a:solidFill>
                <a:schemeClr val="accent1"/>
              </a:solidFill>
              <a:round/>
            </a:ln>
            <a:effectLst/>
          </c:spPr>
          <c:marker>
            <c:symbol val="none"/>
          </c:marker>
          <c:cat>
            <c:strRef>
              <c:f>KPI!$A$4</c:f>
              <c:strCache>
                <c:ptCount val="1"/>
                <c:pt idx="0">
                  <c:v>Total</c:v>
                </c:pt>
              </c:strCache>
            </c:strRef>
          </c:cat>
          <c:val>
            <c:numRef>
              <c:f>KPI!$A$4</c:f>
              <c:numCache>
                <c:formatCode>General</c:formatCode>
                <c:ptCount val="1"/>
                <c:pt idx="0">
                  <c:v>18107.329999999991</c:v>
                </c:pt>
              </c:numCache>
            </c:numRef>
          </c:val>
          <c:smooth val="0"/>
          <c:extLst>
            <c:ext xmlns:c16="http://schemas.microsoft.com/office/drawing/2014/chart" uri="{C3380CC4-5D6E-409C-BE32-E72D297353CC}">
              <c16:uniqueId val="{00000000-A4FF-4093-84AD-63E94A15D8DC}"/>
            </c:ext>
          </c:extLst>
        </c:ser>
        <c:dLbls>
          <c:showLegendKey val="0"/>
          <c:showVal val="0"/>
          <c:showCatName val="0"/>
          <c:showSerName val="0"/>
          <c:showPercent val="0"/>
          <c:showBubbleSize val="0"/>
        </c:dLbls>
        <c:smooth val="0"/>
        <c:axId val="1678406591"/>
        <c:axId val="1678411583"/>
      </c:lineChart>
      <c:catAx>
        <c:axId val="1678406591"/>
        <c:scaling>
          <c:orientation val="minMax"/>
        </c:scaling>
        <c:delete val="1"/>
        <c:axPos val="b"/>
        <c:numFmt formatCode="General" sourceLinked="1"/>
        <c:majorTickMark val="none"/>
        <c:minorTickMark val="none"/>
        <c:tickLblPos val="nextTo"/>
        <c:crossAx val="1678411583"/>
        <c:crosses val="autoZero"/>
        <c:auto val="1"/>
        <c:lblAlgn val="ctr"/>
        <c:lblOffset val="100"/>
        <c:noMultiLvlLbl val="0"/>
      </c:catAx>
      <c:valAx>
        <c:axId val="1678411583"/>
        <c:scaling>
          <c:orientation val="minMax"/>
        </c:scaling>
        <c:delete val="1"/>
        <c:axPos val="l"/>
        <c:numFmt formatCode="General" sourceLinked="1"/>
        <c:majorTickMark val="none"/>
        <c:minorTickMark val="none"/>
        <c:tickLblPos val="nextTo"/>
        <c:crossAx val="16784065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PROJECT.xlsx]KPI!PivotTable8</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6296296296298"/>
          <c:y val="0.3646726919018255"/>
          <c:w val="0.83703703703703702"/>
          <c:h val="0.4985750486349899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74.01100000000001</c:v>
                </c:pt>
                <c:pt idx="1">
                  <c:v>168.98049999999998</c:v>
                </c:pt>
                <c:pt idx="2">
                  <c:v>65.456199999999995</c:v>
                </c:pt>
                <c:pt idx="3">
                  <c:v>265.94709999999998</c:v>
                </c:pt>
                <c:pt idx="4">
                  <c:v>184.66289999999989</c:v>
                </c:pt>
                <c:pt idx="5">
                  <c:v>480.94619999999975</c:v>
                </c:pt>
                <c:pt idx="6">
                  <c:v>273.8479000000001</c:v>
                </c:pt>
                <c:pt idx="7">
                  <c:v>188.27179999999996</c:v>
                </c:pt>
                <c:pt idx="8">
                  <c:v>284.58799999999991</c:v>
                </c:pt>
                <c:pt idx="9">
                  <c:v>43.223399999999984</c:v>
                </c:pt>
                <c:pt idx="10">
                  <c:v>-554.2405</c:v>
                </c:pt>
                <c:pt idx="11">
                  <c:v>420.62909999999999</c:v>
                </c:pt>
              </c:numCache>
            </c:numRef>
          </c:val>
          <c:smooth val="0"/>
          <c:extLst>
            <c:ext xmlns:c16="http://schemas.microsoft.com/office/drawing/2014/chart" uri="{C3380CC4-5D6E-409C-BE32-E72D297353CC}">
              <c16:uniqueId val="{00000000-C528-4A63-BBCE-599F90F56469}"/>
            </c:ext>
          </c:extLst>
        </c:ser>
        <c:dLbls>
          <c:showLegendKey val="0"/>
          <c:showVal val="0"/>
          <c:showCatName val="0"/>
          <c:showSerName val="0"/>
          <c:showPercent val="0"/>
          <c:showBubbleSize val="0"/>
        </c:dLbls>
        <c:smooth val="0"/>
        <c:axId val="1678402015"/>
        <c:axId val="1678399103"/>
      </c:lineChart>
      <c:catAx>
        <c:axId val="1678402015"/>
        <c:scaling>
          <c:orientation val="minMax"/>
        </c:scaling>
        <c:delete val="1"/>
        <c:axPos val="b"/>
        <c:numFmt formatCode="General" sourceLinked="1"/>
        <c:majorTickMark val="none"/>
        <c:minorTickMark val="none"/>
        <c:tickLblPos val="nextTo"/>
        <c:crossAx val="1678399103"/>
        <c:crosses val="autoZero"/>
        <c:auto val="1"/>
        <c:lblAlgn val="ctr"/>
        <c:lblOffset val="100"/>
        <c:noMultiLvlLbl val="0"/>
      </c:catAx>
      <c:valAx>
        <c:axId val="1678399103"/>
        <c:scaling>
          <c:orientation val="minMax"/>
        </c:scaling>
        <c:delete val="1"/>
        <c:axPos val="l"/>
        <c:numFmt formatCode="General" sourceLinked="1"/>
        <c:majorTickMark val="none"/>
        <c:minorTickMark val="none"/>
        <c:tickLblPos val="nextTo"/>
        <c:crossAx val="16784020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55</c:v>
                </c:pt>
                <c:pt idx="1">
                  <c:v>39</c:v>
                </c:pt>
                <c:pt idx="2">
                  <c:v>102</c:v>
                </c:pt>
                <c:pt idx="3">
                  <c:v>71</c:v>
                </c:pt>
                <c:pt idx="4">
                  <c:v>60</c:v>
                </c:pt>
                <c:pt idx="5">
                  <c:v>179</c:v>
                </c:pt>
                <c:pt idx="6">
                  <c:v>103</c:v>
                </c:pt>
                <c:pt idx="7">
                  <c:v>79</c:v>
                </c:pt>
                <c:pt idx="8">
                  <c:v>212</c:v>
                </c:pt>
                <c:pt idx="9">
                  <c:v>82</c:v>
                </c:pt>
                <c:pt idx="10">
                  <c:v>187</c:v>
                </c:pt>
                <c:pt idx="11">
                  <c:v>175</c:v>
                </c:pt>
              </c:numCache>
            </c:numRef>
          </c:val>
          <c:smooth val="0"/>
          <c:extLst>
            <c:ext xmlns:c16="http://schemas.microsoft.com/office/drawing/2014/chart" uri="{C3380CC4-5D6E-409C-BE32-E72D297353CC}">
              <c16:uniqueId val="{00000000-B67B-45C0-B1B0-FC1DBA769814}"/>
            </c:ext>
          </c:extLst>
        </c:ser>
        <c:dLbls>
          <c:showLegendKey val="0"/>
          <c:showVal val="0"/>
          <c:showCatName val="0"/>
          <c:showSerName val="0"/>
          <c:showPercent val="0"/>
          <c:showBubbleSize val="0"/>
        </c:dLbls>
        <c:smooth val="0"/>
        <c:axId val="1787835295"/>
        <c:axId val="1787836543"/>
      </c:lineChart>
      <c:catAx>
        <c:axId val="1787835295"/>
        <c:scaling>
          <c:orientation val="minMax"/>
        </c:scaling>
        <c:delete val="1"/>
        <c:axPos val="b"/>
        <c:numFmt formatCode="General" sourceLinked="1"/>
        <c:majorTickMark val="none"/>
        <c:minorTickMark val="none"/>
        <c:tickLblPos val="nextTo"/>
        <c:crossAx val="1787836543"/>
        <c:crosses val="autoZero"/>
        <c:auto val="1"/>
        <c:lblAlgn val="ctr"/>
        <c:lblOffset val="100"/>
        <c:noMultiLvlLbl val="0"/>
      </c:catAx>
      <c:valAx>
        <c:axId val="1787836543"/>
        <c:scaling>
          <c:orientation val="minMax"/>
        </c:scaling>
        <c:delete val="1"/>
        <c:axPos val="l"/>
        <c:numFmt formatCode="General" sourceLinked="1"/>
        <c:majorTickMark val="none"/>
        <c:minorTickMark val="none"/>
        <c:tickLblPos val="nextTo"/>
        <c:crossAx val="178783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93888888888888888"/>
          <c:h val="0.89814814814814814"/>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c:v>
                </c:pt>
                <c:pt idx="1">
                  <c:v>4</c:v>
                </c:pt>
                <c:pt idx="2">
                  <c:v>7</c:v>
                </c:pt>
                <c:pt idx="3">
                  <c:v>4</c:v>
                </c:pt>
                <c:pt idx="4">
                  <c:v>6</c:v>
                </c:pt>
                <c:pt idx="5">
                  <c:v>27</c:v>
                </c:pt>
                <c:pt idx="6">
                  <c:v>13</c:v>
                </c:pt>
                <c:pt idx="7">
                  <c:v>6</c:v>
                </c:pt>
                <c:pt idx="8">
                  <c:v>15</c:v>
                </c:pt>
                <c:pt idx="9">
                  <c:v>1</c:v>
                </c:pt>
                <c:pt idx="10">
                  <c:v>17</c:v>
                </c:pt>
                <c:pt idx="11">
                  <c:v>19</c:v>
                </c:pt>
              </c:numCache>
            </c:numRef>
          </c:val>
          <c:smooth val="0"/>
          <c:extLst>
            <c:ext xmlns:c16="http://schemas.microsoft.com/office/drawing/2014/chart" uri="{C3380CC4-5D6E-409C-BE32-E72D297353CC}">
              <c16:uniqueId val="{00000000-2BF3-448D-AE24-817739D06606}"/>
            </c:ext>
          </c:extLst>
        </c:ser>
        <c:dLbls>
          <c:showLegendKey val="0"/>
          <c:showVal val="0"/>
          <c:showCatName val="0"/>
          <c:showSerName val="0"/>
          <c:showPercent val="0"/>
          <c:showBubbleSize val="0"/>
        </c:dLbls>
        <c:smooth val="0"/>
        <c:axId val="1781816335"/>
        <c:axId val="1781814671"/>
      </c:lineChart>
      <c:catAx>
        <c:axId val="1781816335"/>
        <c:scaling>
          <c:orientation val="minMax"/>
        </c:scaling>
        <c:delete val="1"/>
        <c:axPos val="b"/>
        <c:numFmt formatCode="General" sourceLinked="1"/>
        <c:majorTickMark val="none"/>
        <c:minorTickMark val="none"/>
        <c:tickLblPos val="nextTo"/>
        <c:crossAx val="1781814671"/>
        <c:crosses val="autoZero"/>
        <c:auto val="1"/>
        <c:lblAlgn val="ctr"/>
        <c:lblOffset val="100"/>
        <c:noMultiLvlLbl val="0"/>
      </c:catAx>
      <c:valAx>
        <c:axId val="1781814671"/>
        <c:scaling>
          <c:orientation val="minMax"/>
        </c:scaling>
        <c:delete val="1"/>
        <c:axPos val="l"/>
        <c:numFmt formatCode="General" sourceLinked="1"/>
        <c:majorTickMark val="none"/>
        <c:minorTickMark val="none"/>
        <c:tickLblPos val="nextTo"/>
        <c:crossAx val="178181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0.36631855078202341</c:v>
                </c:pt>
                <c:pt idx="1">
                  <c:v>0.33746155689579416</c:v>
                </c:pt>
                <c:pt idx="2">
                  <c:v>0.28855669194145656</c:v>
                </c:pt>
                <c:pt idx="3">
                  <c:v>0.25229683219113103</c:v>
                </c:pt>
                <c:pt idx="4">
                  <c:v>0.19452492462883245</c:v>
                </c:pt>
                <c:pt idx="5">
                  <c:v>7.9651184840402373E-2</c:v>
                </c:pt>
                <c:pt idx="6">
                  <c:v>0.22035213160236697</c:v>
                </c:pt>
                <c:pt idx="7">
                  <c:v>0.29298535009446025</c:v>
                </c:pt>
                <c:pt idx="8">
                  <c:v>0.21319481328935405</c:v>
                </c:pt>
                <c:pt idx="9">
                  <c:v>0.10999999999999997</c:v>
                </c:pt>
                <c:pt idx="10">
                  <c:v>-0.13814899359506111</c:v>
                </c:pt>
                <c:pt idx="11">
                  <c:v>0.27836690799835878</c:v>
                </c:pt>
              </c:numCache>
            </c:numRef>
          </c:val>
          <c:smooth val="0"/>
          <c:extLst>
            <c:ext xmlns:c16="http://schemas.microsoft.com/office/drawing/2014/chart" uri="{C3380CC4-5D6E-409C-BE32-E72D297353CC}">
              <c16:uniqueId val="{00000000-D70B-41EB-88AD-8F7991AADD1C}"/>
            </c:ext>
          </c:extLst>
        </c:ser>
        <c:dLbls>
          <c:showLegendKey val="0"/>
          <c:showVal val="0"/>
          <c:showCatName val="0"/>
          <c:showSerName val="0"/>
          <c:showPercent val="0"/>
          <c:showBubbleSize val="0"/>
        </c:dLbls>
        <c:smooth val="0"/>
        <c:axId val="1676148479"/>
        <c:axId val="1676160959"/>
      </c:lineChart>
      <c:catAx>
        <c:axId val="1676148479"/>
        <c:scaling>
          <c:orientation val="minMax"/>
        </c:scaling>
        <c:delete val="1"/>
        <c:axPos val="b"/>
        <c:numFmt formatCode="General" sourceLinked="1"/>
        <c:majorTickMark val="none"/>
        <c:minorTickMark val="none"/>
        <c:tickLblPos val="nextTo"/>
        <c:crossAx val="1676160959"/>
        <c:crosses val="autoZero"/>
        <c:auto val="1"/>
        <c:lblAlgn val="ctr"/>
        <c:lblOffset val="100"/>
        <c:noMultiLvlLbl val="0"/>
      </c:catAx>
      <c:valAx>
        <c:axId val="1676160959"/>
        <c:scaling>
          <c:orientation val="minMax"/>
        </c:scaling>
        <c:delete val="1"/>
        <c:axPos val="l"/>
        <c:numFmt formatCode="General" sourceLinked="1"/>
        <c:majorTickMark val="none"/>
        <c:minorTickMark val="none"/>
        <c:tickLblPos val="nextTo"/>
        <c:crossAx val="16761484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PROJECT.xlsx]Sheet13!PivotTable13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46388888888888891"/>
          <c:h val="0.13847222222222222"/>
        </c:manualLayout>
      </c:layout>
      <c:lineChart>
        <c:grouping val="standard"/>
        <c:varyColors val="0"/>
        <c:ser>
          <c:idx val="0"/>
          <c:order val="0"/>
          <c:tx>
            <c:strRef>
              <c:f>Sheet13!$B$3</c:f>
              <c:strCache>
                <c:ptCount val="1"/>
                <c:pt idx="0">
                  <c:v>Total</c:v>
                </c:pt>
              </c:strCache>
            </c:strRef>
          </c:tx>
          <c:spPr>
            <a:ln w="28575" cap="rnd">
              <a:solidFill>
                <a:schemeClr val="accent1"/>
              </a:solidFill>
              <a:round/>
            </a:ln>
            <a:effectLst/>
          </c:spPr>
          <c:marker>
            <c:symbol val="none"/>
          </c:marker>
          <c:cat>
            <c:strRef>
              <c:f>Sheet13!$A$4:$A$16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Sheet13!$B$4:$B$16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CAB-4AC0-8A25-06E6E6AF5CE4}"/>
            </c:ext>
          </c:extLst>
        </c:ser>
        <c:dLbls>
          <c:showLegendKey val="0"/>
          <c:showVal val="0"/>
          <c:showCatName val="0"/>
          <c:showSerName val="0"/>
          <c:showPercent val="0"/>
          <c:showBubbleSize val="0"/>
        </c:dLbls>
        <c:smooth val="0"/>
        <c:axId val="1666184399"/>
        <c:axId val="1666185231"/>
      </c:lineChart>
      <c:catAx>
        <c:axId val="1666184399"/>
        <c:scaling>
          <c:orientation val="minMax"/>
        </c:scaling>
        <c:delete val="1"/>
        <c:axPos val="b"/>
        <c:numFmt formatCode="General" sourceLinked="1"/>
        <c:majorTickMark val="none"/>
        <c:minorTickMark val="none"/>
        <c:tickLblPos val="nextTo"/>
        <c:crossAx val="1666185231"/>
        <c:crosses val="autoZero"/>
        <c:auto val="1"/>
        <c:lblAlgn val="ctr"/>
        <c:lblOffset val="100"/>
        <c:noMultiLvlLbl val="0"/>
      </c:catAx>
      <c:valAx>
        <c:axId val="1666185231"/>
        <c:scaling>
          <c:orientation val="minMax"/>
        </c:scaling>
        <c:delete val="1"/>
        <c:axPos val="l"/>
        <c:numFmt formatCode="General" sourceLinked="1"/>
        <c:majorTickMark val="none"/>
        <c:minorTickMark val="none"/>
        <c:tickLblPos val="nextTo"/>
        <c:crossAx val="166618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16402879"/>
        <c:axId val="116400799"/>
      </c:barChart>
      <c:catAx>
        <c:axId val="1164028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799"/>
        <c:crosses val="autoZero"/>
        <c:auto val="1"/>
        <c:lblAlgn val="ctr"/>
        <c:lblOffset val="100"/>
        <c:noMultiLvlLbl val="0"/>
      </c:catAx>
      <c:valAx>
        <c:axId val="11640079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4261870082836E-2"/>
          <c:y val="0.18893843423633477"/>
          <c:w val="0.83703703703703702"/>
          <c:h val="0.4985750486349899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74.01100000000001</c:v>
                </c:pt>
                <c:pt idx="1">
                  <c:v>168.98049999999998</c:v>
                </c:pt>
                <c:pt idx="2">
                  <c:v>65.456199999999995</c:v>
                </c:pt>
                <c:pt idx="3">
                  <c:v>265.94709999999998</c:v>
                </c:pt>
                <c:pt idx="4">
                  <c:v>184.66289999999989</c:v>
                </c:pt>
                <c:pt idx="5">
                  <c:v>480.94619999999975</c:v>
                </c:pt>
                <c:pt idx="6">
                  <c:v>273.8479000000001</c:v>
                </c:pt>
                <c:pt idx="7">
                  <c:v>188.27179999999996</c:v>
                </c:pt>
                <c:pt idx="8">
                  <c:v>284.58799999999991</c:v>
                </c:pt>
                <c:pt idx="9">
                  <c:v>43.223399999999984</c:v>
                </c:pt>
                <c:pt idx="10">
                  <c:v>-554.2405</c:v>
                </c:pt>
                <c:pt idx="11">
                  <c:v>420.62909999999999</c:v>
                </c:pt>
              </c:numCache>
            </c:numRef>
          </c:val>
          <c:smooth val="0"/>
          <c:extLst>
            <c:ext xmlns:c16="http://schemas.microsoft.com/office/drawing/2014/chart" uri="{C3380CC4-5D6E-409C-BE32-E72D297353CC}">
              <c16:uniqueId val="{00000000-711F-4433-8245-63353F753CA8}"/>
            </c:ext>
          </c:extLst>
        </c:ser>
        <c:dLbls>
          <c:showLegendKey val="0"/>
          <c:showVal val="0"/>
          <c:showCatName val="0"/>
          <c:showSerName val="0"/>
          <c:showPercent val="0"/>
          <c:showBubbleSize val="0"/>
        </c:dLbls>
        <c:smooth val="0"/>
        <c:axId val="1678402015"/>
        <c:axId val="1678399103"/>
      </c:lineChart>
      <c:catAx>
        <c:axId val="1678402015"/>
        <c:scaling>
          <c:orientation val="minMax"/>
        </c:scaling>
        <c:delete val="1"/>
        <c:axPos val="b"/>
        <c:numFmt formatCode="General" sourceLinked="1"/>
        <c:majorTickMark val="none"/>
        <c:minorTickMark val="none"/>
        <c:tickLblPos val="nextTo"/>
        <c:crossAx val="1678399103"/>
        <c:crosses val="autoZero"/>
        <c:auto val="1"/>
        <c:lblAlgn val="ctr"/>
        <c:lblOffset val="100"/>
        <c:noMultiLvlLbl val="0"/>
      </c:catAx>
      <c:valAx>
        <c:axId val="1678399103"/>
        <c:scaling>
          <c:orientation val="minMax"/>
        </c:scaling>
        <c:delete val="1"/>
        <c:axPos val="l"/>
        <c:numFmt formatCode="General" sourceLinked="1"/>
        <c:majorTickMark val="none"/>
        <c:minorTickMark val="none"/>
        <c:tickLblPos val="nextTo"/>
        <c:crossAx val="16784020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55</c:v>
                </c:pt>
                <c:pt idx="1">
                  <c:v>39</c:v>
                </c:pt>
                <c:pt idx="2">
                  <c:v>102</c:v>
                </c:pt>
                <c:pt idx="3">
                  <c:v>71</c:v>
                </c:pt>
                <c:pt idx="4">
                  <c:v>60</c:v>
                </c:pt>
                <c:pt idx="5">
                  <c:v>179</c:v>
                </c:pt>
                <c:pt idx="6">
                  <c:v>103</c:v>
                </c:pt>
                <c:pt idx="7">
                  <c:v>79</c:v>
                </c:pt>
                <c:pt idx="8">
                  <c:v>212</c:v>
                </c:pt>
                <c:pt idx="9">
                  <c:v>82</c:v>
                </c:pt>
                <c:pt idx="10">
                  <c:v>187</c:v>
                </c:pt>
                <c:pt idx="11">
                  <c:v>175</c:v>
                </c:pt>
              </c:numCache>
            </c:numRef>
          </c:val>
          <c:smooth val="0"/>
          <c:extLst>
            <c:ext xmlns:c16="http://schemas.microsoft.com/office/drawing/2014/chart" uri="{C3380CC4-5D6E-409C-BE32-E72D297353CC}">
              <c16:uniqueId val="{00000000-AA84-44E4-AEEA-2ABC62013B95}"/>
            </c:ext>
          </c:extLst>
        </c:ser>
        <c:dLbls>
          <c:showLegendKey val="0"/>
          <c:showVal val="0"/>
          <c:showCatName val="0"/>
          <c:showSerName val="0"/>
          <c:showPercent val="0"/>
          <c:showBubbleSize val="0"/>
        </c:dLbls>
        <c:smooth val="0"/>
        <c:axId val="1787835295"/>
        <c:axId val="1787836543"/>
      </c:lineChart>
      <c:catAx>
        <c:axId val="1787835295"/>
        <c:scaling>
          <c:orientation val="minMax"/>
        </c:scaling>
        <c:delete val="1"/>
        <c:axPos val="b"/>
        <c:numFmt formatCode="General" sourceLinked="1"/>
        <c:majorTickMark val="none"/>
        <c:minorTickMark val="none"/>
        <c:tickLblPos val="nextTo"/>
        <c:crossAx val="1787836543"/>
        <c:crosses val="autoZero"/>
        <c:auto val="1"/>
        <c:lblAlgn val="ctr"/>
        <c:lblOffset val="100"/>
        <c:noMultiLvlLbl val="0"/>
      </c:catAx>
      <c:valAx>
        <c:axId val="1787836543"/>
        <c:scaling>
          <c:orientation val="minMax"/>
        </c:scaling>
        <c:delete val="1"/>
        <c:axPos val="l"/>
        <c:numFmt formatCode="General" sourceLinked="1"/>
        <c:majorTickMark val="none"/>
        <c:minorTickMark val="none"/>
        <c:tickLblPos val="nextTo"/>
        <c:crossAx val="178783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93888888888888888"/>
          <c:h val="0.89814814814814814"/>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c:v>
                </c:pt>
                <c:pt idx="1">
                  <c:v>4</c:v>
                </c:pt>
                <c:pt idx="2">
                  <c:v>7</c:v>
                </c:pt>
                <c:pt idx="3">
                  <c:v>4</c:v>
                </c:pt>
                <c:pt idx="4">
                  <c:v>6</c:v>
                </c:pt>
                <c:pt idx="5">
                  <c:v>27</c:v>
                </c:pt>
                <c:pt idx="6">
                  <c:v>13</c:v>
                </c:pt>
                <c:pt idx="7">
                  <c:v>6</c:v>
                </c:pt>
                <c:pt idx="8">
                  <c:v>15</c:v>
                </c:pt>
                <c:pt idx="9">
                  <c:v>1</c:v>
                </c:pt>
                <c:pt idx="10">
                  <c:v>17</c:v>
                </c:pt>
                <c:pt idx="11">
                  <c:v>19</c:v>
                </c:pt>
              </c:numCache>
            </c:numRef>
          </c:val>
          <c:smooth val="0"/>
          <c:extLst>
            <c:ext xmlns:c16="http://schemas.microsoft.com/office/drawing/2014/chart" uri="{C3380CC4-5D6E-409C-BE32-E72D297353CC}">
              <c16:uniqueId val="{00000000-01F6-4F98-89DC-8AE295BBDE0C}"/>
            </c:ext>
          </c:extLst>
        </c:ser>
        <c:dLbls>
          <c:showLegendKey val="0"/>
          <c:showVal val="0"/>
          <c:showCatName val="0"/>
          <c:showSerName val="0"/>
          <c:showPercent val="0"/>
          <c:showBubbleSize val="0"/>
        </c:dLbls>
        <c:smooth val="0"/>
        <c:axId val="1781816335"/>
        <c:axId val="1781814671"/>
      </c:lineChart>
      <c:catAx>
        <c:axId val="1781816335"/>
        <c:scaling>
          <c:orientation val="minMax"/>
        </c:scaling>
        <c:delete val="1"/>
        <c:axPos val="b"/>
        <c:numFmt formatCode="General" sourceLinked="1"/>
        <c:majorTickMark val="none"/>
        <c:minorTickMark val="none"/>
        <c:tickLblPos val="nextTo"/>
        <c:crossAx val="1781814671"/>
        <c:crosses val="autoZero"/>
        <c:auto val="1"/>
        <c:lblAlgn val="ctr"/>
        <c:lblOffset val="100"/>
        <c:noMultiLvlLbl val="0"/>
      </c:catAx>
      <c:valAx>
        <c:axId val="1781814671"/>
        <c:scaling>
          <c:orientation val="minMax"/>
        </c:scaling>
        <c:delete val="1"/>
        <c:axPos val="l"/>
        <c:numFmt formatCode="General" sourceLinked="1"/>
        <c:majorTickMark val="none"/>
        <c:minorTickMark val="none"/>
        <c:tickLblPos val="nextTo"/>
        <c:crossAx val="178181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0.36631855078202341</c:v>
                </c:pt>
                <c:pt idx="1">
                  <c:v>0.33746155689579416</c:v>
                </c:pt>
                <c:pt idx="2">
                  <c:v>0.28855669194145656</c:v>
                </c:pt>
                <c:pt idx="3">
                  <c:v>0.25229683219113103</c:v>
                </c:pt>
                <c:pt idx="4">
                  <c:v>0.19452492462883245</c:v>
                </c:pt>
                <c:pt idx="5">
                  <c:v>7.9651184840402373E-2</c:v>
                </c:pt>
                <c:pt idx="6">
                  <c:v>0.22035213160236697</c:v>
                </c:pt>
                <c:pt idx="7">
                  <c:v>0.29298535009446025</c:v>
                </c:pt>
                <c:pt idx="8">
                  <c:v>0.21319481328935405</c:v>
                </c:pt>
                <c:pt idx="9">
                  <c:v>0.10999999999999997</c:v>
                </c:pt>
                <c:pt idx="10">
                  <c:v>-0.13814899359506111</c:v>
                </c:pt>
                <c:pt idx="11">
                  <c:v>0.27836690799835878</c:v>
                </c:pt>
              </c:numCache>
            </c:numRef>
          </c:val>
          <c:smooth val="0"/>
          <c:extLst>
            <c:ext xmlns:c16="http://schemas.microsoft.com/office/drawing/2014/chart" uri="{C3380CC4-5D6E-409C-BE32-E72D297353CC}">
              <c16:uniqueId val="{00000000-E776-4F0D-9B28-101147E0E9CB}"/>
            </c:ext>
          </c:extLst>
        </c:ser>
        <c:dLbls>
          <c:showLegendKey val="0"/>
          <c:showVal val="0"/>
          <c:showCatName val="0"/>
          <c:showSerName val="0"/>
          <c:showPercent val="0"/>
          <c:showBubbleSize val="0"/>
        </c:dLbls>
        <c:smooth val="0"/>
        <c:axId val="1676148479"/>
        <c:axId val="1676160959"/>
      </c:lineChart>
      <c:catAx>
        <c:axId val="1676148479"/>
        <c:scaling>
          <c:orientation val="minMax"/>
        </c:scaling>
        <c:delete val="1"/>
        <c:axPos val="b"/>
        <c:numFmt formatCode="General" sourceLinked="1"/>
        <c:majorTickMark val="none"/>
        <c:minorTickMark val="none"/>
        <c:tickLblPos val="nextTo"/>
        <c:crossAx val="1676160959"/>
        <c:crosses val="autoZero"/>
        <c:auto val="1"/>
        <c:lblAlgn val="ctr"/>
        <c:lblOffset val="100"/>
        <c:noMultiLvlLbl val="0"/>
      </c:catAx>
      <c:valAx>
        <c:axId val="1676160959"/>
        <c:scaling>
          <c:orientation val="minMax"/>
        </c:scaling>
        <c:delete val="1"/>
        <c:axPos val="l"/>
        <c:numFmt formatCode="General" sourceLinked="1"/>
        <c:majorTickMark val="none"/>
        <c:minorTickMark val="none"/>
        <c:tickLblPos val="nextTo"/>
        <c:crossAx val="16761484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 chart!PivotTable1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74.01100000000001</c:v>
                </c:pt>
                <c:pt idx="1">
                  <c:v>168.98049999999998</c:v>
                </c:pt>
                <c:pt idx="2">
                  <c:v>65.456199999999995</c:v>
                </c:pt>
                <c:pt idx="3">
                  <c:v>265.94709999999998</c:v>
                </c:pt>
                <c:pt idx="4">
                  <c:v>184.66289999999989</c:v>
                </c:pt>
                <c:pt idx="5">
                  <c:v>480.94619999999975</c:v>
                </c:pt>
                <c:pt idx="6">
                  <c:v>273.8479000000001</c:v>
                </c:pt>
                <c:pt idx="7">
                  <c:v>188.27179999999996</c:v>
                </c:pt>
                <c:pt idx="8">
                  <c:v>284.58799999999991</c:v>
                </c:pt>
                <c:pt idx="9">
                  <c:v>43.223399999999984</c:v>
                </c:pt>
                <c:pt idx="10">
                  <c:v>-554.2405</c:v>
                </c:pt>
                <c:pt idx="11">
                  <c:v>420.62909999999999</c:v>
                </c:pt>
              </c:numCache>
            </c:numRef>
          </c:val>
          <c:extLst>
            <c:ext xmlns:c16="http://schemas.microsoft.com/office/drawing/2014/chart" uri="{C3380CC4-5D6E-409C-BE32-E72D297353CC}">
              <c16:uniqueId val="{00000000-C3FD-4A25-8D32-2995290887CA}"/>
            </c:ext>
          </c:extLst>
        </c:ser>
        <c:dLbls>
          <c:showLegendKey val="0"/>
          <c:showVal val="0"/>
          <c:showCatName val="0"/>
          <c:showSerName val="0"/>
          <c:showPercent val="0"/>
          <c:showBubbleSize val="0"/>
        </c:dLbls>
        <c:axId val="1632827343"/>
        <c:axId val="1632827759"/>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202.04</c:v>
                </c:pt>
                <c:pt idx="1">
                  <c:v>500.74</c:v>
                </c:pt>
                <c:pt idx="2">
                  <c:v>226.83999999999997</c:v>
                </c:pt>
                <c:pt idx="3">
                  <c:v>1054.104</c:v>
                </c:pt>
                <c:pt idx="4">
                  <c:v>949.30199999999991</c:v>
                </c:pt>
                <c:pt idx="5">
                  <c:v>6038.1549999999997</c:v>
                </c:pt>
                <c:pt idx="6">
                  <c:v>1242.7740000000003</c:v>
                </c:pt>
                <c:pt idx="7">
                  <c:v>642.59799999999996</c:v>
                </c:pt>
                <c:pt idx="8">
                  <c:v>1334.873</c:v>
                </c:pt>
                <c:pt idx="9">
                  <c:v>392.93999999999994</c:v>
                </c:pt>
                <c:pt idx="10">
                  <c:v>4011.904</c:v>
                </c:pt>
                <c:pt idx="11">
                  <c:v>1511.06</c:v>
                </c:pt>
              </c:numCache>
            </c:numRef>
          </c:val>
          <c:extLst>
            <c:ext xmlns:c16="http://schemas.microsoft.com/office/drawing/2014/chart" uri="{C3380CC4-5D6E-409C-BE32-E72D297353CC}">
              <c16:uniqueId val="{00000001-C3FD-4A25-8D32-2995290887CA}"/>
            </c:ext>
          </c:extLst>
        </c:ser>
        <c:dLbls>
          <c:showLegendKey val="0"/>
          <c:showVal val="0"/>
          <c:showCatName val="0"/>
          <c:showSerName val="0"/>
          <c:showPercent val="0"/>
          <c:showBubbleSize val="0"/>
        </c:dLbls>
        <c:gapWidth val="50"/>
        <c:overlap val="-27"/>
        <c:axId val="1632823183"/>
        <c:axId val="1632814031"/>
      </c:barChart>
      <c:catAx>
        <c:axId val="16328231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632814031"/>
        <c:crosses val="autoZero"/>
        <c:auto val="1"/>
        <c:lblAlgn val="ctr"/>
        <c:lblOffset val="100"/>
        <c:noMultiLvlLbl val="0"/>
      </c:catAx>
      <c:valAx>
        <c:axId val="1632814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a:solidFill>
                      <a:schemeClr val="bg1"/>
                    </a:solidFill>
                  </a:rPr>
                  <a:t>SALES</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632823183"/>
        <c:crosses val="autoZero"/>
        <c:crossBetween val="between"/>
      </c:valAx>
      <c:valAx>
        <c:axId val="1632827759"/>
        <c:scaling>
          <c:orientation val="minMax"/>
        </c:scaling>
        <c:delete val="0"/>
        <c:axPos val="r"/>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bg1"/>
                    </a:solidFill>
                  </a:rPr>
                  <a:t>PROFIT</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632827343"/>
        <c:crosses val="max"/>
        <c:crossBetween val="between"/>
      </c:valAx>
      <c:catAx>
        <c:axId val="1632827343"/>
        <c:scaling>
          <c:orientation val="minMax"/>
        </c:scaling>
        <c:delete val="1"/>
        <c:axPos val="b"/>
        <c:numFmt formatCode="General" sourceLinked="1"/>
        <c:majorTickMark val="out"/>
        <c:minorTickMark val="none"/>
        <c:tickLblPos val="nextTo"/>
        <c:crossAx val="1632827759"/>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PROJECT.xlsx]Pie chart!PivotTable4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0787274438941503"/>
          <c:y val="0.15950132982302564"/>
          <c:w val="0.58046976719652088"/>
          <c:h val="0.80655267552608023"/>
        </c:manualLayout>
      </c:layout>
      <c:doughnutChart>
        <c:varyColors val="1"/>
        <c:ser>
          <c:idx val="0"/>
          <c:order val="0"/>
          <c:tx>
            <c:strRef>
              <c:f>'Pie chart'!$B$3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E12-4162-ADCB-4A65B8452F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E12-4162-ADCB-4A65B8452F25}"/>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FE12-4162-ADCB-4A65B8452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0.334155284075565</c:v>
                </c:pt>
                <c:pt idx="1">
                  <c:v>0.44072339765166929</c:v>
                </c:pt>
                <c:pt idx="2">
                  <c:v>0.22512131827276574</c:v>
                </c:pt>
              </c:numCache>
            </c:numRef>
          </c:val>
          <c:extLst>
            <c:ext xmlns:c16="http://schemas.microsoft.com/office/drawing/2014/chart" uri="{C3380CC4-5D6E-409C-BE32-E72D297353CC}">
              <c16:uniqueId val="{00000006-FE12-4162-ADCB-4A65B8452F25}"/>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PROJECT.xlsx]Top 5!PivotTable6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manualLayout>
          <c:layoutTarget val="inner"/>
          <c:xMode val="edge"/>
          <c:yMode val="edge"/>
          <c:x val="0.44680290143829049"/>
          <c:y val="0"/>
          <c:w val="0.44659113506774611"/>
          <c:h val="0.84285686891086553"/>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Phones</c:v>
                </c:pt>
                <c:pt idx="1">
                  <c:v>Furnishings</c:v>
                </c:pt>
                <c:pt idx="2">
                  <c:v>Storage</c:v>
                </c:pt>
                <c:pt idx="3">
                  <c:v>Binders</c:v>
                </c:pt>
                <c:pt idx="4">
                  <c:v>Chairs</c:v>
                </c:pt>
              </c:strCache>
            </c:strRef>
          </c:cat>
          <c:val>
            <c:numRef>
              <c:f>'Top 5'!$B$4:$B$9</c:f>
              <c:numCache>
                <c:formatCode>General</c:formatCode>
                <c:ptCount val="5"/>
                <c:pt idx="0">
                  <c:v>2000.7240000000002</c:v>
                </c:pt>
                <c:pt idx="1">
                  <c:v>2194.58</c:v>
                </c:pt>
                <c:pt idx="2">
                  <c:v>2372.9860000000003</c:v>
                </c:pt>
                <c:pt idx="3">
                  <c:v>2594.096</c:v>
                </c:pt>
                <c:pt idx="4">
                  <c:v>3134.4760000000001</c:v>
                </c:pt>
              </c:numCache>
            </c:numRef>
          </c:val>
          <c:extLst>
            <c:ext xmlns:c16="http://schemas.microsoft.com/office/drawing/2014/chart" uri="{C3380CC4-5D6E-409C-BE32-E72D297353CC}">
              <c16:uniqueId val="{00000000-7B05-4E76-A8BF-B698A812D03E}"/>
            </c:ext>
          </c:extLst>
        </c:ser>
        <c:dLbls>
          <c:dLblPos val="outEnd"/>
          <c:showLegendKey val="0"/>
          <c:showVal val="1"/>
          <c:showCatName val="0"/>
          <c:showSerName val="0"/>
          <c:showPercent val="0"/>
          <c:showBubbleSize val="0"/>
        </c:dLbls>
        <c:gapWidth val="49"/>
        <c:axId val="1678404095"/>
        <c:axId val="1678404511"/>
      </c:barChart>
      <c:catAx>
        <c:axId val="167840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678404511"/>
        <c:crosses val="autoZero"/>
        <c:auto val="1"/>
        <c:lblAlgn val="ctr"/>
        <c:lblOffset val="100"/>
        <c:noMultiLvlLbl val="0"/>
      </c:catAx>
      <c:valAx>
        <c:axId val="167840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0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PROJECT.xlsx]Sheet13!PivotTable13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46388888888888891"/>
          <c:h val="0.13847222222222222"/>
        </c:manualLayout>
      </c:layout>
      <c:lineChart>
        <c:grouping val="standard"/>
        <c:varyColors val="0"/>
        <c:ser>
          <c:idx val="0"/>
          <c:order val="0"/>
          <c:tx>
            <c:strRef>
              <c:f>Sheet13!$B$3</c:f>
              <c:strCache>
                <c:ptCount val="1"/>
                <c:pt idx="0">
                  <c:v>Total</c:v>
                </c:pt>
              </c:strCache>
            </c:strRef>
          </c:tx>
          <c:spPr>
            <a:ln w="34925" cap="rnd">
              <a:solidFill>
                <a:schemeClr val="accent1"/>
              </a:solidFill>
              <a:round/>
            </a:ln>
            <a:effectLst/>
          </c:spPr>
          <c:marker>
            <c:symbol val="none"/>
          </c:marker>
          <c:cat>
            <c:strRef>
              <c:f>Sheet13!$A$4:$A$16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Sheet13!$B$4:$B$16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644-4C4E-8204-C645E9F4FEC9}"/>
            </c:ext>
          </c:extLst>
        </c:ser>
        <c:dLbls>
          <c:showLegendKey val="0"/>
          <c:showVal val="0"/>
          <c:showCatName val="0"/>
          <c:showSerName val="0"/>
          <c:showPercent val="0"/>
          <c:showBubbleSize val="0"/>
        </c:dLbls>
        <c:smooth val="0"/>
        <c:axId val="1666184399"/>
        <c:axId val="1666185231"/>
      </c:lineChart>
      <c:catAx>
        <c:axId val="1666184399"/>
        <c:scaling>
          <c:orientation val="minMax"/>
        </c:scaling>
        <c:delete val="1"/>
        <c:axPos val="b"/>
        <c:numFmt formatCode="General" sourceLinked="1"/>
        <c:majorTickMark val="none"/>
        <c:minorTickMark val="none"/>
        <c:tickLblPos val="nextTo"/>
        <c:crossAx val="1666185231"/>
        <c:crosses val="autoZero"/>
        <c:auto val="1"/>
        <c:lblAlgn val="ctr"/>
        <c:lblOffset val="100"/>
        <c:noMultiLvlLbl val="0"/>
      </c:catAx>
      <c:valAx>
        <c:axId val="1666185231"/>
        <c:scaling>
          <c:orientation val="minMax"/>
        </c:scaling>
        <c:delete val="1"/>
        <c:axPos val="l"/>
        <c:numFmt formatCode="General" sourceLinked="1"/>
        <c:majorTickMark val="none"/>
        <c:minorTickMark val="none"/>
        <c:tickLblPos val="nextTo"/>
        <c:crossAx val="166618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AE0829BD-CFE6-440A-A257-967F1A8E9749}">
          <cx:tx>
            <cx:txData>
              <cx:f>_xlchart.v1.1</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8B5515FA-0A6D-40ED-92A8-051842FDA55B}">
          <cx:tx>
            <cx:txData>
              <cx:f>_xlchart.v5.5</cx:f>
              <cx:v>Sales</cx:v>
            </cx:txData>
          </cx:tx>
          <cx:dataId val="0"/>
          <cx:layoutPr>
            <cx:geography cultureLanguage="en-US" cultureRegion="US" attribution="Powered by Bing">
              <cx:geoCache provider="{E9337A44-BEBE-4D9F-B70C-5C5E7DAFC167}">
                <cx:binary>1Htpc9xGsu1fUejzg1w7UBPjiRigu7lTC0U9S18QJEVjRwGowvrr7wGbssSWhvJE+L4XZijc7gbQ
lZXLycyT1f+8m/5xV97fdC+mqqztP+6mX1+mzjX/+OUXe5feVzf2VZXddcaa392rO1P9Yn7/Pbu7
/+VzdzNmdfILI1T8cpfedO5+evmvf+Lbkntzbu5uXGbqt/19N7+7t33p7DPXfnjpxc3nKqs3mXVd
dufory+Pupv684v3xt2UL1/c1y5z8/u5uf/15ZMbX7745V///OU/ivHDpfYS/vDSd1KQ/49rH92b
LslufibB081/p/gXJWzj+s/QHGevlAhYIDQlD3/05YvS1MnjZS/gr4QQ3Bck2F/nX9a+vKnw/J8Q
6EGrN58/d/fWQpkPr988+MR2+PzfL1/cmb52q9sk8KBfX17Xmbv//OLK3bh7+/JFZk20vyEy6xau
r35k8e9cAFr4X3SKi8za9V/TZF8U9J9c878yjs9I4AdSP/4dGEe/UlIxIhjbG0d9WXtvnD8p1I8N
9OThAyNdQOV/QyP9u7y5van+2ujxlYL6mX9gGfUqEIRzRtgfltsD1t4yf0KSH1vljwcPLPLv87+l
RXal6bLPf6FFWPBKaimpov8hZNgrEfhcsID/EM/+hEA/NswfDx4YZvf3NMz7+7oGXt/ff0GUvwDN
JGIC4UCCx1TCvosZLjhTFJj38IdU9G3M/CmRfmycbx49MM/7y79l3FyZ3qUvopvOlFn9F4YP5680
4Vow+lgOIN0/KQfIq0CjFqD0Mb4OMs6fl+vHhjp8/sBaV9Hf0lpncOP+rpi/+PNfEEv+K8l8Fij5
mF+CAzvJVyzwfZ/TR5iTX9be558/I9GPLfT1yQPbnH38W9rmQ4aCuv5LS2rYhrJAc+Xvc9CBbfzg
ldIBkZo8XkeMfYtzf0aiH9vm65MHtvnw77+lbS5N97+DcvKV5Jr7kpO9hQ6qN1+/ooHkgVLqh3X1
n5frx3Y6fP7AWpd/D5R7vgHYe/Qe6Z7c+dCs/Rc9kH4lCZc+etA/CrZvM5LWrwgNuELS2ttSPI2m
g+bxP4v1Y1MdPP5kJ/+POtP/3LX+0dhvbtzN9oEP+RHf8sOrD9sFUXNw8TlaZa+7k8+/vtRIK9/Y
cf2OJxD2hbN5YX5/EZmyr26/AuzX5+9vrPv1pecr1BwakCgCxVlAGXLVeL+/5L+i1A+0j1ZKaSoI
yo16BQUQF8ErvZocOEuDQKANe/nCrlXRw6WAaI7MiPzoM4ZLX3b7xpRzYuo/FPf4/kXdV29MVjv7
60uKsrTZ37aKKoUmRBLBqWRCws/WnTd3N+9Afa13/5+Z1gVN54kcF5OJquT3MvFeT3N8kgfBph7r
4yojp5bEWx33v9HCC3NuN98o7wciaGSM70TgSlHOsWem6Xr9GxGMVKoJgoQcm24ml7H4bdbNuR2K
bV3tkoI1IXFtv9FNUoeijC+aJsmPfCbq7cg+ioFFS7qpGy+5IIsXZibYOV2EjU8v21TFoZBDSJt8
4w1JGpLmTkwVbkrDvk5Dr/iUW7Zd/3cWIhTZfG0Xc5RVNrTedpb6WBjXpmFSqPOWDPUcLsSZPvQ6
y/mGFH008/rDHBRhB586nlQQVjwJBeNnST/6YZYvb4WzTRiUQZgF3oWUeRByx+3WFufC69+Wad1v
pzoJmafdW6U/Uu5tbeLfLBYSVDkNteKRUH5UtTokabrtTbkZpirq+uLd5MXv83bstoWttoNrPvWa
kaOs7N8k1j/LaX27JH3k8iJq1VgeqQVijM6VIa/ru2oS5KjIgzmcyXhXi2STqN6e13aUYUmaqFEW
iy27rOCvkypPAOtfmclHs+898c40c5cl6SNH+sfbf703Ff49EFdfP1wp1q/vLr5ws8/eBZ5urfzs
4U0ruPzxXV8psjWi/+DLDiDiKVf631x8Ai5PoPQLZq8RxwQgHIra54jvsOUAkb+C0sNzj5iigCk+
MEP6SA2PwLHHFHSXa3mGLlRzKYUKEEuPkOLTV1wKHzH+iEKPeEIBNZxJdDyU+VT7IHu+SPfEikDT
HwQzR3n3TTCvK1IGvKOc+UpzcK9Pg7mkeVfTsZD3AY1dr7esEY1XRqQZsuWDlH1T3Aivk3ZXt7Od
xcaxSaZT5JmY3CZ1J2ovMmwq/FOdyrnfFNqr2+NRV6W9KGXVeHNoikk2t7Jw+WQ2nlJlzqPE9wW9
9ycz9+/KdPLLmyCQTXzHK96qy0RlbcPDimYWoohGdtXrlBI31puklF3RhGaUVXVO/bmFyElV0fmM
VbzOf/fsYPDMNyb9gZJQgD3RERICE1oqoRXMB4bzqY58WmV9qtLgPh5NnbfHrhKlOC7FYDv/eLGJ
y8ZoyZoy+70kccbi3fPLH2C+UBqtk8+Z4AGHpSDM0/WXnAdWEZV9zmnBiyxyhkuehlozr8133TQm
ndt0qUsEMFJ4S1O/GQWfLYuoWNTIT51Ka1uExrS8o5daBi2uPS8kEty3OlpzIkfKRJ9Bwd7DLZ/K
OKWZx9KOe5+V1w2EbZLFT/x2VwbCcRLWnVPqUyFJ7E6eX/fANuu6QgvkVQlyM+CH6zb9bHzj8eBz
MsPnVDiQprS/pSJmQOkxz/rsdR1jwOTCNDXIzuHzy+vvtu2LgGJmoYUMQLyuavkmFyZyyDwypfyz
55d+yyM5EiVvEEieOzFL5peXmUcNveBFO/dXhSVkSUObZiWU8rwkqEueGkAyzE6kRJWhoA1+YACn
MpLPRR3fxXqpZXdk2qaK560XV1bPR3PQTbDK80t+v3lMA5RQEgXOytMc1CKpn8ZlPpPus1Ajonw3
U7XQYie7sbdimwWxUJ+6HlpvQ6t8X30yZB46vR0yQ5rxJ45AD5DMX3tYMHZroHLAaXAgTaKXXOrG
ebdp1vmVdzy5dA2IajIpZjj9mItFRKgVZlQok2YcUsmMpP1V1ah8jmqPdvWVrtKqqzetNB17Vw1Z
bW+f19nT4kn4FMWqEERI6gPDuTrAkn6Mg460y3Q7da6DE5C+IFAWmUYuvXDq+OBdNaxo16Bxo1lf
sibp/1tlUap8oThZC10uAG1P/TZomXWzVea2LqUHDM+BXssYDjNxszzjsQTu26TvipsqlzUQtWuq
jsrjwMu9oQjbFGi7Iv+c4qk6W8rhTExFY6qfwAo99DFQe6AumPIDBgsrdZCfJj7Wja4Xfmtjprxq
m6M+Q8HULi5r6mhs5xbCeX414JqZ28rMm6BYZu9qbJr4xOquRClULQuZz6q0rV0c1pqo2EW9JF75
TlU6WaqIcT0BEpmXo8A+JYsu8a1FFo9t+5MwpeCNn8QpKOUA/YUilEuF6cABYsAz63aoh+aTL43M
ZdSQQMIV47jXuovo4nuA9njeo2fZC1zrH+CkoXGAS9PouGp3/ch/HtDiEMUZqg2NQKKUgXD4zi2K
CZVpnJrmU9Mhitott0UgLhhN+XzGbT9DHToeyuVDlU7z7Id92o1tGgHwR/UuaZfYO+4qkS8fOq+3
6jLI1FogTGKoSn1U9HI1j7Fcw4XmwZfDu6bLi+XDUqpiLEJSlmvSyqB9GMjUOsWHHLXq8iGopgm2
4zKf8WIXkrhg00jL7U75/Wq7YkoyFBjtw/I6SLx5DAMz5fgKg+IBkmdevdYGrpFVcTNZVbfNTg8d
Ha4EN4s777oi7sKyrDpWRV4SV9NxIpBcP9ZBHYsPAxkonMwPEtQZQ1sblCjPY8MhhEP7PvF9EAjo
ICWnB67B47lOqG7KTwutbJeEEyN+Y8PR5KY84X07AiieX/EQjZgPLGIUeZuizPhuRdsRm44VHz/y
pV+dcezFCn/M+gWStxpaqT7FOV/ghCPrnU0ufAAL/PR5Mdam+klQcHTMzEfikphRClTJT+Fo4UPf
elpVHypRV46H6Nqkd2/atAUapYWt6baLfZO9GWyQAHGaVJpkmwSODSYE9TyWQ+hY0p6VcaCuJt6V
6JPsSNXwzgUeyaJWLpM5gxORNMyJiLMmFLGia7CnBH5ohhTVxUmcF26N/AHN9+t10NrMIS86Pg1H
z+/4ENcCjgS1kgFs7Qk4yISnOy5UnNZja/3roa8JiljZdQxF7LCsfitQZInjlI4T3HYqNMdL4h4q
W081q0vzPh9ZfBVPanVp1mZL1R1nDeMrRLaLJXTXlkNjs6NFzgWiLh6rtaamc1AhOn3aIoye3xI7
QLYAFVCAtAlUgwUxsjmA6pbX1WLyml0HLuWILdckqwDO4/0aug9xjGHbDNniFL2wi4CVK6R0TYtE
46UUZTyd5PqRaQtb3JQ698VxNparHtp5NOoybifclaV83eKcVMruCs/v+K4JuoHbaEa+wHZ/srWD
KhNbAyGAORRChUiBeu+ptdxUUL/szXzNk2FFKte1cK2lXDJz50hQsDqcnWmXDz6r1/xYeYbCIJOq
ymTeLpWiLtlp7vXjNarUDuoY/ZzD+/iwAE3qzNNwMTGWzYpuPWDzOGPNCFhzqEiwYOZignfosShU
USUCqnDOTz0XybLPERKpZjne7fWzQmGBSd0fje2bPcf0LfV0EKMBygVUVz6TAdpO8l2pS8dFqFm1
3vuh8g3QYV/esjSYhiJCZ5km9c9g4SAdrUsKjsKeIC0RharpqdpJblBCNpP/3vYUHuJm5+BQyP3Q
j8gbYeQ2Hj0z2VCVfIbCyyGuUbIA9KClsZtK98ZXNojzXexEADBAQA7vOlC6yACVh8B3U41E9Wi2
pB1rqHIqgxqxgihazZEU02oIL88oXvSc6+EdMZWBJLIokJsK5dY+9XltC82xua9Mn8Dm1yQAkKBU
oAo67GxQDlovIdP8Pk1nVcah6wveRPFI4vxSsUV087ZNO9UEoWZM52nYdW3WnpKy55MMG1Q73lmX
VJ64iKvU51E7mim5I1lJjse4F2pT+LUpP4u8XLp3lVEVTtgttBxfi4GSadkEea1lE7WoH22/G0cZ
DJddm8aTCVVFKnrOSUf1pq5BpkX55PouDs0UtEsepvXQiSlKpmJAMAxLN85lOHkyF/lOM9qLK1W6
WSQRmWg/9keNHlMao36LE3fiUh+VWeQv5bgsaGvhis3JVMxxH7a2ydVu0H7CN7LypuX9qAzLPvSi
TOINF47RaEZ/auZQJc7qjc7YWESJLJNjn3G3aQ0Zl7NY14Qc0ZGmbJd4NkjJtilMJa5nOSSFd60N
mab3k5u4u/Csq713yBh+/1l2SnXXiz8ktQkbY2hq3+ppKYujOAO7sVuMCCoT6sJwlkZ+t9g2uKVV
HtSfU9aYYdrAVeb2XvduHElUlKOl+bGL61YGG/QBslRHceUV6lJT3yuKo0E1zJbpfRrU3EHLE+VB
Jy4Wbga49EI726RvuSJOkW1di6bxT3odZ2l5XsupaJNtPiRuHM5HGSdZtotFNfbyXVwz3p6oXKRJ
sIOvKA7+dVgI0nppg2zUYeIJ1bpNGndLPp+MifXS7GjMKmSbqNCjAMAOTdbL34zXK2lP4ByjF0cj
R9lCL/sGVZcO3cyDSb0ume/jxe0/9LKsxDUQ5gLLLcaK9nbpW82G01x1TcKO6eR5vh/NuSx6/2iq
c1qVoRTDmheJ9DJsJ+ESSeVmimdFdJTLVMvk9Tw2Y+O/yWMvH8udX3CPNSdFP+tgeK1yLjMdtlqv
nITfOZkWH/wkjr3lTIjSQlPe3AKyL4DabSrPPB53fnlOszaj5Zs8H/Mg3o45gCDZmoxyyA7IWkWa
B68kbEuSdM7aDWmKvAMR74gn699YwmqsV+Wl1td9ErRt1KEPhmZZ0GfIIBFV6folkB8lS9i2eq3p
RWqx+6hJac3VLk/HVWO8dAVejE2dd1VX/gr5YnBJ4Ed6dAYOsNSoN46c7irc1+y3mjq5QH1tjum8
j1xiY6xWphRNZk2z1Ty0ESmT/5eW06rnWugcXJLXex1M4dVFkIr7tkVD0+66LEOlFY0Bnf02yoJU
9h4sKPq2/+Dyus9q6MtLQcin/SLodBHk/ipyBks3y5WCZ2EFjkvtbexNq4OpzlstL2cPn5W6WlUz
DBS3IsUG7QgZhtpi2ehxP13HeXsLwi3FZ3JqjLoqpIg1OPdRgwDCHCGl0MWj98SL1fhKP/fWzcVu
flBGD6/poscaV8tFru+4lcUFJ1nnXT2q2tvf/kXJ+/vAFLDiwmdNBQFo7aXDbZGpJuuOsprP2HTL
FhxsDhPGk4xcoQFPjA7l3lBmGRxcDZ133yUnNdVzLENapMOsXuuqN9DSwKoSt7AGHFsXgeaIBx0W
ZF6L3qTC+QvEqJ+Q9lbvNWgaRBBwbb+nlGXo0aLG1Gqkx3MfrN052Zt27x4qLkroR4kMT2ylX66b
n9Scwk8T2q3LpCJV+HA2LfHT68XLRO9OsVO+qnfvSEs/95ASm1y/hWadxXMYm3J4l3XpKvpeod4y
LnhjSm6Ev/WIrIv8ZGHSn5qjhIDRItsx6w1iWufJynzYEfbNBp+1t1QlNdzHSlSs2Hw3oNh9bdfZ
Hb6QDeuLGJIAL2VN1nCoFrnKX/cqScfrvkzKJNvVSYDvTVtOE35c2Nmn7ozvfSXLrXb+0aPKdT50
EGfKeIEvQQYwWDxvsgJ5fqDtosg1Krc8GDZN67k6i4hNYiwu89SgZXJlA26zBGEAygZmSvsT3yRr
OPfIr/ismHuVB7sCxeI0n3Jty8kcO2FIVUWlFmU1hLFNQBtSTXvcn7rW4gVFoywvq7bHf+dqBIkm
yUhBFbXg8svLoXAxSIGxy7E6TRMzfFB1PKELiOdl9f1RA8rz3cRbBoQJurTsg21ZIcVW28mrY21P
pEaqmj4SNeXAm6Q0piiOH+nk3JVpl+/6tES/ezcLKzg/bvIU6jjiDzHTmqCEwmw8FvHygaeBGd11
y8d0VMduv/VJJxYq4s20FNhRkYxWbtVCKFDOdWJVH52a1WvAV60uvudPA1uM0ADt2bpfl2UMLx0c
HPe3GahQjA/LBbwyppRFrUNQFrOqLnhDO9yhZrr2sIPsLfxqT7IsVJZdvOvrtovZSRK3C75j2VNv
MdpysIatFAX40pgWaH2rCr1THbkSxIQ8qwq1xpMTYwYSPikCB6jkKp6R8+wMpMl36PVW5fUZX6kC
1gcFuPi8rBM83s0ldvlxRHkWe6djbLsuu9Q8X0lK0yPdXfhFzJV7K0BjzfF2inNvTndqbGRpN6Au
qBKhDxJIfRIJp2jJkQw1jL94YsGuVF2taaOS8epuHesonG+vydwZMNE8IxkfTsdFVrH/tlj60bvq
UEyDVViaVqtPwFv4lzc2CzSQC7LuIW5qD+CP9nJlqcoM9Soqa12Zsfmk9Jy29FZMpSovlWqbOd4J
Zqzzfh8zmk/xFhmNlzK0JfhvLwpK6ncfwEiOhXtPkjZPkiiWM0+nd6OP2qb9rIdsaNlHGwegJo66
oh8qHXlsscWHRfRMmLBHdpjQ7FNqUFP6vtQ97eHlVa5ZNOBDzx9Cf8Rkato87mRvy7bJQRBHUvJ5
3dYD3JTlsOKfnpMVTVD9r8Gb2Wq9o35g7+OcrZ9JSjzcMSfzemPMwU5ggtvX62wjK+MGoZygWowv
FzfTZpsjUNeo1NV65dFlUVMCibTEsAcjgAc+fIVTL4m6ae64H1LWkeBNn/rJaMKR1GDPxbzEmp2M
bb1GeeItKx1oMSfCi0BZ5k7ahcC/BcH84RK85Sp5kWHS+OlxIdlppLQWruJd7Tu2GmNuvwjzuunF
22IPWMWeaGwDupLRXtmuJKTtVCfEpkqq1sRh2qreu+oz2WDPbsQUbzjNWLKWcamYsIY/lKtY/UPA
eaZAHglj2a9B3rB1zIjzCdPqk368sCILZWrrqtqmeYlo3O0VAh54Bb0CZzPwvcJSLz9LGS/94CfE
10FDDy4H+AAPZgA3Rb+jlVOHGQL4anaVGqMgtZ8kE6JhNIDZ1hNrBJUDiJc0HLJ2lf0n3d3T3m5d
Hif1lST70+GH9HvXT8YbrQ+qag+NOThgSIE+AJH0/FIHBDqiieCsEtYCZYX/qrWt/2ZCNQZFG8Qo
Jb/4CMHBERO1TSzEa19jZgVEVulq1D7LYWEjOgGTPYLj87I8pRAkwVFd/FvPsmEcDj9nT2WJB85A
3+bJlcZUTX3KJF3rcWtxRn67GJTOP9Pz9wvi3A2IAxVoBnJRH/CKRdoRWlYkftdONRJFUiDjn/hz
AZh7jOznN0hX2u5r077uENwtkT6OXDKKcdTBglOZi6R2pXr3iBhjuqyk/az4LOVuEjYYdnkTL93b
fuRzvqn6esVz3gEaPLsI5KOfSPTU0yERWqkAh3S4r6UARXdANM6aeKM/8/ZduQ+qEXUdYnzqixi4
ngVDBhOkop8RmZojOaC08NJVkLzhbb9EQ4vOficrbiQJJ0DLHAHqW9yO+IjpZTZz9JPRuJ9nNXuY
fX4Th2aE4fD7FSIxMcFZ7+Bwyoq82zo2ecNlaosVmZaHQqixsu7fzl7QC/zs4c9TXRIDECUkgSHX
v/Xc5VM/9SdUIywg/eVj2puStM1DYoCsJuxslvxX1JokoPxxbAz7W38HIpDHn67HxxhM9JDll/u0
hCJ5tYZflIiL2rZrwnh+g+sXfuOmcAiMnwQiEOdRBBjNAz5znJcp6xZZHPu11xUy8qvK559Uh4D5
WQh+vxRMF2CCh59boMk83FsVs2ruE5Uc70uRQYIdgR+xtsLL87s6mK3h23FCQ2MYvx4z1wq/u3mq
x5q4NM6nRt+RHDT1Y1gxVaylYsertZ0cg6GuIlKJjvmh35WYdIQlSlEbOV5P/nU+EoDgT+TaHxH5
RuHgMKECjYM7BL9eDILDMSYhmBf5WWqPuoWR1G6ZnNZTEj1+Tdeb3+1SY9AeGZuA89VhFS/oYkMn
E0erM1QROBqURKZowEidMwFOhLypYpkk5nhGzSLNZTxlBZ3mKGYYhX20bVuhPetyHLprt1XZL8xF
xBBlq03QSVCA53yihqs3ej9nLBSaJP46rivaThdFkg4aR3n6QWUUXE2OIyTHaID8rNqUXt7ARR4L
J9/DY2lY7MsddA4Bkph6gNd9C1Q8aHNMK4aUgpZ1LU/GgXkotA0L0L/UrIe6Ufqp3r/ktlyLTG9f
czUY2sJupAnokoWFdRVdwtp2us42qvHLvA+/UDEt0jlOC+4LrIfKDhO/Efpd2mAtLvx2AOOFnqdQ
bNsEBktWBbqd4ZRgipIlUTlV+DnlEeYMZV5ec5Tjml+q2WnRnOSKeCtJYYcO/O+87w/1OFvebtKi
r0AHgxnyMf0I89QFJo683iQjqcKW41QTe6Nb3fjjNmkBOu17OethMe8xB1knbahNCVOXxlkMN95n
DVjwZAM/xzGHXdq1lOZRRVEM/z6jJbbBqVTTyD5ROc0uuASdFzdva63zgm3z2noEHToAbXIRTq1i
xr+tzQzbbsaJLd0cEg+MyRChZKQyiGYxx+N5oa2zS4gx+Zihy9dBh3ltlhJ7JEjpxltFqmJON7FA
I1CHlV9X3W81GCGvD4P9KPARI1vM6RN1HlTIJ/muTkvFelT3D/UfCPm1fp1rtybDvWuUD1Vq7ZcF
WslO46ROEw4dURUFwibGhxisKFg4Ft6g3yO5mOCqqbVX7qpMJjJMk2S8knMm882cjfFRJgZ+nBG+
nFTdNByDYTHv/E6xaNIyvfQzVxJw2UP3PoZTH4tEGhsi+tLbvGvK3xKSmc2kaYweueTuCE04qC5W
y7OgIZ9MgXCsx0adqzFrNr5IU1iXeN0u9yexzU3Wv17y0pEtugW3DWbCS3isqu7Spr9iVDRnnfCS
s2qwbistqHEckEmOB9PrTarH4K3fpC3OGzTZ58y28aZMmwRHXOt6I2PdngYLq3ZzXGM6XTdS4KuD
uY5EXvu7EV95EqBPvO0m0x/hPEb8udVFeVRMtFzCWedyl+bEXDUCM4OwBHVkQ4+b5HqcluCm9GoJ
iqGv3o8By7aEOXIqiE6z0HgePxegD3eds/hxXu7Hb0FqZjhH5bj+TDGCQp9FG/puYHma7Zq59rbU
Vu6dHQSIEEDBxs5Tf8ptNxehrMYgin0dp8Fv2cD0fIKTEf2dZSKnW9M3Du1XVqVzOHAZ3AdO+tXG
i73utNI4JrER1OVvp4EX6N8qcyato20UB6m5Ibltzif8YvzMKrp6aCzX2W4yjKcTyuwL4hfDCVh5
7xQHY1O2CYB+n+k48jpcloCmaOcb7+PYtON963lTxDK63FibG4aTDg2ONS6LheemZVOGOMnV9Ztm
GYvpVPVJm4SENtnlTH0AMVq9aBh5yU9FQMrmtJvabseanp3JsppwDlt+kON8R/o4vhQU4TPY3m1A
eZIsTKZq8DdyNnwrfFdfNqnoPs7NhFqRYOye2LAvcDajiPwskU3o9VzcYGJuQs7K+siAwAgZqdzb
CafD39p0dkVUOJdct+nc/tZNTcXCduqnKKZdk4c55MMkOAAXiMCb0iUSUzC+0cymZVQvQ36TV80S
YvhUfahN1oZNM9C3GsONk4Z1QdR3JD4VWS1ubKCm8xxziAHjENFj0diFce+16JT75FwFnsnCkhb6
pvNQbG0C1I15KHPbvlGjKnYAeqUinS3+saMmfYPzQzhzMqbdNTN1czT0Ez3Km0HddDy+HtG/Xy9t
tQRHbSPmMG+r5H6GQo5S5/f9FuXpfOU6LeOwEy0myUXicAR7GE6ULpqjFvUxDRPf6mtdO33Lp4a/
z7vY3A7LsNz3cPDN4Bt2IXDg4YggU2zaqXVXqHu9UI71cI5j5MWnhZj6iJc0xokx0NyX6UwEctkE
RCI5zowjaxfq2MfAKGpsnR8Vsu+uceaMQ/6BnVJS812u+P+wd2bLkeNY0n4itnEBt1susSpCu1LK
G1hKmQWSAAkQJECQTz8eXd09VdVjPTbX/3/ZVq1ULCR4jvvnrukDeuH4kA+NPgSryJ/7Xm9nNnVj
7VIcuVjP+/Y6EH8+aUOWh2Gi+kUjevAVcYvDIRxXeyVrj5sHWtt9EM3m7HS6HNvFRRJ6UjbsadKT
Cms7yE/IMflx8zS9o7TRj1uYNa8ZJJ2PccvmFzzw2QE3W3rZAm8GW5W0O5HT+A7OexCVc5+LKtvW
IcL1rofdxjz5wGENPDAn1ViCWPF3eunGDzUbwrD0b9udzok5A6DiUC16+cKiLe9xZveujlKeHQJ4
kaVVG7nPLIvgGGjvp0dDsHF3a0y2Ni/X3mEGr1IDqT2743Fk07n2peZiLkSu6N3iKfYA9UdcPbIO
b2LWP/AzDAJ0G7xNPSaYzqTd1eUdsNBYBe0plyr8bjxqllI0i38BgmRe29Dacd+EIiJl3gTpmVCp
s13u90N+6ptMVfCXyVZY+PBVlm99WnTbnNuij+hwlR44hPPqjSk+68RfZn035hYGVOB0sBwHMvb3
kSPeYzrkrSoTpxtZN7nSTx1rbV/Dil6bc99y2VaeHmKQmpQG3j6107Q9rdmgTbO/jR5+lY9OCsnx
qcmF8ROHVqBFGaSYXMq4N9ReoOJ0UxmZgL0s6SbXUvoiuQNGSINqCTAinmcIBPNb3GIr1ThHtJrj
BIMTG4A7HeycpKc4dP7QvWzRSkNbrG70c3MKcdj5x4zAqdiPYh101dgpNs+5x3gHMoiJXBfao0zw
0iO5e24j0DxF2BDxKNfA2/YLFuCu9NMx9O+WvHNDGWr4C5dU4DitAO5tlYTidurCuS0Ryuan2Vvd
1N2L1UvyLcLHP/iur6Af9fxGj6kw7u/nmXTZXK1Jl4gQwv8kcT9ksF1LE6xhX5PAiOaON3CNi36A
/FxusxuHIupXGFKp6fhhaEksa7bEy4W3kG+rzrXuEDESZFWS+U0Kqa7TwZEzrWCTmjhdi3CBK5/M
4Xz14twh69FRMhUp4REkQmiJb4Hy9E+bYzSJtFrDvZQ0iGpmm9CEJUa4xpMlmAEgckuRNsnT6hGZ
YjAz2dqKEifpjP+D9L3WtV84hMYsqRslVBGzMXB5zfs0SJtahU7G8SXwbGJeYTL39NCNGfnBrP2+
bQ17ZY36znIVdwXWhP55AXNS04zqvY+Hh49DItGw5dLtLNZQXHXUmp1tdF6qUW2qSIGPqqLv4/5Z
DyKptE7WwmQtwflq5/5rZnTbpVLAXmQOMR9kU/wycNMyVhseNuQhn5roOQXYpKvWQoPC9YALpgCn
t/wMpOKPahymrJ7SlN1NcpDPZpxmVhvHLD1CzWZp4fUuP/ayG6twGMWOjzR+Hrgf1PncyDOnsXcJ
uSPnUMFMlWyCqZ5jLarCkNofg0nNfnNhKAo/xUO48nM7TrUKEnkF17jMR6UXWuTT4rty5KxDcGey
qsiDnoJtBahpjlOCN1evEN+fN4ryCAo/ftx38P0qjZtyKbaV6yue8nj4twkXVdthvsBLoE946rQ7
k+ZJaQbVvHUtC75DEXQ7wET5Xvp5v0tV2j14na9L2yfNuz/0r6IDocawuO3SkHYfcglnWcSRlB+R
T/XJhBF1BdWuy0oEh8iJqhBvmvlQ3ltnSyzh0X2HteRkl6D94k2UfueUBe88iJY7C0e5itUojxGk
7DeYAiG/nWlOFVHnj5eE0ghzKw7H20VIvgi/Lenr0N+e2i6cPqXNvLYWSQuDFiK3TI5DPLSynHTr
Znhgm4SImS5dUEYC50iReG0XX4Saws+maWZehAKvoehE2mQlx79bQpbDNdGsKj72iQnTCiu8FRqz
FmenXsn5m8LW1pRcIQv3HQ/eRRe5ly324M08qWbVeYd2jMPXG8+wCzbLTdGunrqPY9d9GpspPB6w
ee6koaC0JI2jO1iK+qxWwC6FZhhp7txk1CcPZ9eWE+RPW7RWuK95XnGv4KbEnmYU1NWfFm6aLeAU
2nrobHSCeM6AcrVuwzAPnPUXAdpKd33azGeyYn8rPIwjcyXo6MW1N95iWf5m47d5EuIjVdaVfEJA
T/je6F/NkgbPcP2yHLQSZrgimZdG7BcMVSecfsNSu7FpOoxyOUZP0CWevEbNEniloTdCcO39WNVa
WSQfQMrgIipJ0zcd4XbHbAKLp+dlxzGk6fq2xtqSrmMbYqaOBrq9D5MZ+H0og2WqsFVQjiMtT+Sm
Sh0YJta954fdQO4TE9Gs4MHYRj8EcFZvKK2XuY7uYORx5194IxOZl9i2HVGF2Zp+MmWKB268Vg18
tUwUBpQ5WavBrrTn5zWjkHTKyWABUw/CQrWKCgf8PDc7bdTYvjPGiWTVglsF9g5SQtGgC+tGmcw7
hlltOJrGeP1v0zg5G9cNuKx+qOMRHuAz9UN4QnsFgGseKr0Sz+8eOqM4vgfiAeMyHQhreBMW+D3e
/q/ey1Mfn+PUDStijI2L32Mdh83z7yKyp25GyCzym2QbBtSpM7LAN6QAHMPNn8F9uKU/GaG+S/bg
vTfcb2Mw5e2HUUvjNcWQQYDzsNnSbknwiMBxPL+ZBoJCdjdjoHRXv8v9lZSGTWbk+w2uG74tPPI6
2X1GmRlsX8ViNutwjgze3oaIJOiPqQSME/X0OZpj1SZ1AoC2jU6+MeMqwUe1M2Yc7A5s3CmVdTiP
vVlWHHTUJQRkhtFd5Tgx17zFEJWRfTun/boqqMMWCm9bAvUyYiE1GxxpRa0WkEA5tINBZncbRr+s
pp5IKNw5S3NlioCMOanTdYvIHn5k/6YyI149UD9zEUqE4gpicO/UoGD6n/7AMWWBym80r2Uy5U1l
NfgZV2zhCFN0S8z6d/r/lLfMPkDEtQfo0+2d9GlU8jAxly5Y175WUQ+IzOYwqJUnnrvcLelxxAiX
IkepVlK4YeHDXs8+6EqXqWVAaMjyn2rzKcfRSnpaJHiOmmqOtvVpar3FYUDwRI0JFBsi7VQc73VC
5r6ifeY+vY26VRUBW8bgKeMtjytU1Q1f2oexXkydxWowbJ7FNqK7oKkxTujpYJqY25/MczfFBRN1
OJQbb9gO+TFLvV1vggzQUDjmQ0l9ImVNVn86BJNMP4QVBIJlSkMmSwiKbYwNNV2na58lvqlCPzbz
O5AM4ByFVqD/SrAmo8WAFITgnSBuXRk2774gI+bwi4MR6Iol4mmd8kScPDZJIPYmRugDzJ/qgZSE
q5mqbIhzWGXe3OyRp8AXkzrmFRGYv8OoxNiVBoLZ5waQAtcGzR+N50u8z03tkkC5hxVfdkVymuV1
B+bjlweoCuJhp9idh2N4+o7lcmke067Xt6krCtsDJpjkpEkat584IqN1H1nSPcklohfgm+wn0wE+
+WzZHDA6aqCMbFvrCtX6y2vmYvOwaNHgLSBeB9c67SVO07RHiILH+VMA+TCt8k4uxwCiRVstYHa+
LRFBvjHmEzkMpOuATer4eaRM7uZw8N8TPSHkm4KPbLTYkByYtrVALmu9IusZtlVoJouwmRgA7uet
ze2RJRrU3DRswFQZXRxebi5uyAa24VIN6Rru4FzB//UjBB4rZiOLo9dDDqMtZpUCe4zYdEs1D+t0
iYwydywMbFb5MVPpDoCGellcOoOGnge8S1AK6Xeim4wVPQbw+9G7TbwT8u5DgZl6bYuE0xyYDB/b
psIDvQMRBrnkYeuhABRbolRScwvwr4r8vq230eFnWAzMDzhLryobqd+WqRnqkE6uXOZ4/UhxWtiz
mwetKjHa7GmK9Wzw6+J4xELQQgXqQ3mJBA3PWSN4CnyJrn2hA5qfPa8JP1fR8pPz1PQAhrArwaaF
P5DWMQP8jzRfyzaeOl2mCzLflVnWbiqEzmZam6bNBM5fHQkEqMM13s3JEr95tFHuCuWKRxADZL8W
QvXBR5uDxCh6ACJXCfLFr9MlXrEU5CHSFiP1477ug6554bHTS4nnJqY6zOdVE+kxu31uyf0SLZCh
o1DSayb66H0E/cEKa8RHNPXyXc9SFk07QHsE6QmAi1lc8kJ/MG/xGWYr55UeJo+LNogdTdBdvg/M
eEfd4aaudMvT+9nM8jTHIzIoOuV30AXSg0f97A2KcZviMmDJpwq3qEYgfHqyeg2PfJJzWHY2W27T
mt8D6Rkg8aTTlB2mqBmSass9DE59m7v9EIdWPCHF21Ya4lalcamTcoxiU2N8Cc7DKhswi0vw3tDV
ved0Dgo1GR+RzpjXfSbob8Cd/YrEZH7NMO7vA0KDTwky/t3Hj8SF5/DBIYrwjixQdnGAD/bKzrjr
MvMD4PT8oIy/0iKbpR/gPtgecuZxTDQB6fd4HugBa8YUVVkKaAY/fbeMof7WQeyoModFZUR3wla4
JpBvXibIc9dEpC8JVP2jUkMAiw4EKI+ir9VA/UfaXkEP0p94QPHeVvDmka56x0Yre/WkySRJfD93
zYhTfsqyGzOlR+SyAS+4tetHeA0wQuU9WYH4rPslRIYkrCLpu7k5+qbpu+0IwHydX2nrlvgrHojk
h05m/UxKSrQ/e1VmY7JoHF4clA28NnAbXR60iV8BCAw2jI2Zv7al5on23dGsDipmkYQu3hEyLNn3
ZBhmHCqj4sIJnGNx48cV5jzwE5W3JowBtCFgv4BJY4wH7bUio42bBng9iYGoNkr+8kdvTacKRisA
wnpSy8obOKkt46CYFKM3uB3X4AgbhHVs88dHG2UzVpg2conWbzJbqO0qGMQZ9j5EmVrXXbtOTkZW
05JkSVD7KjLT+Gn4ZoO1wL+i2rVcJMFIVmyqwclwoIhvdnkJxfr2TkjC/FzsG+ZsOn4zHtvCuGhp
xvHfwOiniTt784SF+dytExVJ6fw8S+3uP9tzf3bI4RqCAPFhHd6SvDBgb4H/PxISkMqy2Ud64Vcv
1S3bZH9nXKJ40DDKp7QhBkia9Z2HAEbbwaL7X17An+3t2wsAKIDwbg4DGBj6rQTgjy+gjVdko1ib
/uS/v4D+d/Kk57nAFedJ+GK/O6X/KGf5R5jj/902hz9VGP2pzSGI/fAPV8e/9Tn8qWf0D20Ov//c
P/ocsuxvYDuQyggjIAlBnOCf/EdHTB6gwRakzd97Y/5ZDoPvGw7t38tg/L8FgGpQ3gADDzBTnP1f
yhtwE/3Fxwc+hB4IXLXI5tyMfLyQP105KVZfriZ+7Du5XVLGt50XTjDetl5lVTw3/mEeQdkUIQJI
XRGMKyeFxax5JwHxv27UYG+EbhIy1DRAToT2sUpdchq6B90SXqVYpT82xTFlYpJtDcITbboaPJVV
WEfBvF0QxvAPeJVIqKwNMsBXi/THr7TLIlOObQv/qAHsWnS4BZ5uR1AJVNXts2VxD8DQtp2KmhVy
J6EnGTsP08nghju8zHgoKLJcPyKkf3cIoPNqMF50XM2KlpWkId6gDmJFNFo/B3Qz3ilz2IWL1UOF
7U9oyizZLXnqhW++Rfih7g1zuit448UfjZ+vMCbyBSrSWc4Rz6JiQTxueRjD1DSAwbKFXfHIbLKd
5GvAnhbmJztf8H4kRct6P9uFGPP8ymvQFnUMyO3/yYImT98d6imGfTL6CYRv8CKww7HQwHmZUlYF
S7ZFWRnwJGCtKPqE+mlSjAP77LeV3dt0lbX0N4H9C9UWt5VizN4342avRkmHq5dhTPcm2aoZ/wuM
stVfcTfaa5p1/lRyH4izQNjwcWtDWS2U2nctHlFaJPa97v1LMGViD3VBaUx9pRXJeEZYYDeSUT2M
DQ9xwagUcJ+BouOtOX20yepeuYpvD3aYeKkYmhJzAsRLLDm/vMF1T9k0OwQr3FjBm4VnjVjBcQa3
/tHFN98BpQtVm+rhiNFrPhEqDog7iadGdPzRYmAcsE6wtEQUcu8FS3KCDnh0+fqSDpDXoJ7k02cs
A/rU8yatXBS1EGKTvobQ3p9TX6CYR+HZ32yteJU2GYAuBc0etkT+lTA+Qt+hunuwIFihigYxEjQK
lUX5mqGFYe4C7zQ0CX5q9Qf/EWEaPN5HhPjgqr10ngo/koQpVoaEf7VhErwlGW4qggVhRwUlR4Zx
Apui6486Wn5ROmU/Nmh7da7Qc1DYhs0/INLU3dbC42kWUnC1nC1p4nsBjW2H6F/UI6dEQYgywo8y
D5ILlWnw4QAOY50YIE6GUClh7ws4CWteGiInZOEku4+WWB44hJDzgjaoqwCDfeiZih8VYiNXY1X3
Pg5N94FvVOydM9EZ3UDiYIZBXflGxJdic0JLqll6anW0PYzxbO/6ecyqvlUBWHSVpU9rNwP6hxOM
YyVy7SUDp/qYb34C0R+3xEE4Tb1CZS3QgYRF9yZDI5GFkPzNTT70FOQBfAjDtr3MDR9fDDfLc4u4
xCnibKg91+Yfkqzdm7bJfJ5jmXvg0tIOAfx0C3cBuhiw5+f0qMBo72eEvisII9lOjzb+LbZ63CNH
vX5zHVRMlnvHgav+OMf0ImDSVdQ0PhDc2NXBwI5hrs4rHMISYZFCcWJ+QvIJEe4dxMFnzhVDrGQV
YBHc6xbGetj4Djp2Mn4qQAxnf1zgiREMaclAlsdOxuO1gQ2PDiwTPSJVs74b2W5fMQ3sIz4Qeg9r
zHzb0jUoLVnA3UzzXMnedYdFkG6vSJdgVzOSvyI8Ivb42nG3eMu4y1OufkZeMu83hN6nwlEfo37i
SDH2GnHGwA4Anfs1KbvQNkU2xeFv201ZL1BrYHApr7JCxu5FIXx3aWj/gNE7v4YyZO834maPuMuI
OMDq2QIzp39JWu5f8pnnV0/24ePqLPSwYFrzOwTcxD4X7l6MBu53gBv1ZAwj1UZyhBboMrsjsCN2
Ukj9VixLMMGaaLiYccaGHOGoGcRw9pK4O4UjCZ6TFQGWEvMwLacxWb+abnEabzrTbWGmrjsAoh8/
sb7Wzu/4Cc+SvKajDL93xrZHMcViP5K2fQl0Nz2xdE6v4QwVwjPjBkVx5ePrNJj86uJ0u9hJeT+U
NIBbg2B5Eq2EZIq7J70blmX9uXoSlR+cjfFhGOIFkkdv93QK7NWileMUinDYZe04vi3Yex9cvNJq
JXbbY+htHvFkUx9JbuRnNg/pb2vLUdGFDChDIw/7CTigq0m75cgbqd0iM3OGkRVXKQqMUJuE1wkQ
avKOWcCxefuTsD/gcAaitCHogTLZvO4kGjK+UeDltUyVPGZx31L4Rh3/bUB6ajfBx/iGGoIkqaGK
9p8RY9l+GGHCGMQDzjYbvEJgjzoi037IDYcBAjcMzxNBZnGdiZ/fd1k/XXiwzjVWLXkapTdf6OzB
/iI8vi4CKqtnB/MNyWj4eCq3E5RxaFXFFC3mUbEJip+Xr7/8yAhT5MDChyLHZ3wWy+whsRonH2Mr
cfRwTxKk1rxuuB3aKgF1QWmNzLS8T/kQXVufDjiW7FrxTKxB0dE426czirpxTSxtVIY5cII+aGTp
ZJr94D7kJOQYfhC4fRePDfFzxgBIBD7YuAX6E47BNXyAoeiDYR4uty/wNIoo2EOhLO0KeCzvxvBi
srk7slBCH2gGNGkhy/SaZrOF/Q7EaBxlvPcSMPK3Qrc6S/BwFBzqDIZxdVzB3D9iYidfM0SguQhm
tUGVsPlzEHcKTVlTuIOMGbzEtGtI2XuKPHA63hww6/JHwYZ0vzR4yC5+dAc/bsHX3hP/MvrBZSaJ
O+VzmCFW5Y2/GtOGc4GMYH6g85geUvB35SQm0Ad0nR7UJtQDX9V46JowPDjsLOUWt165LFu+IcWi
02+YBcIXF+Ud3Ls4Sn/Les989DKLd5Sr93gUCGZ1+WMU6gm1e9KfMXcs2XQIceSxosNqfFqU9uDI
hVNbolUGOd/UG7evVukeaQSY/DCIXRVLPN5WnjFcmmSCgsDjB4rZdBe0eFibhCP8u2Q6hSkK6qAr
HQ7ha8TMWE2jfht8lHzZxRJEnDef7PG8G3aWGF4JqFY7D1LdIZQiu4f16fBUSNsPDGjJhFx2hgFk
pQejOlqyhuchuCQd8CN07aDElS0eFqlsUyIS0sVF6kuMr3Zaa+7x5QmrLbS4LVqOib8O9zMfF9wn
UaJxceTYyPTW1ITwcM99HCtY3zBMw3Z1ENNCf3m2vmCvPpfiFShZtkMmAyVDMR3He8Xn/LzxBNMK
i+kRTR6mL5jfwVDjEk+wIoPL2Rqrt8qxqDt1cw5xtbVBCwOL5fLQjyGbfkV9B2SFFxzBkgw2HSwC
Coa2cnOmT7FoxsfEm6ILQRz8mo86qOA6snJmozuhYGKrGQb/9y3Jzh1JXljSLpUJAZYAvce7JKee
p8H3FrxhgXiSKEea5BjJ+uQdTlp4RJgG4vjSRAgYenBOo+2HbtbPNvUeMwW1Pm9sUokNFNU0tn4p
52HZ+5FHSngKpcOKcG5F0Neo4HnF1xLtzJoBspiAZkQCw40n2nvortFlislHMMFYdhayIePwUcGX
6FL1Ah/MLc8q+pvOG0WofkvJcAKPHe0Gk+2wtq+nrLX3zUrCtwhGNS8zhxoiPxn07ibJlhty4iXl
JqqARMyFhMiUZg7ObdtFH6sXun3XwuTq82wP5iW9d0nD0aY48MuAy++HN6U11nP60s9TclDQLcFI
TP6l6UVbWbaQEiwFHnMo9Tq2Ks126zRvYH9oDMLSoKpEzuyKBiU82YF138c+3lyXibrd5h57gtJz
CZp1+n3B/72F8B/7/R/LGm6SwR9441sJVhhHIP/RVJtk2A//vBg2lEBRhVl/7BDJxgjnUnrSW4ZT
OjY8QRZkGL8UZqkBj2yfV39Ymf+HX/5nPQMdpfjlCYJg4L7RURrkf/nlWzsAFdhUewyc1F8bYh13
qhXNfcZz/vSff9Vf6XL8qgikWhTctl8Ign/5Vchnd8ApevwqFY5DjXsEqbABrau//vPv+UsH39/f
E4B5VM0F+Bso/x4YQoXKSjRP2dEouu4axPCPiXFhLfDnYh5QX8LzO5s3aJpZSf9DpQwb9bKx5h5K
9G25pg1e3X9+Sf/+FYMoj0hwKwzCTvvXfgjjz1kzY8s4wpbcLn6v4Y50CzZoAtUoqJBI11/OWHzP
gaanv//u/68f/Y9l+P+tAwVQ6RAG+VeW5N/0o/8upP+3H/qneBSgDBQtkrfg2e0m/Zd0lKFbOkWv
Tx5CIcpustK/ukAjVIDfmnYRa4BQiGARQl7/VJSSv5Fb7TDgRQRHAG7/3+qF/3o/ZaEfJCH+xA/0
pCTALfzncwM6U6OzjbKTRR0olv0oSB+XgG079LDN+xYQ5cn6nx0s0aMaCVkKCN35k5V2PqB0z+6j
MRj3/tz6/v/ShxKHfw6yxYh14M3F+MtPSHKRAIGKP780zNBrzPFHCI6pxap2n+fcv8/gCuM1eDTm
yAnL5xZSDJoHMaHMLMoLT2FuBUJk6M9sGILHCdz7CHNyTfv024YO4isCrMsMTGIKPnoAKomu0Zq0
7TabeFkl4i707/spziavIsnsZYdbyLkiPh/mpkJXCuGuQrKd69dmtewgEbzuljKPxfiU0UmsFUGe
sUdxMVjCTBvQaeHa1U7nL2OG7jRTA/6OHrYAABfgREj7eoSmkItQsMKAqPzsAXU8AZ6XXWEJ4N2y
bW7iQgaHKthZGjbiNEdS8F1r8fwuOrj7j5g/K76wZTdo+uYo87DRbvo0si7YGxNNX2g91CgciF2V
dNM5YBIbXDJBc2ndQ5A7yHFAk88gRS0sOetBwNlGFKPlXXJFG8x6N7AGA1mHHtbGBPIJfM2HH8GS
8/DHsmS1cdG8hxTwNMoNgdV5THqPm+G5AwSyTgj8W3fH0u3ZB1Vyr+EKF27LB1i+C2SxXcY98qmn
viuAXmD9RYxzA7Tgt8kTipbUEzoZo7KnGaQBYBaNLSPMepdoEFP02jEMcy7w2vttG2GY03A35mJ5
WX0fC34TQVtKVLxHxduwUyk0iTLQiSkROU1Qn5EGGKCpqlMMluip8IHi+ti+yDYvZTCy5BGf+njG
LnDD/oV/YugBOUG0yU5ImwhW0cEX72oOphdUkna/jQsqIEtuPPUMU2W7RkPo7iLrAw2Bp7gjmOdr
5PpbRLXtXIoVrnnYyjkp8LmT3QY/CuQ1V80PjssejqN25YwrrUDh7PLkp3a5QmS253iZTC1Im+/J
2Ih69rYBqlGLQCXSyU/N3Oud8aHeMo3SjEroPqW7BQ7zWm4jSd5j/COl54RXwJc3dZwvwY+QdQ2g
xnX9FYJvuox9Q+C8OX0gitgFBdVd8jGF64YkNOo2jqEFIVnBlF8b8JXpsO6hMIddkcbwHwsEvVJA
j/koJBzufK1uvQxbkUzUe4khE6UF8QRELqeDM1hFVDo5fI5Hm256QgUw+E3UeQ9niLv49IihoNVt
V3eTbXbAFsE2DugZ/eoXsiSIYi/6ZVvUcAfnBNO02kZ+K/Gmu0jmtAyz9nZ3IRlDCiYItSjYEZGo
wjlfAOj6bbxPOZg2PutXdA9un6ndHBqmJnLMk04WbbLmfaUCcFc4CZcP26BWFfJXsvqo5NqGoOKt
5nnJlmFB7zHagb8PyDyYKh4B7BUSQr69Rr0iRxdsyHhj5EyhtcAa7e9QYzsjcrACV5csQeQBcgcs
4I5m4j5GRhm4U8vC+0lAfUq0DeDUD411sHsncU9wY8CZzACHLRI1cTtACgpFFXpLrqg5nFB9mUNU
NlT0b3QexqfWRLOsnQijC0WC7M4bZzlVgCT8+zbr5As4eE9UgWlJ5Uv89wTXaF4DtmhOdov1ZQEv
9HDrVnqFrT68ZPEclGw1fdWrhdc4nnH4Qv/lXx2bvQEVMO3AETvRycPUrsJ7VxGaOkqQrflTGC1Z
W4N5Z/hSFCLnO+L3+S+9ReMJlu/ywUAMYHEP7FMw2/EAXa3aPLQMF8zI5gAmzUKyHhtybnLb7dLF
6mfwkmihouCKHgMEq79J27dPKWzV4DAhXPSAPzKokDYCY4fuvLSZvksowMBhAsRr/ou989qOG0u2
7a/cH0ANePN4YdIxk0wakSJfMChKhAc23Ib5+jPBqupqc849t9/7pUaP6qJEiYmN2BFrzth3S15G
sU3pn7Zeq8H+z/IyuBWmwUSbtqiN4RYkTZaB6o7WfBFasue3K5NBfnK+ew8MDuiqIx57sxVYnCDx
1PVscjbv8sXIjx0GkKidrDbibJiPWHLi77KQGv/gQ8c5z0PO+JqQM21MOltrqgTE0QkI5VbrnLXE
8hKf2EiKMbPX2hMBpyw+MkkebwbXtr9+bAfFJVaudqTNRrpKutScqE/tD66fUzi53LKLdjaeM1oX
x1w4zhXUXeN3rT7AzLhBexYaefIY5zzm6F+t8pyQ0vuY++boOVxkbYskVKJVzLbVWkSCfubtYjXO
3mwUwRcQu72redBN0pHudGuNpFR1fdRDGB/dHwktINhXlTdchu19pxvzjWm1ZhkgtKpfsfHJD2mU
/U2BVCbsqmbeb3XJj1Ipmg8+pRa+n8UhDGHmjnQjoKeUBLGkHcrrtLsx3JbGKYpsrGdavzpmNC4K
7vKp6jxjt3TKxnqto/ps58NQR63dFj/MgelZtHi1MfuJmehxmPcENfyhHKB33NSZ3gkrl+teFJkk
cSnV7jXr0UgxBOTHlb4rZi7vFNUsHhYVK9EcW/s8x50QGWbnrEFNGPrSZ5NNu4jC6y4uavNIidW8
Ec0bdgPpxbBBG0XsAI9zw8OS128GKRB+zUz+1CF7Ihq8oGNO2lUXDN7auec44ynqibAkXNfJ3REU
pHtBMIYPiKMX72jlXnvEISHeQLJ/U+6JE6krhSjc5ComDfo5ToOxZNIWKU1bPUypOtw2eb7cm7aW
Pc6lVI3Q7jXWJHSlruzGntarN/GytlzrgoUzDemG6Pp5G5BYoTf30AikdMCrrMpMIpJOMiQd4XzA
SLY/iFcISXRV8U6O2U9bgWnpHYsTGo+72zqYfkce5OjmtoNHjYD6eajU1STQVY46BrnVIX+W5/JM
agIQauIcyYMOU4aFQyfvXvScgSXBBbMy9yMv/XueWpQtzBNMVmI0pX2SecebgDYymnri5FhC5ilO
Y16tJvUXoiL3cZ41M2xaR+n5fC32jdsRBMKvaIi926Cvv9ADKWYacE51m9fu/NzpXvtAvtp5a2M3
3zd20g0+OUDlw9RQvbjYEut923esgaDRrBp+qq28MlonHfcZaaSrzjaG6uSKzLtLRkd84qczs6BU
E/VIThNwsW6kQusV21I4j21qDDe2u+iN/XuR/Z9r3f9yrTMQsHIR+5+vdU+/5vf+74MEf3zFH3c6
z2AtEA0sj14HaQ5SNX+71Wmq/RtRReTVLnseEKRybfkzF7Bd3XC1w8abpsr9jmDKH7c6ne2E20II
5B3bxlWPVTP/xpIHDQ36P/aD8DlbbJlEIsnNidTP1+Xq7ywgDF0U2TaNikqGLJVUTJ7gcvn4ylOt
mtJGqUJJMVdN8eBM7qXvhfxuy7x9FA32GLXrT+MCKdRCi1y+klYLqqKYQi9Pr+iUlPfR2Z5Yu1Hb
g+lSFvqWRfvyWjv4fe5NMyt0rkE1AqAjuKCr33omJN03YAqdcZNSrI3ByToIcXFFpzqgQpJQ5+wX
HqiJiR27yKmJ14S61xcTpstvODoHa/YBkkvtlHqzDeOox94QOalK+zktTV2cBpM5uw5MV7AFEunA
snhRRmJLOznNoj+bC8nKwl8brcFEZcazu0dDvlhHJuDsKuAdnzn5U7woyshWGkhSiO/Gat7zOmbh
gJ0nTrjq/dy3EViXKu3A7Z1MfWT0kgtAhtLs99hWyDyCJffBaHvpTZzTWSU1SXG8kypHGeKTfHFD
t8mZXDTidaahVJEfNYZDzsAlmlTXel0IkNH+TNJD1mePSQlR4c9jjm2ubg65Pj2DIBv7fJgoJzGa
H7j+pSsDwyR9gSGakmhhgkbX84Ld5SadxvGlT6qag3/LW85p4tfSoyBK7I9hjickW9MrsqQ+0FsP
sbZB8rN4pjfLpNzT8hMY4g+WJXeRQVv1cWXo65NvrvYjf6WKgRvTcsS0Jzjl7Fy93uNFeJBr9gyj
9ckGyeFm7RuchwURi7SFnhqH16bqTxzV9aFA6x46mcH7GWi1X4R9IwSmXzxVV+jBxi/04llARoUQ
gw0klPxlZ7V9qew1vk5eY/sMnhUGUiMeXSMOsa4Ve1OaGndMeacjOEMwSDoxgfQOzEmmZ1LD3cUd
Jj1yEAYhbUOUWc+r5RNH4z7To/DMRl3uK0kI2U3pq8/dskSitZSHZIuT13nyKzbi5s5ShkdryGb0
jEu5V0WVbe7+7FAzBECuQyLEaBaMBrU17gbXMo+cC+mu4+2xQ+3H2CBVPG4k06/GKphjp2TzY84O
v0hwKwYoHn40htkE0qoZKSQkVikK+7BpaDD09bAEFmWxb6myjDSlz3xXn580q0YFVhbPShkf17VG
ktcL9h4MygszTZXx95yf0tZCsiXM7BOvVfc2rk6Qa4OfF7Q3/F62aMeww5BEha25se2BJ34kvBwa
5qp8cmGFC5WsmbFozbuM6LtcrsuGbyoHvVDHByr3yXkszUJcaRpXZDQAqW6Fq9vcyjKYASd2+kCD
XXyCmB+CQdXWZJ9BYJ/qMekqljbhggz5YBUrkaDhYyxbI1BjKa9Uj4zXJR+LxJOl5nNJXX4CB6tq
lDjmchqHrD7ow8T4bD/w0WJvzWJvsBffLVr4fho+tZYxl58gUtjZ8zimn2SLPZ61yWtX31QJBd3S
LutfGVFMUt/kiOtOk5V6k9ZehRPVFUHaKvpehVj222LCLpRDfaCVes9RNUDxJUoEvEqKW6yJr4rW
iGJvZZSdxJmvu+t3qg3v2cnIK5e58s4j9aIDfPhMMhr6AwMgZGvewoEXIRVYflMrUGi9C1Oni+y5
IjiMj1dY2UXvFqkRKVgZdGiVdm2r+FsL4IUfmPbhWZhlc9K8YUcWXp7lmIkH4r7KY2H2zrteWVmY
FF5LcMwjJjUmDEV9tBF6FDc1mz3KhaRATDwJGImMOmnU27IHZeXXqXeNoi77bntqC6Tq99UqjV3c
ErxQ2jLdO6W8MtDOomzpD5OmpjqTcfI3rbu6/hLb9T2dg9d6bKwDewK8j05nuDqb6eST3obxcIfv
NkFcn56iEumGPJolbGYxagaeeE0Mn3Fj4mBQBuVmGa1058pRC2tcaJFo5sxfEjfBfKtxHrjLbYYP
625VVHlZMo/ewTI6YVbP1JYg/4S99TEaTD3Zpx5IBHIQN/ByRCO00PeLknScwcPFGzm1VmNZEC9j
HlVRSB8HAmu+DSqw3REfRpeGS+E2gCwmLDd/Nu/QzvMeyax3BPeJg0abVQhLr/pYUHJEqmKwkUJT
lJCBaRvmVUOcznP1/snLci/kwrmEXI+8sB/aIzkrqnFFfM6t841IeBOt3jTu1F5kwbR4K4l7E8i4
ntPdOFbzSSnan7JYL+UQjzfaTJtw5fIZIOat73QqkzNCyiaq1YX5bDaox9Wy7INiOQhzBdd2YsZZ
4CZceRWXP/NY5KWvVwXnXWvDmdKNrDGGw1wNbzrywxv2OMV45rm5xgZtEEFe78xnoN/3mZkGU1F8
jnbp7WaxviUEmkE2PM6yfCG3ExP10n2Zc/TDcf6gNJ4CLCTdNS70OEjpetxOaLx5uXPNsdXktdGs
T+G1v8whK3elRcEgZ/OlApoOqqJvn0uXX2rtTLo0pOg+QemJyfd5QXid+77DDeSK8S2/9/RGHFVX
X88INflrcIq3sYrVkMMUyUKTyRd3aXhhDMaWXwJ4S+bRz2eXc93Oyh96Tfy+0pfmOJoVyl6CfAFx
uHrX52t1Ris/RchkzUAay4+eiLwvyYaSTeJ7mGDVItVr3ede1ddrYfTIq+uVuZefOiOc9FQIvn05
FPkrj30xXFiD5T61jsXXGhgPuhFYtpynQCm95H7sy+lq4Vh7dXL70bJtSM4yud2sjAdjdBMjmNNc
RFYf8xedZqn5jZs+d0iLBhNKmchcY5Qp7CWAkxjltGDQAZ7IbIl9Omn0nxbpTCtc+DmTCtGaO8ml
7aCuM8mE2XLfpqJXX0d1/sBxNtytzILziGu5PORiMO6sypaRtkJ/c7KKQaIAXAKPztImCsSOJtTq
oSUl/TCBOqlgiVKhxNAF7UOzLz/7znCht/o84WeKTqIBeursvRCaxSNT2wNBut5bxwBI1g6XxHgk
fw55OKhn5Fv599721B910p7KKaWLnzdpErSJ8bO0e6hiO9M/tCRXqmA1QXdpZo/MOCZG9X5WpPkY
kgKaP1SSdiG5ov4RvKo9wn07F5kq5KRq+7rSpyTANzghbqdmPgC+53ycben8jBOHmKLeO3feYGUv
lujMC+01i+bGVEZWhtld4P8FAcEkEJFJbR46GgeME/mruJ2Ze4Dpxw3xhUGMSbh2LvSZ5Op/V7tZ
uUfdi+LemYadhpouQu7X74fOVvY5zc8K90WZvXCaFS+84sbv5TSrj0U+xAc1d7Kjak1UvHFrn9pa
Kjl7UoA/UdZN5XOiZ/lyg3u78r017U6eovNApCpNPq7kHrmuTgYppobCn81ahLZMEFGrfXc/rPPw
oror1nQBrEvIyLuhrzDcmcwlvzUGa9x4/pocg2qLir6yUub7KeFLrxsAvrk+9NNTonHConwx8eSs
njBsZptikVGW8zzceK6JP9KFC/jGVqXV/p4USraG0p15syKF83gQu3nwl86ek8gsTJqhRpG+Smey
FYqV8bFcayalsEzKpazn7DWurHrXMVvAernO5REsVGVYnyeQimahkH6qpupFjWeisfynh7nieO0q
73GqqI37uh1/1FXNlrvUyXf2sCY3sJE2xbwkEjdUsnoiB5r6huro+8mtijP4RLtbKoZJTdKWgVDW
ksZVJ6zdpNXTfWlCz4fWGqOWklkRyVwbz1W9jr4JinsY4e+uuoBneaCR3DV3eOpmmjBwWq1NDsKx
dYqFSqTeQiN+HHVd9D8pNzN3BEVy2sl8JJxgFz3H2NK4DlRi7qWV50/5IrEC4K0I7B5BT7kKnA9G
n3KOzm5J9Li3jcOQ2tbL1lMfw3WCRTsQfRbaD89241BV8jg5ZxJ7ps9HuMsj3U2mECeUpPWoOEQv
U5ROZzko4jD2nvaAa4W7gNYqJBRt2M9hUU7t1IkjasQ8HAcjO4vcylCcjc5n1TXmx+/EaJd1Q76f
K/HUF7jvXzUNEU1letNl4HkkH7muFh0s1/3VuCI52GNFCa4N9FRb9oQ9r/mkRjT2VzNCyVzser1f
31UK65sJJt1nEndLBk/dN/yypy8SVYhMfE9nk2YZIuYTOYcp0CtThFaqkU/RWI0VJejKyGcDpqos
MiEFJ7Wg6/Lm1kQIEhp8j98IG1bRMM9ewOAgjxLedRTn7RLNekcqr3SOiqhliIdJPgxJ5u06TGHv
ljmTcCs64ccFJ1PZsP7BYT/qPksMlASN5Z6NrLI30iydfpSeIvelbqIgST0I2+5u6zP7X+ir0PXl
0GplSymFq4fNce7sE7OYIj43AMLebEVfuEDNh1L1tTxLowmWlJYer3EU08VbT03vN55THZQsNtDt
8iapJ7t2cWgNJLNUZcFSZRg71nhU7N1ylLsvpBYK+jDORXmZi7EOrKQ2aOZvgG25pOkvIWzzEscs
CsC0jZemUXh2ew5+Al7BUjIMWLsSc0oxSF4603KfDqp3K2fat3md2YfCzqxIL9EoqIwjT5mqXV26
9z6dSVbmjiJ57506R6hM+5/CrnVvC6VFgl6pRaSR68ZOQHw9QQBGkxRFbVBlafUKmvjaoq7xU+nu
Taav+DOE/IkmvD+4mboe0bmRkeXimfnSIsXEltgyWAqD7oOT2CHLXN+Zuqfb8jtygPX8XbhcIhI3
XNb2Z52X379A4VIf1SYah7pofOLuEQoSHeuyF5/yrLfe4QdjRk2qHVAza2qwRfDLqAP4IJc7t+eG
yCKflt7Za2rhBHpnZucSeP5K/wH/0mjOoxtJocrbfqDezlWJ5Whr/8xuL45e25bROsn1kODy+DXV
XNHI/8lDZQ44lpVWv88Hh46A6Eg+zsPJqTK0mC7bP+lrhSDk4ugKG/uKrhQnnTzA/RfSnGTtD+5r
lGLEL5mJr3l1rEfB2piEHN6LHGJUbHK6GLDrz5RSTyQf28DpBucmtY0paOeVwrFJj/G0tj1DZ6VD
HTC+eVp7mbSFfmquP6Opxm4gTXMnbCRVE6zVSzprFZE5/A3A5jLQx9h6wjNr+dZa6ICO6ZmdYK9A
D/1h6dPHztY+IbSo/5gc+3UiavTA+iuTEdZvydr8yUyuI1jTGaFQqueZ1U6fQgD47xIsroNP14Pi
G5wars6uHtxlAPlsGLujqXDjN8muPxwDUnY0KJbpodW0taFbH8e0ndgIsrN6AuYU/5XGHWe2WJhm
eA8si7YGXxgW3d5cxg7evS4dFJ6EKrLVojvByBM1yhJmgSxB4UclnEuRW+JO2iaFNUugG19fiwxq
Rl/LOpJouFkVrKbiVmd4feR/8H8VtfvJvooHM284PNwsPXlCLU6LxcuV1vYHWdGx3ROZTAijj4jI
wbRxEMwnNNlIf1SNLnheByUDJX/Ut16gqJNg8UYsm5ott2eCKi/TrL1uUQn/zp+jQ5ITrOR4cGT7
lrjraeYDH5R4EOE8lAuMLrVOyaQsb52TYFK6+wtTh8LfyBPAl5pSP6Ay1eEt23OXyHucTz9VVmGH
Izxq5M31fWsKBNTV4kBSME7/C2J31kq5m3TzhexIfzPEiginjih7Uhr1PlVFEmUNc8M553LWWWN/
rIdEpXOBlkUtrJ9/ge55PGVB2ixvRQKcTzTd2DGuz0jQGj9iS2qPk0tu056XqQu++Herd+QjZ5/u
27YF3Ky246lraUYhxg8YHJgXGGeFPgvm+6hT8cp7dn0hwt0TkWUUHurZxMjeYQznsNQsLU4t70fN
W5tdkS3ivdewxlgkBKuwUNb1o9BZ3hNoS6G8b9t+7uBnlAMLtfvOR9Y8H1wEzGen4IrkeG7OYCdL
Tp3CEMfAAvGDOotHKxHVe5Zr7t0Xg78O6fihZPbn7xy+lypkrWlD368z/jMrw8Me/MXi6+Do6203
uw2Tm79YfG8wmOiunr37Hci3CzQBQidEGGQr9olM6Cn3hVi5ZdGEJX9H87NYPi2J9Y0K4Q86P2mX
4cBzsERfiP7kuc8TWQ1WxdX6Y4KRL2ACd+dqffxezdvGSzIk2LM2Zr/kkq7cTDpFzfkL3G/J1d1Q
Qwzz7ove7/LMHk9mzflD0F8V+f5fQP6CHV9+zeWG8o64MUpdu+meO2G2N23rutJPG8fDsY1Hfr9s
SeWFc+HVbmZEo1NmqWzVwlOOIW9cX8YNKOAx/m/Qf4dPTxuoYhpAlersvAohupAXFvt2ujGhYlom
Joz6UA285rdKiFPm9e+cAMWYDweBOdH/ezFAopQyYKvb/GiNYqD5pBZE9bmGsWRRV7znUu+Tn1YK
0hvWSZzMIT215WFhLsbqLx60PywB5IZStJ28ov9JFcCI4H5jLgiv2OpJFPaAhmic9kkWt/f4nvSX
nC0JZMhNDuy1s7Rrzzoe3IF/yQQ4y5priUbj5XehAEbmkZUfnnvpFmV4KYSi3qrVtOx1hLEel9fe
uGdI6TCN/29UA0PvykddN2iGQlvxlDY1x6pfWW6tUzOmafivxgGj85L8lg4/Gpl/MQ50okKuNXRJ
Hs5Ff12T3sxh/zZKkjbUExPI5JSTFAvqMl0+v2wEMIEUaqvNJssvJUHqYTYBm87al9G2mt2k8NZN
0C7ysp+akMsOhk4UgahsJlcl0FPddPHsHOWkDpHo7eIsMGD2VPaaem7WZvrGWh7oPHtG3JsqJJXx
+X9pYJR7UbTi1lom91ClGji4XAmQ9KoZGIIEP2a4abi4m9+A7i1+JrY9PKnUd+euaafdiG73QDvT
oUujpA9LmiOe2kwHM7OMIBF9dRkH70ORmkb+HC2ZnVosFdq0B57k0TByPY2y1jiymNO91sBNx2mx
5MlWHIa1dlyGJnBeNFIxBvSbu1OfeuPly4bAJssfjFy1SMaLusvd5Z29z2kAosfNwM1pK2pxRa+s
W56VzMD82yFc+bIlKK7p7lMp+kD+pUxoipokgudi88CIHG6cOALHhlpWXZnvA3wFXBXWw9LN9sqL
rB+vrtPQB9a8sgz/zqSwpLxsctzWJPVxUJ0Vpw0ni/HNX0oFrXBJzDfrrVWs/Hs1vu+Nebmb2CUD
F1I8e73+3Ug4rC2ljjLTWEM6Je8eWWofPwJ2kilNwi/zQu0ozU7XCvMwEWY3k/xhdYn7IDJAskzY
y0+S9c5A/eOXefsi+ja/2smI4ZGVTm077OVqyre/SRoMVVN36kqFPP+DqaGCk7mfxvaeDc4l8uDG
3ciQ7SKYlsqdS5QLMY2eHtta1c+mVH6aijNeYItRAXL+o0HaTA4kqr8Pk0Wqv5rPUpB36cr25T9p
5HrIhuV/GVtrhH7/X1Pr/8tOxLr/x8H171/zZxbZg1a3bNX22ALEe5kx899AdvM33jceaWPTYam4
5THS/mtubfEl7I71VJ0FjQ6j8z/TyMZvKik2a0skUyRs0+5/Y25tuf8ytuZXUxH/O5pGl8f6Z3k8
+wx1U+ijCcvjIp61WAHQ1YPcrywQPZUJ+N76RfI1G9SH0dk5W4UJ6edu0F+z4X/jBgKWxDUvLArz
blcWqTzZOTI+hiY21GJvOrcp3WlYV5k9kfVFnbzhhlVia2+NiFmWlEOkMq2ihQueKDdQcf5iFrN8
4xf7Uawf7H1TgixO6J3GNOseux6dDQ4W+oEbCEnoFk3SUF+IymQBqDzajrxKT5rscYRmFTRlpdhG
qG+IJZlQkigx3CWX+3IvStc7L30iCVTas34/KzCOTga0qW345vJFcsrGaHe6A6+pbaCn5mXeraYU
V41a/RJDg9Kmh27dANG6RYfnM9gyPhlhkJjaUFL3iyrtKgBT2AGT2z6bB9gbToyqgyPZW6Uqfk4T
v4nREUyjc1LumWoU39ovjnX+Qlo3uBWbODunNuBV3dDXQdPHl2bDYYcxne6HDZHl6rN8xyRm3Ccb
QIsXtKMvl8/3pOXZqkVBtkPzCHK7wbeVAVmG0M7ZCVnKPZQsf4wN1zU3cFduCG+7wbwKVC/V4RIY
cL46vK8ZK3M0suyS7WnAwD3ThWrDgxVXOSIgAhhum/UFH3i7bzecOMEDheFgyHCkmtOeFXHxUd8A
ZDZywyJ7CkQq6eWYjvSajzdiw5YTZkivTgvhRX0oUDHa06OQU/vkxWZ2WVVbvfBOhYMeNyQ6Hsz+
nI9q+Wg2ptijxtHptLGR8mDNJTnQojSM+5VY2yVJzHW3OA6TGkVQwTBFhsiuNzg76xne2VOmXhma
OKfmi+LON6B7ZGnFbWzb5QHrtnFjb+B3JWykc66TfW83LJwbrXWPwGc9zBs0rirSuNE3kLzbkHJ2
kfVP+Wp4tEL68ggleBRUvMyhasu91Vuhv9aknS9tAqzOWkRxoGajr8OgpdxNX1g7AKCeArrLpu0O
ClXJuEHw6YjdBpUsaLwuYucdYfEva8Pmk4UwGAl369iQxNo5G16/ODUcF8T9Mhmw90pi6q+OWz81
0lifiaUsqMeA9Zsvbn9OiVexJ5Vej4dC55YJEYz/tOH++JLzK5E+HACmYXgfWGXSfb0pApJNFkDL
pmIco3SRKovqJt+kAtOmF7BHVKcu69geHaMfkO15svOHQnsaMBMkOooC8rD7mvt+sNoO0+xsUxnQ
0SsfLOwGNuX3yY7X+ohsCDGOGAt/5LB8HRqPBAabt3aoF9vQ6SnM4k2gIKi6fq2oDAOjIHa9bqIF
DHPFd9YVzN+cWlCs6VUT8APFzdBtmobW1sRV6ebdtCkcaMFDU3rezhryCoh5Ui9ojBgwl/dyU0Ao
McVjsWkh8k0QUUMT9UE50QOqVQQSxsZQx6YaTurs0OZEM8EofVQi0pPu9+HLQyG+nBTTpqeoN1EF
AY5iT/aVvQzLYqH0kLO9SX3INCfxQuG29uSTm3F0KZTlt2RdKIbLwsMO1iW4XIknoBoh6HOTiFZc
ljpmi6CmfAfk79ytejEipguOzwmgBl5X20GpZC8oW9VjqaLtatS89fW8aH6UrGRj5pJ69xbyu2Pf
WzMXiEQZ7rMtmes49BdRsb3buQPnB0J2VfstZCAQm95Kt1EDN67Ax9mlZ0eovr1nUofq7Yrh/6Vz
6Z4xzH7zWDh84I24BoQDaJ0lZsZHacrPfc4skEa1d65Gs7sOhGUvuTq1+MeyEsdsJaJG65Od5iGv
XPV0G7y1xksxVfqB8YARMWtodumc67+4H4zAyp54N2lYZT6qFfP7xhh+G3RNwpdnhbczci/Zkwdm
rrwkTPy0OL1qWsYh7jF+lkCfQBX81deptYbLMoion3X3xt2kS+FcNumd4cCnGAVzVU8hcesLdVz3
jMrGPfDHcCy8VXwrR7YpaCKP2LnLRJI0ZSSkxAVMP2tF8qfUJibieWe3jbzVZKIDQSTFG8myIpx0
2/Wlxus24xG/6ZneHeDX2BlctJ33ShImC6t6Ur+XcRcfOJlo6g16uOi2dV3HXPkQpsMFkaXtO/y/
/Z2W1eXRMhXW28HW3pfcWL4lkxvvNLVVH1OZIZGUDrreBU/0jsRvd9st7Y8aK9+Huo4c/2M3rNji
ZjPZz7jbQgQs2PJ75YZoDOCFX3cZoAU+QhYK+1o9ouOviky9xxQFDJTnefI0WhQisDWor4Pa8Ib7
lmHNoUl5pP1ZOMxC175DI+nEbvvp4Yk+ypKUgzlPCrnYKkLjXV2lrIvDYI2vuES/VAQo/dxxGn8U
g/2KkftdjcdPp1xf3WZ+oJFAVhSSgd+vxS+CJTDq2uwJHkOcROo4T1IU+jMGgfoDkGt+6WK+UNaw
wO92tgxdcRIJf4rxJNq+lcO+tGe07hdKLfRxGDUL1YoAwwcTSWiWnmednPU40R2+tkO72MxK48+R
zU7uoZQTPzg2TOhip6DKD+JGJelF1bOv8IpdMtEqzavgAKX28mSozXGxawtWs59cpejCfsr1kCKv
ADRa6hN3becVkqt9U504ya/xnJY3Tmpp3ROmyDTel/BDa02qecITytZ7K//ppnOvfLPamJGElrLi
m+0UGNOP7RY5qb/CJ14DLW73Lwyuia/NSRmyZx5/YmK+oO2aDjZoLpmkYbzlv5x3HhvlSL+luE/M
8+gxm/JVhelqgaf+GVuscqAW+VavADWprTsn3iAsEVWyhFUTJZPwWlvwHCXtbcdP8wQg5A9pNr1v
qyNPncd0sTeVca/VM7P8cSu3jFVHk2ARTs9Q2MQ7NpCxQ5nk94F1I/DSrZvte+i3YIlNAjRpH+at
khxXMxkYzcbAu5Wenegnn20NTpuNUuKcxrRRFjaovY2GXYI9WwuEnszo2fdexPqGOOqysmFqYwpG
dmnBiwwgn725o3sYVaETbterPUFH9ROwBiEGuBFxQe7DhvbTdmvbfenVsXb6j9F02sL6Frf4JoYg
a8sML8x/LnH/P5c4osfbFrn/OXv8uKnD/k/w3pGNrFks9hdY+seX/nGZc9zfaI+pzravTKNW/juy
1PjN2NBJgr9/Mqd/XuWs37DBQj3qhmGbPOSkk/+8yum/qcCuFrc/kvvc88x/6yrn/dNVDr0eSl7V
RLLH96Gxoesf8U08FkVNH7U5zNLRpshLCyY7RIu8fVq3hO9qnW5lzeDp3suMVfo0gLPbyZ6bkMPU
dcPOGLWnPM6MF7tPl2tj6/Wj5Jhi+6s2I8IwJt4002odRMcYiWykZt1kimxYo1Y3czDNhV2F+Hvh
FJGie8bZLZX0ttAahQVgGN1O49qWbdTSg8OauyyTBrtnp0iAZF5/9hWBOXzYi7krlN68S1lvei3A
7FG6zMRU1FYxTl2MKp1bmsV4kb1Y9EZIaBCrbRb7orN8QwSDHhvHEX31aVpdA+gtU2swrFa+qhXf
VEhmb/jF70K535lU2wESmN7wXRzYaMnscom8xTKOc1zbWNpIvBQRemLrwGvQc7iZqNVnxg/8YMXW
fLUx2yTkbbL452pbiN547fcvYlUcfl2+sxdTWP0LL+PiAZZ25ijO0rtpjOsn0aNnGfpOLjdzy2qT
0ITfYXyTOi6vUgLXcaBq3Fz8NRXuPZPcJWptwV9krsVkFVQjQ1Jv5rODiWwVb1riute4bCgP6Qmp
Whh7SBxCyMyGor8i8bA6x1lU4g6ruHe1UCmk55yi5UC2Wuy4TXhnnPPtfk3T6ZxyXu/mVHJpxjrT
PGpa694rJp+WvEir/2LvzHrjRtKs/YtYYAR3YDAXydwXLSmlbOmGkGyZ+xLcyV8/D+1q1DJfD7ov
vruuiwKMKluyMpMR73vOeY4P3Mva5yJkpA5AsARlah7iiVcH2gTBu84p71HOYXfPZo5W4CTiaDYD
ImOWdiZbX2k1LBXylr+zMLZGgXY5zLl6ZUaSXyqo3Ibvzcqy0a2t5jsVue6Gsi1imy7eu8exCgmI
Tab3JOs4fByNGesJ2UYNG0tvvMmAgAzquGZRzctK9t2dU0D4jcCfWRlOCCFDDyEfIWTvA0e1MxaU
SfJYp1TnLAONuM+Arrox9NEtoG5AdWkPgKQtCrKHqrs6rH/SM7tM76FyNUHLT23bN04r8xJRDzaE
cPnhn69cwJ2zRdEGMTtwaRPTLrVryVBNKzybab2frLh0XxXB7pVGOlL5UWUbAa+PNvTs9IxOLT4B
F+pdLTjaUOlrDauqXXVc0ZWa4i94Tbz2aPEPrVW8fb5y3GtPyBdoY2lwcfK8P8V923yJVH4HlCs8
Zx182m+JpSUsWKWRl6Z2JC7jFGsHOf9mkQHeogih68/tvAmoldrq0PVWraFnBzWHw0vcouZoXlRe
GoCum6Zqr0kn2OVnFT5qJ5ECcD3voRfbZlez5+OtPRehEezIcM31gsfJK58gR0WNg4T8mo7hVmt/
ah8F38OeKwW+v76T3XrCunHSsJUdmBdwxHnFtZzBtydNcEgwKvoe97jjQKXqxhmBpZsttFVFkG3Q
TO27RTxZcQUGuDLvRlckuymWwAur1qFKenziykoNXDigCyfWi6gpb0twbtE20ZX3LP9JG2EsgB3D
y7aQ0sNl6dVTRMyjwsbuWoBrSqziRDav+SR9RTWwDF7BVAz7cVAZbrfevU/6ssGhAMfFzJr+QdAi
sF1wOUT2QDKa9kzK1Z12GSVEfhQx5EPTx0cPMh+CIRiruK7JYrLVfi0Dks5T5tzPVY0/MaX7SJLM
To2S/oQAEEtia/qlroPh3m4yl4rl8oNAMHN0LNxNHNAbXeLiIVJF5qAUUu3nsiQA1fca+JeYgh3i
0avOCd/KWGI/FlHsp85UrCUUrlUGLeoLYflhT4i0vSXc+HljDNourMcfXW1nOxSKadPWg3juhQze
jNTScsBqEQyPxCRprrlSP3R2OaR7IzetU6HiaovEA0yjCkvoxV1qHonNAbXRNOexw1G1i2eOJugq
8a61zJx3hT07d2wIQRpito2Tjavi9upR5/biKcDSBrP/hrM3AizpMqGUi1ZADWf6lS7DfCs69gxB
LN1t3rTUg8x99Yq2rH9hz6NtWrqm/XIo5rvCleWJOpd6nxu5+4ixvLg09qjdN2744oQqp4PFU90W
EJF9V8tAjKtuZH9xpA4jPHtp7nogpBf7bxt3Dtx83K0rZeObY2k3kQxYEgZSGHcG+X+KViNWnBiR
4p1TYlNwmHaOWs31uoa8iYTYaS9tpTdfeMcVah13Q3XSjfpqB0n5OM6tfmckabF224WWkvE2MIet
PlJUMIrI3EsJqKHnqnyoAyf5NBoz/+wgVa7tyMgpnm2DweIctKdj4XBi+8mksHJZsbiVUddfIy91
v8OUDjcV/tmzCuSb5nU/iPaFXwHUQIaDhQ22zLoVJkUxfKZSqNRYMHrBc26eVHALa5OpMHkj7vvN
lcrazaXZruaAMceIp69TP3m0mpR0sTr1u8oz3NAG1oRoTAlDy+ozDMgjpYlG44xrJPtedkXpS9Yd
m9kOxEPWAJRImyF9LITN+q0t2CdAfchbyUZMhn3c+kNUD8zpIp/vQsqRN1XefO9gkLOv5SrF/SKe
DSjZRp8xSCczjYC6VJTW8HBNrcUNYyiX7BJh+ZFTDtt3EL9TnPisSbtcG4PS3yLpxHuSFs5nLepr
14sfAdwuqHtUd2nOK6EsfQ3+McamplN4x9B/Zi2AxcNQr2UIbm2mAmooUvJQUVVt+kJRGgOmfp+M
U44xpjpYEy6lxBa3GKr0OeM9T/LFFluBH3cnE0AilZ7s6p5avLIdn0zmG6paomJF/7rfRcn8veX+
6bcGCA9saL0fNzM/6yA3wAVMRb+x7BIfZ9Hk27Er4cZr7rcglF+hMgSvOnHge8NzMj93rUclWt5X
1rdc4qKJ5w5qVRRXJ6x05alT8tPJB6iX4jtWahWtO74lXxTNsHerIGFqq6CHKGL0vWtHO24szlVo
U4jiNSRbQnTjPW6b4IHWOJwR5brM6l0csXecGuI7TsVbVLjheopGua5FIu6MKrmNSOlXxtxuVyH0
dyuHzNaVupISJ7q2cnqbv11Y4nAYXXL4jb1u7PmlTeLdctlUorjHURySVfJOsip/WHG4V5LpK9L0
e9AE9wstNouw29UNLpAqf6szEF5zMz4DhnioRHtPAv/CbY1uG5tgDimAkW1JB5O2p1V2SviYU8lC
TNcyYrrz6FK0zkXiumc7V4UfYQyXk2NB90jz+UFS8XL6z+D3Lw1+hr7MaP988Hv+LCjWbD4//zLz
/fpd/xDwxG+25UANWjhffwx8nv6bISzIX9IVbGn595/FO9slA+qalBSLZVD8Y+Izf2OyRwtEubPQ
b91/a+IDif/XzOmiX3jQv0yqppFLUAP/OvE5wGIBIVjFQQM3IqhzXBY+PR0xA6oNuW5XEIV35HBu
5TT5i/d1LZrR2Dk8VfcqN2NSAUGTbxhbxV0DrOSZB1S6sZmZ1mGIad8famODUDd+zUdYEusJXPe7
x3LmICs98zvP4lofheaGhNl3SrjaQ2804c7igKDbLVWYrFI27oAhd1NPPpQzxixXMyH2rcWt1M+K
BfRAGv+rWSn3HRx8fuhGYEjAaEjCO85ab3vd71ET72FsuftiirNnGRk9HtDGbEOoLXb5NRI452Sv
zcemz5bLmrTtj8Cl85XALb0pq7wOw0tZT+0NU757HpNZv3ZDLddF5jySZvIuYAPV2s3D8C2LqCP1
OMX2s9P1AEd41gaJXpO/AqQ5xOySamN6LKvSYW0IxtTWUg47nvr3BfCmsABXUY7pg8Z1hoWlhJvE
TnWTLZ0vXaqsp1o3is2gTJ2mKtM8e8nYHLpm1rAPEJs1AWgfswbkQyrV7EcaJ1KT6OVF2RGVdMrV
CBAMQ/csYh6lEJ2cc4irfmdWIt9SjmvxpzbzY9XL5uLEGkdKJ5/tMR+/TUzbG5aFjJlO2mAc5Xk8
THa2tbtyXAPKmK5mnDgfHY+vqpjecB01O1Fx6nasoHeG9IKX3o3LbZIE9neXMrbpwuyUXEKLCFbm
ViPWpLElMJBn/TpmpbDndK63ik3fetJJTbhEllehi/eqnmrvA6rf8CNkqNuiOI0uV/WlUsoFsGRO
Q5Odp6S6wT9Kbmy3p3cN74hBcMfSL1qZ9ieXtqxVmeu8yLHH4r8KGZ1tGbjriJHvGOh2cW+Ivrxk
g7hFkDagfBqm2ruoqo9jqcAGFAaJVZAVJ1PF3GYqRFYscUyczr7TWM5CecFrQtbVpBl27sbhyDVu
mxSy97hY1sY2MivXlxySy+Qh8z19GNyxyRbBgzc7HbemBNliDDMu4EQRZuYWwkZbzvmDpll7zyIb
HWHdutS2fC8z5QRnRa9bdKpE9sXGPX/NwaQGmiu0AzVaZiB3WcuFz1n13lB432aTfrENitB8P7Nv
eGg66ebfQGxwwzALpGi37W5WNRoP9S8aFsLssxk0ycZbWFlhBjVrKB2S495PmFYV2dW1+sXYihfe
FmIB6C35i8Nl/aJyFaAjnGOB9QtoV/6T4MWDkp97voC9AgzS3MnKMNBfSR/D/tIXDJiaFiIY8hCB
lk0DLOOx+EkNQ9BhX7rAfHnCgW1Y6GL6whn7SRxzvRz6mFebIvXHHtfqSm+95MPBcKbt3aLXy4NV
ZgNZE7cDZNp3NS0ny03AvAxh7r3AtMTSvSR2yAqAmT8IrOwIvWoYH4rWMb+zbGjTHUuDnt3WpJiE
ey0mm9SyZvE2hUVj9GrOwpp2y1EXz0B1IF8ix4L614cqpljD5Cu2aUCttfSaPFrnIdRLUEJeAX/3
F0Ji+gWUSLPB0kkT99oqdEYqQvSosO/H3h63RF/5pZ5hQagtyGfsDYLpORtceSJjhH10AZrqS3R0
2C2c/0vhmeqQxh6f+9EK1lYKeBj3tQG8XkhkWAcPfRnV6UMhs/P802pfC6s8j5FFQr6i1qgcWjNi
L+c6fKh6NIZ1R3vVqk1seSSossMjlSyf1YTnF1TTDeZAQ9tChdWfqBRNNjYxDkoIB7IetlYUd6A2
yqvbO/Zda7NtIxUluYAb3gmJA5uUApxKW124a3+qRfNP5ShfRCQ1qQ/OqMWiYNIosEhN8U/VSS4C
VDiLYAut2r1ZizxlLkKVvkhW2SJelYuMlWmTfuwLPfg2LyLXRBdr49jhgUdnsM/5o76mjojXFNa6
r72g45UlPaIZqJ/x5OA9uJiWRBNVY7quKD7iNm8wzC3Sm4kGx92OZMRPXa7Fp16RE0KuSxbhzia5
SirT2zV4Wm+zU7aHye5RJepi3lnkl5C0BIuvudEAEiziIIYfdMJ6kQwBuFQbj/4LIFKwXIZFWhwX
kVEuciN4HMqaFwmyX8RIc5Elbf4CW9KraJUCNwCPRgRM46eW2S+yZu/K9iKcWXyyPykRq5E/UxGI
vb1IotrI15OLTFotgmkSM2jg9Mnu0kVO7RZhlbG+frAsVmWuI8AcR0VCtesY75QR9Xdpac2+JTN7
n6HYUt8Wn6dFxA0WOZdKXY8/pLG5CSxqb7cIv+UiATfAQxE0FmHYWiRiT9r1u4tqzEU8XRuMsI/1
T03ZXOTlnLHrkTbK+SQW8XloQhRUgiMopaA1Ij38EixitSiYwjNmVtD5E1L2T1VbR98eF6EbI2t1
seJYPxk/dXBOf7UeNUzQJkNxshpFe9Nkhyu0a0K2haYzbmhvwp3yU2VXsI99VgiUchWhbH2Vg6yw
8aIDz0NV139VTExd3cObD2LrXY7c5clTJxgY9YQnQQ2jjDgO5Q6R82TUiRty5IU5DBoC+FMVP/7n
fv8v3e8Xi9z/db//MpU5V82/3O5//Z7fb/eUzPymWwYvn25LnHAL4vX3nhkhBP+JizrK4+93/98l
HdPCgqdLw7XRWjiVjD8kHVP/jSZK3L864rXuAKT5dySdv6FCAXFaOqQZPIiExFn5Mn78uXuGFm3B
vKiGuy7/HjYZM/LHn34a/w+MMD+sPzOM/9cX+Bvbtx6NLK9GvgA4qFXk5qvOe4/7O7rBqYv8v7+U
9Td1ilnDhVVMoY/BM860/q5OTaIRmZWZ4pJYoA4Seo81abBdXkL43IrfmmQM3W8RO7BWB+2Bf2Am
WG1NcXHEv6jC/HupSFCG8JtM6mWcHc0a+g7hv/uEc0ZG8txRNaaZJ92u5kPWeAl97rS2TCfb1Mrg
eVLtNqHI8djgfH5IVJlgreGpV3BuFgCEXaMmBQRpURua1dBjQiB8k1Pa8qQ89ki1b5tF75Rrvgmc
/+QZJS6QTh5rUcW3acy6Ex207PvmfsqGLcdOZlCggri+tnA231FGYA1vwN+hjYCoIj7byhqV2TKN
e2y91XxKWtIdTwPkFbPYGH0YeBpyFvPKGEB4qLmL/+ep8S89NZCD+cT+863ALzl4/Z6W7f8Sg/mN
vz86PNhS1JnZFt4ynLMgwP94dCxPFTjG2Dc90+HO8QdnmGeHBzvqz0+V39VgU/5GiSVUAhvI1U99
+d95dPBR+dtn22PzIHWeaSwIFgV6+ez/iUdFaqugsFNpJ9OkMAUYTr6ZzZoOaOwfG6eibJSeZHk1
MrsHumbSEcsqls4Ml/E5LSG6ouaejEbmvlCtu8fqQsdckJBAK0rSU45dRJu0DSH0GHuTpCgOtxp+
g1m8DF36MEi2vDCSXF8jFMUWIqHWtTG9lZeDrSDWSm4P3IZ8gpUZrapKLryPML8DAdM84wBCeXNa
c80hm33XNUpXXNizIF+NqlUM1d3j5E1IT6Vt7dRgmRTOJ11+jZO5O+LpVacJbm2L3T5Pd9gaifyR
fTlPg+1gOx5xkyYzXUl14G3bpmOnmJazzdZA1++4bstxNUC2JfyPYrpyRm4/gCKLaT/rtb7RK4JX
laWss17j3cnktdKXIGvrCfyvlDsGY07FvYcfn4/4Jo1YDiiFn4pUUw6lFXCIW4h6pcJ0WMXofuFS
as+LlZ/m1ky3jqXhUAYAiw0IpRdfSLUdZTiShS9YSflWg96JgedJWegBwxS9IGbL25Bb9mE0nf61
ECXR70Z5GHQMSjQrwhj6httnTPG80iDpnno82vNTgdE47TYxDSraN3oPuTqC5+sIW3Zk0hHrirKZ
fd0qaeTWzHYJ2FvJdFVG4d55oQcrZnAVMEeoOGrY5aTc9tKxxh2eTSQawn6Q/vOivWrwIdgtx1oe
tSt3xl+Layi2CMLVOutcBJoNeDK0bSqFWbsmTNt3Gh7OSltrrJ3CeVfCWa3rS5lksRbBMyldQPVo
s31DVrbqobMXR5YzwKVfSxlY13pmEZyywi9jXMXEtMo6GR6DNs0pcfl5iBjO3PfD1guixZ5noqot
ShJCMGFMDH76k9ZPthtuNC/Jcs+XYQ6Kfssl1kVqXKXgY/XxQgfxVKmtaoKiA6+kC4zY1fg4YATL
OVsKRe9sLKDe8MQf17Gw4CJquAchpE299hKlVpyu5UwF9Kq185G2GO4VpLgV6mWoZgiJMriSZuIc
YDepGD2AFb8EVpHmd1oySeHnlG0x+Q92zxTkDIHPpAklSVD7dYQKE+3Bm2oUIThG6A9uB8sEhwFL
M6ytX1IMoOnKUrbxpiKT9pUwD+9VNKl7WwGNaomS+HYEJGHHN6Bjtm4sVoFKhx6MvzmeCmhTTV28
0EyGZOsoscic2DeXjLaoD5It0SFy7YDAsqMNK6uBrYzbDHyC0EQ7r3RBrLbt5xT0goVHdiX6SG4i
vWlRUJziQQET2DmAhCPRW/de0ofPQVaNpwqp2UIYC+fX/xyI/8qBKDkQua398wPxQpf2Z/O30/D3
3/WPNbnH6WXwLiTiYcDw/3POxfmNuzLJF9fW/9Hl+I+btPcbQBnDQvBgE/AXc5RpgG7kZPUwMpF2
4U/+d45DaIx/v39CEyDJ79Afwzeoy8UR9ufz0GBOpy+20E8FPsRI8YE1bW09iiLYx60YWbeyCgJ4
g9pWbxkWBWgAkDqfI9EBMNlUbqyqjn7oEf+gR7bTSOYv45yZ5gtJNQNfbiM+QleGtxwHjB+HkDuI
yrdUDoXtwzyQkdzGZcJisIw05xIO/Eef1Y9X7bQkSveI88XJSUZK5kbrMauJNJMnDKaT3ihKoQgX
tec+8cziZqRB55ybeelfwko/wAo2CXF8T+YJHwiwRD8AErny6Emap2aAFt9QNM3S2cdv3r0OiTVE
SNZ9rl1S9CgghhDLK/ySlvUUwq+2fQP9DPxMFsQ3wfNgFUbo4n4NE8Y+mDaeHIeQ4pONZenAKR3t
5Jh8z5Q3bWInRgPTqQxZ9b2UO+7b3COM9AFzeJDs+V+My+TAy1m3oxHvWxCMRNmwhm1aob1TVzSu
8HvkwwGlTYPa4Rm4xSRY+95FPZsjR1lcYrTmCg3euvTe0jzXdo44dLDIy1M7s6Gec9d5qpY6mbqd
pIvw3RoaqOHKyk5ZY5Jjd+og+doPdbTRmAwxebFGUHXVrxQ0qKMNxPZEEmDx1OSA6yQcdSIu2NVO
bdcuF5qwijZObM9XaiXNWN8FYV7vU0ESuq2nYQUNbz8lw4ypxqUY2DcD+oLdKQj21GTLr/joYP2w
Epqf8chmJmfhgHqMZ8jNXmLWtMUtpIvE0TH5m3LkkG0zr2l2UDwnvTlE4cLVypMMkf4dC0Id8soB
5rOszNvkiKTESMy72QqGzUjx14a2IVTafr66mFnxBEKATrneUXNggS4wIRIjQHpEmTsCuyvSvwbV
mBY4rWwOer8eaUQqNOc55bFNt9wh7OqLNbnEjAlqg0W5M9UMjcICAUml8hEn4LYAd3OjchxrFvei
mi+zDUEVrfJ+ehX6MG8dJw62QT896VnSHFQdRWj5KjmrXIPGa3EHagOF5V0ruEI2kBQaDb04N8f4
aHYZqV23jE9aNs0HXfHRlFAvb94k34qW7iMlQkTaBd9AwrXfUnHc4pEygIKDhv6oyzo71rEZnpTt
ANWZ2SzVJF5K3GNI092WmwA/H5AAca4Vfqg0rMUVheXUXkWfeIq+OqOgNyEgYG8rcqAelTWuj81z
WHvdFJ4LC/QWBPZqp5L5qQX0tFoy96teWjCRayZPvvvklFiThhllhA2Oz6j75Eyb1m5EC6TDh22v
yJqmiN3sn+Z2Xyp1KAZC+EZ2hRtxZiO6Y33P3UnOzzE1hqXeQHsOh2tDAqYA67kmDrQJE376oR35
bm/eGqV27jReEqmNuKS7cVtXWUvGF+d+GJgvNpfk1VBAuxR59okhCU0a0Az35qhjF1+AwxbC91q7
WanW4iEYuxezyutVwg0NQIknCHhI85G67mKTj3XhO14/8N6qGlHwetg72eQAa4gZ7906+zY7bNeU
1L0jTEhKD2sDXTwwkrvIa9GbXCNa86kQj2GkHvuk2eAfWrtzWdyNrpm8Z8vTLO0CBzcWEv+J+cG8
xhK+VlktVgiR1NtqrJboWPRV15oeytD4I2qhTLA1po4Cf/XKFi5ETy3wAO9S5tDwWH9s8bgSX7K9
Q5o418CuH4e+hUXBuQJbSxscv8ET+oXnCmwI1FZQuUZLSbfsel/Bv9zpvFBbvVTdHebF6GpAH7rU
o36dMe+tzSR/bUIKsxKvu4eVvy0Uw88IHZ6qgebawPXhJ4Q81+nJNjFSg2+vNN8hO96lRsTpoAI6
3QTOqKR9zoCebmU+B09AgS7VT8COaJMb/XU3KyQ3kWn9ezN7X+1QHmQH7a4SXbXNM+BSkRy2zVAf
gNmwj00oik8gYErKcIFm1d8K0gMbq56bvQ4qhkAZprSeSzdo+Yw6DDXgxxDGtfMqnCjRi53KeSWz
eaOXJi66ptoA5X+DD9X4TMiwbHiWVpr7QOP8romT8QqUiMmmIk1DgfrsvqVBKL5mlmtjQXb4qGn0
lEmnvziAyHqVHh0W21urV4sYkrgr1VcYawKvjPx0ytxdNnbzISrbfVslxz4O0l2bURNFX2lF25u2
5TCDaIQjFgMpvZr0k3XmN1Pj9Vq1pebeUTZoPka5qcG8q9Ul62j3m4a+3EDDij6q0QbrLrvzGMPp
L4bsJsx+XwQlSfuZgzXxvI2s26d+au5U7OTfGEf2LI+/0jqQbXr+PvaIEc03LSc+9ZNxEHUutmYU
uNIPLWumTdPMAPUFqloTPBInK7bCLUajadV0ofHKer26kiBPC5gBLTt8N+XJ1OdG8RBqPQ3AZR3Z
fsu5Biar2E8lGyd2m5QkdlV3lmER+DFYsj2xdeR+Q7thil2O5yFclzYFPi5llLoDVpgs7b0eMk2t
aTaD6ryaiGFei0RzDx4y6HHsjZs56tWHBi8MalRedOnWcgaD5G0mhhqAWzn1e85ZuaEQ9Vuu4XiM
nBjr1NBeG6t4GAoNJliqPeZT1N2nY/wF4CDlKaNNP+Zsf3EbM3tmHDxKBoSN4K+3lkVGjgVzBlzT
KXiHK11vBiuoDwahk01S9tHOxri8ct0qBUjJaB43/atHXyW4TVe7hP2QvlQe8REKNt0fdmeF684i
mGFFRvbOKDg9OaQZEcndV0yLlNS5ufPiOKwMtMCmUcGJEgysMH7HQW92eKDAHRn4Eln38yHiBUtW
xmiQxyHvyOeaby+scVTkyfeqTj8mXQOP4RX9F6OBQerhTcxg2qwnAoC4ZZHsfZeADBaJqobBr9fZ
CZoawOkOd9jcFOFFYIpFXgQAhPtp03UeIltOSInHbdQ9aor80AxN7Is2e/uSoOFzT3iOOFzsEYOG
SXQu2va7Sl3Mdyatm57trbs66G4gZk5whb1d5dXT2qLVbEO6lgMi9ux1Kw2gg6yXCsz3ibwryG36
pbTUOaHtATtoM51z/FL7Acrq2onUN4ZH4XdjFouHqoLEwwOyGTcGzRguPJchynZmETZbWgNSDq8G
JhRFV8YptCdrm3EXfNFxmkx+6WYurkJzMp7yyBAfRWbZH1SbIK/PbUjha6RWGo01m7njZy49HpYz
MzkX4P7odLNGqE9fFwblDwwqSx0DKegAdnm2zrl5+BE9hiCn80DkQ3SCwe1s4VuHTx5w2FpcuGj5
edG/1N58sOXwvSTsu1OVM6/ztiLrjKP5EBRsV+bR8pBO9R2v2tFKWHV5cU/0soS/MprdW98uauxc
IcBXYNusrAzoyUbopl1jH4FxhMqLHaGilHZvtJIRF6TzsdAHPNfGXRIlxi027XqXVTZCYZSXLIcx
3qeO9zTNtPL0qr7WdBjtdPFBxooLUxKUG3g7NwGzBLFVroEbUSuBm5BgNlDdPiHgZE/FxlHZHhwe
3v2a6LnrsUQoKXr3Y7Nfwx1UPE6oVDddgFLE2ljXpNEbLe5nmwv+FtqkRqdOdRvLoqRRxqtWVpyf
BgJxa3x5+ZpRhRhqq5nIXU7FmZiVh7I0r95AXQT91d+yoruV1WTda/b8CIZS57psTdtxKEy/rtp1
ZWI3NyoKcFhR9Ft6LOQLlUMNQao8v41tk/sUH8GSm+jWSAScL7q5/CSyWB/JpCzPWOhuFPGOWxpx
PT9Gn6NhVKzF6MxEJXiXj5nNNo9UtT26wY1A/1lhF7irYRGxPSGHYrHYT6NmgxW0xH4Dymo0+/sR
V9B2xkB/q81kARp14VYRINmYJpcdqVxrNWlJdklDHi7TkOZbT6fBGlLjB7DOkNLQ0d5FVBc/4oTQ
tl5ji8XPza1HVN49wKM7omzdndRLP4cAg2YMvjMy9elOJt5RI1JMGro0fAe4OjYqZzi7hvO9ZN7I
hPYK5fo9rKBiw0+hY5xjmOwu4eX5ELgpAHxN22XRDw32EavYRj+LJqn2Kq0fVGycwBjzeIwwuYJl
0LdVxXjby9rYGW2/k6UlWK4mJ1cYHKCJftRTtHgnMlZGPL+PTvct6MKPEkcOhH3jsWsv+JhvZT+3
2KKL8E3TZO93ZnZo45kWFcM5I61+dakCrz2vhN4Ph0+GLsn6gEYrrdDF2TSrx2TgdqZhfPLbboa1
DjNHv0sDsPbhrD10WAwIGuTjzJGQgPuVnASKhGEVbSfXbQ417+C3qY4+jRR3iBGASY4MNpRsdjN2
1ZGVv2YlEOhNHIv8jiOL5dVYGhkXvLJ21jKqi8ehle2+10ZoUImd0mEKntqvZK1HfkmRwqtEnvPH
gbV4bVXqNnQupVqgeA/cqtOD50TFzvQKkF4TmFK2iva2LrrnqQZSrkrv3nO75KGINYHjtOlOcxTb
x8pwWaJmU3rsSkowrcGsn80Co7Jby3dm+ORCqQ0DfsjWbw57v2/K8GyMtPBg+7AuuBLNjaLVYWeU
o7tOYCtve8fUtq3nkO8CyREYRbHrC8NchyM+spzKOrICLaYACnxWhaHfh2bn0peaGBsoU8G9LUhm
Oxl0srzzVrl03p0w4yfGpfZSdFmxr5PpYNU9ia6BrHKOv6BsIjijqffm6Xq8ptDCwMUfsUOu6E42
uVeuh5Q/vvEGv+Ozg7uQ6x5T/3ZBrrIZAOk+jsk2KgmdcG88sE9OfBrl+i2PK2vD03zipbeKDX3R
uySq7hmm3CvRZnPHKMzGxRiT1z71EBFI3acXjmpOoYFpgfSAd8JH71L7lphrSagCSx454J7xY0lF
nJyp0Vd2mMX7JjUXomgFNqJt9BO1xS0MRuOHmrvL5GU1G09K+Ob4TvB034xzmD8kNS9jmdqrxEvl
hhQpAfJBA/1Xxu2aACoENDOh1GuBb5f5JbSdF7odGyrRhPLHird/M47bQui7cGDfkbUWswwE522X
QkDV3I5Kp7j9nMvqEbf2ZQL8zfI9WM+hsWHLwJwljQLOCcyEAeCtDDLWNUbj6+TfVxkp1H2En3oz
p2BXjXE6DnxSfSrLAmoEW56RRITXXAA/eif5iB3r4JrqYWxLOujZjK8ZIU88ol+qoC+2ZjduGLV4
J4vJ8du+GVZ8Goj1i07u6P5ljQJqGVSicagrAfqFOnaCOnMPQlJhuaYOIZqLL8qEKYmbcXC3MhPP
PDuvcgphYod9u0ntgcnLHfywZhxsCVXNc7Xq2AisRRAPxwj5fYX281GAfnhMQo0X0l30IGznNrmw
myvMB6oG2/VYCQlcV0ftsai0ghNr+1yUtbWdOfDTiUY850H06Qp118zylLr2O0r2tsreW0HpRuv+
IKiH98yFfbcQ6Hy8RGuFFCaSKgHg3f+oCISDUEjfqCrApGnCCwWLQ/ijJD0zg6VyZiw8a9KYYukm
4tqSBG8IWg91xAPabwjRYLok3Hmfd70kAIIRb0XIWiJFM5T3akIj6jjJYXpi1tMrtSmacSFFtbAp
lX2iJe5U6wTOEjqQFvRrt2WLEx45sghdzwJaViIm1Z21cq53ZiMzj7ijWR/iTAUPLk81cLqNqIGe
48yNXLQzuGnPmmnnNI3j9MMMSZt37RsiYtVmMyNMPD5kRxja9ISSxPz7ySIfVYcdhqxz57jmR5OO
TtqeMQc1bCxW/1/29bvP8u49/2z+aylp+sblgudc1P73X3/Z/Pp1+FkuhbN/+cX/sHdmvXEkWZb+
K4N5d8F3d3uYBib2IIMUSZEUqRcHJUq+b2a+//r5LJhZLbEyVVWPAzTQXUhlkooID3Nzu/ee853t
uYd+23+X89131Rf8Kn/RHz/57/7HPzzF/wI3ZTu+hZD87zvx15i0/tqp/Mev/tGOD7wPtNT9gKec
B2DxPIH+Q9cSuh8cW3fokZYwo3a1euVPr7L/gcOyRaZ0aBKohEj6v5Xrzgd+1GKDRY5i4nF0/pN2
fGBq6cov6dmWixJEECeNdN50zsr2n6bTQc5oVhYK0BMZy0DPRJ4EGyx57UhfRYpJj5/Az4cmQZ5H
lISxe0RqLXgyLQqjlj2yzndYP0tAHR5k74NRAFbRtwfKsJWZOOq1TEE1z9qC1tSddU0KgXvssJxy
PLOz9pmztXMcUlJqgHEXePKYgMKH5nByEklUP5NFhz/MXCIJFFwhAx3hupysxHaRqQ/WdSl0h7AG
9gDbu7bDZm8XQYK2NTf0rzgR7tk8S+cbu+2QxjmMLFZjg7pjRaN1uospIR4x3k13kl37GOUllmqn
mQL5MbZhE1/UnqxDttFA4aQxLfo9JUpTKwGsaQE+TtcclaebmeKppxUm+BgNzUh/ZduxPGAYsO5x
J3gvgT1NN3Vt9AdnSJyHZQxRvuIaPCjHhP7A3W1dx3bL529wBTxmfsFf3eLOU5wyM/rOjVjUayZT
rkDl1pCDVdE8O1GLjHZyJD/mTlZ9iUzZe5ljfo9kE96AZ42825Fq7sZ0YhtbeYJwFooCoUm+mPjU
0N4LUnad5rnITG0nLzyk1v1oOte+S1FRoXa/dnIjO4VDBFF7TClOo3Q4gpDJQXoF/E4AADvlIB9l
MfpcAF8b1jX/5u0LJd0NOkacRuLR7vU3PMw9Pnbk8erJn+t5Oo0kjVvQJDl9bEzY5OmtAQQC4jbP
K4yJxA7QWVBFge6x6LkuY2bwHtGS88gcZ9eAQWoEMfrIrvTofORlYn6WvnKdXVGCTVuRsPUjiXqu
hDlU4hFh0B0eOW83VwlNJeYrjCtsld0GAxA/CCqtQe+ytO8rlwXIqVyv2pKFjnC2B2sEcASaJY4C
sgfhMqW8ExZRZzrTTYIbMyW6YGA12FLxzQqngzB2NrOHroUgugiCjiZRrFh8hAwkm2iAl7MKxqZ7
RZeqBchdY10nY8tNGIiJLxgpBRp7wJOKDkmGJ+Ci4miDMxQ2Y7kdWKI+JNRKnOpG+O6ByY5z1N5i
h/4ZvDG8xH26AHuJJjpYdKJon5WsmMjq1es0ac0zqVZ8d4NeJ7OYmmewJ9NN6HBsKOGkPoeW4i/r
WhOvlmeLLab2FCcJSamNazXPnM6ix/MSTo2A65ur+rLWNztT6OY58ofpbqQH0dO/i+ebCarZTbng
7kSqWdE+8IkFQqvDhevqxnHWgOBYMH1g1pcFoBdWgL4l+gKdt0a+tGvaVnzZJhtHaqXtM+1CeWi9
BtW33/vWvTvW0aMB8puZAfboeoXkH48LvhG6zTXBaAssfwoxD4f3mJZ8HBPDfKomvtDWnPkpMtRY
YAQxGTSaadHRD3Cx1NpYB2dzYQfBc+QcyT4Sp7EuxGnBFNIQSjnzN9S0venNAM6jkAtA8SJyG7Ac
GBK/87aLFwQhBRkCkJChURaZOCGANjAnJIwipppkBw6FklDrRc09EHpuCs7lEjzTanHYsUq7HkGR
qqm5irNeaxjadE+85XRHkox7DKvcYAJlwZFiWlm6xzwfKEE6tgzTjKB7eU3PFWSMg8EADOaKdNX2
OTej9iAQJO9J6rTvA4c17yOUj3ZE7crlkxKICQ9TzxbpLHzgKc9ZUYZA8LshLRP6gMmh8CKuEZ5s
HZLqkosywtmXmUu67107x+Q68i0VaeS+qNRma0ZZz5qKQpcFPvsLX6tUhfdijgT4rqfKsu7bfgaE
Abt13uSSRuuqBHCX7yxsw1vYNs3zSDMRR4DfWtdpLax7eOK8n6xs4mg7AKfhTqQqmC+wk/DX23Gk
XtFUpTgZgUYwK8FIoNcenRYru2TsJA+9FZjt7rzmXaRTlJwdn5m+gl7/feBb1306iEfE2WiVkZ7y
EsOIMOt2aL18QhEPtnQlFZLmAmcv61EHUqybNhTkxS18kW9bWqYsSLVNMLKUvCiU/TELVWvQUndH
UtsRZty4PndXAUoMDtXI5cWOsjvfceUQuo8juFuLWGFPJrvzzlpDmPX3YxK2jxaSdtRfcTznnz0o
4tjLYQSmK9LJ0r2bdN4LPAqxhfJU3lpJb6/DuHqtkkkcZdPoh0Fr6odzFLMDi2KxrmGNsJFhnuUO
DpHWYI1PkspKPtpzMh/YfpxyhFXI+RzBPB0pa+3Xi7gsKwUJ3Q6iiRAnlYridsmK75mZaiQRzan4
kUepPFSdV/IVVSZ3Td5P7LXckxyo2WIIhx0Jvl6jrfdf66p8rGNLXoho6s0RKdqIV8l35L3thsda
6AcRo5viPp3jhg5/H96gbAENFElSumTLQJXZWXftmU59yfkyZpodJw8pw+wCx230pUUmZth1e1Km
8NaSkA7iGbkHVn1J/O946Lr5qJK+YQAkZBndmAkOciG6zxUu9Ab47M7wA3HTINPKSqZWNurbz/i6
sN2sgrpEgWNZdcmuiuIVi4UPoMskJ7hBj7axIdYzq1MdwgQf1CQZOdiYrLOjKdXmJsPNnV1+djwF
eJ9MbYLyECzQkA5GkAF21VCgzj69rINgWUrA8z3YeBrn4hLP8fIxnLrgQmWCxxwcsEN6dmKVo/WA
LrG+MrRNK9WGrUBbtwrL5VCShPU2DjOcXWYz4XvOg/6SdqB5hY7JdFbK8KaXwq2zhzkoH0gobotT
0Sr3ts2ZPhqdGsO1u0hBUJkz/FAzVrNEm87UKOjdssi2LcMYeiqzZNCSiYM5tMNm1ta1EgEXI3sX
1VjvqOwKZHU2A/Xq/VeMg9Vu6ceI53hK/F06PggtsshT3DJBNH4Z8M152kCHlWO+SzzoCRat2J2T
w56kzSlvlYlRjIk8hmRtyMt6+95AGYGdQ6krEgGW23KZvTXBOeWupsO5j8QQnBqRutu4Vfet6OnZ
yLMPUJVtjeE+Youi5blG09FsY84NF9j7rQtbSePgiVrBm+vdU+2gFeGiEU2A1PoT8xY4MYgSkbct
IGU0TosVkt+4bbYJOHUaS2595CEAW8ul2I9Dwz8W2vSIB2jtVA6Rf5iS9qF+QjggJjdTzFzXQ52m
Z9/Gs4omys1GiisyLm/7lIk0ijTzLscKcarnonuwJ9s4zWdvpnH2adLp8r92Z/dmZNvLBZFvLS23
rn7KOL5zvOuRVLO+7fwepkEIiMgxrk1m8GuevAGMDHfXB3SSs5pkRwZawQtu6qfJaPGXWkxt1oOU
amcguNChVqPJdAtTqqntqZ42qrL5AxD0Ch5EVI/HoSJ4QBtb7Q6Sn9VgdmW3so6gVJ2XSFJ/b6Ja
TU+ciLecriUnQW2anbV9ttNG2qhlR2HnlyXpBnDWjdQODqY23zJEnTdKG3K9kbkZtB1wQavG6ZkK
s5GEkmvXeeYdk6sCix6BGDNncbp62V0KbIIObla6oAoWNUCM1wAVwjnazaKhKvBr6OXHhG9JYjHA
rnQawJJSEvuED/Tjo5ErvE6zH9k+sxLALXR0qEBAuQS+BDUHe32TOt34yOShOC4a/sJ8KCcYFiBM
n5j8kUCrna9xMWMMImdjvWFk0jeoTH4mzCDsik+QMsCFduqzHvpfljK8IgKDkTCngU+lxtUwIMb6
zkgrArTQaqKNOtNtYOmDXjAIoAZ7w64FlVE4GoeTndk49Lnh5ERnZk6j8TnTmaQTnak6CJTPiB3A
+gB3aGhB3yHOWqN47DOXJ36D9MSe2TvPYVLy1NXKGgC9aejEOzSUXnnZmpJ/n9ccuTamV3Yhq8cW
cuv1nEETCKHEuY6Kg4g/uDyb0rYp5gvTWqa7mabwPWdRUAnaY5hAb2/e2h5vPYW/MG1Qn78vnRHM
Ma6zkR1QRuv//lPp3CcRPsguzSAC0YbclMSTTp8Xd+nVkzsvS8uQTXAaqSuvoBWJOCB9Mw787RvQ
4sD37yCEjCYsl/wV3oX2rfz0DsbEt+rF7uKDNwm4fpBJYtJiBcmCIJFVEnPYjJp96qRJjJIKVOu2
QUR1HVeddR+avXXt1tpW+1Mj5N+7LDhxHM/k2I4xRzt5fn5TldMDKc3c+ECaEof0iaf/dkoR9nAi
I4m2S21OPn0Jb2VjDHHzph39+2uirTLvGhq8vK//nyO45b6TF1ZzQNLSsHBN5oJSKLPaGca0asMy
4wtJZmySANRC5z7H4Hi09PG7cvEbXw5u29gfQbDAtMFj1sXJodMVdNPGVfZDgRm7GyvNW/v95fqL
L1FjDbwA3aVpBtb76zWIODUcIyyQMgzoeARMY4UULG84NHkYk9dVgxvbn1T7wtB2vmsRSd7h9acD
UE/yrqzat2j0v7+E72kG2B44A7kOPs8Aieb5Hf+0rAyvNRaCbRJGCgbHRt/wp7uOltSjosXDrNLQ
5e9o2+rVhclwbAbqi2pE0YXhkkfyGnaxrsG4sr+/VM5fvTEfL4fvhzgzPOudTSoYzAZwd5scID9x
Qo3BrBWwJsdRBsRjp46qPjWMGNwjCZbsGJNTq/xicO3hrncHAUBmGMWjaZKSt3LP52L02eme+EOx
hUPN8T2N0YQXkSZDSd3rqYTJnW3Qk+ZoGsiJiQONwde3ojQtx+muBzDKJjQ3010SpQxxhmyZbvQ5
7iWtctbWokKoqWgGqIB+fznsd64x7nuYETjfLPoGri/cdxtQYhkt+vXA2DsJxm1Gb0uVXISYR1kz
E++ejR+euh0OxqeKPKRlPZUJb2sGuIvD1edqxY5FdeIt4J4AXPOPXCz+F/LnHKNYpKR07EZ/2QyX
plM/9jF4Hczq8OiYKsfbmAH4YZlLXt2zc5o3oAgGVggFwZttTbeC6eD+sa3Q/OXP/2gNv/vjf93X
Jf/3a7/419/4r6v0m6xV/aP77U/9f9SJhvbE1/r3jWgam9X3b136re9+dle+/dqfTWjrQ4DuW68W
7mn6vGzJfzShA+dDgNzbpPPLIgpQnfyjCY0PyvR4vOGudHgT/MM/mtDaXRkKHFcYrrDsUyj/J01o
LJTv9mwmj3r3o0yzAgyJ9rs928PtIZjNDbgkYouZLxA5hlJwBLvuafbzr6GJH7+pl25b9aQI5hnq
R/Kv8wvMfFDsuvA+HEJoXUXHkLEvThTInNQMH5S7xPJuGgCLs0Gs514Lm2F271ynhAQVo+ykYBa7
ht7TWvi9QC1p3zJYIw83Ab6buSFJeS27S8y4fgVodsAow8nONFtCUHL1xEH5vufcs2op2Na+l331
MWlsUG8jXrCAa9VDINki5ROGrma9eIOzyhbP2JZR8GiM5l2GumaQvLzvNU9Fnf4AO+vQBkKvBfSG
+hyYhl3pYqyZuq0p2yffygQK54DhosHHQ85jc2cT3zkYwVHK8MjzvdtGikvDE3cbd6XDlCv/YedI
Tn2fS1mHEtdZy19aDFwCyAkPfAQugxkeYY2oDRUzOxmMgfXQuPDRI6QYfWKjh3JlsyNmt9j4kNTW
Q+7eYmfptvo3MzeCdyd6NMm2hs/PXIKmcLqt11kLFUtxK+Zi2BaKlyzixbv03Ja3Pzr2tm95Q06D
D91c4odciQk0ikaq19WPGafQoSU7bO1FM/L+fMYkKor4W1Qw0u2kuGe83dFz0rlXZpZhmc34gjvU
SLU52GuZCXUfhVF+QnSFY8woll2zmMsBhSXaCW1+H70Aw51xf14kaTvD5ndbRXuGdUDo3i0dl3Qt
TXE/hhbZejn/U5re7ZDypuIM6iY+HrGzMrx8dUxOaiDoJAyNXkUdP4tJ9jpVVo5lVdnbYEiytR+B
OVlsFlaP83ddet416/nHJHKI3TZvvRjTrzye+e4X/pRx+lgNllFtxi5UaE9qfqfkKimLIAEb1+qV
2SpBA00+nb/vMg6B89ECXHeIT3ZxwpIJdNw5GuZk1VNTcEyOf3CTs6rhH6/ChNUZBiyVWt8LcdvN
D0XCH/0w+4p+nO+fM+YKFnd63XO5Aje4nxe++RHqIRF5Y3QxhuVylYDxXzMreQogqK39gG847FlM
VK7X54tRNdwUo8GP0qb/WtYjuetmQFKxja3JJXtvXeQquphBwt6VqGPWdoNMcsTbtna6BitFSVK7
pCTYlIwuNow/eA9xoi4ZjU772Letk9NGjE66BdNfwE1JC/yUjlmFj6BmlUGNQyxS5Vch6KQNkV7m
JhygX8PxLrYm9wn0j/R2SJBj6tsLe8nCGKe3t5NbACqo0cXVPQkaZsnX7ULmu4gTs9pPcL+3g6Vv
Q+LQ1+fv1ij5+EZUnXxaEmwhLIGqaQWwDq7NeZUvQb7scNWBrgBgsp1L4sJ9JymIoGQ5nxeAXuHc
4repu1S0ednGxMD97S4Ci4r+mrt+JB5esowYoCAlh0z70lAGHjxOJOuFwmcNUASqkUBMSK7sV2Dn
fAVW/oPMCIf5BHePaXA3l3gn8WBb0YUp++pEIT1de5O3D8fsqxGnAFNJuTsRUJ5v6eCl634xjUPs
cZ9S1lknrJ5iR/VK1jy92hO0Tl69YvsiP5HwHjYHa8GOOLl7kZD9awLCYCA9ksamHH+NN9HZSAl9
raVpchx9FW6CipPllJbmwaTHuDWKmE0xRpIaMcDbGAHEj6i3bxPAAfvFquY9PiEiod2B6LyWjx0N
vIWxt7iLgqY+lAAlD2VQOG97E34WxCH6ph1Sf8BOYtzzdyc3nmRJSM+9teds3vtAf2BF1vqxM7KY
2qnZKRjr67wuzE3SmtUJYfJ03Qf5D6ghXBoMeYiiucQ+hNpNTuTxTW/xvboYMrYu0rkN6gi2QB1K
EBRGdGODwN/4dVvsw6j90Qb867LPttz0aOBT9hMXoO/OkvJbaBretjKseF23wSPY2HqbG8mNMfbX
QE9QwI5hfDGnE+dQo1AFMV9Qdrd2PqLvqybDx2lRLF9y/PTDyudEgBGFyQ4V0SKzr8j2pg1hCPQ+
U9O+9+K82KhwbLKrmVbiRTqafIWOGcVguGLL7beZ2WaE/aXdDQ0aMLMo+YHB7KSaBuJr8w6H4iyk
wimUNLSEW0hPTdS/GF1dvyoxfMOzU+POdab8B/5VYwEsTHgjPFcx0WytZL0TZY4xCwhiy1Aok9zz
mTsYm5hH0ca2wuhKjPUCeMahC3CNvzkk81K4qjx0dJWMJ6bVyGf7eChOUcIcDh5IYflrsn7b9Nob
fBtzhl1Fxl3Vc3xIAv/+p6PYv1EKc65B1xM6vh/guhPOu1KYTGJ7cWtJ5mc6z3u5JD/SnIcLvt37
XtYOy4q7zk1Z6b9/3fc18Pl1MddTgjOYp5HzawkOTdGeRdf0B2s8b3bcg06av1Yj4sypyX/8/tXe
SwjOr8bkg/wsS5gifPdqy4hPIF2q/lDMLBB9EhA54UExYTVvn+t/ioB/IUcB5qfzwP6+CsCPFgOJ
/5WS8PZLf9YA4O+xBDq+zZmes/xPNUDofPADnteaW6/jz34WouAmRaCN3dlkEduWSXnwBybBQaNC
NcH6YqN406j8qcf5pZr77+ruf+HTu6nTqlP/538H1vvanmSWwAkC/krehWlCZPylbRQO9MKJerEO
YThXzFyGOtRHLo9HyNzy/Ha2IIW+zFXIsKbXcxuTfOu1q2c5tLf6a6fGfSD0pMcLIos8iADQUaIn
QVLPhOqKCc/KYlDURt19xPM4pBxoX0xSIGWKJFPGD/Tqq0e789EmlCND4ME25KuH0PyyTmJxQubh
vVRmqwtpDisvnFf5ofPwuvNr4zsSq+kBEHQ5fYc7KYhSS5U7XpOGupVYrsJ4yi45XzThnuNAdT86
JF5A9jIQPfck3+jCpzYQenko0kE+DdsmZCQfgLJeqTJt3Q3l3XRtyQkkcZ6EX4q8AEumuiHkstS2
fbCmMT5ljUVEdu5zzAOdU2+jcMQJZbWmu6Ik+OqWS3UZj0z2vHBxNx5nqCeZKXB/VuTySPU95BDO
+GjbEAYQk4BqcxXD9hpm/U0kFjPYn2nSZH0Zz50q6DeilXzALZ5AaKSJgEFg4NnUqHToqGAm+n4L
Ox8iuiyilxsJLZkJFrezP6J5pktqeEzsJRirl75xtSqlGJtnN3ahsuoB7TQ6+irnFteCcbt1L3Ja
j0iH6O/GjCWoYZBmMnt3CubIUosOlOMg+ws61bDvNRUKidCDhs0ZV9C5MGTLDHnkMHhpyYKp7vkf
Cyvje40I1PZXbV/xc3NS6uGsM+dMfvSw2RYLUiKvI7lb14Xp2uMcfeoGlx5ZkcQ0nM5aorDOaUXD
/BCPZEsxMZGhbo5rdt49lEitkEHevUfzCfBg6gQDdT2SbSYmZ3vKFhKRcAQsl6ICJ7GaS0Q9dmzR
PcrwRGoxEBeFupaOZZcvjNmNcOYNMIOmzxrEkBnW5RAh5hm1kCmOkCluvFk62SakreNuCPX07eto
0KN91UVmfOyagf5NXGfdKw16oG8wvSEIoOxH2EK8WbEnG4ieEvaEAQcffHP+g0vQD5p5kD4oc5aO
0S2NMK6gHCf+zdLSFzyLD6Yp4WtZFDJtgjkxgxoMSjHW2eYNHhD/dH5FLKA03wZyAY9MYlib7WBz
fbMR1ccoc9r++NdQULijPSx7KS33xZz1XB0uHBJIUzbPLYcojMPeJA9w/zi8naURuQOG4UgDnFMI
4GukJa2tBVSxU/Cx5hJcGF18/zMW1dl4PL9LMuP6mEcZZhcklh5v1mt8VhmQJOtaSNx+xHsptAjK
R9KyxrbSLp8Awdc5dbH+Suny6muiTcLX3SzqS2osOOYSc+i1mHWL8E3Hg/4z3ee1lt2IEgVHMBbs
UHgL5cEtTWve6WnGj2XR2p7MN/SawoNE7JhnhOW+7oexvgwsTO54O/OJnl3ejZtO2MtBLf54Z2qB
2ZDNaMRYac6aoxaRAEVSlRZmWRyDXdivSW8OIaHbBg4TZdP77EtCAtYztu9rn9Siy0zM4pEv0082
QAesuyyZIUYUUjXPSPgUqbOZPX3CZebsM+q/3YJcd20OsR42dupbZmDfh0iKOqoQxfQp9NEGBzZA
cQQto+TDcAFOvkmE0BotAEeipfaYTXWjLLDriAo3HZdsIMZPeAHWMxF8a5sMPZVV1aEWW1MnrWwk
4sc4zqjDK319Z8LyHmUQsIP00AN5wXL8OFqeu3Xhp8IS6Rzc4S1iWHi0boOFLXX2dUEJvJY8MSCY
N9VdMdQ0MYa8oNSjlsXZXC/BzqAQ/e5SJl9EsksP2RBar4UXLI9h3E/BzmQLPKFVSL877TTSGPLm
I917crGyIloDQXmgpS4f0S6qDWxxMAeFQIk0W4yTsZgXJ2uqMJKQ4o7Fh8yOKjaX78gZsDY7Y0GN
642BbjEHs4tCMnKe5zxTlx2SeganDKmO/SLzK/zhHk6yEV85zmbbJ65zIS5UZzj5svzuebjPt0sI
pByQeouWrJvCa+Cdd6gc7GlL4x0QTh4OyjoVzIfa28V1kuNgin0HKGG3MMxHhJ43VyNkGihafXRT
DZLdZA6AoRtNf0c485MTj9QpnVBLvB/61Dk1OTFkD1Hj1I/40OQnWKY3CW5SZnW6xRwr6y6CDPcJ
pzg8zB5B6scWLvwhDYqGNOjEfIrtcbqky3S/xLb/uUcMv68nj+QFb6wo0PjeiGoc5CS2uUP8QyNQ
Ojb2jVJAx/2ySbxtYSYmiq2lIH2q7cxbldT1drIx+ReZtEjFdCSu3KFjiE9uIMV8EiXjlwjyYbGm
5PFAo5d9D1+2LYqeVDoXZ6lDoGE4md09ctHwObWFqXgU4uDoM5fcbrwwx8F3WNVI8b5MPN4vx6Lv
rzvb/DLKsL1q1DITZD5ODVVwFXUn4OXZBiWi/WkWcNTmKbNuwRp0PwZ3kl9mEdftCyDMYrhNfRkx
2pPYXOIiJ4G+lU/2vES3SWJFJCECsucoSBpxZzlrCkIC5Hx50SvH+ChlB4TYdmLyKoPye9GN06nV
YQ6RN9u3DPyH5zD1o01cJv6NaIT3cepHLP15lYDUB9jXXEN/za/QjdnVJulN49aFTLkJ3B7iQVlA
xnX96aJRZfUl7Tug8XXzEPWNeZGb8rHjkbhlXO5ppPKzZcfHbMzUyZg992kciYbmnkNpb0XKgqKd
JJe0R+KPTlj3V30gQQcT/Z4HdrdKaM2wa9bN5J7GpCOQExjg2k5cp8BCAVuSh5+BkJWlYhK1U+L6
x9djfY4yN1jFhQ9h367ddTV2OV4Fkq4tXJPshSCdkwlbbuyIaNGhI/4Kmq5r7YTrmKhq7Ma5Dal6
UZHhOa4lNrSVhLzP50m6db5MSBy6AdR17q2aPn7wzRYkFX1e5vQTyoAKv6XoyvJTineWRjPHjx2t
l3Qz2cAY6KdOxqrvyDJazUS03+DkR/3jmPO9KeVwOSvH/Iz9lw0KoP4VO9CAnkelatOV4tbpzGHf
VD3Rap3tNpckTLTIYIBBr2cCALZ9XaXJKsEzetG7WX+bpj4Nj8g/AplFFpLH8wMi3MhfeWX/mPTJ
E6CQaI3kLeRAMQ3xw0AKxSpQEwauVjkXflNOh8mMUUWKJNwhweR76CA9Ic0rTbIkw6D3Ufjkiced
UHb5upk8xuPM3RB4JgLRZVAS/zu6IRZhPvjQTPITuRrBTk1tlG15HI4HAAOYmDQqKYwwykzSYuLm
EwKPasLdkNWpLrG9uw6i87m/nKQLoMK2J4Je2E8J4ZmScE363vCatb3/gxiAcZvmvrccIB0U35og
QP8o6ZcX+mhFNIWkOQ5zZXHxUq2LMvPJn2qbbQajdx32IRGWDWaWCBHNGu6W5kQEOFaycrhm5Nc4
Dzzf8quuKkC2rmnV4krqUgc1qUckQjnF/h3tAQfBkCHkaugyjgXV6H7NLduMd8KvYDINJmdBYKc5
SvTpE12M6VTlSm1JNADFkqkwulUcA67sAo4wM0gnfgrKoarRlWWcsVzxHPdWfbdEo6Y8xglZhf18
8hTN5rZKMNELWjJ0NL3+AvNmdzkxK9+HpGPeWF6n7pOxvMDDc9mEy7QB/9J+LFWtvvnslvuhayWZ
zl60l3H4yEFt3AVKbph1uLfZMBPn6w15nu8wwcQFofbLaO1SsSwzvj/EwgAlKyy6pQ28pXewsk95
WUBBETYO/Ab16MoBmg0WHHx23kuj/DYPULUNAV8bv5IEtU2Hs/8ads19088VHG6Z9prKXRpsbscI
j2ebOMFdDb67QTmZXOJfB+rtVOZLN4rmagLetUrBLfRHhBkR33M251j6syS4E2fhXoqET8hxJfMq
uqm1us+DOCYZlXrN+HnR2j/XkWEc3MR2097w9DvCtdA6wZ8q+b9oIr1v5gjTYdAmMAr4jHnhG/5a
GMdi7Jl4cK4NpHSPo0MlSoamfU9+snoV0vpXqhLvfT9HmNpg4tmM/UzMK2eA6E/jf/IxZvQBqj5U
ENlPBH41z7iOwHcbHZoNu+6/JYXputfxEPa4yiQqoHmtLCMpQYpmqFTPA3W/rVz5sZTaoYHHuLmQ
NmTiIUG6C8KCAyDt7IhjG4OyVxMxoaCgd7vlk+1r2wYMaHlIe5TnsCS8l9obxu4T2WGe2i0diedq
XfnIF74AIYI3EIUTBVsckReXOrGWkbJj3JeBg0K4mNWrtrj9CJeh+uSImBN91yp+Hv1IQxidO02n
mNrI0HunSYFlGdHtYqhe7URG4bAPY1waMz8oP7pou/29RGk7bZUV4g3Qtpaz/vj3X7rudvyiYgE4
6rt0auBBopF7P9rHKW1HvjJrVCy6XkbNSG1AF5ly7fcvpFfPP70QngCOAS4aoverK5RUcG3BCxUJ
2muaE2W5BQXJ98O9p5Xa2hUUIzQhSpWn7L9Q6/zzq2NwCsnOQOQtMDS9E3Q0xozcep6I5c4a+94f
R2K/0TRwfizkoZ4MXtXvAooAYywp237/0S0cXe8+e2ii09feeq2+ef/ZAXAZoB1lfWCKxt+OzB93
RpC3+D4yRdnsWlrUP7gzRKtYyyBMfMMUfmS0F4cYu839+Q39T3vzX7Q3aS/SDfz77ub/LV6+vpS/
NDfffuVP5p37IQQNbaGEsRAGuT8x78Lwg4tCgdI0tJGfgj7+h77B8T6gt9JgabROdOgF8po/e5vm
B5vtD0sDCaNIof5DfcP7Zeb5EGh5F/TbkKS9D4fJrIZyz3GNgzAMoOdpNi+HninF2+r5RSDzcwv1
n7ZtXgZUBxoOkNd0ZN89JxZLMSNdyPNVHFnu8TXDxOnN8GM5DkTA/XT9/51nkqd7b46D9FFgTsWE
+Guz1rUyBjhOdJgtDPSmL4crn6rxwl0I12z8kuPl71+Qzso/XUXuUd/C84hKhCeTvpl/eipNufJa
C2IcwEtqnlXU1t2J0QqVXW3Qp1yHQmu7QvQvO5OJj4Z9FHp8x4C52rde3K+9AXOFZiGQcsfGfhBs
MMB1hDS/VlMqkQcoQYZfLPYjJ4x96c82MX2Q6GZplbd0W8W+gPzzgBG/uhADQggjKtPraO5SAgrI
INw4cZXs59YsjwjJCAqFknFrG+7ynQfJAmbUlY9BE1+ZcK62Y1BUVKeFeVhIartyXfanNcCR/tZW
ffljcZb6I0LF7ME2ofgRqlDsmGnidE5LMA51RQRgHUHBXlp83uRvrGQ7j1srmRq4H46iNdTV17IJ
yWsucufFLGLjAKQQfbLkiNJiE+C8NYkIwS2eh2+Kjf/kL+V0S58j6VdmyyiR1qW7M5Utn1M8RWO+
mRLJbrwKZg586hknmDerU1I12S4gcqdajxHrHJt7TYS66ZTV114GzXPWx+FnbcW/E7EpkjUAH/GK
3wVLvyW0jqW0ZxICjSyFhjaEEIlNuGNfc6R8jCJRZ36k1g1RE7hxfQpQoV3OfTU+hjNlfB6lcmPb
BWsvW2JMkDT/PqYOtQGBs+toooudoPvgaW3K5zKoIdFRqmNI8A0PlY1fvsqyTAjmTb7NPIQ2Mabc
yxgkBF7YxUtKSuT6W1JFxVWLlfAzSGnjli7TcsKQylhNTVZ+9Mk/MXT3Gz6hURufXD/1jhAP3MMw
VmrrzGl+MrO4hx3vd5zwaQZtl3jxtUUiFRdcAkWfwf/WdgVjeQI4Kt3Kplv7ajpYYf3cvYyMblrl
6HRA9iCqjZpibzS4bYhvndYKOQNUIHKMRJQS/tl0l3SZqISmLp7XvhlmLxiNI344+OJEvbNJan/e
TtCK7qKxsE9+om68aRwt6E2By9Lm7pk8e7hyche2kzV8n0pQKR7otKvcrpavHTFAa75Z72uDD+wj
ESv2Jl+67o5sPYPWd3jXtiLd9t7yZPTSubYXgLL0JdT1/2PvTLrz1LW8/11qTi1AgGBQk6dz7zju
TpIJKydO6HshEJ/+/SnJXZU4VT7vndfgNo4fP4CQtrb2/jeO3LbjkkTLQ9sm8z7zEn2CivYePuJf
UqSdf15U8aKtGKPOzZc2KpB9wb1t7mhlV2sJUSfu0WfYppITV9ZUIf4nMw6dph6i7Tom3Vsv6sTN
DJJ3aOS6u9RBoPa5mhZqf7vVn6cF6qbT4bICUrF8RArwuykEJsexXh6lUTDuPLzVqRtg27KnxIEM
TwjXcJfAO2nPFr1FEj5DkMUnaSofIe94odNZ4H4SnyYOqSjlZo2KTuhKb9m9rkI+KXoEj26jYZxz
rJLGdrnLIieLxa6Phim/SuALYE454QL50e/zGQyFS186Py4Us/zncl6c8DTYGuiLtHTUXU5a7lxW
MFHn8aFq0rYZzuD2Vx+dsK8eEt0UZ6NrT/ldI8Nz7ar6WWLVM+5T4aPSssyRwCZTAwvAEmmZdyHc
gLNQWbdmPx0oQ67huY8MpNytlUFUCDo2XYe8o7oKTY1/lmmUPuCtt3AebGn7tqDiTlCUxEVXY668
m1FLOVQzVO9+ctvLYoVwppoZjlMzpCmLPaZ8PQQBuZ3EJfsEvK47IK5PIwqVsH07uVZ/ih4MbyBN
Pq0j/2/AAuZhm1zsssLWmfsD4mkN6pZB/xUkenzNjRSocPpBd9WbpNkOMwIi+REt0O4iduvkXR0W
0We8BLg/UWvvlE6yee8slawod9IY2ztRz+9CDjrffNQRn4HGrHc1eMMN0cOme6AYRqI4kUZAgUNg
ZGbd1of/ywL/f9SPsQABOfBmFjhVr5JA+xc/k0DPT/4zkaBVE/AI7q82AEDqcQhwaV5zlk38XzGu
0vtPwbHHpfkN5Cb81SIw5FehC6ha0NgISN3+LYtA8ftZw96OR3OPEwOojIDt69VJJ5baNM3sBl9z
d+vLb+wlqXAPy0LrRR2UKn3zXAJvUqfJ4AUChN6E4ZcVne322gN1D3utdwI6bla9hr2yTVIXN8u4
xhboaXQbVMj3tDIiMDQYkmfa2VOkH0C/iHo2mzhgzjz57zyJq+24y9zeWZ5yNXPQrtmcIasGJkG2
E/M8N4zPcA4sBnZHttJk3Nd09FDNbxFf6Is91cgUUvQvL/J/SCc9CxH571Mo2HVOf2hhxPwHOThQ
yr8ndx0iXJ2atvBrPy06qSlWyRxXVPYwUqMkoxHk7FevaJtvQzQW5jFAXJpb84mUPE/rwYB6evuW
/D9uCQg1rIwARAQoh+QPrgF9raZDMOyFQ3dY3fRBkVWXWzAP2CDnoOWWatfIIkeEFqBjPEPLB1mD
4q3bd9Xnbp0MLvRyhox1yWY+uSjlpdlm8Vcrr+Ko1JaTEY6gy9ZjtFVDdLvB9eNjDScDqr4ukCuZ
/EMW/XtVIZAug4wuOCcevKMi1sLvw5zmSD06Vd1+dRfHRA8hzZruvoHvsN29PXrAQn59n1xIiDAI
gIh7MYP3GhJkiLHJhhzECywTHJathHUVIDHnssJXIcvg3QKXxNo5RGHtKMQWMqnv2Wlh2rx9J78f
G+wjUz3zkeWkhiZBkdsh+eXY4NHfcJO1jF70RK3jNkSqSYEDaxykUC7Jxzb0WN++4h+DDCwmJpRw
5gR7Rfnm9ysCznNkV0sk9kA1d+YA/whX0J2O4Ygu/3Atuy5+WTc8HYEL1BXHS58aoXz1Qn381yoK
of7L6mVTEXz1Sevz/CLt4afCxR/sENcmgtp3/HcfkjkEBSdyfSqF8evSiUAyZkzAv39Z0dJEVamU
daxhPDsFo/v2pV6d/OwrpPhJmSaiJEnwfo1mQ0zQqxbtNy8TkEkcIYskbZ9qXxGj9gphiKx/tyZb
6jbXXTG2kXsMdV5tz+Uke5DmDYoD6JphB0ZnBDcPIHv7XFs3vkpnY2zO5yUI0A1/+6b/eDFhjIsE
tDzeDsSL1wENGZ0YZq3bfmmNGrmL0Umq8pv2jBN+6KCCd+KQNrpT/8gm+3P2IWcYcVZ0PT8ANPQq
kqaO5679GDp/wzHw/A0odljAJ5Nxn2Py4Qlg1vU5y6SSn01eA584DOM4JsDJndXXj0WzLWMLKQI7
uL/h2VrOZwtO8gqKfvDPOMX49fLkBmF82GWCuxQCRK8WS5gtMLrAQsILL3yWYhmDL7jD5X1kUm2G
PF6jUtpP0a0j0oLVNLU423DGiIwhWCZVkJkvTMCm/Ea5lJFh+wuqDfiYBy39248AHKQ90SVc5yz6
MGUJNFdke4FLKBDygITgINALZRvG1kXzRnKEKwjREChzLuhjKRW/T/NerR/hhJNC7IZ1SxkLjDUE
QR6BC0TTT34wIFSxG3L0cSiBIDH9NQJ6jMyYUOm03bH8k/BDW7RMzXHrSu7RYm1pc3igsz+gmNKX
7XGmB7k9b0pI/ajHIdL32HHVfBYLQCLILs+jjnfm5yvqMLtG5ABK96XoHRY651HUUyA9lGWOcDGe
li3eLEvp88nIK1I+UkRyaiIsEddcvVeLbNjMQDSXhOCJtldmjmWWcGmnWBI+Tv3BXs3JTB/dCgRn
ho/I66KwkwZ6KG7qoI3N2eKhf3aVD46ZL+cVlgA49JiqqjngHumZK3AEyG3u3FTZPRMDHoxez/uY
4gj6gkiwVtX5zwcIEVflUdFsSKLyAD3ZYUBDt2X64bVjg1jdSNdpjhi9ACTB5aA3DRpwaAiO//qO
oR+c8SiKlB7JninXLetO5FvIGMz43HPptceP8hJHHp4JZqcd1aCqFkYujHtI++cLmn3VJRXomV6P
lyOm0BwFzmDlN9OngPN3vZEDj2d1kZkuXaLYtUTVtUwaDHnL5h5Fi05KlMMpcyH3jTMrawrhoYRZ
k/ljzTsTCDjzV7H0UnlSmapicekEa4ENZ7NqxrADRG17TQRGL32IazdiTDBCjuvlgranBh+Vba3N
3XDuEfwOLnltH6JMrHzwIFAHzI4w4u17l74mChwhYVMLPGLNY+fvKFD9a9B3EIPQl8lEv748dKYL
WApzKWJ+cjIl2btokStuyfD0/OMyl/Ze6PVSV4XiIVmCJh4qZorYIji3mgqlhW81RWzzNthUkEam
IGb+06Tjh30ijOS2ygAhhXo/aIQlvyFoMTOcGwA1vqkmBYS9q9aA8cncyE5Rm1rrxz5GC+Fx8OKa
BSxLRWwgddzIMoKlYJ2b0VidP9w6ScTKQYx2SeMUwpeOboAlKA445I3wJnpP6EdJhYFRAKXZT2iZ
rO5UNjcafzy+EFaS7fdRV5rtrBZFMaKMWyWbF56vcQ3Y7FC6jwnsy0QfYGlKG5nyGv/JU+RSMEGP
pxcnBbMkcA/MbbSeMjis211ozMr0jyeq1sExaShbtCQKSxfdRiGd0xFcg6rRVIjSUhTvOi8vUoCO
JRJIRKtCG9dDNUlO2kG1yK2hZqzjABZyv9bT5CxXFSdb7jF1Jt4NIJqiA7mKAQAP06alyboHIGdp
0N7CpUysiAr6R0t9JBATbo6KHprBD6ufuySh6xTFK65ifqTyc5wBUO7GpK8izEZftiV0MK8l2Bqe
OSlXoIP5bsyRh8muqy5HTedWrdRVmTxFaUOKVIsZ0OrAhoOfUDGZmEOpKIYqu+q2buN3g6/n0cM6
QxAqpwEGCYL3Fe+j3a2u481oQy6RT8jF2GnmLbVw89kLOtMsfFcyuDYK4oSRMHPdok+VPrmqX/gk
R5iB36kxtXGpcrUtd9J6ZyLlADgIT32w4jt4pXBaim41o8ha8Hw1MaE0XELToeOxDSa8ik3GTI/r
aePG8xUQb7QPPJTDqApTfGKvN71kl28gcbDy4qC2m6xS88B0XCPodg6b8miIDybOneDd6poRyjch
Cp2lflAtjxR3YzfuYDzZFMulUGG+NDE6Qzc/zyFEfTs4SzegxXZWUe0dYDLnJZIcFzO8pRFbBsQU
DkO6tOkxcOd0eLB6GOaq6Nj8zVGbRXLHslwcRqlrcsnCLuH1MHli4BmM4M9p3RSL/Z0JOqzo9lux
2sQZ1LMN9xPs9e3ZQ2ySMRZytF1zMtEMJUsJb4iVG8RpKL3dknvAhvyCsHuY0EZQ+LJvnok+Ocj5
jw9us9aPie8nOKOP41AMl1GLzOYp6vTcf0HdCxO9MWuc4CblTgXUWPwHPlF2jTa8V9qufgkA8UKJ
p6w7fl42r17ebYlTU+SCGkpRSIRLD9WtbBME5odAgGw+gY6O9S2k8hQ/4qhxG/hjNdsqwGmlvf1g
xWkI8ms8bJBdwLkh+5utlbYp/TYupsa11tR+sutHx6iP9Brn4CGqlQmyfTkEFXCWpPZN2iELyPOn
zNM0UxcqZyerAULXy7YdkqLG0+6U+htVMSpu6Uzfs7pZXNfrTzqRGe0MErTtMSspwrHx0RW9nCi/
QcgBSY2CNSoRnUEwV03Jwel8WaJdBNASZ4M6O5e+UJAPUV6/SpPWdc+8Bf3EE7A2D2sXJeut2Oep
CJ27nr5R8DRPw1h2Z24vsVU7Jp27ro+rWoW6cSbVOveBE0zbs2qZ1TvgqdH4tEmdgQWsVSTH/ixe
w2zDjUTLPjokmDNVZ2mh0KHbuiBuul0C0tPP93LcpiH+22vKuH3J/b7D8qCKlBnol4RiBsYOa0vu
fDGFWJGqtB1CCHiVG9bRWdo4VXSbeNKpcBaMetLa/GsOYkQlCKkjsQJDCBSL2aJjJDAeym5Hn4cp
kWD8nn27BoCTd485eQe4d4F8zLbUN6Lpw6fFhH0fHPp0GTEW6VzkC6tziPYh2VjqLiyYcTU212wd
oPNUWsWq7baSEEhY3AMCu+y1bOAshzyIbIRrQtdmmIWDKXZ6KhEgzMCtiqlf4qttyBxSUtReNVsP
PYeSXUa1YeZvZwatQJWe5rCzeUqE6QkxRZYehgJ7E2jogmeoeBXRB1CzLbfi9d9ZcZmjqDX08xAS
JsNpIrPHrYJROgv8kCx4ccndnH1iFiTgr8oY1bKFHsOSLuzhzRS6R5iM0SbOk8CvSYla+prEFLR/
aIHvyEuANwMIa0YbEJsa/eYTkhoBqckC8YgB6ltpd84Y7RXudMxyybVnTL677UFDfON3XZpgT8PB
rAOjvpuAcXL/uMXaOFkFEOPqvV96ELwObYp5zfgZdJbNVxOw6xs0jRmdomUZ2g4RnFK21wDYNdsi
HFGbS7W9tCkL2C47RqprI+V9m53JVMkBjLme0QTxkNn2aJfABcFAyB1Dhp8YbmyK9L3cE02N3aV+
7mCB1zGOME9txSJKFnv3nkgdBrLPMAbvzkzRcOjAuZGBJcyU9g7myUGk6/xfI7ENLKHd3MN8oD7U
5nxjR7OgCQ4VBMYYbotT26lYuOQB92GzpuGHevSoPf14jWyYnvfM8W9Wj/GQrjyxKLERGM/niTo6
vaMMvcIco7PSTZOPGjexsjrPEczAzSsgHdWPm/RtFuttvS0+jSNshPyix1eT73IVncoFcQ9jD/Jx
NDBZGup13rqH/zdKvHOQUiZx9hF+JgJCXR3DcxcxSx3fbSgHdsV1lEqX+zEb2EK6XwIJnwEgNUnm
I75fdokMzWALXi3oK3D5GhWazyV6haSHA206PETTuaCtOfgS8T4rkG5311zrjE1z7mgPYY0moHk+
Iv5m800FSdnsU2gKZNYuI1B+A/Hc8gP/bj9NVjJud6igSrZLL+e+/H2eS5saUsTPbDIvenu3P5ZH
peh+Pdbz0vFSR7SiVIO4O1bAn3S8ZLSOUf+rJKt6YC7U+8KQE6AuMwZ27tatn7Q36KohnX3I6in2
gNeB9BQktUtneLezo+EOI7k58giuZV9QrPBsap0AOtf3mUyK8bMeAU03u6mae0VwMUsgroPFU/jP
pKHPPGtc3x4Cyx7056OLfScvBGdX0ksOnrxnZcLNXAlAkFgvS3Rl9Nnqi6H6rHNvZVDSH5nPlLma
XGNCFICnLaCgkxj8PBHHqDCQGKxZ5nL6arMBJ4JTxpllPBrHcdYvQs/Dduc62nX3Iu9zjiM6H9F2
Oo+jXsyP0VYLWB/OggDUHT0me+iWUWyzsHH17CEfVrpN5LO+Y36kU5rx1lRDQRdrF+igWEeMOqS3
JJOwo49HEkIM2LyBM+/FIHuIn/b8wHRCPyHni8Z0s6GyJyZH5z1qlDT0Wrky9c8Bj9BTNFVMHvVj
6bW6tqlV7TQwg3Zm6OoJzS+tIcYAdF5s/chJhbFTUrrxgi8PaLF2YEDwZ6NRlDiKgVw8aZc4p+Ws
v4lo15K8mqVEwSxv1/l9hOXFdBGjbFifxzTTp5GNzQnID8SqNKEzqquOr0kCNRKrStzseJM+XtjE
meXHqRFl0opVOpQa0bEbEv45QoZ8ITofk0zbU+CPg0Wdbvamu21dTLZnlRn6VQq3kPIy0HHJROeQ
REd/v+RtyystvNne+txCHWuOaz6nUMshZgfVjcSXzH5wM8woIPo2YCleo5PDM58KbBjR15w2OgO5
aKvPGB3YE7r5ETkS5IoYQ+Q47ax8u7b2P9SMgOwgXUZDR4Z/KDzFaxcvKQqWf684CrKcUAeu8/CA
WQ1I3900jzzvP1zydVWNMlXM8RQ8XoDcyR+aVqZv29hVNO/DCD70t/rH1Khjx1Z23366Py9lsUp4
Y9qGkUXy/F4+9vMMgQSqE38XARQTMk/kWTRJIcGa2PX2tb5XA3+tH3uUjqUnQl+i9vRnV2pyvale
gIf8vYoGdeSrOW9gkcJxC3KWYT42HnshdicEDUwQQ6Afs66HuN73yufcTRXCdjag89sKz/QjMv/s
fbQjEh+kSDLE/PcarMHCT2/f/h9DBY8POFDiAeDygFfZ3/9S21/HtLGejeFnVXgr98EGZY+FbK4c
od6+1B9zTlAYTmgF0QlCpuZ1vZs0qvBbEqjPANzFbM5TE5fLs7dJu0Sgvi//OOVet1DAOHkIvPgh
1wz9P+BcI8D6OKN+/xlSpI1RamWx3c0Fkf0+8+GAmEOakO+TTBh+/loDyx7fEe2a8B8goq+Hma4p
2H6KtLRJQ897PSMX6EF6STLxiZoER0eT51SpYvA+RMB/b5T9ULg8rXAlV6M49qp4XZEYxsIrvU/w
iiTg+b62R/Oi5KR2jiexzRrfvuDvClo0TdAS+4F8DenwUT76fQZBd9gIJmb8NLb0iYAKAHolzBEU
De81HQfMuHd5kZkcZaAqzNkZ376BV9JH3EHEJLYQb+hokkf3f78DTol57fWyxfrZNVl7pJeFLTxV
jzwpz36kLXrMbWoMXNjG759FcSdUtuTVRCiY5RfLj8FpAKExRpT+Dau4CxLBaWGr45YtYUIEIp4O
sVBALzAFrxTRWi6h3SzRyu2gruSpy8Lf4Uhg669KzhSPPBAomK/CIm3LY0wy7ysw1nqIccWuHJtb
TcBoCBbOiNAvZeRisNs5OApyGzkBkGcv7see25I/CvQTqT1Rs8Ks0NZwYvU94/M9myynZVMSSdwJ
eJmVJS5HKpO+XrUtsrRYuF++PfyvlzVxD1hUFErrp/Dn1J45WeSOu5mPGBELctasV/YIlGzKZgA/
S9ZvX9LG719Drg21yfceTQwWAJT37y+cRhkC5shqfEwy4KziOBdJVN2EsUSe6dadXO5gF9TJzCFq
9VKbFDp1Y+/m7dt4/eQCRQGXyGlxnKy57+3vX2JnCzx/4V3mH6uO8uclgsuqeUIoxB+v/Undvn2x
1xEEUCr6hlSKIlym4+A1oyDy3KzI+2n6pCFvbs9hKe20KMveZlZvX+qVKJ799hhEauziucG+8If2
Rbasbl232n9CfNqNDynlS4XxLWVUTrpFubA77Gh4N/yPpGDDvFxDkTxzWAtH1Cso61KC4chj+/f9
AnWEOsIW2ES9yDihYIbAqsi7MrdlrdWxZYAY+j+LUMeRLRODxuLT2vEED+dUIXtRljm2U+TpxsZr
DgS4blzgzFuYGlNMNwtu3h6EV+PNGIBmFy7rFAHHPzumYZippInm9WluSrszpx2tCjBXC7KIz29f
yopD/Dqf7TsleEUALvAVj8Xr+bx0MGN6L0gf46D7fq0ZvvRthV2o3ZoI9YSgH713LLrtSbBdW1sl
/fnTqPHIKTggoGzzIQykrWdyFuyJdH4zpVQUnKqcne16YqlGdLD6plrOjJg5MB1h5nA8LjaCmj79
bPzRLbJNJKcufdbOFrsbv9NdY1/4FpZcBYIq6bD8UZrQHhVQdXDC3L5JjOwy/lhqAn93UGNhC8s/
W2isSOZuSc+DfS9NqXKInfGahRLI20Ma//76pLRKHIDFASyF7IWIYfweIgaeABRsn36ptZAfyrEN
/ZNPe/Q8quI+oMafqxP0g+TKxEWdHvogbc/RY66fdVYAHG1RuKNpmiHtBCTRqnir4Snl/Drd1euE
EXYea3CW6IA3tNq+oPA2YaI8OrnZ08uJ3sHq6q5ylOxv2JFybMnxDKsOWMCJvzb6yBrqM9QJpN0g
Eh2oGlbPzuYoDgfQrBbEe8a7gF2pOgW1I7COHfVB9WY40hOvn3N6+Jd17dMlKHtFOa+rFlp4yqs/
gZoI4bpmYLLnbXA99OBG+eizP3/u884LdymC25QwMrxQ8CdDQEOK+bkQAu9JdJGC9gBJqf+IBcv0
Ujv9+BAF00RalM7n5TqX2HkFBiUs+kWQ5ZekgF9p3Sohoh0VPgIUbPKy/GuOIwyfYrxCDpDQu0es
VymJBbCbqPY5wd6N3PeBMu7fvlHTJw8hi6d8DuHgr1FzVcmpOAYIbF69PSN+D9ZMCNrKBLOQVCHw
SRReTYiO8o8Ewo5Iv3TXu8RP2+oY1VbwKRrd6Onti/2+oH9cTAKUs9s8OdzrjATWD6ndmLQvCAA0
YIRW9xFspz/tmqa60YGYOf9lXfOeFiG4ybev/cfM//6YYHVo2RDEX8Mm5nBKOlDyzcuAQVcPSBNl
g1MjvH9U3f3+Tf+9DX9/ysD3AR4kiceG/Bqls/pN5eMJnL94aGNpch62i13HgQcGbl7L+9Zv0vti
Sh2A7HWY9AeB2XF9poswOqy1AvYFWC96N0Zjctk6g3xiv8Udkbqiem4akhdftU2P2ryHF7cu22/N
LOLrlvLse+0b/6+k5JyK2LvnQgauoDY31kPVkU1E9aaiF+ctCYW1MTEvJYqQtBLm8eRlofvZXZVA
Xi4R/5ALvQLhMSQ2DSANYlyQ0/BfpwSeA6M3AFT/Esx28PNC5NgXlvX5uq2fWy+pPwonWQ8zFi71
bhid6ByML6yHt6dAaCfzb29GWrCmxYN4AMci+SpB8qq0oX2Qy5dspnFAOQ39mzWGx3OY6JIoiPGw
jWWjEGBHa6Ch29M15x11qxvdR1rtIDY47zYvC87FZiicjcCHm4J6+n6snJvCtPLaCHOGlLN4pAZa
v+scXtouojFm9ptaabuU3ZTuZZ9YKiiH79MSFN9MVBa3QmJBA389PC+yrn/XhKpWhy6d5r8N/uxP
buhX750W8sIuWj1rmqfAVgt80B6XOkH2Ebk4HiBfUZ7QiEvXVu4DT3vJnvgQhE58XeQm+Mujqg3T
uqoQfXx7cO3YvR5bJF3JQSNOs/K1YPhMSZj3LtOXoQjCW1TVyue+EAak9tC6t95iEeNvX/EVyY5Z
hbKURd2CR0IJDbja75uZ5/r12LB1fsWhL7ikbAYZKcXj8opCZXmiEYHhoQiz8aUXbv1cZKu6LorE
fe/oRJzevpfoz6lFqkn49GNfgsR9DQYclyaccA9ov2YrDQbO7V36qUOcSB+GxoS7wfUrKhxNh+CQ
CqkVHso8Cs9zq6pOnSRJsDVxoMCOHQyAQtXaln4pobfOlN9UUTGdDwKFpmjOs4sslFmw65CTXXYT
Qj4Yo/RIR+xGWKN7sOZhf4Y6ZH8qK+XcwHvSfGCRaKFMubkz68J2hlRjf8KA0krveFBIsKOlBe4I
jJJ39VC3QEqWkh4uTc/nUHM0JReZHpS/thd5U4txN0rgMsxE2kX7iKrfnUiKlpYriDo0LFf6SgqX
sQynVdnfLH0yTbuuQAFpz/h13gXglGU8c7Gt/0uNXfEBzo36FiDfTqkHG+N/Knz9GX+YKQmgOaBr
cMj/qOsJn05otS7V1xg5PYmsd1L+DcrD0DXklXGmki/bNKfQbZy/jS6XFvSo7v+J2vY/TVgrpo+C
PMhVSIWvJixIqamZNll/TWGAzYfvLyTa5ry+LupIndxNJ48DRNCTifL02GNG8zFHS6Vnnmw/GaH/
K6fvVYHu++rB7o/aMqEDrOVrxO7WzIvu1qr8mkk3ehgib7r3a8c5SAq7V+yL8+1c44faB21zgQMd
1tkt2uPISsJbKCR6iLuyXfR14cziG8j5IcTcp6ge3l5X3h8pg4SYJ6Dm+WCmOVS+GjLdpKZJhmD+
StV7yJ7ILMJpTyXR7ObJ1bd+pCt6StMWxXi9hN23HBmxyhqo9csZ6kTTc4ie77Url+rJR0mDDgm7
wGksx5rhzkq5DwbavT8i0/+xbR9N//W//uPzS1O0ByyDx+KL+lUanEKprXP970QL1NFRE/ydafHj
b/7Ft3XxoMR7Emiuz/oI7Jlw+Tqp//oPhEv/M4I0wR4iwYK94tv+yq/lzAjsH71BcEix/+/Ih8dW
hPCXXQ3oqNUt58vcCH0EUKI2ff6llpH4XRunONafUzH9uMCI2Kmp6o5EkQ/UbB9GOLGtOw8f4sb7
YKC5YVBjUBbRlwgWxcfNGfwLsTTmYqqTzZIJwotkruqz0bj9QTpDu1c6Gb+ZVEeHLse/mTqae+1k
df+JM6N775DPnXECmg8CMMe+j4viRFcYn/pM3pe6iO+WrcAYR+GluOAfrGzzWdC6O06O7x9o7I2X
rhptG+sdZUdOVipQO4QULpDh2t6HWE8cOrnIvWeW+dEvkmqfmTW9yKmp7ALHe79sIjzDO/qvKGiw
c1uW+gw9lfxGuYV3VQruyYULdudFE84pTjTcsU9zTKmf55UVKtaNzhf7XCP1Z4hN6EsJvRxgk6x/
F22SXVULntwi2UCwQLI7C6fFPdLqlGdLaxA1Cur1WAvxAr5DYEfspwdkVRAblPNnH3zRHmTRJeTP
5oSG4XIoN+i3mwKayFsFECTb+2aYTup7mHfepZYbOTvDet6LZIED2Xn3Se/XH5QO+79CXZ6aZHm/
eaq5r7BQJSTjnQZqWOKDlc71zdgjO3XE8sDdDwhsfZi3rnhfCUQaxETBRggaXbs+0+PDIJz0AUXT
8CqozCZ3ThNS/wMHjFRsX9yOXb18IFtCYgMu9PPaCPquXTcvCPUiLJbrBGrogu7YMAMPlgtVFqRe
0AiofR2eKxH3HyUWVNG+lLp+bqsWuXOkbs5Ih7BdaQmAO/BJiMZBxhmv5eDHBzIxRJuKxIdcls9U
Sia/by/HKYXvtnWQ6KwtxwCCtpXDrqitn7rXQUB20dOlFCCABKIO9kn6COkd1pRicuhjbFkiGvcQ
Y4OKKlPRPXiIb9yKCN287w4dWDGWn3qaS4hnehL6HOp/3qkpSWuUi5+lCXWBPGWVtfiJBusRjSHe
30KtVCA7BvwHMOJhHFBvHFxRP8MVdP8eZ9T/HIGREh5kilG1YOAx19b/lGawXg36guD8vUes49pL
FJFRv4PFOR/o3ePTmjE1wxmx9/Nw0jz8YDJzL5HxL3YNWKR7WvYYuHUhFtYCnh86mTVf6KkV96Tv
FEKjIb+vquk/5qy/s4ISGUTGFaHqlC4KDNkcPmTvtcWtQQT/pUCy8sybRf8VROd6l86k9t/vrEzL
Pj5pUNz0iMmq32dbjj5iOIYAENI8fh+szMHA0gXrJg8u2xBf+akMlj0E2wjdNfvgSjTm3syhepJr
wwfrtPQvQuRNbTG+M0cX5O1ZiSH5p+8zrQwVV9uyRIMMNz41S0udjIF3vSNF44yYo2yIZcdQPwfJ
4v+1tE5BBaMJ5PsxxP6xsyafKIGCdh0Vx9BsBkfba17qDCfzEuF1K6eZLlTglka9KJkXt63bRe9Q
VjBXiOL596lbxvfLYFGxzEg26iRMPyX+OOyWEALk7jsp3tExV5Ro75zqLHcegG7qsy0qu4chGxLk
9BB6+f62mgXiJC0U5BqnKm2B8Sod77uSkTPQr669YQrSHYr0pOFRxtfPtnUt4UkhS81/FXH8MR4D
s/eHDm+Zcrud2vxWD+YOOM+jHlAA0GH3qS1iaLeR2Sfxja/md+6S3eUgj8Gk5edAqr6FS3JFQ4TU
3kEqzpf36yROQudnKtqes3GKDqG7IhmIoBZO5OGxQhfb7w3Zut9294p9bAax1c1nYPqj+6AvnyZa
VbeRJoZXXpwdItmLvSfbYF805pYD6WFZwTmm3aVoZXrnKWd9561+eYq7DMP4JY5y5Akqqwepg6NB
Dh8s0jCea430u8ILDYOk0Xtps3WvB//rgLrY1QD/9KrcLHrEb0jR/fDL6KlzVHHfs01Ch9ezeOcP
WfrRyfwPADO/0Nppdls7NSfOK2rXGIRlnUZwtpk4Xu/80df7Poq6h1kEAb30cntpNCZdKNDuwi2f
ThAfHtpy7i8TWZ0JIPoAvzZecBF5p3VAfK1cTHWNTNVTZBBmlclwUa2muUCjQpwvBOGDC5se9V7E
6CALXfbZBka26z4OCP7sVurf17i1ycuRiX9WGqTIQp1+dL0G1ReU5mbPfMPa7r4vYvkV77biPFgG
95OMHArzVfWovKn8bIwD1K7U064QQ7x3Z2TB0gnzsiBJA8BHCE8dwO+g2lKiUAnQ3w32GzSKJH0Y
mukFUcv06EJmuEXgYOmPItMFHGTluxjvbeN83LTfXndedFsT898zrcajG6XeHRWG4Lj4tCv3DUXl
86qt+kMwOahpen7/daIecAS+e2EaOJui7z/PdecfhhiQJrT6Dy5YFYQ52e0TfwjPnGj+Ann0I8pV
Z64Z0qfF680OCqTehWKpaOiFzs0YhE+paYGGswx3ZdFmHwA5oYc0iYMiNb/GjyM7kiTEL7Rz9T38
H++pMoPNISj37UEjmsuFNleIvjHCSftMl08lAqy7YApwb09l+VWNY40sQYOoWDalh047+sSevpyq
ib/NGnFEXt29lUi0vYfhtyLIPpBZCSQV4PPEt73ul08tEMtPi++J20ihlRWSYWGZWGzYxQq47o0q
ZrnPWwyu8NyOE3tOza71qirvcvJTDxlGDgy3foK3ZpwNjcuSyJ4RZ3beRQCH9pXw14GX2KHyMGYO
olLlfC3DMWDGtAiEQH7rrcjU/2PvvJrjVrIt/Vcm7jtOwCRcxNyJGJRjFU3RU9ILghJFeA8kzK+/
X5ZOd4uURpzbz/ehT/QxKoMCMnfuvda3RrbBaaiuKrJnDvjHiANt7IJ4lCZ89Jukvx3RrKcblKgc
qHuMpld95Nl7KoVsZ+hVs0km0J35aFcQAdvptSxMjLQMch7GNhnP6thtnpB2on1lLVwT7gvfwh1h
/Avcsrq7oI+kCiuk1A56xQJWG2ZzVoUckOq2T1dpOIfbKjE8Plbe7GaRf3W73Au6NhyPGazdyzYs
Wwj3UC4bE5TcMGbhiprhcqqQnGnaDqKps8q95XPatlW9hk/HSGts2tViZEaQ0HHfFkLvV6AIxQ6F
/SX2fGD0KuPKHEJw2Xknr5eMGi+TOAgQoHnHeWzyuybtoO6R/P3Z6v0resDd99FNKECcud/6KAq3
Qx7WNCQaQCHkkq+HduERp6McML64ZQetjiivBoTPwxx0+mg/WvW0m8YpWnfWcjeDAr+aEpMQF89L
d3Np7Jwx6Va50W4YR0ffacjtrJ4tTyLM2kg8zJsJKfIhkUa3GtIu3BM+cpFEza0IbciToZfuEfxO
52HqIfxcpygvDeS/y62fsboa5+6AcVduyDNl5r7LCjRaN0xYmzWPsOJC8IUVJcI/ISOiSOEjsh8s
CeC8gCVANAOZsE/AifQEn5gVh2I6ISnsH3wK9m0mBsUJXNGdIBZx5o1SBGDSKvOM3fBpAnih6ZAv
ihMDQwzjXai4GIYiZACSqbaptMVlDz6jWaxks9TObeKjfUyXvr8FYm2uc99Oj8jf7K+dYnGkisph
dEZ/OSpSRwKyo41mczOiY7z0JDwP1AfiIE6QDxvch6+4H6MigESUKhuGJNZ6Bg9Cc0bJM4f0eVTs
kOSEEWHKdig0yCJRiswvA562kjKZoGV7mKEUi2TqRbIDtHWPIG4KbIAli0WhDYHnxTVHGXB+b68A
Ga7ySkCPM0kY6iGfzCcISnoCokRz23/Vxdi/ILRIL0ZFTjG9ji6uoqkQ4nOny8HXyVmSC7AV2Wf7
5YRgWRYxX4ik1W5qRWjJWz2/7OLiGwdQJG2V2YByGXvihgDAV+sE0EujiC+91hQv7gkDMyJ629Lz
lttWUWIoX5wNPfLpFob3sqIGurUUVYYkGAAzMJitgy78Zu0q/sykSDSOYtIwDywvlhOoppn7/JiV
jQu9XpFsyobA2YA4bIYZRsxWoJ+wNxwNgSDSGfZevEiBceAmG7eJouX00FU+L4qgs5xgOvIE1nGY
zAAN0sfyvqTo39jG4p2HVV9tOxbGjWcs+2QmjqemkcsGvWRXSTSMnw2kImuncS1y6MoYOTbZnFWA
N45bKKIoSSuPMV+Z+P09gquW7Oy+asrFIjedfXCZV0hLF0aAVtfTwGw6+Rp3RXHmWhCQ22aszyat
/J5NCwCTOQRbaXUXWTsUnLNa7xZLhbyO4r6+JUB0WWdjQ3WbCi2wo8rb4E5L1qnvhQc+2AMHv3Dt
+nG11dLC2+cgUtr/6fp8//+iazA/NP/U9dnmVZu8vO36/Pgz/+r68BI6EzrPocsCRvdfXR/3Lwd2
oJqlqam15dKBKau2j//zPywDyhqtIt/ixXQGbrSe/qasmeIvW/VZvdOUx6SB899qA71vAjmo+hjE
MjL30T6ofIufm0BK97F4dTWcmSZEC0Kk/KJYCTMmt2GwyH6kNCipUgeaZj7j9Y+mVm/f3dYRBSIk
4/ooSc8var2mYeOXy9TvxsGUG3cunI2RmPl6dpPi7Kef5frHtOYPnLcfb4UUEXgdgEi0O2+/KCR/
aRhMnnbCgFKWm8YYWB28agSlzb/xrbiU/qmTh8703ShuMaasnoXod/k0JbsJz8K67cH39pM7fCB6
eNfDO30rOsiUt6hRQTa8+1aT7Gm5Idbe+UnIcAwEddmC6UXEvY6wLK6QkWiBIgetap1q8s+XlHvw
5wbi328OREHdxUBE331PGge4Eeu+32nosIl1npCMG6L5IL707RSfUBOElKpFjojYYRb2frDZYbTt
ZBMOu9YXDFnEaeRsT42rKhIg8R98qbfaxh9vB+9QTXRNbpOT8vCnrqjdSNOKDbK1CeLD35i1313L
fPUY3QdGXpzjLP0IqPnrZbRNRAMmOmkD8dVp/PbTO4IXIQNAnZBTzCsYTQlfrnW/2vz5x3o7w/zx
vZBBQDHBBy4YO7y9/8UQGmUGyXhn0XoKLE27IGnoyIiNFES9sH/sF//PCczvruLP7/bu1kBEFzV4
6AYYe6OBkCoJIln0QU2OC85vH79Bln398xc037KCfnxDxKCOjccaIdf7pWyOM8cbRx47I3YEzFmR
P+K/YPBVLd7ZUEXZemhuXTl7q4bQ1hcHnduhtq2zgUYbqH1fbobJBFw8uvW3acK3NTvCp+fTN3dL
O3NQiaOVkTXLBwuT8ZvfX2mEGd/R1ke/of79T7+/10UORnEeo2QcBOdJRdai7WbTcNAsPUg6o6E7
Xo1ri6u3MfNJfNEXdyIdzQMm3y8WluPIP6KKjz54FuzffjTWZ/WE2/zv3UdL/dzJCJXvqVRjql3s
AgkuZdydTo/YNuoepsTCMjk6fr5GJEdTskxbNGcFZU+BSwMWdxlkolPNyFIPLKMO1yGegACXxnwe
DWbLlGvR9gsq23Uj+36NLh2PKeF9j8OYaADvvRDbe9KsWqG5Ww5JiEWs1gPGPh36rMWDqJEo0Ie2
H0y5fR6L7GEYPVLNxIzODFHwtrWGhFzA/lj57nLWJC59e0GYHZSo8ALouSLC04NLy0xbAfF/zWbr
tvf6LMA/mp0RQN8feeVy++e79dcHxOOOVSM9xftx3yNopi6yB3tUP3oXX2kZ6qDE0/dGMt0PS1hv
hoG8kX/jHZECOrZuu2q9eXub+e0kPX/J+l0bhnujE5vciL75pbhoLXpvme98+vP7/bpuK3UJgypm
mz6lzzv1FcQQiap66GlO5Sh6gIjuSZ62kGq38/rPb/XrbeoxDQM87TDOVhLdt18tGphwMPBlF/Sk
fV5pjbGvxsH94AL+9l1AklGmoLLnGr59lwKwRkFiDdud0+ot8H1fOxuayLv+85d5N0lX6xjfxjOw
s2DuRmv/7n2yRFsMB1nBbpqMal3RqNs68OAZqWMVFpjrKSm48fECRIfWe2rNaFeJLPloWbL4Ov8S
vfz4GJQwSlVmI/J+L/VqmkosiXQJV5pydzM2fr6FiN9vOWsmKlloEXujJDOk1avveTW6t1mfjjuk
VvKyWBY4iVn1kfra/O1ncl3FxoJuhMfj7U8Q0bjRwtjqdmU0lHsERRtfH0b6tH1zFXY1ekJ3IMPJ
5lHOG20+DnUCyZNYxrXvAfh3y/x7bkzyKvOm9bKMX4ZUM1d0s+q7uRwSJoiJfYaIajyUc36l6f1H
xcXvv8CJAUxJz/Ov9rCf1vrQwIw7A77ciXi+jTitbnGjRQ8xq9iqbtx0TXKHviowqrNjtcUBUe6z
l7j3Xev4+6EOQyAxLREgeuXfVNiCkQ8v3xfC1g4WvZvtWEczUb+pxl7R59uWLKQPtoR3cpO/b4uf
vsG7u3PsyZ/BRdPtZiKYDuHil4fenpDdaLA6kpZFfnBmROr6nimNXHW1+Ehq8j7P/vSAKBobY2LU
bsjW315ED28qXvOh29Gp6muigD37K2XVtSu6khQg/aXK5fTkmkb8DdNgP0iQApVJ0JpFc15G3dbU
oWZigXWDMTFG5gfmgOeZN9xNNknIEH2M7/TVDJZK947z/8bGbr12NP+JbLn2jAAHBtk2vkT6qM+u
1O+cmTeKBBFy9eh39gfX/NfSzXM4DQowiAzGOS29/b421rosJI5516T5UxnuXJnma23RwZRC+/ig
TvzNso1iBnXACY6GhObtm3V55hAhanS7Oipf/YTsEvBOaSCm5SMYmnqldwsM74SFxBdCSZPePcwg
o4fapaO7m9voPgM59wSGgikbyCwyVOaMNAzd0bwDwIGP5HW/2X0dGPaY02Bx6xTeb79kD6jRDFO9
2yFp+Bz23vXkNre6CF9zt//KkddZf7Cmq5/ol++KOhh3Igdu5/2a7kutmxJYQjuO4eXtYFH3zCG9
w5LWtCWX73pY3FdJzkhgriluQM+sZBe1azrhwZ8/ym9vJtsR7CzICn8JjSdTSNqx5Pkl0qdf67Xr
BIK0poBxaLSy449Agr/ZNB2dyhEDIGfvX3w7DrS7qMB9v5vnlpzp2ghXy+DFH5wRT7X9++uLIVNw
J3F5Ede8/UHTzogqQ9TdjjNyu/IAda1lmaI8DD1tP+KnYl4jBqTuTb4Zw6hY0Q3IN5PUzpfF+WiN
/PVQjkeJUyGHcpwXv5jTRqbWTAAzPowkzDeO3GjbtcvlLBnQRnhDVyrdaRe7vRlU2aB/8AC/A/+d
VmjWRWTmsBRJiHh/r4GADk0CW1ry0UT8FXKpmi+1UX/sEsMugtGpmLFXAy8AKZjU8kA6TW6v9bQG
Gl00mLJXcC7HSxlbZBabfT8YKzuyu5c/34i/WWg8n6AAzqMudc5712KseViLMFTtAF6220EscgPW
GNwxDLIPLslv3gohLTJJHbik94sNNUmNjgmx2+z6JSxeBRStm4U8rpYMd/3f+FrKl6jscTzLv6xq
NUHtfe2JZoeKpL3xbcPZVrOKBGx7uoj/lJdd/7i7f+5o/WYR451oi1AiIhd+f240IaOm1cA7EZoW
MRko67siaiCG6x3YI6YlAdai+YPl47eXkvM1oRHIxvCBvn3QIBqUPeQuRm6mQUAT/HOMpoW5bnWs
Dn/+fv4pD+HdU02loRP66ruexYr19s28TFQDAaHcIgIaxhZ4IXqvJBbjAtcnLJEit525RvgPAb5B
faVtOTkO02aZXKu4KTybh4tkm8Xfh92cP5q1BCXWEjcH5CXPCb7twyZ+rkbmwxkA+26Lq1ShugkU
w7fCV7JWrlN5HoAJG/3baOkWSEfF/CZNwV02lWhjHA1ZbNw7g8m0IBcTpqOUeElnY/l1bH7yR5IH
vjspzZIoqDnBxOcMy61w3SZZGz90eWXM+xybgL2LE6MQG02vjUOxTJO264ZMdld2Qcz2peiHObxx
OiMvt/y9Nm6Lse2yCTeOn5XrMpMiuvTc0nbXg439APYNs0ip+U54aEutOjNUIFMwR61JgFWcPBYd
QUDBNMB73LsRCAbSuSqEVZA25mhT1HPZXqSS42QCtKVGG9d1o0+UgbTnidH2HOrnhEaFOn2HojbX
dWGr4grVifnsdiH9EmytE3McgrzvajvR3B2o4nS+JnRR3pWJaHtYGA1eAb0qvGgDVj4a0E7H07bx
Jj8h9j3CUSSQPSyrrkv9nUqBqzZ5qBwnumYSaNZ0tveQxg3jpLyo1Iw+JoQurWtEed5wQ593Oyj9
W6iUcLnGcLUvnTEIi3Q605Rizmr844CEjkHTdlKauhBxnRRxtMmU3s4U2bjOlAYvGuTBUqo8s+6e
U6XTswcUe4PS7hWI+ISljRupdH2dUvg5Suvni8TZCaX/o2LGtqk0gZ1SB7o9gj4xoGUpkQ4uDRpC
qdSECLzQheWPug58SekNbb9oN4bSIJLLuDDAYiLuKYWipbSKnBaYHKFUm5SOEWwpgXQoG2OlcQx9
ka2mNBsoKjqXMbcgMVCpIjPkkY3SSSZAOflLdszoLqGbbw/ZNJnrRc+azQRQI0jjUK4yNyvORytW
TErvOvTEbaHFEyYbL97CSVtWs9Jvhiclp9J0hkrdCXlOvyiV4hPLLpI6RJqvjtKDImms157SiLpV
xXBS6UZJbpz2lp6Y+06pSmlSHExj2iZ2bWwze/5UKAVqmYRnri3ukmH+ZE9hCbIAlWM7hJ+K06wr
Qgmxl4NbEobLKAwj932mhmOdGpMhTPI2uhqd5WqIBnFoWcdqsMbsU143atjWDRP7IvO3Xg3icjWS
m5nNdWpIh0kyOUPbXpDr5clX0THMm38M9rIfY77h76kflaYaAlZqIJidZoMmN89TYSIIXLunOaKp
RopEWoyfazVmbNTAMVWjRy8z9uSvzBtNjSUdNaDk/5CxyQNBtKSpAkO8H/Eh5CuoMJHZDAXRIgtk
lM+YZrckZZA8opl85p2roknAp2T1mZXl5rAuvNaVwVwZaDA1zcEBl0HRQ3U5S1s70J7VEf5UDXPJ
lisVAMvJ8YAW8h5Q93RNtKJ5HxZlluzH1EEM6ycNrhfTQ4EhxyWYGppxMUTFr44eUk/S36037qLn
5zWb7DcwgJGzycEnEk1sk2g6TZ1zJ2QWvvo091HllUTfMBGXOjZ9j1Rs6RWvbU0AOTnOnfGlnFzC
SobaPjLDrz+TmzGuu7ibdz0Vy703i/Sz7HidWUNTW/Vmc1iQaawSeCx7U1jdE104xiApeXpbVMTc
CbHlN5/iyGuIxRXZFtpc8wkxKcm0bdjnewAz2RZJZvcEQn7mfFiNCFhDu4DwuXQ8HLmp2atMF9k6
coj+Tim49lDDsrVLC3nDqdRviZ3EuHxW1BX/fU8Y7yM4wWjZeAiLvMCPxjBZVbpo/FXBaHBfA8BU
96A2HiJAfkD94hwfTDuYWwRZtfZYkqBJOjcYzfgcxBkf1cnkozSJF72MwjA6Jl6DxhpM5mWFMORC
xIJXJUBjJ/TEuZO9aS8BlQh0wDqOj+nY1V9o3SF2QHFyjFoe1U1ZFct2wVm8BWArip2LsfWY57V0
V4SF20ceooaHil+XJnxzyICuHzED1l9bmNA3YmmN+y7heieQDXa4yIhFjLmoqCHmc41b86a22/qr
rU6YoIiXmiwSCCE7rmxyZk8FL6sNpCi2ojnUMJQvFtnVX/u5bj9h/jI3i+s233B1oqjEWMJlbQjT
PkR0I3aD3yM5Hjv7KECFwTGu/Og4JViBqHeLYn5ZcCATjVGbI7w1ZORGOF8YbMv1Gr9MtNJir2kC
cojSkhVqgBoK98+4r42ZWBy7Ch9qJyaIxB6qL07kYHId4iUOTG0JDaXa6V7swTI3Ue81xB7pxL9q
gzxvC748+sLpwdNS1sUoTM6smj9d61p0HHxUMSCjbSrwUveYWFhNvm/x8YUIqmjiIAgfw0Nc9PwH
ofTRaUYjvrl0qauBqPCxpo1Vdk/zTNOaoITuBeuUvQqJ1twbba/u8iGukRGlpn2XYEZ+FFWPdgye
RXPIbT279fq2frYwa91pkLhyEiTH+Dg7RUmSqyjbT3mzTNee0w2POoE1t4n6uc029C7s1AhvGyF5
o0ybt76L4wGfbxUfRcdV84i7vtYjbX7V0ZHvtEnYkKBaL7w1C9KmGz0uLxyUebdJtWS3lOzTA57o
7mUZpdAOS0tLHK1lPL+65LSUCNRjMJD0WzoyC8CMlitEjMQfkVxUICvWnPAW1gt3dz10zbxHM4bh
PR64k/AotCy9juBOY82Kj2SSVMaqMJbqWrNSmrhkbvJb650Xy71jVV658rv+tYJQhM5Px2LdFGPz
qlWp8SiielzLsTO+OzKFssij19ywWiyvlZnW7YpAFwJ12tQevpvesGC8lqguyW3nsjjs5N1OHzOj
DRRa4n7BjnTr9zqrmesQFFR7zQ2kRhr/jVlf9XKuP09p2NwYqPeOoUPOee+jw046z9qzjvmAxDye
7xLS8FMDVEq/aTWvY42vMkA20Ii5eNgVLjkTh9uaxAoWMdxj9E17a2AgbHlfls7rr8KiJmY6z+XZ
KXa+Ydu8sFqREW3jRsk15lwFJRTdQ1vLMMDz99rj4NzWXV3X61DW1lfbj+ytqMmwr0n8W6P/KVe2
tJydwfUKmGiC6MNsA05LCboh7k3XFCHgqkUaPpp5JFa5Vt31vriULkvipOsJZ5m2XY+Dn1419H/0
IcYKUdQtb5s5KJQL4yp2iepBosZ4XU+0S+iz9RFXbXjnhGa19yfUQCy6BfJ2SGxBY9j63k76g5zn
HJrkIC/1aGwvSCQsD1FczgGlPiWgz/iPFuqzD1RyDxoVzXwlrRewxocm0Q2WNI+/WF2zKR0DsnEv
zvEBiCfqbT2Y9an66o9qzlT125jO8r4JK5dpWUxBKoHQPHngwm71Mib1darPnCpv1v6oJeBrm+rM
G5dn+n/F56wA+Miew0UiBS1ioeeEs3LnWcSrNMu6fabpViBDTT9mhai33TAw+DJUsA82nWsBoRfB
cdrdDY3msNT50e3Q8SaDHbrXg+4jUOYcQ3x1KJ59MCqPTtfnZ0niPk6pXuxol8bUgZRyQZHM5MQl
Y3yZQNPGTmnuQ2sxvsZ6OG6lp0EXNQ0yfhJkcKPkYexgyQUoQ8HpzrNzTnEhnlJh70p7qogAT1mA
KwTUQeSgdfdz33+VIEefphr2m1/4C6qFQtzX8ZTCv/bFFgS4fV6EXf5o2K57M6OR2tqSdOOtS10Y
tH0bbbBi1N8XRk0mPEky5ZqU24CEhygJILLVLGv1HAeiSME812lLMFIcQKoxV4PrUNATQfeczlN2
iMbyrM+anJQkoV1UczrdLDoezkQrtjyK28RaUgo126Ygc4erQtjhAwQ6ygyBzJclMA1qr09uPb1F
r1VY3nk3J6xeoDBiG8l4ZrX2EU5qVa3i0TcYWuTLfp4rSQagxrZTeFrGA0dIXh1N6TFPrbgKmnTJ
ee7gLKXg9lIeI2Zo8hIWf/pJMcd2tkEDntYaNNZmqWlpDIkG6yC0mouZZjanOlfiPCUaKzv4MOxu
0fcd2tSdzkIJz9/rMoXFwxdSji6rPjr/mQFPAB+wv6DvCxu3S8+MSfM/+cxMOec8txDbV0VsL6sG
4zhGnTL2Ail749M0i3Zfme5XY3G+g7JvvlCx5l/yrqhYtDrtwc1tDe8AQmsoScXN7FCx5MQEMvT2
+wU+MB4iyqHpjNgKmRw0qxrFWrp65565kKzZY4RTHbUR539Qzm51pH1DFpfppZgPhjxnEYJ4kX4p
irS8MRuvuHES+sjQoVlAQbr0L3lnEltI2PhLE5IotDI1XrBBBXCwQffezQS+jp9aKh5+NzJct6S4
5+wSmmPt89pjR/Gn+jO7Jb2zJTdMothoSO6rMDHvqY85mWbK0BJlU/dSZFX/0oHM5GA6E02YCWUT
75Y+/AIs3SCnr2WnJ3t7uu6aKfxiZi2HcBEm+CxqkhJeyCTD9G1inHU3S2aXdzkJCvxIhBhUWzci
C34rEKTG62GKuT1icNf4k0tsSzGhbzY1Jj5tEBn8Gb+e8hYArp/Za1FC9w5Kaya6XXZ8yk2KRdAj
xsHkWwlz4k3TRJTdebLYPedGvZQG6ux6xOZE8corLxo0wb1ACOutY+HP2k6bVQnQMyElb3cq/Is0
1vFiO21B0QoymF9JW9jqVvk0hF9kK5EnRzCcpiCMbFLDhoF3HRprNtajsCAPnC6mLbUIEADjyWRF
gBnKNNdY4E1znqh25OKCgmyA+67oBXHpQTSUdzb6sXKXJ5i7lbIg4YCZTdlZbdAFwuFhT6BubaVq
bfvqzh5RVPATMm8lg7FRKWiuTT+krfUsPe9QMchdobJhLn3Zy1fp0BsNBhNi5qWjGfF9NktzR7Zt
+VQYvnuTYeIIV3Xt6fcj3Kb5bKINHx7FwJc+M6XOZ6Qq51MnZciP58xTqTH/q2zw8jooqYDeP+55
+jJcRan1/PdLiZUu4fSSBHxY/2LuZPc9Sbs03/kDmlIK3yJJd4QDmNMqJ9uKepefczkr6f8dkIVr
aLGrnorOjvHe7MkcpYnSMltJWVywZPGoCw7cbMLsX7gxdIxLioRTYGWBQH2MpYUnUJWQuVuaYCLQ
Bj4YqW5umrzSD8ykSX4A0nFTRN6EBzBLHpclHh9GkxStUz/wf5zHHzmPkWv91DldP/fP/+uHePXq
ucCy/H/bBCs/zeMf/3D/8p//gXKUP/KPiDfd/wuBoG1x1OAZQPv1TwUqY/2/EJ2RSETOrufrDh3W
fyhQXRSo/CmPMvH0b3jBvxWoiFMZ6GAoZhBPXA++9v/zv98ow7p3f/9zFxvlydvZmI4ok8+FnhWZ
Hx/vvVySiUPXTZkzXhhJTRIAYLAR+rTaalk2zqtaeibzmgal07DLzCIv9KceBo4Bx6ouunuzIP+8
DZA/cVPmuN/rEd2jLJvau0sg4XdOj+uhBNnKcHYS5VZYI7c3QZrzWaqNI2BWSFFsOPt2ABmHGWrp
h7KvL8t8ZltGsg8Myvfq8sIO0+kAykLq+zRx5stZhOE9YTY1KBvnk9ZVcjdW0o1WOiY2nAb1RarI
25Q9A8+fTa8ixshT0sEeMKESX8E2xjTf34xgzkZiHBe2MSd3ptslk/azXpvqYew7eZnoMexgM1Zc
FNBfOB19K9LzXTlJXASyzb217VfJ3mEA4F7Rf5Hku8w6kacaljGwgnO/61tcbgC+6IzEhWBJhEe1
TRf62BDdSl5YVeQsATKURxNFwed+nI3b0QHeT+s27ddx1+HyiOqZpYaAjAU2YkGSB4rJTz0n/Mdw
qVjg26ipsXxUQA9BT9l8URHqg/kJzHRzMTI033UmPSRhZHLjRHXDWdNoL0bSqnCNC3fEIQYROeDs
a+8dxC6PPtXZBUQY5t8gLRtK6w6vAiowQ6w1a5j1m8bJNiYhlwW2F0xHTmWrbmrau2jn0lTjOFJI
Fyq3aKu1Pgic4g6dmaYK4zWZf4OHAXgcN2OfYkeLTEkIkNnrXOiITvJKoV5fOZnoz4ttsEHYPI1b
FZ+L803Mzyz8vrnF9GXvkKTVd0bZxufQ+PNPBAo5QahDSlvVHNPOchlH+tps3SP9iBYeEBiMlvwU
xH34arhpjMmQG+g2zZZe+LSJ3dY/TnZTk1vbAvVvRHSIwWa4QWUVGVkJll2zqg/E3aZate+VP7Yv
3GINtzH8wtPQwjSDBP8VNZ5BQ7PrZbaL+oZWXp4M+xGf2tbMgTkFfhl2d56Q3/AaaRwigFSG5DcU
WLPnZA/lxCpWc0S8zipyPOOicDgPZbGNv5TB746cIicMbCgextqWTDk6ElAtDJzNvU18x1UDS+5r
3he0y5tofhxA0Z2FC9GrKw03D0WzthAxUisxajWVVw0KDMKXq5TuNvE74cruMgUfD6sHJ2o4XWh+
uS/9JHrqiRaeoAiG+W0manNFpki9k30Btt7jPuR4wylWZPoNpzmag/1k+duK3Q5kmU2cwDkbdcqh
qK+PFGL+tnP0/HtpZPOeROtqhSsaS/80+/h2+28pSS9ri+PVyvYSAnY4uuArNJ/hRT/ZeYtsN4uA
PPnSdNts3UDmiXIc8xz9Bud67LQw4m0z2xnm/3Fm/L2PfbAr2tgm/rQrrp7z5LVqy7dEjh9/6h8b
I7ufAVqT8pYOsO3ZvODfQA4DlwWbH6MWgW/DR5f9z41RmH/p9MkdzK7q2UYr/q+N0fwL2ByBRR5T
ZrVtGv+dnfG9EFBnuooxBD6ky2AR4qqaxf4kFkPZW9UNfayrcrT8jRxVdVdZqYrddUd5QxT3fEgn
CdVO17P+c18J+YDYdgKB4JfN009X7zfTZuPduFl9GtCnTJpRjeDacN5J14CWqd7zAJemKY2riAkZ
pb5bOXDtZF8xNxvF8NnlQU6CtvCgLzVpywYXLp0rVp7vli9+39OywIw/rM08Nx6Y09BPmR07/E7C
H1OfP3/ikzr5p/Hx6RMDQlMKIxsh03sFqlAkH8ef+ysLMhr6SerZBwlBjWwpd65o8M2TQZcVA2Sw
KDJQgKHa2hWy5RTSIid9iaeuM+gw1pyC+qSSQV/EUO/c1s7oOwAzvQabeCg6P+7Wrq77j13cnGeY
XqcNlbdziVhaFrs/f6tffwZXgP/kh3C4N36RZLuzFo1anXdXJTa7xypCcRSIzOTWqEtansRr+Hd1
aOSf/vy26l77+Vqi0ABL41qQ23T1F/WxfroXbX2KkNdE5VXpLcaVkcXDVYnmDX1Y/Pjnd3onC0Oi
gaEaXRLMM0wlJ7/Uz+9Et3FeGjbGKw/LynMzMj/ZIdGazSCr440OOGRZWfoMDyy17LH46KZ5CztD
ooTuVllOMEU5DqvDu9vcda0kjkr4IG6T2c9FOtjPGR6wfGcvRbdxWsqpWeen3415M5pBk1Xu9z73
u/3oz+JicizyIi1QeJnqjBQPVlubJMd78/y91hh/6tpSuCuKNUEchgUg6wPRxHv1j/r8YKXwh+OB
EDyrqtr+6YfSncEubTvULo0hLJ6Ttu+iwNCyvhQBxLoyOoykNH2NPL++mJYmJiVKTMkKMYf72uOm
rVYzgqUVqgD5PWkt94UBeux+wEwELvz+dlIJtsiTfMWRVJTjt5/Sab1Eb+PeuqSiq0PfWyMqWXAZ
qD2aEd2waqdGv4FHAj0ijmN31RolhSMhSbna6rO8KW7rnJwXmF1j9DSmtJiocHCYUDA90BOAWQIN
kNgTVUckvUVNEaZdeTWqQgMijEWlZVB9MMFRZ10ZF2c2VdutmUbX0VxaU5APbnOFQOS+P9UzACu4
kAmyFxg/w4LCZvTSCxIUvM/Ut+IQq9JoOVVJox6LYsXTley1Ux01qpIKQJK2XtLpG+Tf/m7QNSov
UCIucerNsBehad43sTGS+eRq1GsE8YVf/VMVl5SN9mVQpV1dd+aeyMR6b6DHfklAN/Lcq3KQdFcq
Q6mKxFaVi7MqHGFW+sdmLCYy/tpma5wqzJyzYLSSI9NPZhgUoQXyuPVQ+8c41KhQDTKlz9hqzJGu
BCWsR9DVp6nQ43OTnJY72+opdX3a21RMBepkp2o3nT4RZCczL9pq06Q/Eys1vnan+nk51dLlqa6e
VImNeGHczKe6u1UleM5g4Kyk1A7YgKjQqc2p1mlxULm7IV1JALfU80KV9lDYqfJb6v0IAYV+M6pD
QHI6D6SnswF0Hc4Jk+VOFzhX6J3eDGNDigwje7IC2xeUjqa5fO5GbXILKt+Wpbz6ZpI811v0Tvth
qPWrPuuLbDowMVp20iddcV/g06+DExJIdzVGMDOYHkpyn+bs3JCUzM9VoBPC8s1+2AMZajZONkb6
qgXUGB4BWDpudZbN7hivSUb1e4iFvcUdNYZobccV8yJt62hxGh4lj45DCIlXM883rAwESZknrQ+8
kM0rRLSYODSxcV3YASocvBtgN2mNxf4whtsxd3MQS6RYZlu7jIpl5WHgWSC3ZEK1bYmXCmQ3R911
R2Mbo3eUeK8MRNxEX/8Xe+e1HTeSLt0nQi94cwuUZVXRUzQ3WJRIwQMJmwk8/b+h7p5Ra85M/3M/
V2fWaZEsAyQy44vYoTcmeRTbH/1rhx0r4WLLGyhCimpqSZb50HM069KtgDK6kiCmpeXg09fZbi7d
aj7ofV+JyKHCLos85cygwLI2oy6LcMgzyFGsD5blFhxQikrXELh1recjRz3LqyqojlYXDOW2SAf3
fhkHy9pxrDGNUyrTnmmfl3L83cfdJOoHHsbWVZ4sZrEbBa+AoX+5jtYNTMprd5GQl8qfubQ1bpVu
Ext0CXWW45SbJLaSkRzAxNeZef2qIzMZXj4p8wjcjc8LqNjmU5l3NNjxH5LMK9zILGhh2mRNhrVk
jNE/NdmJ4DYnDmFHZJPyJayAXGsnPS7tHRmnxOHlBp7YGvj3G4hjNK1vi8BOORLw70KDsQuB9Dax
Vu8NeY+QmgrtrauZ22khnWq+eW3gQMKH4jMStR4pPjPHa0IhTNjqoB0uzljzSEp6r+AHAixI1i6m
Vb1+hY5Vp1eYFkq166WzZCeDmtRHGwXvHesMwqJvcPGS28cjt6XIGy2hgl5WbUo6jvqIjphtZmTt
ayklO4s8yaeH3nHlV9Gl1mHyJA4Xv8Cij0oY83ucsqGgru4mynuUsOy7HgToozFo/AvpatCLBmP2
1BZFP8deokxTHmsv6c0bLGHBl1pv14szz5EyvRJTxy1DhAEUTbuKI6mseWFNz6J74gkWfLF8nau7
YpXsNr4RIEJT3Bebt3k3FsW96WOSOCo7l+NlwMLB5hM31C1pEFL+jaz4002zLFMIxnhYEE299c2v
L12yPvG6BJNFZtW8C8wcfFRrFypd0MXErSNKqoRI13rrPIaJ23vCf2NNNYc6vWmBZK9tR4JgxjGl
+2G8YJQScHUYU6mdorkD+As4onXR4GaKeEcsICow1n0yyOMvOEiCK3/KwDH5qVNwXdCU+S7B7VKN
1+XzvTUovT8lbHNzNLG6yB98nhb7vtaN6zZI2le83m5LIWeamVeNnwTjKU6bZNrgVGyJyHiztRe4
gwroKu38rSgL51aNvd4cWn2eimdsEkl/qFDwv89LsK4hVFKkG84BvrXNYKuDNHKr4FnDqo73UCRt
6IEU2s6dTBnkD/0pqIrc2TigkRKWPZJoIeUjwZcu16ZkW5o1t8lCLVRwtOvGaD8rFuT5CrwM94Zc
V2zmEBqfqJpwAvOQke3JwP5C4VZQDhNPWmvS2Xq3+VsXwBLVKKw1rpZggPU09FjvwsowvOmYSZNf
pQBGLJEtEzdZTTAA1jUSbiBRGVRd1OyVD/mEicr3+oNNcbBzWKTLl1PoRr/sBWO95lK7yj5rA7Hp
bYrRZDol1P5Rjuz0VfrITqT/YJTKMsLS2U9hkfYSmVBOfstTYG4fyqQ1shejWSx/Chd2YPOToFAx
4Jdhj0Td0YrkSouF/IospE1R6fVucQTha9wp9IJl340tWPRsWdU+Kidy61YV5eJcVy7e1ZXnobvU
7qX0as7sbvotIwe+NenXjHq7hfl46Pc9QGxl0bc7labf7RfaOHmptkq8zRzjb4JF0rvts3Rm4zH/
MY/iSRd84Vqv+ts6QA3ZjaYIYG8xCIMrOL5ibZC+QQ3J5D05Zo1sKalNsC92vDbZt9CjsCYkXNFb
uHx8mxwckO8yayias9eJ1Lo1lV66R2pDA94XNtfkUnQa1gpqC1gz2I2NwwXaG6+/o1Nt16d+kYIE
0/XjTC9oR2Gz62WIiqn3e/3D/+YLf6OkEO7Fxf0P5/m/zBfYqTbd+0fz84Dh95/5U0fRkUTAmQY4
uDkyAXT4p46yzh4IZLiOQVE1gUYOAn8MGGwDHcWEJM8pj3Sha/40YHB/W5kYAcoHJnoMQMF/o6P8
SCr+fHb1YQd4nDQ8nz9nQ0r+62EDK50gu8nzGa2wzYMdso4/jy8o77icrvA8rHgmnC80Gew9kDCZ
c7ZYAeU2wfHkeEPoNDNG5JWK5hfWpdY4I5Nx0wbuXGgAPvBEBnFFPqh4X1D0nmVnJ5FTSxM8/1+K
FGJuu8B+0p0JByoS+kgiJmW8XjnzUkC08/BqYemOtMn16+qK3A4PBzy/TOZXeMOkv5o1xkQgUzi2
5oe8RWslSGsn0rvDIDqmwU2WDSjYAbdhWPlU00TsEMBel8ClNLzYswYCIsHN6P9BL/jfXfM3dw0C
H5f5v79rNp/lu3zvPn++a37/mT/uGs/hpsG0ibWP8MvK4v3HXcN/AiwFDmBVHn+/M/6cygW/Mdri
PiKeh6YFo+Kf4qP/GwlBnEw4Tkko4yr+b24aaCV/PaLba9kSIWSIxaRtGQ3+kt8ucqCGxhK0h9md
0xcGQLXYuMJiUKSWCn3c66phJ+BJwuZbZASHEl6uByMy1uGzT1kNiBKz0EucjZy06pqNNE83+akG
V9v4/PKIDSScyWS4rfHbsakq32yt8zfk9cWuTjjHzQRbsIQH3Gx8iNkhrhznIR9kjYV4WK5LoJ+I
+SPjbo+Hqr32YHVXsOwhPTRQ/jSvpIU2xS7K5r47KdqZQ7eySnxBTr6XvDgTW6Irjt6SxcdG64Z7
TPrYY/rsLfda7SUrK+0xaWsicq2qOfWaCacfYWH06cXNoijdqVR/N/nJh6MVvEkKtkMqou9scy52
QcCDa/7hPE7qYU8d8nfRWRmmuGBgG0/DztbBBr4z24H29oW/nk7mnWspmA/ecAEmRR+7ad7hF36M
p/FiUEIdpqp+YBExzopGxbAs6gn7C6gw06/wLFVn2xcv9PvRNQ7Y9aqYkzcSIEe3RbwsLeuumIu3
lrQ8h+rmQeXa8lqUtb4RtMGAWhbjbmQzGGEojLgEH5UF9s9DAyhid30Jbeg6/OqgVdYej5p+A+VO
Q68pmoekD8ovzTzaX9hw1HurBsYJT9PCy44rpR4oukn16nu/iFs09+UQ4/QcqJ58b+DxPAomljRn
sAmOLEFCzzfFLTLqIfYX9sPO0N7M9KO+2IX/6PZZs28UDB+DYyytuQXuGPjqB+y05AdK/6lchNZi
VZJPiR2zalcNEQiOHNUd4Mrxm6aDoY+8VrfuBqBk1/CVU1wnZqr8kD6zZVum9YOFHL2liapjB9xY
9z1Y1l3vxzUn2JQdKXcOHpkp26SUskVTpbCzda0limMiDIOOE3xzOcn6cPAnt7nGYDGeaLMaxp3s
NOeJjXN2sitXf8P3NG36ecgibBxmxgCNrefO8NFwQou27JMEQTkcG9AwTJDzYf6u1c6i7X10yPj7
HHjyUpodxRkJ3aPb0stQMQy6CUSVGw8/lq//LfR/s9CTzLJY+/79Sn+TZn/ZG/3xA38s877+G3sf
sMwo2pjx8Cr9Y5n3V/OFx5KNFff3lf7nzVHg0V0A/wudH8YXq/Of7gv/NyuAFoO/l8MXcu9/Zb/4
VS8mFImBg+kXfaaMCv4lORtLDdoiivFxUnRnbcwcS3ZaiviKsC3Z5NnpnwMQfjuxzr0NqeIrvxzE
a4Dk9+TU8LptqoWfdQsneqJwYPz0Sf4fU6dfdOL11ZGJC9YqTdNCj/8lAYjnuYup9LGPRNGadzxM
6rZd7eMYSpkztYh6+0DoK2aAAqS/kdIRpH95BML5WDuV1tQ9A78fwP6ftXS0wlKAPmuPiGEvFa5p
MKKY1i5F0DUuD0PHO0M2q6Faz653UnaQYY3qsje11MuHhxt92ohltq6SMum3QNTK/VCiVGy7tnHv
GE4JGIGj5xxjdOCzwTl1Z+vCDkHnggfGRWdENg69m9QEqR95xmREOjGFOZSMUDbjuICG9ceUxc6C
Y4jjwTVfE78uwgaDY4i/uzl5vb1sgbKP9ylN9yRRbR4YGpx1COptADsxiHkQW5m9UnA6DWnHexzV
0pUROQoEFM8V9XXHgZFQi8Zjpmus6UDTexwVaOghZE0YpQvTSMITq/Qp0jqlwkLNL3XuQ5XS+sA4
41yLsQLOwzPqkreKIqXUQ91IFQ1SbIIO0FLnnUxLd48Fm1Y7ZvSY8l2zvQ/AA9/p1CavsalWf8Vz
RpsAfV7oPynwETlSE7SbLOXPlHN67r2K/QRTYdu6ZbjY6fBojA1YssGT45FtTplsarMe7jGI+2lk
WLKPQ4jMOoDJgjEgo/7CwlXhCkPb2slinWrV6ZLkRbbO75FYw7xbbL7WXLMPDgxrUmVQyULpOC9e
PvtYfd36tqg71LekNZGUHRiRhB2xDie6oik+z7tdN0jndiZEtF9M9g5tauIg1rMdD4Npw50aHPHq
V/eLieEZK8SYXy25n294EHrvxMbFYan0ZRuUYjjMwNJJNZlDgo0nN2eXPgRb4ext637vD7lxijFr
XgEmiL9YuTliM0+lAGblpJ+21KcburQUScDaqz7pPyoAXC7sO1ono9k7MJKWqegEZSJ0vY5iQO69
hzTRcut6LLIRA0pO3Yt8MLoqUwIkTt3gnLXiFuIGOT0j9MVQfNRkCdG1hi7fm3ojPxAPoBtNRVpR
30NgetIvfRt02fuUETY6BPVkmzc9KN+rZVww3upWPr24KkvwPzpm875o1jAiC42q465oteFbHY8g
MdCP2zRymYNn22Ek9bptYn++TLNRz1Gve4OxHSdsqA8zaJL58Lsep6E4YMOtOwg7HRVEgmeyJFtU
8KCtw4CIOuwAWeiHpU1SHgVDfe5SmYkNG4jmnQ4gi7TNXHKpK7S/ueiLe8Nj0UxUyvsHklzfAB73
rs2xIetFbpW/1q3vDX3aeaB23ZDblrKKPkwnu8du7hLA6zLYSVtkGoBVjVoOWSPFK4UWzaucTKiM
gTMRacHQbPnMXkZFKZ+uxq86Oqh+ybPO0a+DWHKIFKZo3jsaOpwNXbLL7sdSHvDOUygno7mlypd1
tCCZuSKFly9lj9W0iQo2x/ALVGzGJVlrzh3zuzOOnS5WjVLn/2B3CWyuo5nGsDxsjEVOLyDXy6wP
yc7U7+M8oODM3dKfqIpyr9ve4BVPAIq1nRyHDKKIxjSv9c3yZqVgqJAyUCLkwOHV3ZglJgC3hhsr
i/3ypnOY90UEghtnA/1lwl62whP0aUirc6V1HjhYXgHXbiXsI+AWf7q2if6sJxAnHjdMqr03baol
YJqsK4KIaUFtbLAJzXpIabHfhWnrydfG0Jrr1KUcYeOD5A9jPCDHxCR6Vsi++Qoo+Ak+r3ucgiB3
9lTvyrsRHxYwlsKOJ8JufmtjRMwq9uNNEEe2k8c7Y9SLC+Jl3PLJzPU5LWX3aBajWgsVRuebM9Xu
Wh5ipLtGFtvcbLQFmLOjzjYmXUTcKT2P3tL14dD65VFxhHe2vuqMk6WVw5FmMgzeXEBkXnnOoLFa
AXX1Afbc0Ggrj55tp+/9cGxMMw/nwSOVh59kZvWb3LzbsI7D/Ugce6diFvy+Ir/3v43j/xc71mLj
8NN251+EtQMCQZb9LBAwtV9/5E9dzWGDuI4GPCzuGPVXd+6f/iRX/414h40xCf/SKgT8Y+tomr+Z
7BrxvGChAJnpoyv8sXU0/N8C2lFXuKX+w/D7X/mTfhnir0YZHzmNl+VidwKqunpG/mI1CMoldxLz
oe/FGjTEIDGHk4GUES0lGQBhkwpNs7L7JrzV/JoW2j1geq4/W6NTtMx8Jyp7RcyXwZncaK4RDYEm
to6aWO10nd9DvJshqTY1GTMeJSjjJatxbFIiqiOFjNsfMVFTo94Tvrfc/AieNhy+79ep3iFI2G2k
hjZ+1ouGRxhyhH2jAXK/UYxUS1D5g3wPcLS+e1Y6Z/D4+diiNJlYE7uiW3a0p7RXzqyJr9g18/ch
kfMtSr6xIXIyv7K6dVEgaBllA7gMn1OXGHRflOuagYyfpC75PS3LwobYydNIxr/4G67QD/TTP6XN
H1/BSlDhW8Ve5Bu/ulWqhXZzLSZOvXQMVhxrdLbCVB0Z7EZR/WWhLeCCNavgFhunea6lyVsTrt84
UVboNI+kVOF5hB6OwTJOlyV2Up5UdvNBc572XPNguk/Xrj4ny/MLXklITP7aAoNA7++TtINf1lvN
je93TwOG1IMj5BmahPlopuaeGehH3rrt159ukv/jTBD81QLFm7Z1b72AsaDr2Nl/1XOF7/oJIhPd
j00Vvxrrt5/gH37heKNuNfaGR0pWuyOd6MPWTusKqo02LLueY8xFjUr/KgqDjyFwpLpZz81XsrGc
h3jmf7UQGz95ZhqnRDPlTTq6xtlKWoaIfvwlsZUJaDcrvxS0w0VuUeqHrJagfLRO2xeEHjczeOft
oldc09agTyd9sT5qdzzLzjQOwxg7Bx42aw4E+FOm5mKrHGludRpqiNa8loxarmy7kd+ytLFCnBHy
m4D1ffTmsjt0gzEx0URnE9O4GzKp7rkpi2tv0riZegiAhfWhoyOQMaX0t98UOUEXVOIq4imqxk2W
MfJqSAHt9aWj44Y9MKNwUo6q5lsKhzrLL1W6Jsf80nyeEfw+fR68pG5BjYDkchADSSAZuxor+IEk
VHaitF6//Jiy+rUxXRhc8uZMCyP9tk2X/DADSAmixU7Mey0b1E0/GHyg5lqYtPjLAUsM96ZWLHcV
ydpnO+3brwHprrNtd0GkE+37m0r1X9YsR2c+ysABSKRhBXyXP1TPn9YsEzhSnEyedp8O+nJHqLbe
a1i8v9Ad6W86bwwiyGhcO+yqv0E4gD0y9BzTAM6lH7lo1LVwzfiqHfT22WttsSnTUmcXI14UyI1N
O7rVU9XyW4qJTQsgeLSwku/+3MTEDnV26dvewdxNs4l5r/SOQytVz0E0j9p8gcOVRSxX826yHXNd
UJuCfhfBvtUZNHO7DpP5nWpS113RLHc/LluRs63M1jhC1zoGp0h0oab09Rdfqzi6gz56rhmrXlNA
hfxZQWRIEbHq7GutF/u26RgVjCoYU7h9I7wSBhLetmAnc+PrLTVL//nW/WG5/Od6tX78SNYQn6iD
5kjve7/YCGVr9FqydCTBO4EMPKBvsElstYd8CXgHRm7S0NL22mM+ZxwOHCUCcVFdnaq9T7U24GLu
QQqFyhYdopjEezFxsAwD0vCIXkYXv5JE4M2sfWHHNhu1/9YeyBtAD+JluQjswDlXyeCn66dmW9wZ
OOTuSxf9lo5Qdd2KJNm1bkxQsK9ZZ+JWsl6YLktMnTralpmOeNdj3TkZ0o3JxHcWC/PcvFvKM86u
JHuammS0d23px4+l167OgzqhzeQ/f/g/nse/fPg2EQqCkib+0R85oJ9fO+1jGYdX6dw3o8PZRvZ9
/J2rOfYPHEiI2OIFueSqVzcl8Zn9QCAVC35du0dfZNMVmJ4skoHZHUtHkvNEIH8ccATsA2mjX3bt
WN8sfp+dPZP3L6ugJBDIUPw7yi19PEFmf+1jTuH6sviQZVa2wAjBpAZn6HWRyAnwKxOtfgC/8GwC
HjloPulvbAjmNmZasuNskuxEmapXyCDMx+UU09uQdtul9mp8JqapPqk5Z70iEoQs2wvT2C6WCHZW
U3wleX7oU6tGLCmEOJY2bUm1x63OnkDd/rj14kBLPrpYS0mmMCS/HeleulpUZ95TvUHNWpVbU0Tl
UPqhi37Z5YRyXrnypk+7rNYVZP1oci++Apa/XGx9TR/aBEroYAKLOVOd/Uikh/mf3brZi1fl36wG
2yLHSnUspNlHXUeplGZTMULEs0cIKNU1IxieJf/5QmCT+Fdhi70CYTAd4Y81e90Orv/9p6uYtboa
+2JqUfqMwYtmMukq/LE2l1LB9gKLFXnYAbMQzEWyYysm3l3gNVQIsiYxF+2PyE4e8ndeEo2n3glS
i54V0URGuUIuqXcDbiJuV8PTv87UFT+x/A9fTYpiPsfMs7VN4DqVB8bFhxBBj3N5merB2dK8O3Md
2DVTGg5WcbkrjZjwaECl68FPNLWZF+Hh8ameSMEa8LlSyF4cq7M9+r92ByB6Bg4z6uMHOBaWyKJe
i4eJ1ytjgbrKXXvwSmJhob5+r2Rah2fCZwfGNxTyKTNDVrHmZ0MIpP7Gt0JeT1qFfc4NwWiIizU3
eztyGTh/Y0xb4ROfiquGQOQB0wxeLJgE7X6hcqi5mCq2ifKORfqF50D2pddyjBuLkBaDhqzKn3sf
PBQznNZNDin7FsJXFqsBCV+RfmiBZ9xrmP7Z4BDvvtJ9JlBaX7mbjlKRJLTScdiC4K903i786LBs
1ix0LxExwngY1zhpCiMu8t3etjflYtSPSTL0xxhsDRqjkVtfUyuGj5sYrihOGg0FbH+C+S7B6q5t
F+S2r1XZsK4ObQXLiZVdj7Sa0VPiyOJq5kIASUJw66TZc0pTlWFZq98FOPCsj8sdwKuYLj4vV/cd
e8sD1s2A82W/LN9Nt/CPMDK0bTlWBRZTSsGSUO8WubUnYkZ+72YIOdBXQ+YlXIVZyy4zVAAxhwA7
V+iIWN/gLym/e568Z1KG5dBh2xoDH/DqqJRFde1h8Lw1K09GPAwCPplgXu5+3Ej/G4k8/k0XLg8R
Hnz/fiRy/HhP/zITAb64/sSfB1sD7wcGe3pHmH+7HGP/ebA1PI6vluFgTeZgw5Hyj8m3jZGEdYs5
isuqBYabUcEfx1qcJFhPAmCyeDjXqMd/NflmcvzL6rj+BpI/VKxgH2Ys8uvk24jbkQyde828QTsm
ca3aUw1/A7IT5knAKDyoqsKCdq8HbvmwZMIJvhqm95nC432wvcIiNthYj8wz1HPhadkJk4siO236
mAdF7fpIq0sfNOQXl3m4B12Bmy5NpGyf9LqNtRB/amlVpyLAWEKvYZ5fe1SyUCTJFmEHHqc+0h3N
4pePbVQhwW3qqrRxbvvODrMp5+I8GO8KpqpdmOsyPpeWEOd+xN47u1N7ZQad/MAp+mZXA313zHJe
S9l4e11k4q2rCh3lqnIB4vTvVpdza4Ihm5kZm2QblzlVB1009o4vSruuOX6C2PGmXar77L+ijiH5
hC4rRqOadg6TU7ZrmcxvtDQ1n4ncrMUyYgPpXkR9lur3M1jz+2FsidoO+nPpZMGTctTMEZ0pszCD
Z6V8dzvpM8LyVN1x3m0P9tiZ111VcdLzLXrdciw31dTIo+Om2SXQynekYKIDiMtbB+LSqa2KYF82
2vS1L7z4OMeOtStqo8SFSJITdd34XDeuLUtP1xwYQnyOo9ltIWaoF8fwKU1PsjzBdefjzK5K/800
meM4HnMW5TfPVVY9txp/mtQxyYBUTlCFNWfLRrvZwmYn8SG8ChOzrMkXl9XkGKGVBdWDtyh7TYmm
4rhekU/t1Ls7tHpIEfTyFgfI1CjwqedRJkO0eFNr00TLIUfNGYSlwozhFkZybxdGcTvP/XITy1SP
0sVuz6ll4q/OdOXwV6yG4mDP3lN6z3aZfGb2IN2+PDuAHs/p7FoXCgPgzKexvJVd2+3qvlffBt8m
h81pigR1oYnvVN3nI2u+bewrL5dniuuyg3Lq/jwwqWeBdmXywdAM+jp+/gM1KnUSzqPwTgYn3IYc
hqfjtUV0dbtgKcOuNvU6at0pCBMfzBQTb2juUCBM6GlFy3RM97KNmaTTDispxDWt0hCbKzM4TVWF
vDsIG0AUPXfdLpDYDFtelNe64qpf5v4p6UjgMGcw0+8NjcZb3y+Dg0fN8rlztA93cYCVp2lOCCRO
AOV0GnketXBcttZRnJfrwTNdKUU4dd5JxGAYsfin1LY6+tfJNcqdSaPpt6KNFzaJjDIid0rd/Trg
DykXlS9kfCzUotiD4uzHu5GQXEJOVM6nRmr2EPm0b1/5xATEBtttup1BiN56Dn7TpcUe7rpQ1QnE
QEYEDXJfglLa+6Ucv0Bia2A91rBd85iHoRck2UkTIH2cKvArsna8JWI91Gzw4KNR3pMA07pp3hrL
lBOyiedtJv3laVItU0POZLvU0SF5BDNfyWDHl9Svu1vXbTcGOeBHlCD3PrDGQ1dby40cdXp6lXfl
jNzW9G2b6pjFFZWHgIVvQcFqW0MaPcFc4c8PRV+KC6F6BCET5y4QpRadj0rTUXby6M9ZGh9rQAN4
UVqMJRQpWkroF9r4iFc38i5Bxj/PucgjFk/9uh/5uik/JrJfZaSG9TbYJJbUj0trfBCwca+F3dZH
0kzmsepHl5lgX0VQgEyUwzjZd3SYbOJMPGqemIlumNbwQPXk/FnpQkSL5jEVyqkZ9Oa2QgI06NZl
R4lUnjnF3huV2GQxC7luLsOJFL96qkvd3rWiTtgSTu5Fh+hB3TULUUCLwCbGVPhqNXp6IJLALpXg
x7azh1mjRdZxX3kILgc7CLRPI2+1UMnUimbXHr/nMXMI28ma+75FFBUg9Nnj6O/JUiXb1ihLTCkT
84ap1zg5sVl/5VgxnLuqvO/piiYm7taR1XXiBGBruF1quhGl8pdb3ciCmz7tivWYFS+MON1uX9n0
a5qMUDfEpqbN6KX2JxGoaSs99W1cfV0Fa2YZxoVMow5Y0TnV7DZshCOfBajWyDbEck/3TrAZrMZ9
ZbLKvWG5AhAnAwuURHWp01FjwUrgazmZ/VaUE3wHr82ujbiu94veGO+ySuwNtq4nShXjyJSzyYDV
FVWoawzKmAAruHmLf+Rgeb/oxpHdA+eCzjLcbaHPfMG16QQbL5vupCiSZzxeUCPGqg9nt05v87Kf
61BrE/lFT9z2KrBa7yrxU+GzgsbBgXUTfNWgn3vyPffLMt6OSQY5rIRiCWuwIIY+jqgSZrXiMpmY
uRxbAgOQ3ZKkTJa1+4KxEWmOrvHpno2TCICtf8iUO+4Sn1xLb40V4/v4DHKm2DduP7ITzxk5LwDP
pKjsIzdUuhsrzkPJMOahqUpQrH5csd/uWL5lLN/TTBd7Def3aZl675vhleXXrhfatdN3d71VOQ8A
d5/02aYAJ4jhLUjLO3aDtuz90RuZM3rTE/b18cpxq/d8yYdjmkMnbws8VdNIc/i4lAA8MWX3Vxnt
lls7S+x7Yp/N7bLiLX2eXBPlDnfA3cxXUHzyDGoKoYbC6+nZyDLtUC6Tc65Ell+ZmbMjrtyy/yb2
69pflCbtUIdgu81qKw69ZCofAz8R+xFu4g3wLCNSvQBl2safPtXpEb3W6d7vA6A29LEeeiqGzqlt
y5MggPsyBT14n35qMFlAUsPGsXwHevyYVnVNZif3HsA0OLvBKIaI1wfKKrcuE6vqVqTGW9xDSKwa
GxSmaM4lxHMocuo8x4b9VLYFtfEQI7cMKac9Md5gl6kifuvGWe3JS3ZvdDdS7BmMAZ2r5nT0ZD7u
Srd/kwbrSqBXxg4HMFZ7ujTLMX3XRocud/yMoefny1UQ4MllXHdSw4kItU2Et6mYWZYw+FNfhxCm
e+VTrrn1A5uq4lS3Po96x+BAlMnCz2+aZjD2gZeIawh6u8q1xN5HTrxAtwQGrRxtn+Z2tdNTMzl7
nMS2nZmPh4QuTWLPQFxvqflVx9QuKaP2R0z1ee5E0pZvjGnzCO6oI/aSmeqNkF4eAb0wrpqlq3eO
L9X76DOUDYmEsUkpetcJC8IOdejiz984zaK+1UUq3lyMhDrb3PcqCeINL+R7NVbtLqe9lZBprXUE
NnU/qvJCOyAJYg8lcVvloWEX9UUok5b6wna3cqoQI+DgfUAFNKFXLZJHmgu4yAl0AH1FfsO+Nxow
lewkyKedHgueoDImHMI6AKWB3WbKKOEQW5r+Ha+4Ew5zOZE8o3MKR3WyhdDdhWw9yDGWxZ0DN9cK
e32mEDfugR/VJtwkvuo3knrJgVN9vPXqkXAP5ezos/3YR0mq9ZtWljRzt17svbSp3uEzx9sTZot+
5wkeSCH97Pm1IQfjmxJeiX1UsSBMZhlZcWHu4noBA/7gK6wMlGRNftp8wzk7wZqu6jKoHj2VFoV9
FQOgKE6D8oPmUc4TnxpBdcVkGYwHO2X8KdCDLdC+hGGiGhgUZJisIO+RJvVGgxIyUIEyq0+So+mH
xIQWskdwXviZ5o1oeQz8ZBJH6pUVTsKJnhy997OrkVzLpRX866Z3m1eLOw/PTrfjL8JOD6h1BV5s
7jPPEQ2IGFWjo+nGpcmUj5fFWLiDOcxde6P7uACMDdvOcT/sUmC/WbxFnOjvklv60bv7rsJ+krsY
ebVKVHe6xJkKmXOmmjqV48EuB39dDeYNuz5z02DMDXELrZpTVhzcrrS3UObMk173GHl1JmEZtMOt
j2y4cdy5QtHR+Ht6IRrKyyb7uQdohvYFlcTDfKCR6NZLMlJ8cvcINYzJymF+lU58k+QUrIV6GagH
JYNkM+UJdJJhXPTLLBIzyoe+33QWBKOwx9Q0QjYTqOg8hVeOCBHfvEc8C3uBw19Vef6YYKR7Hdh6
cmbqp+u5XpKHyln6nb9+2FiJ870WDJy+HLNKr7V4kh0+FYU4SUj1OOd9+xDHlT6QTOSfjkvgHBGn
6/shCbowaY32S5d2TMWED0G7Sb7EiGtn20TzAiumawfLXKe2daBToTPpJy+oxAOc3b7exLGovQsZ
BfuuTtt3zAfwC8WiEmpCUp1IKfztLMqWxMbMDN3tpijn8jnXRf7k5zLeM4MhYjyPhrnnKDQ8UWsr
PyYNuU7AWwSslogNr+j/sXdmy3Ej17p+lfMABw4kgMRwW3ORxSJZpCiRNwhKamGepwSe/nxZ3T5b
4rZb4X297XDb3RZZBSCRuda//qHcpS2Ruhvw/WXVur2cV7Qe1DoNmO+GtLnpK/wofBUrQ3ZQz9T8
0HhaDVQGeXJpo4BKDN40QfWaytL5hthaHmb/U+Ykx3hZ0hNJJ8mxgE55xnmQBla5LCbT+Jr71fIp
hh4sV65wuTh7ZtMwZTZ/ztgqLFb+ZK6X1Fvujbkie53opX1vjfkFZTgM9YV1BZTer0RjEoJkZQSU
U/kyhwmqQ5mGAqNOEknoP3UhK2R7kjbFdVKa2n9vibbB3EzovzuyE5ovVT/5xb3I0s7GJtulGWsE
pwAmxsCj6yF2CQHHycZdvsMfMacHERjpwY1JpEzK0Zg/96Wq1fMyGSnnq9HT8Pb4fHaML8iR8yyv
xi2qVdMtt6T1Me2OGjjMdicq0uv/bwHFMHZ6Q50Rr+9Dw2uec3x1Xn6Cf/7FzBZPsF/9I3xtpoLF
CroGyApSsxx+RpzrRk1pbovpTOqk3BiBBVHewkpDFWjkEetHb1Zh78fUurEzuTOcdidjsfW98K4e
mJlV/ZZL3QdLimV0sv/7L6d5Cj/PRa7fjXkOTE/tSHD1EfkJDS8EZDkztKZzXbdnr6ZWDA/J+LvJ
47/4ENzNtDcM0Lv38QbA3VY0veN0Tiz4/fzHNfJd6VV/Dqj+F5L8DSRpS1+jiP8ekvz83sUJ9sZV
+TPh5q8f+/+4JMIzYUsUNH4AlqiRwX8SbjAE8mz8ViBJfwAlLRIcSXwhuPNK7v4nKCn/IR0wbxjc
8CY1Uec/keP8ukSh1gCG/imTE/Be0dL9+vos1dIMBg0tc3LS2tdloobHNu96avWp6d5+ujH/4mX9
9V29fhikcDjmBMVCuZbQjn5+VyOpHDwve+cxhqbzWjqV9Tz3Y/CSJT37Hi9S/RrBPXoPRsLQ/gcf
DfgKoYh3kZv660cnRiZUT5LT49VotQxaBLO4GqPopXQQz7av0Ox0ZqtNVUM9YPv7j9e//r92An3l
Hux9MoKgAvPgPn68ZSdRGbBPPSL8YU/3jRF9tskZX9/gVc7HKSCg32RXfcit/etDWSqOnioLcqN+
veayhr0a1YH1iJ7Wei5tLL6twkU7C8cLLW4v/ZOTaAfQQQy4iMf90H93a4wFc8PlPjQQJ/e1FxFq
AhyAPH9ZFufd9S1k5qEcTXE71iGUJUwk8X7oagEBQOWlba///t79ipr/eRmu7bG1WxJI8GNepD/5
9qBwaXgUg8FaGaBBqXzI1M7vlHi+mgyr7LcpUtrO5uMTQx8QuOyrfHDwYcG4hsmAifbkMYUe/wzT
Ac9DHIl/mKlqHmfcYi/SqcUZNRM87Dke/rOz43rVNgp45s+MU03/47sCE1SnKiuBGxe+jYl+YWaI
yQ/R2IjfnCBCT2U/XKstODtA7vhAnDl/XSjh7PWlaQ7i0cE492LAtc92YyI0NGPb3XeVOc472IB+
O7VXbu1NvCxGSlRwmoFu/P3j/u87kmcTW8xuKTzGFx9XreUYVdDAangc+oaXxAEhqrBpLMyRqiQL
/gcviaclxNd/e9gz/XrtdKX4vNvo42BP4bMyx9hGOJGqbgfPrG6LllwBe+yq2wbHkXwFMVGcizFQ
VKGpIA9CpAtzSndUl6iRqBkygglPfYb3pkA68QCpCiV7Oae8ZdIv1XQTxOaQ/3k2/2J9+n/KoXio
Elw5cWH9F9uLhwwISSVHBXLkD4OlNI/CwZ8D8RiGKXlWi9e2h+u6UX1Rv7YtDuq5D9ObIIHgVACo
baNkYbTZzTCv6rlg7JtkTpPvl2nBz1mEZvfdb+mC//7R/quvaUMdc0yIdrjjffiaBgyb0Q0d8Yh1
NDfkeptF3davwgzFc5O3v1vZ+gT9ZWVrA1rH58ylFmZM9PETiz6yUjObO6A7u7qVfSHfw0Dpv9hM
XQYCdB5a24WDFiYh5gnmmBI2NU1z8JSgQ6hXdjn33+1qZKWb7ACmwUuQEPhxoritbq+3qOPUIKQ+
iYNTN3rV7czgjyychIgYjwta5qG6/fvbyBV8vCyuhOeMgh33Po8svl8X7eJnARjnHD1WvOYwRecF
v1TPSO8bO5/7QznG44RNGFalG0saOQLZsQjjXRAzbFrl/G5zPcOAWlupNW5N7RU1LqgID3QEZPKV
IiLjGnA0XDamvTBcZ/BkfMI0PCLYEYEnspRojiWMNlgSG1A43oy0m4YtRwC+UVkKRRy9aPmI3W18
63dFerIKvzqPaeg1G79qMUElOsv4ImYvQygy59/MrCPljDqA8JN5wUB9VmP8fUYg7970c1xuIPn1
kBUCSafd2Gmt5VoVuCiQdAjI1ZnQWqDJ45rhGfXLUOYpueah5z2BIcQmfvcRfAB4MM24KmTUYnSL
gx884N7yvzZG3vog/12fHTCn7unVhwHLeauZE+MYouQ6WRGZJyuyKm5QlQVP8zRi++s5Op7G0GZR
KyTDpVw3jFTQKaH2qB+8qMhbrFigAG3oXoOXKB44djPWiDcPvHJuNQfbpojxKaE0CLae6HHRKCop
3ztIf8n6aolHCchGPNacAh2m88y9vA7/lNAuDYaKGAOtMBvMvRMKq4ypbShi4TNyKAfTq28w803n
O2CO5mQoeL67aK4KvMZrjZ84URKfxyzov6HtcoFXrNjcm9A8N4FdROfWollqA1jGTVW/Tqa5fBEa
srE0eANV1vo6kyS1lnAo9tDCwp2loZ5Cgz6VzayKcRlAkIaEokGjQxB+SmxyeTzrmFDBPTa4clNo
NImFVZhgIAzEAZpmjTn5gE8O5lZrJZOIscoVnBpJAAOpKv+ErUb4OwELIJ8rb4OJGTEHAHD0SS62
/xL3Hv5bWJNF7jt9O7bq2PUbpNBsyMQK6i+wsVybr5ulJTAlxkb+zjB18bNIdamyjDvNULS6NSPc
H9jtDTwD/Ul7G+UTtLMiCvNPyuh4YnPYcyjMM7KY0SP0B440e0UysyqxXxAcpk7Z8DsC4aFvJFyP
5DuhA2mTtDLWpok0fQpwWVmVUcejh3342iZO9Dh4/tKvFyY376GcEIslJvVqnxMXkBaTfFeEJL9M
Fkbu3RI7R3dw2Xgc9iH4Q8G2aDGEATWMsUoqCm19jOKXL0fHUd1S1oUvgzv6mwzG6G1WQqNvTKn/
UJUHp77XTHW2szBEhhagYBKacL6KMMnvVnhcibNlmvyDxcPJaOdLbk5r6VkOZG3+RAvL7jwwsw7W
0Pz9U9TA2g+8Sl0s6XKoJwY76nWPpIbzT6HkEPXSpj2Eld99bwJ9K4PWEc9dN2ixkf62xTAQRmA3
8Ocqyk4LBVyicRtdi2Q5Dm/3ZZG1hyjCdmlYeCIjsTG3szWJ5xG7gS0qlfkyJLQbto4dI1qL47lX
GMTMunqcLe69KGYuileST8piko8SLOIuqf5fYztrZDal+jS1iTYT0wBKF+VRnXPaXp2SUtI57LWC
Tnq5FgpL1uBEpNLcfbcU9X3K0PK1bfgyCp4/4X5wMtcJ5dCxagzzjAbOwGQ6ZBwJLladWEY8u2tI
Wlk1HDxdBdUw5BuZqUkRXiH82kqR1a+M9DnN58wy2m1ILPK72y2QPcfKneEBdngKETqUUkExQYQo
0Rgt3oTXAockyIBQwpREiWvzY+vSZ04D7dslZwe5pkGU1spDrurcYefjn+JCOogFbWzCOHb4gugC
cGDysfpOtxhdhV9zI+bDy+srJEKJjdeoWl0GcfL0m3Z69J2p+w46zDOqSX2yev42iAQHcOlI9rZK
tyqo+JDiz4LCAHs4nAa8CWdQxk5cTnVrE51xSeZhxi4FsmCxwbycwICJE7fXy1OWuTibUcrJhD8d
vzkdKVcd1BXDXT1FRnwooCFSpbklq5bQLcyofP51shDDoYhyMu5ZL/zgBVs87znNfAJ++wbnc9vS
0bbQs+V7XCB0XCk08bQAehPIcltdCGfhruRZEpzcGVFJE/CG1a7++GLCgizVbz3uffVrKiC5kabR
Hij3mwM6YJ4qYjXCSzjIuQ8TJSheUOGLof3Grs5drd/zvuJWVmwhFRoE20je+Lbt+CbXlejAHe5u
p4QtQApq9K1oczYfJ2qi7iFAecd4vNIPKG0ctiarCptD0YrgJekXFTAPXoxuu7g9RRGeTNRA1hQV
T7OZSiK9UvFsGT49QJDShjjKF88T/AaCz6xZMPogTZyglySoX7Fg50VvBJTd6xVyElEjdy47UFth
snBteIEWa5zlbF7RiBY1Yes2VxMt7fPQ8A8rDybVttdV2oLCN/+zYrwem/OCkxuDXzwTyfbk2hdZ
B6fS8onjGyzok8NAJ6PvWluPuOank0Bw2OqvE7tcRZYQUlRrN8B1GaP/xPCC1wpNdbjx7AUbuy4n
TU92EdtRkvFyoXBnd8QiHskqHpYKgDsL1QVvCddmluRhZ5JI1AkyGHJ5Ue2ko+gmB5s3ozXlu6P0
zsKfxppOEWWWM9I5Zk1lMIAN/Cm/YSDDTzPSs5onYVoTSyTMuNGLXldJet37lJUa+yoSbPKUIpFu
yXGvXLDdZ01cb8Cfe5Fu3EE82Rf0xtpGHifOde2GkeJYU33dHpSXzF9bjqHH6/p0rCHcpwABewIO
nOzOG3yWiG8O7cGR2XgTR3Pr/7Ugiqnwf9QeISZrTO7aAyFDAfhyjXUdzLTn66pwFSKRVWaF4uyS
T7MX2ts5lRptyDqtBHXLUpSrXpbsRGgDsORsLECIVqbalkxfkDEVrD40p/m6xWYU1xYKIeK78Kg9
Ez/WHlhy4lnGbjVtsKbgzfLChhOGfHJ7V9UsmiGt2O3tRNxLz1oe6dRZ1Kah43X6iU37ugM6WY91
ZBV63GxyZvTx3ZMtvrK9iddGH0CkRUZYtKOO6dkUqqgdodQbPoZk5aC/bTr0vGZ2o+0Po3pWF4Lm
WxfHWDt4CTB6f4lkxHWTRAv2Pllg4pvUaZVYtdRCy9OIsFOh4Rnx+xNditj36hfYmpqNK0l+ItYq
qVjtpgiX9rmXA0VIhO3cizmRwljWSl+vF0wPzmB5T4OvinsIjd9iIzTWWZB2B1Su2uGOnR3zw/RH
ZHcVnLsmXNkuLfV6rCBF24rjkRwoTiSdQrqGYdUHVCiz+5KluLjJBIfJVSWnRe0NZFA7s0Qxyzio
6hEYg7YndZ3e2U4nMLauZHGks1eHUtRIpCFtlXdhZVc/ApVTL7iWYjOkyNSKZav3t0rBkLhp9OZ/
k5KijjdiHFNTwbylg8nL/Gjg2PlcgrIN6ybHW+IpSi0eT1vU/LUJBDfJljD/QQBx7rGn9gDBkH2p
GalxCl3SNbHPVBcO8p5JmrEeMIC+vTbKqK24MXagHRkx5AtXZsvXCxcPsMmqqA8cbBQwS7weJmHM
vr3AoMn+qKgxOV2COtim+gwXBsFzoR+ygq6NYWRGZX1DIE7Nltezp1WuIq8bPK09eHEVnBKI38ep
DjA9VzJ4EQTzfLeW2WcsmSH1YznZu9K1OD9b1MWHoYjYrRY3sZ5HPhkjHrbIIM10eBQH5nZuiMxB
nsKmrp2PTwVeyMUmrIGviCepMeRR06rq2ffahleoz1k8SWhkN0Yld4RP8r2xaeYEoreLD5aMkz+c
0cUbUkK5PFP/Mb5ChxWc0JrrCqMBIzE4mYus9J2j55FddaRhU/2ho7/BQGJo91XfQV9AUOnTq/RE
j2SLePZ9Ud1yxexK4DzcEi81ODbC0KKTKFwOFnecXSJisWRYGnTwtVTiTIiJ3g6uJbPE8cdFP00i
bFmYO2J6ifh1597a8cnxc9zCoFKxq0kdc/KpHqJs0/GGsDvT7Sw7DsQB+1+3MK01BmzGQ0tal1pT
Tpf+1m5tdbAiaXwbalt+h/CKiytVJeIn1VFuTzkTY3e2oB4SRywoyvY54MoXh6+L3XEY4g3VNGXa
bFHYI/K0VXJOvNrfRKmbfC7qPnrCRnpU6wGjyk3WSXM/+3I+B3YdfoKtn30jGpbfJIlu6qiUIbdD
tDLoWHOyBcXa6030Vkx83NcrrPC/E57fTHgs0/HBnP/9hOfuHZ+F9/L7z/Odv37or/nO1XKNJD7X
BdkCmTFBvv6a73jBP5jisNVLCRvz5xmPHfzDY+GDTsEggu0Hu/yfxHPb+wdCDzQsRKo4nlZq/ycz
nl9hN8nHE7PG5AOSO0NIxkm/okWlOaQtTT8ClYjQNuJDnfIUqWj+VAg1rqNIyt9AuPoX/heefP1A
sCmmnxbf3IdS/+sH4lofQw1z5wMhlu2jCbUY0un0O4T8V4T++imkO1gAiozI4J5/QBN7ScnbSEjj
M3P9/WSBy2dVi8mY59Rb05jylehadu8mNS4dk55PP62Bhz8v52fQlTyq/3aZAmkAJSipFdzk4MN8
ZRhmHxqv1x+q3MUVGZrlsmO+ZR5QWfonZcUtvZ/ShQvFhSCH2g5pjevEAHilC3+qfAkJ42ol0mGe
TwSjIELYX6YMrkzGn80xXoM0nBuADERMIi6SYTfLNaEF84+mn7OLnfpEdcPAPMSOxCHFg4FYuLLB
HA85fEh0JqrsSMwFII5NEDH2L8vBbJibMJGszy3Bsc8Wus+H3h7CG5jb9TvVfWKuyZyaf8Q62Hos
8/ElH3B36FJVnkJBzlOL7Yog8NfCdSI0q7c4YTwhIpMfnBR9T9dgbSFcAnSD0SPcmrhl7WHCmKFA
FQRQuyby3bH3WjWLIY/XWcR6c65hU41yWBFsK5ulPFVOgGFKHllkbXpJ+1jlIygRXtE9pBjPX3Vu
vNwtbLCH0Cw03JeQNj9YzWNX9NrjxVN7TpOcYPqFr2P340tqFuMLvtruE0+H4OcOYynonfl6cFXz
bSYCcx3hh7ROIJN/ivuwesUEkCcDE9c8uFPAOzRhsWL3Jc0dWu9D0xAnPA31/MnEZfvTbLbdZ7ei
jwzJtUCC19PK5Ev3Ob2aC1ac+kXhc0fon7A3oSEkntCF6gOEkdfbruZch8pvbavGyi5kQwcM5yDy
YN7RfsOaFj47eZX2mupniQ6GIkGsdIbmmyI3izDoft67yZAfK5+HO3vULgr/mnjT2WVbbk2I+ce6
83HMWXSkuGNQyokwu3CsUJT5cXMGt8c6IYjGP6C+mivs9bJdQdvOpiGqt0Q140sILHEXNGQ013gb
7OsCeyOhuOKAZu4cZvplNxp5j+X/CELMtbhOSl8ZxMV6zICbcG8uxz9Elsz7ObGc+8jhSVxzqJ2y
njdoCJC/5fXAfc2i+t3DYwb6a5imkNaNpNxUcRheCIRvvkHUW+7Ilp4/WfQK+7LiZcjbJtsZWdmT
XkUzkjjJtIkjHGqEwb2FcWoe0kHfar1Ec1hPf+ic0N2SzfhBNAtPgijQee8I1j/BZvVrHqG8RAX/
OjEnJ42+Le4j/4c5BDSdiVEQCY1LvnWMO/lmWnPzBd3r8BJZrE1SdrNkb5mVv3EcNDGhN/7RO159
RpPKolSIMhUC3bPrGT3iXqe+rwvbuQ8wcbof4Is+l0lXvw6k1b0ZvaNjyjNqFyus3iDkzrcpIOsT
/lR+zSzOR9xWTtV7hPM0QXC2dm/H5hiTbi4OQ+/82FWdcVFzXfYblWBYMPlz97nujOwyVwAdkPe4
P4JQgRsFnrJ2JzM59ISuwp0NVbKXkFO/1TmOHazajLjvGbT9CxxsIjnNmY6EkXFz7l0LuPQz8wmR
ua9jVU79t6QdnNdEgM5Fh9FeSucA0mCUW6b1+KnDVwrlzRTZg3OB+YcvLa3yJ+HP2pV2YBojJDbT
TbOg04UIZK56xPflijKTrWkoz0MVIAdmhd2AVD30Zmc8VmZ+MeRwduD5ce2efFxaZMnSU/a5ldET
g41zYeC8b3q8RGTex8fCyj510sHHKYecPDjz18QvYCmPw/cstqASldE3PChj2F8uuDCZyCd4tdM2
lxRyXRj1+FqQ3hwlHczbJtxhxSNusOUINgKbdDy4ZbSJ6ig5O4sz3xlBPc5rRC43burfGFndbJK8
gatWw60+OpYJD59w8zUcMElWcjZWqyLPf0T1AkfRlqW3HzqHuY9TXubSS7ZWYQS3KUOHO/CVCbEN
L2yTFuI2gW25HaBCH5eZB2mJ0TyaoNqHwqvmda1dnpCMkG9soxwbS5Hu4Qfr8NoCg0gEU4chEk+0
acHOdbzuROa1nW8t7v23rp4mdy2bgIyBYuEZriLM1A9WnXg7V0xvZRW2p6GDhIoUZzhGBBNvqAuA
5CWp45iEd4iUp2FPa8yZxwHuo8ThmIst1W/T0m0ucDjESvRZtyPSAxUxJi/pKvDVm69tRic7U3io
RSMuyVn2GhgkYq9d5WLbh33mtMZfzt8gUUZuPDo2FaLdPFKd+TtnYOh8rNlfzc3MJkKxntX4Q5GJ
WN05eVffTgsChsoyraOl6m6Dkoe3qiPWBXFDWbEC517Im9pt1adlslOS2YuR7qY8TPkGWLK6Ea27
vNfoao7kfyzPNTzwaC26AI8LGRyLIZwfksxeNmM4NDcZzlJEvOfkurgZXqpkEG87BI6POOxhuAfS
jTCqnVAr1D6ow1hs6ZWW1QTvDzMmO/3iuQRS++Y87ZyQhnwIRmPXxEzghqh4zDExQQ1nTscksRU5
y/jARUYUvOR+JEizZcUzHIqP/qhCrQRw7ggZd8BoJuNS9Mo/C/I5brAWGQHfZBA728Ztiz8AE88x
HfIpUD1G+g64K8RgaTHPceLsDhG7OGIIodHtGIPcfAnt1yH1ZkwpJLxvIMW8u43nKAMNReL8R10U
Rb5xPKzxNxqnRnaD+USNA9d+ELl8hQCdJJslS9KT00fdt8JOXfNOdA5jS5LYRSRfg9E0D1OcQSA2
K4KYsU2jEfZiOX6twFnJTpl0XVA3j1j85hu3GVHQ+WOR3KKegagJCSL1WH5FfGztsT0FTVc561Zh
db+aKokcjVyKbp2CbdzPFvK0JS7rr1btG+jra1x5eTZogXWJlKY251AulkMqu/LEaEyyOdf9dz8J
J2KBJwsMhIEnB07NLvyjpH/c1DhpXxgO6ncgo0zwMKIJAXe1lUqcFNew9/sFIcTFqGrGSGNiI+rI
EgKJIugj64IiL0aroOqvCmZjjWEgDwl8j4HaQFX4Z/HVJMAoqZiZWqRe6jMdRv+wEkWIflRpISpl
qPuk0J4xOqJgLLfWiP1IivbuSOpSeSJLFGmR2WGrDzqtrfcYlQDCNDDxZcfhDthtXDBZHl4Sy47u
o4JKo8T38Bwt128RNF9sQ1tYYKWoN2W8Jn9gFuevkoC55jFoGvHANlh+t2u3GjdGRBR4R5l440Ya
Lypavs6Mc8pe2y+9oFvh2QnQuHJtFu28jwp3vmWMz/UP47SJIs7yimLrlYyxAr6DLn8DiOZer/Kj
1XEJdsScyS/U/MOfQUTUElbbMk0CRvoTRgOzDME9gBPzY4bH1OPfNxEfqDe6iYGa5cKVtT3MWtmB
fm2VWivIKm3ge8AWqLkhmj7X5TBS84Zx2GOuK5rFJs185MG8dWCwG3yBuNlDL3/X0Hyk0l6/i/4m
cK0EX+cj5WkAoCNupukPTkLlv3aXQd57DMi3UT9hK+hQEMYBd7YHyme6XRVb1Gb2YemrN7TMLMzS
bm46e5xvy6luvjBCd+5H8qM/TVTcu9/cOJrjDz2mgLmItSqqbUb1H78scosMfyK7OxgJ4pexK92n
ueZFM0Ua36OKyTYcRSwwBBKg/T0zFZNz6gaYv3pPa+pmz6EI+vsvdW05f218bQnRD9ddCMl4pH1o
fKOhYY0kEXEnhd0w8A0YJ3T+0JwYdIz7FgeFDVvzsgXa4+CBs9N8SWuaVywxeE2dMbvAtG5ubO0m
gadT9b1Ocu/RZ5ayRXeMubWB5cSq6Qn8+vtvLv/FQgSQ9QEv4CjaLkY6vy5EORh2nc/gpgp2xXr2
gHvhJgTzrpohptfYUW2C2PZ+jHiHHhIUCztw9Hc/rT+TcUOQi6RcMuQUEfhVVHcj5IHXUcO+yWJn
t9DG7DfLyWJ1h815Od62cewfQ1dkG9PB/jdRvNAFW8khChJ5j4NrvW1VQb2q7d4oIJcdou35lgya
adM2w7Sp9A5jOYNxgYLhPhnSm38UfoSbtVU6CLCAuGlpHJe6d6ry4zCwgRH1Ss1Os0xfEmX8ocXR
K6SNCnbia62uyqV5LPNG7ymBLtszCvqgQCTgmIn75ODwskWnU58zuHsnRPLUoALIAafj8SVaDHQM
WA7nb609ZPBW8sUbT004RdykhPQUA5gby7MoQ0oNuBjmaCXsdLBbwq16o3M2XFBpvVRQpFBBaddv
z13y6JhpR/AQx5kM/UwrQi2dIVk+xGCWDBhJxX0bmE733WP8WHMaU9O3ZkzGNN5QXDHU02qr2ITx
8lCU8p4S5spAj7qmnTYPdN9ssT4eoWZKq2mVQq47aWCSVwQ1xmYtjZtPyPvXOR2yXZuAoA8j1ZWZ
TazIpaehiLEie+mT/M1r6R8XBUbOTMtOUKbBd7/euyCb4I5AIR3XHDrGpU0tIHMOjsfMHpN9mMVs
ehjR5kd4qdU747Lq3ZkFtaGVW4RCKZ6n3fvtA52of5oR0yD1pel3cwyiy4JeRilhH01YQm+97u3K
ONCB1D1MKGfJcQSe0TjvBDLsY9uReJ9i0rOidvIeC7sdXkyB1AOeLGbQHeNJ06HDqsXV/RUlJS0G
Iq3PVgqg1DR5fe49QkBXocNu0oclyg2/pzMKHQfXm0ouvCPYp+LTqgT/J45gzTcUNtyVAnV6R3e4
Qq26HMqYM7GpG1A5a+LIUYE+QmPmyTsJzQdBv9V8mWbPPwlGwW9dzag3gjF3k8weCtGIG9dygO5L
gifXlV+OLzi/0N5Pc7L3NQIU+LSbRQY+5CW0yfgNLD983tJlm/gLIwG3eBiVV3+F+ku7bcroXpQO
iUcTQg64Z8QPG7pw1t9awQPBdzeB/kWwi34G5IgchX5Vld7fzSxjIAtY8iYbNexUW+Dvj0kEWpEx
ARnRzWuiTBr4WDnNo0m0F3rvlFLkehYjdWb0AtYz32a2z1Kl6AXXgZy3Aljl6nJvvl0i7MhIVfJP
12VoKSAYlndjHtTV5ywC8bC7uXm8Ij6lzfIpJi+HbgNy0hR0wUjhkkPuUFDlUJhOQ+hKfBmBB4wI
M8beaehsARy59RrIw3Nm3mWI7NaoxX60/jLfLbxu5ZpRPMXIpMDC/Aj0yqxVdmlqRxUrCuCAPoWS
bKiY+TfDCDiHBRFTPOyKjmrhiuCQMbaKFl7BKoCgYmFxDfyXmXJdD3okjNk3g70IC9+y4I2JVCHv
rcyVTxQ8JnZg7oijL4q8kj0sa74stgNQJvup+UauGpIls58/lQaveWi1DM9GFgUJNmxrdPThzRWp
MXzOc59Sgzn1oo2LCguwpyHremsLPv6K31wPSZWB3ZYVFCPDNP6AB6bLZQ8LoXVeUCw1nZnt/lya
aEh3tQM0RBBXeDGJjDvVlYV9HV6LJ7/vkCQJMDTkjmBqg66VJ5hJ99gys29FZs/mbkBngoJUvWHK
g3EeQvzT5LHPVlPMLYxl034zS+yypiwbxLajfdqiFAWqSHmn9XpuWr0Nd2HV3eZdDiIZJB41b9by
4xyi8y38TfEca9SbukSfAjRob8xgC/aJofs+NGH1HoswuveGGtiIYDYcGR0aAHaiVe5yOaFGv67l
rc9MmfFTmV2KaQRFcjgmXU9AL9JngyAj5GbwsXf22PLBnQBRR0M6915kSI6KiSldE1CGNFB3nqcW
YWuAbAoOEJWwQzu8vnIVavxSVsnAgyTVJT/OuVmeFnsoTxIp97HQzyCmPHzt8Giqd+3CPLxgSr5F
Eje+zBNlco347GRWufVsFAzjQ/axL1Xn16+xm4c34Bfu+goJjj2gpW9h0h+V2AykivKzYzepUSx0
OLv72KNefaOHnman4MXew6AABa1yXorZHKs3zMcBqCcwYzsJaRV6CmfbZXptAS4j+9aL57rNKo+7
AXI037aVE32mq59hn1mF7ic60gAUc7iHFtDmU81s8WBgwzyvx27kZppsb7D3OoavNqeWO9b0eDZr
jQy5Cz7K1ZuVqyI5wiZqbqY6B0TUWyUkYWvbYgCCnRyy/pw8JlAv2C52E3A+kMsOOo2SDQYsOc53
ZH+IZ9T8wx9eGao9c/h8VVLg2etEWzLWWFh9xRSOkqPplvwICYImpsYD1vLKt3GU3LVFZ3pavmbj
jhn3oM+JkCnHqflCVYId96Bm3BuZPwfULfDZzpOBwhs3HsoJcjioIGfcw8aBBz772XKXWUDq17+9
vpiki3LEGKg3vklsBi41h8qxXHr1oCzMHhF6JvtqqnihE6rKCGt2UuUkK9upvUVCmcGXr0YQ8sWe
vHmnuuzH4CyVu407GtgrUOx12JZbdKaTrgJmRdzLpraWYQ+QwBVPRw+e7WHwndeljeLNoicxGLTV
W3yO+LCsGvybPuyr1bVc/d9R5W9GlQgVdGH+70eVR3h+ZZV0P48q//qhv0aVvsc8kqmZLxho0eNp
scdfo8pA/EOSzUQbihrCQlHJwOufJlkE0HMoESlFs8qX0AK2v/RoNtI2l+aVTCntCY1Y5j+aVV7l
PD/3UPTAHtNSrRHT+o+rSe9PosnETfASEl18oxpBHt9UE6guoaHc1o2H7xDR6s7GGdLgqc6oxFZ9
KFFLm6Mv1SbqcDM5tMAZuNMxlKPc9Jxwm4/VMq1608QAntmCs4cWNxuPUGPaz03JcHY91nZE0xPm
sNdHqyMUEopTs8pDrDNWA5kIziqsBvcUpKTtrthmlyOGhb2zKmEYbbG2sNvtiMF8vLanig21g3Wx
cnwD09l09r4hEh83vR+Q7b4QaAJ/LO+7NVN/ADMRTY4FRtQzpQkK925iBLMqxoFoIMvYeZ1g4oWr
gGmjMhfJU52m86OKzf7cRlZxKVJgri0TMyNep74CLi4lhGUcKepLLutxz69vsOep5kM0ucGNRdrK
LRrgPab8LeFwVVKR5iup+rs442ZOViY2SobNjkLW+pwHmbVKoHo+CUu5W/C/t4ht+h5afrApF9t+
GDhKjiPxH5tYWFDrFuwlS9fbGnOChLA28gfbM/KzXU4XaWKwIPOcSqVGz/XNDa1673gVLB6vzG6F
hgATxnCXsUVhDCczie7wQHDOU6xdGxHLDSeTTAOrqs5h3RY/0tENyIZ25l0nMQeMWq+7EHnzTYZh
hYZFhAyiYmaeHX+hePgcOIbmXBXlus7lzTghH/DIy31K286+2CpQtzbSpoekM5vHOou/0qHE77Jy
pw0K5lvw3HkjBx31ZYUkKbi18ThWqnjK24wMgSzvzpYN+b/njvw/9s5sOW4ky7a/cn8AMowOwKzt
PgRiDk5BSpxeYJSUwjzDAbh/fS8wM7sr06yrrN7rpbKqlJTEIAY/++y9Nh0SxbUv8/HOWAqJHyob
vhUoSxt3sJc7lQ00bi8eO0mPv6mxMDWbU5x81YHPOrAM1jrXvG5Cfts8J5XStjD50848wz/8WfLv
3yfSLa/AVNntqSUOH/3Ma69sqfFB9nEOCy7R+s6lziLKW+LNhbk0B23I+tG0uaJ9Iccbm1TXRcFS
bXuHcmEu+9tmcfQbUCov20FtTM9uToFV61KKvnGcyd12HPEPUCSY/Tt5EU44nM1U3E7T0PkbcKLY
rZqA+rV8YbBlbQxxkmtwu5gMNTI2RiSl8dkgnpwO+jHIlLmP/YtLmoppt35Vs8wfUqe/N+CAszYJ
t2HpPhKEL3fUAbFx8H3Q282zctgKAU59r/y+3BdUmKqoyuyL54JCoiriUqqfRhK3lEeM7UZL88WV
4RJNKoyP7TwZbL7CcBfLNtnmpvvGw3C4t9tq2Rsg2vDtJh6FoIP77AqaE5fcH6BowVk1HJvbyjj7
8AOIC9lvuOO7nfSr/oCN24bCcNZjdjNWIyuFEUNwnd3VMXK0K8KN0bPTBCxGjyqevX0x50vkkst/
pKquvLaBl5ymnI8ZJ6RzQuxartVS6kM9Fva2JT1+0MUibt1+OqvemU+9cuNiO1vDfIWR+ywtZRyN
Tnl3s2ulFDgD06CD5QmGnluG284C0vKg6O2obpCy7zCGfSfT4e2E0OHX3FHUA9m0+6To0w/KCbJ7
VOGP2qXywusqEF+Z9SHaycPo15vj+9DzLa/dl9u+Le1LUtbwYGyPS9pMSjrL3BIzaFo+KB671Mqt
ZZENrWIR5713LcmTQMqOo0lyDWZqUe+hooFlg+mge+r65ak2QYYzY1X3JFXccDOFQBIeEi+2Tk4L
oOMA6gHyAJs35HadN6e2IAlCNhBVn/7i8HHM/V9tA0wsYT6k/ScoIdwEVE9vDMH+rBV11VChkVWS
FF8jPchzbSYMpAHO8gFJw71KOxCrmxq21oLGXKrBcml1qcdzVZup5N1idD9YRzUK8n8uzd2Szjaw
ij5o6PFpluBYSGg8Nws20OvCC/vJ6WNukWLm0gObNHmvg4VXIWV2x2VOl8j3kas/iyyqu4GCGbHv
bmbR+o9daQQQKyyzP7ORCs6diunFC/M6oftzPKkMiT0tZfkUUJ3jb/rJ8A9pEXPhhnpO31pUnd1k
u9XRypL0Ay+SGW6qoM9zTH6je5M4vQXqiOOg2OhZxid0He4PZ5ooUFq0cW15tP+qCxdTJfjq+Xac
huEBIHFnbn2hILlAf8XemHvSWTbuouWLGTvdR9eb2Rvv5IQwXSVvB0dX9/Hkhb/MJZUaum/sgKAt
pheD5uG7CuMgCWaYiZUjfnp16AFmTZ1OEvGYyl0SQt3wmulU8bRFqLJstQVbv7IuYz5FqFFp8Cwn
5d3ASSp/GrmZx+dKkovZiDabr2zWxTPvkXDXAuHbExkAqNH4fhtHVmGlyamnLfhHAWLD5WFE0iSk
/PBh8dm+biqVGg9ZzuiysZ2qf8tVXNw5JWBurmJ2+RG1O/oUovv+dDn3PrZz/cTUOdtATOr4BD2x
2lpFys3aNpQNanYqcQS7mlYpe4But1N2aN7Cnp7fvFnNv8WYMN6xxkz72sihrbCqS5CFOmWcYZhP
D7XH8wZxszd+uKYa7ikHT7DxGsGAmVnhifaNuX0PE5ZVuKpjeWotWP/bPMtp9wpBQ790Qea6xKuc
8TF3yY0gSrK3F2NbnrjnMngvtgmXXrlLt+FvHu4cvzff4hDf6K7OzGLZWoywB1LY2WNMRdqhc5Qf
1fDz8k0XuPmBxzP0Mc+acC4Vtn+j5rE7W+m49pq57FwnOWxLmwvOL1sdLUHPTtH0ukjkNr2VKU3r
G2toCXsP43bwPKz5xiSrjR9jBV78vD0NvkslelXW/VvR4wPaZIkcrEguQ/OKi6Otd6MLBmXDKkP/
JjhA3cYYpbeOLb67SRp+89O6+miSodk7aTmVWx7xcUUZVdEYYMgLnogeBYmnDF/ebYhE/D55fXls
01YlEb5QjR3cUc53jEDpZYwt5zkcGb83QeUsUJr6CUtOYzdHhmX+a0FTb3DMcco8BgW6QYQtzPqY
sMVEbe2176BixqsXjnAZ88U23yRjbrxLcEZwLZkDNtrat36GHZDDHY1YiXEOmjx+zcKx/kY1iBj2
Dojtixwk0kJuGMxgPRbeyneKE5HHB1PL7LWr/btETThn2FRPgbGbaXeLiLaGV3cMzTvpu9gTQuqK
YTq19r0oORsGVuIfAIrTxeX1k/s99LVNXync5ufaZWzfkEFDPbEMx1JstzPzQAlacjeMtt7N8KFP
dl7SA+J641azPdtLEuY3FjhKIdkgp1SG9VEmhf+bwNycrhscmkLF2H9LQOR+FzCX91NjUuTKT1MP
Udu78hZ3AE2YHLMG3MIefKGsTxijEfPzn60Zwv7DF1tvWiJBPFqc+ZZwS/pSxkv5FVpTSrjRM5gP
YnnTAxgECVaI4FL0VYj4xBmxmpNzoCtj2NcsGY5BRnR0U9tJ8ToEvkXNSzxPKSEOb4x3bWuLHYhO
fSkMqz3PWBRv+A7LG9vNsh+xzsZ9BZn8yMZ52iehU5+6MnG2dqFfiAjMMrJsq/9I0Bce2LNCajSz
/vSfKbkes1H96yk5YI/6T6bk+mf2UX/8bUhev+bPIRkmC+YQx3dN/KXsQ/9nRg6CLyzIOIGxJf0c
dvmlP2dk64sP54MuYvanVCitqew/Z2T/C+5g3LeciX8frf+dGRm2z9+Wnyw+iZ6x9vR4agWYiP+6
rJNMa5lOF7LJjl62TleWHzSCxSTaM9MmpaRBB27UoGgZkatOWyQ0hYi0r241+fslsggJ7GIzmyiT
tKp7HS/1e0hSmAxwWGAn4auq7dLEXMO1rt8rj6oYE6LLfZ/NYqR9pHduwTzTYlLkZHd3Q0jFYiaC
J78vysd+kdO9OX1UTc89w2D5jFrYvzWssYxITyUdCwWC+QcI52rZZIOhNKfrxI63SwgGa+OMPiaY
VnTF95S7mCgOHXpUjNl9jC9HZadi6RaeAGUob4kX0wUszViDCOztwN2xM/cZKZ0wp0o3yJ1Dh0YL
TTmN0xuHTDwOf7ab/saoS+FA/i2aHy01U28NW5o7OShWcw7uFGqi5x9gKes3SigwiHKYQTqei+6q
2jz5sFOWUjTr4szqJEa0qo0Eb85oyYL5jrhJ8+A5qgk3c0A7NB0Gs0/sJCvuAqdarm7p0HuqRowM
DcGJWeI8ZEycaknDjqvwMmf+g9UNONtyp8LcWVocx6rgQXgWCD0qs5/IIw3bbBiGnTsrhzVcy66D
wpv67I2Jv82Vlpdgmamf1oPVnSddkvrGTkaYP/M60uJmZddRb6jy2ala+STdgpOUtGa9IRJqvWZ+
Eb+OBizHdva6XV2Hxs2sKXqjzEdsGq1cnL6xvtGJJV/KQrVd5IVVfzPHfXdJg2D6hf1Q56AMRwMN
uQSHie283LUQiHM8DCFcR4vs9y3jbG8RxpfFR6dyTnvD0nmHJKugkNn5PLznlBtgisUugp7YOQml
3mFtHZGUsse0LZwXO6mya6g9/jTH9Psnlor5Xnape7HsnCEhpajzyCicIB417dYep+44k1Z8TNIK
ab/Klzfsff3ZMavwt7mf/X4vTJixG8thZbmbsSI9IvxQRT6MSWO85okjHlKX5NRmCmKDLsdBFz/c
tnEw66Y2LRamrvCeQR1l5VR/5edYfGNWSx/8JR9uB0ulZx8SAeHTZganHdcu6GIWSlsu1+Zr4HTm
fdKPzbA1On7dahL3lu5NicqPP+OOvSVyAudq7vLXBc8ePuLy99LEglix2Z7xBpn8o8EXNY7sFCeV
C/i94WKWN3BelpompYHiqmM1Q8WOJ41qDtDAUefUS/NjN4sHK8g5srq+jpD3EaBoTXrCFupPu2GR
5Vscwxm1ypjTky/BvEdY6JoVoOA9SelJdPzMGqO1hjtKOTTeuYzXNyML6ANufG+DFbWE/avA1cVT
sYPvw6XI/fIYDwvqVwaZ/tvyOa4iVJj5g58hsIdbt2WYf3L1QOFMiYhRexRgd8Zxlv2zyxH6ahQB
llcWB/PJYVQmUypuMUtBIl7n6HKdqFtZqSsqhU2VF/M2FvwEWvRQXufegYX9x1ye7WMnLHc+zXNb
GpY31TrHW116tyZ95Trhm4z6U36Gecjv5BjdQa5qQIgsIFZ9wEMoyHNErI7qDNrVsBF+qgmrrpDi
7jvFq9ZgraqDv+oPGUJEuCoSswYEgQ3duM21FQNW5WmtkDDqVcugLZh7QP3sh+kyaj7DeDQv+acA
YoWFuTeH9NvyqY4gkwS+Qi9BOPH4ie3Q+x7NVVOJEVcY++7FnOcPI7ILrEJIl+pCHpS2WrN5wllW
barFH6N5FW7MuZi29qeaA6c6ILpmFdCkEXvk77oPClCXWcO5d4bLuIpDKgymg70KRtagME26xES2
PqX1Z6KoVKjSOarf4EEOt+Eyu3sxU27HZXQRqyxlJj0FnJ9SFduGA5WfxoHyKK4m1eg79aluDQ1Z
42CVvDqlwkeoibAboSqX12IVx0TY//Sb1DwXWWJddBV2O2OAhBi15MjWx2yHyhZw+X31zT7ZepbX
bLtVjtOrMJeIRN2Vq1in8HZ800UiI3Z2qHthdvV6o+OWQOajn2VASUH666uyeprKOIazhWrgrhKh
15iKTfR0CZk9tuyM0o9yiT/SVVq0V5HRXuXGbBUexSpBylWMHB1xHlZ5EtM+T37DfPFW6dJbRcyU
2tuIapuGE6T/Y2a0eAxocok0K6S9o3S4lyy6f4khru9oOxlWsXQeXXTTfpVQecYYN/mYoat2adU9
ErQst/CsiouzCrDeKsWGy5D+cD/12bAZhgicyCMXYXkXYqh+yL2VablKu9kq8lqW+eC7WFZWufNU
rVJwGTjh1pCrPDxb797Ucz62jOIJxAbBwVVOpkC32w+fGjOPw1VvhiqFz8Cv9yQBmDk8RxywN+DJ
RNo9e8OsjjXh2JMYeUUuhRYno8RP97v56T/bpH95Tsb+8U/Pyc38t0Py5xf8cUgOzS+W56/wrL+c
kEPxRbg2pkaiASyaPntH/zwhO+sWyQp8lxXTekD+3xOya37BdcaZm6haANIIQt7//6+/ALCGv/3v
f8xmuc7fwmH0UOFncMgc4GpcLY2rffAftkiqAmGCNT44m121XIx8aLdzYRePi+MVP6t60qf5U7+B
6YuWU3zKOp8Cz6fWQ5m48cD8iwLE2D89uM4YPxea2/vSrWJRSs9wArRjVXPimud/1H1KS1aMsLyU
/rPCi3GVfcvivlcVO3Y0kfLntIpUUyeD53RpaFOEtYWKNX4qWvUqbqHVnNJV7ppW4Sv/1MDEpx5W
r9IYpq/ytxq1LCmRzXKW1i9j1rmPCH6oahKYxq9xldoSY7otQAmgVFC9+Ib7uvtwaSd8WRLqjm01
pL8Mx0G3CxOPUFi/+A8tXRkc+ZUzcKcny632YSUQIXHVL78yyFTUOdhxf4ILNBl2fBKfmmGCGseK
rnEAJKV5kUcmDwz0qhkyuW6T+liKeNh5U5y+WQq0SETOIDgM694Po7Aon5SVpvecGND3ZJMcM8K1
h0SHwdljl3Ewm6V1trqqxBNIFpg6uk5Lf6MUOgDqvi3RlylboaXGbcKfyjJxkeBV9ykqKScWFGE/
RnZcdGcZFzlmVUvgs6L9OSq7JbysdVefm0U6u8I2uAMXE/Lin3z5SGitOxKDbo4FTCCmkDgY8ZHQ
WoVHRLRPXTmPZ8sP0BHthQ8nLMuRBtm6vLegdGOrwdpzT3ViIyPUjOm1lCaUeOmOAcu3BuNYqtWy
8D73Q46dIh63SQU9pRxqKDbpKowsuLc2VB2An58XGk7IAo/nMcctsxHpkjwEY/uLdJ6SR3PUXbY1
AtL1ZAfAQTkw3OYN9jLqy3uOHUeK+MrnWC75idbIbqdDlZOprsX00VohQ8XcIw2hRu1Dw+l9Ro7O
2VtNyOC1ZNZ8r8chyZ87E9zFdNUGDrCSjSILogNJuewRe1r6QHMKXr2f/HTt2cV1R894gWOsBl9+
Qy+harI7U/hVfJcMNGtUVgMJ2R0n+Ne0XgfQfL4lAX9GPHTbvNRP7gBKb8a/hZXEsqb6SOV7uzca
dDo2YiKaQts/I2DjO6qKitsbCyUNqRGVufPGr5Fq3JC6k8FsMc4TadrnaQEoxsfLnNFJieXTIWJW
WBd7DIGJm5a/WRr3EcDuscQFd6NbN8bO0qPsm7U6spTkc5cLpJfN5Kp4Wwc9VyBUJ/POWBFl2xUT
ESHyg/PP9Xi2q77awU7wT6wV5xvpaKoYqAo6dB5rD4pmdHcRQyfPdi6rR4Xnrt5kjfAOIq/HRyMc
rjrlxiya/Bdgmm843TeiDAqYfI27zQXuuCbLh68GrtY7ivX8aKhRqrLFs57wx/PUCkC7M5ewPjEF
qyY48Okmn5MgYhkAp10WD/D8n0NcYzheuLGNxjnmY/IoqLTYVdTORXFH2UGemZO3Yf6kyVELaGsY
rPi0m/mr6Tjp1mSndvIbV+/sUlAbYuf2o2hXfbfUxY6hwTtRO1PtBOVayyZxB3lL6t/cdcRibxRI
8hendN1Xv/LybVpwpl/alNlIjv5XNBZ5aWdytTykBp4pHFN4VmZebPwwoVAhchSJvjcLjGvQefMH
DT/lN/KCwbGhu/gojTC/mS0jXJgok2UfY1qBaWFW0UxPagTTvQMvgSnI76tVArQ/THhwZGayib7y
SlMC0I07CmZMGN58KNeZAXqHB7dmZExKPm0b526PLyoMf2Sg+PjMnYkdU7aMC3wzo77J2KLd50MA
odykrXOqC80gYps7EzQeBBBf7sEnVa9MIwEkKsghxDrr8TWnbMvGj33nFUt9bwE2Yt2RmF8pUip/
Dcod33wrcZ/8bqmvxE+TnWJHui9b9NGJgNiJpeaAuwllY+cFGKEiJ83kU+Y6lALh7PlwBi5pDOgz
EeWuvg3gGBwXw7Puh8ErIuJrkrtqVk+JVYlgUxlWdjdOISdzhrWbwYNhbaZeHk35UIDJD3hklthG
wyE/QpPIKCaCW7YppsBnx+QkWycnsUdxYKrPZtmm+wrJCFZ1CeyAyoWU8Ig3vHP8y4qNNqbsxp6K
4TjYMfAybS3fq1EWkXZa/dWZHETzOPf7DS6YMdn43fCN3hX7RiPMYrFvJkJIwsy53rr00RPSeiJg
bO91k7dbNROYjmBEpC9t1w4PjhaggIYG0YwHU3fkjb58pAU1H05K1m0jhbWwrHVA9tuuBqYox7PX
j9dRqiFnPnescXw1O7EebhUjTGG+KoNd6JEKoz57oWc3rhlayDDyJipMqjV0k1LWUFPXspPWmoFz
wKbsWnPRP4NxEru4UIzBVKkSQ8KiOG36fo3VpUoeZrOC4UGBZlYAC+QijU/8KMutBIV3dVYliVDg
WWJh3Xaiz36P8//nfPwvzsc2YAEsUP+3jnzf/5b8Ffv9x5f8cUK2LPGF7T4+Kzv0HUG+4n90ZAvs
tyccNq5kgPBTCQ6wf56SxRdbUFIYoiXDT/hERvyhI38WEuKL8nFAu74LGvjfOSWjFf9VRzY5InvC
x2aEzL3Wtf4NoVAwJhYzK3k4vkQJQ9psTNZ+PajM+zBuXffqig5+QYPjtN8j+lj4FOcpE1ERU4pH
Q7EjrJbCmQ6nx5gVo/PItt0olxcvmAza/gS7FUhVdUERy1owMAIi+lmZbLZ4TQ81ph2qsIAi2RKV
i5ca6hnSQRO6ya7Cjnle/Y2/HLyoDS+zLvhurIUIiwiSs1+sTVFNwgZx9MtH6mNiDo40KqDbUApE
7xAlJY6QcgNWquLRUrY9jkfHNb75pvE9WAsbqrW6oV5LHERKnUO2FjvAOs5O/uTJd4p37J1rtiHY
0Fqkjz2JIzxaDWURk9RxiA8SHWrntHzHwG548pIpL9ttaKbppYtxy04ZFafYrr5na1fFMIk0v8Oy
a2wpBfHvs96k5UJlS5pFpVipDn6aEikIEew2GLgz9eR741hv+Umo11g1tEyx4pI44OLkiRErDhHS
GFwQY9LplKE7XTQPiVf2TxYnCXcxTwlO6R2hWyLh5KLoDvJHkfLgzJz2RfVLD/yjy4co4Fx/Noba
bDaANlsZVbEO7oNi9uWGNzSXRA6dYa25wLizJdQ49OQufPXGw7ATD3wnKN92MVULlh36UDJTgslc
sbjU6qW/sOm4O9CzxXHIXLkn6y22Hh3aW4RZ/9ppdyFSzet8awMUvXLE6M+qceEwVZ11NdYCl3qq
xDl2ce3xUKTgZYUmbdn3Uvzy2QGT/k41TVCerH1XG+2N+wk+NX+noGJ1moMWFCVgvmDHB+G2Eb16
dfuAeT5tTrrOILiaDq9xzHlBJnpEvsFFzGa6gNpWW0EAM9VCuIMlxad3lUPCz0pbk/9UtTWhJB+8
avtc9oDgEH+g0ap0BdMSw0HYcZYFFxHR+KE55wSjYUe0Sfqz6ljZR7BbCx/Tl6qMmwnY6QAbY2nu
Bg7aN1hO0ouI6/mDXOpK1l0hu0T4K3WC35KS0wHBgUuAtx5VcFTmUTFpumwLRouQcjR/Qn3NvvL3
dZJlD9kCuDxKuyml+qSPK+5sCrDxD7QqA8yYNxLIGdbF6UbrTHaE0F0nQkiTzradqsmKyI7DIco/
mUTik0/UV7LybxddzXflijLqC1/CW3ASxRW3lmXnPlGh0vCzOwNYMX2Ln4AkzzJBHNF3Ob/aK0Fp
DJcuOZMrfdTLmOtrKI0fxieOafhEMwU4QL27sXGoxx5RsMZ9IlXzupDowsywMp8o/7abg4sxsD7w
f64YNwN8xZEnkXpyMXg3J/t39mhZ2uJQ0mCFezlnseU0bf+L4sRvniQR4mTeAJOtsKf2OBep1Zz6
WMG7bQ08eLCeb3Wc21d8/tyPsQsnc5ezrd94eLSREbr8oBcnOOekK2g1m41luVksSGM+py7NlNUX
B+oZh11pJdDZMn5WDcw42kds7TpXo8VDv3ck4pwIc/vSMPzvnAA81s7I2jXfmy7W11a72dZ0Spuf
M0Vg+fe+8/OP3ByNb1g1p7fBXKZ+x6jgcq+5CyHaXDu7yhLGeOqTxI1KR+bDTqRD0l/4F1zalA2s
mhu65TE5bAQ7cMx/g+HZeL5d32vNTa4oNocmIlKsooIJwxMMUZt6aiecZz01oPHI+pzZhiAgKfK6
lQHehbj8agHPe55m/eJyCY+s+1YEYUhi6Uizn38lu2FtE6ojURLT7uSHtW/u8LAD5zCwqtMIOS+P
+OjcO8JQEjwyBk7rlja85laPWuSHoGuc125cXpNloe9zFJm2aIGNS4adyRw5yU35Im9hQawwbmvA
M4v2Ajx1XpIrAKQYvTl3S6XVsXL80edo61LpGJ/R6mdUAWjBv2dX/3Oe+hfnKZRZ+5+epy4f9fDx
V+/671/yp+LImSkIGf1MTk1uaFscmv7wroPE/MJxxkY+dAPqcDwEvz/PU5xq/tzD41XHxG5x1CGi
a+HJ+HfOTyz1/3Z+CmlhMcltWwC8AluIv52fungMyjxZxKUCBABfg+gP+R8LJ1cXycGAgApnERvW
vIEM3MR3Ta2QNHrPNNjE6JFT/lNJ/6ZRYRkXTr/sDL30bnwMYiYE9tATQTS/KzWB05S0sb+Ht1m5
891oFhlIDGX7qC3cqJTN7cehrMTN5HbDjyKZr6Ob+RjcbIM8Wyp8IHx0A+6HLlnzG+rJCDSF63ok
NxSBT6yxv6xFvfqAKwWsXb2AXYhy3uHUwPZDNhzLjhzzA6XMxVPfxeHbUGqHLQgihsXQQuD+Iuo+
ZUGvwlfDwb7DH6GE3i1haa81Ij7PR0fV1c5psuC+6Grx1rH63hphM7/Tl8YEz45g30hOQviBqOEj
yEYlauOkBonGxmgPha6I2VAc+i4GEFf24LB+t5os/NGEwY9yUXcBaDz8pQXvR/4jvp2kcO4zLzOP
HLat3Zg7AMPZ8/LvOGF3lTkpp8hUytyOM8e1DaJmCCpLQrgv3ViozWx505Hyj+oBNOrwvMDNPdm9
mg8kC9Q1HGx1RmhYN/zk3A1MSSCh0jLPfnI9eNccGBJlso1t3NMdiemeh+aRE6TFyWKsv6YcJQ46
kM0DkoUfTdSgoS8Go33repP9YjTl4G4E5PB7AlJyG5I4wtiFC5puDn0pRw9LVyZdsPt2Tfh6nS5n
SrP3zuxoMo75Qh1i3Ol3Q1XtPshK40D/mSZYZusfrP99mEVW+6RNFd9Jo2tuGiOR1cHVhrpfpBaT
RYfj5I4rR/3Pf7JHdaf0ljdDyzExM7GMkUefINH05xzEwlyf2ZXOZbP1x7jLwz1bHRZVFsVumwno
x6x3Zoqd9cfn2PWfJ+q/eKKy4PjneaCX34bx/z3jgsvq7C+rnD++8o8Hq48/iceXCB3L8lbH0/8O
qoH9RXhA7lzxe02U/Q+GJ/OLIDPHA5AcEROpj4Hqzwet/wXpWOCFIjTkrsPsv/OgFQF/yF9oDxAV
fCtw13WTBdXmswDlH9Y5icLbX+cU4g6VLy8knaEw13Y7XBxVudvSxS2xKaRjPQ6WgdsmgaKBhL4t
TWs+FmlvYJ6Mpb/vx7B/YkYAjuWUEK/pzz2koYHDKJNhc2kWr9tLgVsApTP1TjRBYQaROY3GEYj7
WZDr9Upv4xae2E4hJzyPDT7cbjoJgoLDSa8SGhLhEHyz6iEEwO5RXB+K/DWc52droNFw40Lw+6bH
iZaZuVR7LFE8fDCRX5O5sc60jNHQvtTDvINFXE5UR8dsa1VHsGDSFpZ7058ObWNcs7jNB6LUxO96
p+MwNFNDvAyO+aJ5HAMHM9VXBkdnr3qcJ3Y44KoP9fqdl3UxgIwS2TajOGKPPoBlMp1V9ZSkHtLj
yhDIB37ZNzvrAlr3W1OQwaJseLoNCNsEUzlGRmc222RaJTeGuvGpgCfzEDeWc41dx2Q7I8D37xsl
+Y7LwNDbUDKvMmi6Oxsi7YZO13LL37lgSz7yDiPsAoLB9zfx4rzIomiPNKpQZKDsgyVTiGt6ggSs
GG62/pTakevNGPTLRLs3I1W68QYAyLgJhB43cTUew7kev7kD7bN4+7W1Mya7j9xc4Wzoh9rj5+HJ
GyaG45ibb9i4PLZnzbQr4vE5pkaehHT/TRWYnEJl1u/9nCsszC3BLBWkW9ocd4k1elve/cnj4NZO
vaX5pbwN8qq7K2sW7HzKVepvQGEIsjqDeCgcI94aqT+9xX1sX1XX5IAgBDK4bn8bbealTa00ImCX
gXudCZPw4tz0ORY1onwL1na6zdl9Q36pjfhqOeMr02Qd8c4sTjCW4uQyj2Y5XRdo690Hx/zh3Zw7
+SvLJ+sqEFkvedI5T9Ql51tMFfKGKb4j9jtVfGTURPe32NfeAQXLO6Ola92ezd/cunr355ny9Mqr
OxIqTAoluJV7VfpYWuDtBG+km+VXokVNlE9xuRNdXMpIU9ZQHU1YW/k+Fg2aeVnP83uKQmNuLQVV
fjcY3bBQFYP5CySavfP8kZVJjeBOqkpjDzJT8wa3GF6+xVLxdWrth9mz3vQQvpk9KxwwrDtWfVV7
DEVG0YTrp11/mAauGDOxxYsXB1/xy/xG4omK5hy3+a4n2QgMGyQ0oQmXvo0wyKI8FTbYEZ4d/A5o
I86Q3g1ddiHvOJ/AN1D0TZFyCq83wbpwO+D2Sg4BLbZJxIL3rcqMVj72oyJ9YQ773JAx+lDdbOAQ
trdqcqYtys+CRTE8KNdJT0WhJ0wg2g4qGC8W3uNAqhzogZkXO4B/LG4Ws/FuQevQB7zCuTh0WLuu
HWeUasPYWq0IXty+UvQN6wvrYGqOxyE9FAFk4liQGvRWEFi4IsFql/NQspTF64K/alvl3XwJQLS5
9Ygw9wkXC1bOGEZ674pUsdouoZCJmbRvQLQuygkAnfOVVtZI2R4md8iiyaqS23kCIxHJXGuKm0Cd
ebA5bhdm0GfSbKmk3NxE0akAqtFzkjQwvg2n2q/HRLXASFzEtoH9DQ4B2Jq3YtdKz2xurdLpaMqC
TNmTJVsZbd4nr60QU8CTqu+uTtg7X4MV7CYEykLqWRzhVKuhnX4y4MIVB6ehNhNH8WdCYRYosH56
L2m3BlS+kuTobOvZsAjoHHq6K3WiflEAQQCc7qA92CwYTH7WysMCpI5TYEeiPw2JR4na2pLCoV+9
UiUDJIS7rJTvvFjEfh5LDop6BeGVcQMUb2xnAHmwVMcf9ic2z18Jeu7K0psS6ymh1enorJw9Sl3a
qK+DnBgZvqRUc0Rs0UQtXrA7vH6Y61din93XsPsUFD+yhelJzO6yW7vrLmLkbMUoFMBgMO0biSvj
sqxUwMUuH2OhVeQPOPmRzAYAJX32S1Kb0dAiFFAA3fLsnS1sfKFjdzRVWGy+iA10W3NxHnqwaUaz
2CryVmphuvILM3MJoqJsDeIl0A09O7NYxEI8nGV3Waqq27GdG356Tb9ESdXONBuV7Q2QAODiKz+x
1+H3IByrU+L1PylNAbZY/Dd7Z9LcNpJv+69y4+3RkRgSw+JtCA4iKWqwZFn2BiHZMuY5E9Onvz+o
63a41H1dr9+6Nx1dUSWCBEEg8/zP+Z3xtSxZxQrKPnZa87gxO4h0HZ3YGogM6Tv/ZgAnofrKvrGx
raK2DvJ+JMG174yeZEP2SQu4j2OSEdtx/VOEmYtfY3ETe+Wyn9wcYCQZM9B97tC7e7mgXzp5gNgn
B63CbiVOgvphua85r59ancZkhzM1g6fsRVzvLJ6c3cZKJ7shR2zPaNUOOAKxc6loEruEIMzyQIIt
MJ5HEp7zNiUwvWyRkqwQjH/lLbiXzGLtkGaePV8R1H+QXudm22VYWMr0zO1pYqKpA3iMaWN8pSRk
I0yCEnNtTnIj9NLeWmwkkm2TdcsXu9HTl7IW08lTmXnWbdUfCAkBxh1KyohDc6azQbj5yK0fvzXr
+ERdzQSZd8Rsmys/N9yXGbsperbOToMItI3645WffPIip1KUGBZtuQMSNsIi9uMfRFKNAygIedfP
frsf/dbc253KCOJU3F4x5nKC8plWxkTE8RND8mbrZaWCd0zfA2YPG+xnt6AhiUVqLCNYjTc83Qhm
105jnzuMmclOWV1j9rgRYVbirh7EXvY821D4EnKlvadpHMrpCCCQV8Xbxe8HfRQMyM4MZ42j0bYu
C79IUD8sMAbdmpKdcVivBol9LinLqf2AprTE1u42j1vxtZdrwnUiMXbvJ137id6bsceMPKchoBJ5
IKIFfB/P0tViJiAiKGTEUIyP0mNf3s2KgHSApbIPzOsy80sqz/nyobGkuBp7ecA1pJkIL8jkaGEj
xWXUjqDZ2sNVnBrr2D3t4509GSXmk5W/zwqoLSihtyjnSh3xBX4TSb1GREkYa9sHrjI7FdOBXAk2
yQwguXkvO5uTdK4D89Xx8pwfNnR8HC06IsCe0zaPiydPdqPSGTXYWlqhUi4Fa46blLdVi4OHMU2i
d0oml0aOzT4YS3U9ak8e3cRnKE1xqLzvi04DpqRW5+BUbrcL+NJOvu7bYVsQB/oxkVz7FrDm/mzN
rneOnKSidW4evOtesDSjh9mMg0sppI3/yHtWJeAOZheIjbF09hCuyVZNUhw72t+6sMfk8dWGJIPn
2ifVltoe94HCCi5FNs9vACmYrGA6feF+mp7SkYLuuXXc54HZ8RwydPIiIspp8o5esjaxKrv9XDGe
Ys5k76Q7ApAFSLRj2BPgewRdJqdhoA6CGuWZXeyn3lvt8NU4hZlkwFvnTfIytyOTEPxDpKXTmobc
xmw64uiDCkkm0lsfKYymbuLurUF4P6zKmq5pU11u/HZpHpqRusuQ+3n2E9xu/4gCWjzDwi4woNK3
dKKIPjqlXiFOcB+paOV6PYs2du/tRY04cRv060VwgEUSuloR56BfTdb+wt1JGWkSjSrJuTWX1Z7o
qDxkhVEdJ+zemyYoxse6K+y9Ibqdalq8STGRqwxw6U3medaZm8Sw5QfIj8UbLBYs3PnsnEFyYrTN
LofkhJvDLOswHwjW1WXPb71zsnOTskYpSoFZKlDF9wRCEaQprNi7tNXuz0HV4w+3nCgbb6i3vwyW
Ndn7sXP+U079X2//T0mnwPIROv/3CfV1rdP+n7JOf/+rP/b+JJpQQmn8Zdf/brxkF/+HqBo4f4P0
AcefzjxQi/gQ/yGq2vbfhOVbsDJ9jJ4B8+1/7P0tXjBgJY35k/Aqy/B/S2S18YT+uvU3TZNkMUqo
9EhVMate//0vW/907kZdp2Z3lFXk+dssM8xPImmXi08P3b5uM19tZOOJ197wokdWat1x5pl0MroU
Egc5i9Bjt3JdC7c65A5MJWswC/zfPAMf/YYHHaAagAe1UEFoYrOGgGbot6wjMTVBBntyLIxATclO
gbxIdGG2xISzsrwBECG2M6j33XhQpbFc1S1GRV3p6S/6eT+ozJwBUJI4CzgNK7nlY3l0hqWRzWnT
HEnKTHc4KoNDzBMytJRaPxfv+5dL5O7vrJVf3bMfxJb346FrU6yAmu6ZH1GQFtywKWYLfhyNzqb3
pnhdPWJhGnEOfn+kDzm29UhQJzFKmj40GjT5P3+3CyabpYdBhRm37beseggpz9I4+KD8HwarcA5z
kkWffn/Qf/HxPBA4gFe5mHwh1n//ywWVCbCvZQVhi2HWnG+M1a/fYyJGA6Dwed78+0djk8FYAv2K
BfmHqF4c+GNalRmkPDHK/FJ17ytSzLW3uggef38sc503/MLOWc9n4PFrJeEGPgdn9p8/GpO1Iilz
kR7bZCpQDpIIk1DblvXWp+prk8zJdKs7jf5MA80V3BrVsOUEpPX79/HPZ1gK4XukJ8H3sK/58LVC
7/HmUtvZsdU5Q8upn5l+x1H0GLiAGf7iYP98DUmxqpYWmz4c5R89LF0bFDb18RlR92W5r9k3bJXB
L5jANvukuU8xF3pVkPt/cdx/9SE9l12YiW7qUfzy53NNkdbINqHJjtXYDmCD+DZHW1PTWaU6+/eO
5VCSifc0MAU3VUbjHxtcaC9lk5YEeFRMBjjtxNpl04huPsfzaH/+/Zf34X77fixpkpSkFQfK5Uep
lTW7a3QG19AyLyMbXrpLTog+g7n9/XE+OPT/fhymcIHLTYbL1frz+dNu0Xe0LqXHSAB0305jxody
5gqv4GCvoENK4DYTOTjW/F2TRTsyeclfAHs/XDvre2AXzY0OqpXlio/XzjDTQtFKxXsYegZj5tCy
WATjeonQlU917Mstc7n5L+7nH+q6MXxJnpkOH5xaLp6ha1D41zvQANO6XiIvPSbgX74g8pUn13Zm
eiGq5NDZTQUUhI038Ix5ir0wGqmOO45uNf0gAAAAscGrf8qjinzYOjuku5r/WTLj/vff0L96n5Iv
htkYqwPIXh/GmzkK1AjCzrgStue+zrN2unBoC2KpkLJGl8FYhiY6Z+i2O6Me84uADkyVXBVFR53X
zhmuQXQkEmvfBIbb0wwwJHUGhiBAxP79e/3nq9anashmtgvAjEnGh7cqgooRQDGmxxLdi2XwiioM
q75Xu98f58Ovnq8Osx5fGatiUGz/hElODYuTYvTpEa4eNhUaOFOKIGsJa9KRD78/1sfb+fvBEAos
no6S3PjHWvfZ72XvTBm387rLt7EfsXumGCUkiJnjaG7isJnG+WzqyfsK2DE+TLVUf3FiTSHXX+Iv
T5X1bdiMuenWZlHA2/nwVCm6xrD4ZURXnh67GeQfLr0Njh27OcYgMu8Z94pXmURpmKYaPMncJFnM
/89pjKRjTZ7f+e0BfUl3Cue+3vRt1nRhWyiQN1ZeLpci6YnIpK31aSns6OdAYvHJnwvKfYqO0rqg
7dzV75xjrPfleaAasdngUbY+STjLD7BTxRUVJuZ1wlZUbwUVS4+GNy737KlsJOsqGW4BNaqXIprF
62KwjGM4T+o8mKoIbLQhm1NVtmhf+FmiKxLTDkqul+iEFshuXSPUIHCAP1o03wKd+V7p0v48EqFp
N9NashQCrHR+FoNyQG8qIpi73s+SS2zzywYmS31yN6SvOuHmXfex/EmM2LfIy7JsDKtI+HEI/TfW
e2hazmF0BIuhykNG8z08iFTJeV/9duz8Txjzud749cf5npIADk+61QD8xX51Ay3E+7oQ59xOaFsX
b/3bXta8jVnaQFbSscd1yRj4Majt+cJzpnhq23m8fT+9kTsq+MeJuG9gk+enemEfd4woH7JPFrSn
Sw4gRO/aJYEA773frcBOnTu1cIdiQmFQ+ZFzRaJJmSJ8bz9A5ufczVR3U5EgRPLoTKnzRSPMGYBU
RHW38mFWJzyvMyZpcoFCE2/71ktfO8EEB7WSgdohWNbCCxwf8oHotf0ZzDGWHcPi3Ja2lb4W8Lv3
Jnanl0zS5A5zDLECQle53EsMWJiw845iyKGdbunkHpKt55jpt8JV3JqIN4IaY6q0s9frsFzpfb4m
KbHW2ygqJyYq7bfsfAGQD9imNl6plks8zvQlRGy95o3qh+UeJ6kQTD1Y5+iEcoIw4wOAUc7oEgl7
LrAd0dzmhaZ3gT/c5+qVuQPdNCIHdqUTdgwkO41Hl5TKmtJHbI2NIjuh6O+Chfw8ppDptjaKdg/c
ygTlt6zYXWj3ULK7+xgXx1H4XXUeY/wgxJRSzIZY1Uy7Wk66Rb4CcRE9xsrb1c4atHer/IJrNA+h
qHi3WBoPeYokRPnltBbA21992AGbximJYM0kmxitboUxLaHFni+kM7nbY6gDmNtVRY7M41hP1K6g
KlB3nZnBPkmIEBECq0/k9IhqGETC83JcGcx8LKT4LkzyvAAGpPTG6vF6Kul8RVWzL4T5b7sJThfW
iWk7zD52NWDJewyjn93IhZjUNxbDgiJE5gOXrKrxkAelCGmWXHNVdEYGjUOFbJB86pP5FZ4NPb9A
XjOjtLezS9LGAo8Byth/bte4LFaQpgBt6vNU0431DaXytDBzAwSZ3iQu3s7ccR+HITrXlRc/K+wz
u8SZp1NSlNyAnXWNVFrzjZva9oVUdntvpkV/MgYqCJbFvc69dq1ockpIckG+3kTi/o00VXM1mzXs
sSoaUOowyWUns3ZqcxMZsXetZcEbqguGqZthtpbPSPA2FXNrPZEarOCMjtzeslByku3ocr/IPVF8
pogk/swcb3yYa8n6oWaSQMnIALeaZhF7JQgx+8mV/yMrwc1MhTsdk3blekesoi9dLD5BBx8/eeM8
7+xF6936/CEBVDdDEqZNW971CiiAxy8NQrGBR2tj5dDUupm1SO5PPAsrtw9d4aXciio6652IJ4IX
B95Vk7H1wa6SUxIzV/tgEc5BjwNe3K6xylssz09esbRbc1yZ8e2C4hsD86D2C/xytpeZRfaoAUNc
Zbm8E/CemAjpGA52PJ5tPW0V9SqnbNQCvoE/Bt/sbOqjjawgbUH47IxjFXTJieALRANrBJm1DCUX
ZsbagS1CYdwXCLu7cu6eaRKTewE7/qt2Kv+ncibiY4x/rEerlN6XaVyC5SBkyhREj+T4as16rJra
q2ZZgpvJaF3ojyiRdl03oaFaD//7GFwFk2kpZEPdvTUWTuRmnSu3yr54pSMuQdQBMHTQkmnaqVjC
rD1PXhHcF1ELJZj2QJvNf5Y4yBSd+WikBuoDnUoU/nnQGSQRUB7CBBEZFznfp0X09x4Ej+PEcGDr
M0zb+lRVR0TM4DNEsTyMkDn3LmN9eFCp8zmHRnLHJNEGd2BmxyhrrQtnMN3aUKPaITIPg5Rc2EF1
wUgiwqgMrLu4LeQVQBH7OmDkjNq/SPq1WnNb+iPFqGJp9tTf+S96JVxxo2nDoR9TO6TFvKNmKJI+
JOfKgl0yIvzHoKifKmZPN1r49a1YIpb9gV2jtfa0TO/m3KiddTBQHCjs9r7K3EXEqdv4TIDJr+k7
WPnYRjC/KbbjjJ1GjRGOmjwszsHQh/BReKY7TPfDqh7kDTt2bGV4qtgAmPWpwDXNr0s1lzErCzKx
Ut36/TRd2W2fBGCf/atyWrrj6FfGhpGUf64BBV7gevsHWNvla161nrvLm6D94hCt3btulv8MZInq
33gouGAN0JKyonvyACuDuZ52XVs7Bdb0haos/CbDi2icDCqH0RvHmBK8nIerUGGbVHJLY4k+mxHT
CYF9gG88RZu1vo/0iWEEayLirACxd1Ucr/RqXb96ZjWclikztrRVT3dtYi+HWRJgxNWq7kwx9K9Z
l3PPbgueGtwEOgqSw8Hx2lx+VhQYeP13wt5MCoVTTcnPxIDoodKeitvYUXQ628r42bpJdZlkY92k
uCo+g94cXp0u9b/GOgDUtqJjgKyJxZc89ghDe2WIIlJdGa4znywrA4tbusMXDOuERPOyJcs6YGHP
WkZgAHfMkFVUfDMzNoCfTasKk8qIvHBBnZVw1HTlVJm4OGNakOgceWaACJrB+2vtgrXN6wR3c9ZO
V2a0ZnYpjNb4baya29m8xA++nTHfZF5IBJlBgMAxySophy3E3adfjMe0CMSekh6+Nx4KB1s06kTL
gf7esDdih4FVuzJKzkLnp98iRH+IeixxLonXMKn0rG66coUdPc34rl4MqzF+Wq4eryMf/ISsliw0
a152cqYAz1A6rBjw7hvZm5TlpAjCtk8/szCOsAO5oGzy9pNrP8WkaUCFcnult4mLqnwStAVvhG98
8oYpx+xQLSG2rT1evjW9QvCNVGi5mVicbD1iJnRmUdjls8cm/+LUYTClr3lhJVVosE+GYqNqHpXx
FZ5GC0PU+AajMjiwl6eTrrOCfU7GP8zJZFh9KUMzxdBTSr33oRWGZA6NrRdxOYtsMs+zLA96MYmD
88JJrf0DJYn5pmSEfoCsND20roWnHEr+JauGn0YjGJMtZcWodrBOBGUEsZpkOqXdXBBuQB6gr5Ro
dNPpQ5Mo8Zor0qHs8XnqsBA6wclx4FGl7b4cFeFjNWXXuTkdcpehrc2CK2RT7W7VON2OrjABeE7u
lezaJKQalErRttkW2ifeyVLwbjJ7Oq5o8N77qn9THdUMjVEvB9NNV/BT8K2bDYbQc+OeGatYmyUW
RyaIYKaNl9R19nWUkIPQwQ0ukhOVg1/HcrnVeYTPy/3cdBHj5RrBiDTj2e2Wn1kbP5kBNF+rwuOV
N+B/i5dApNhNMWhsPBW8mlL0Iax17KCGKT/XRQofuLZep8BkYWXE3OQT61i4HRWjlthnujlPiTcS
bHW/l0MAxpJxDO59gx1BPGr9ZbGX7xPpJ5e40771Crrz5mCOvwjcnAtpGz8/OV0DTYzxOBxj+2Au
u6FNn6dhgjmpkmvZfhb+oB9bnwFr0qcPnh0n1KQGedi1g342rA7zBwmoq4E9zLXWHQi+KVt/5hit
pJ16zy4eqkNatq6/7ZOxO6atizw6Zut2wguSCYi9yRI67XKHzA213hBUjW6flNMnIgvBD6LlADKN
pkDQoROg98XBGqzRPiu/7KmCA6c/3RXMlnk9q82zFwgILtmrzIzUMSaTG+y9MW+6Daqmk6mNAEC+
p6SC2FnOeujKs7Vn3ChN6cu2N+oMkmyAaOr2I1vOPEjDTlsRTqg8+tlHLj9AjsqIAQcSGxHLZyO1
tfyabVHMZa+3NbcXdKZ1pgEhIPqqYzYIkUFhBOBIfFrpQrKOZ9yT30bzxXAku+TUM3aKsJW4yQyZ
DjsVzGw7tMdtaewzO6xwznCjS+kzzRZrvM3cGR6hSeeKGXf5KcnH6GtcGojcseOZn8xeqp0rO3Yi
8TKIV9IQrryo1R+zsQOF6SSRTQ8dfWDpUBiuODSm3R1Z2/PShlsZsKjYoDO6jJe9Z3rsrwDDfXPJ
aGzTjuUfNSjNnewAxBHfP8KIzUJ6wrqjlfc8SHubDt1E0kSCjfziM2s+v09q3o83NI6xmzEQUhBl
M7PJwUgKzymf3/+TwC8hGbls+2svCw6eZOIIELJ5ofOXPdjUWagEvj3ejgvLHoPNJrOepXIfgpyT
ibMcM0Wi2v27UNwUE2OUiaYnnaMbF2VK1CVNk+BgUN11KpMxP2EprA4uHVBf6lTxAdKMV+Q+stz3
CC93Mi3M51ILvvUqF7znceqOnaymu3xivbsYa41MrulRamY6TSdyT0em1tFjI9n2EcVq6pABcHtg
qcbeXuvC67ZDHo05xgFUEcRLbgbaZHciCA3UziDbYx6JsuT6F4txHdSU5CL+0VmUZyiK/nIOOqxV
8LkChSRDSAGIJc67vYI/7FwXrRI30hzluc5oIO0XiXgVLfnp/bqjYJdOK2pRWP5DigLWvtwnqidl
P0zG+v4SICNGhboG78JZ7gu9npNCM2Uz+Ue+q+mGGTKnDZEydEwKpCiUIpK1SnG9rpaLB4j6FkKF
v61rqr9chytAOYLXDob1BYvMfYitwIA2P1A8VsBBU2uGDE+TeC4Ff5JXTnf0qvXf1oqzZbrT6pKy
6ewYeKEdDoJAblu6NJ4TU+J3zFUeHNKe6z4xWF6bHjorHCU2/CYsk5+L6SAq0R9zsBdeFHp5/YKU
WEHrrKzhswIjfR2YVOANNIi9UKk1AdNO+OkYCT9hx9bMJkcKp6PGrF9yr1e0GOJ2A8A4FAJTcBGZ
n9gc8Akrgr8a7EecswKOxuoQVKl1zb6l+6KC9fSW1BmedM1pGoj2fRpzBUJv/cFafU5gcCmbFwC+
HHrS/XAq1BwdFZIreHUKWl4WCLWxQJFTLX8XdGl+5ub7qmVPk4yZsvVQzfdK0BUcMMw79ANV1kLx
7SgV8WOfmJVGeg5QLKrgoLpB7eLanS82EvilKYfoazdK4hmLu5hnmprMWxK20UkWNu9csfORW2Kc
wUHYEvGDsaiPP5qrYCQbcy0biaRArGcIcx8/xmYMNFeJt4hXopoN+AXfgBGeNPym605G25rdKa5J
7o+Bw5kCy2UQ8ouin17U8IEDtV6DnaAzh4Aa1onYopHJB4V1ZXhraabvse3zica++S775JANxvTc
1+n0bRp8plA9C/IOKbWJdwnLCp6MAIOvzX6obhLMMo+Upvo/msGJfqb1FJwGCQecCieeTFRKt/tZ
ekTlIBFSfxC00dfMlXTJ9R0QkK1XI3BTYZ3W89/l5/8EHf4i6GDZ+A9+Uc+3L+rlD4vEzUv59n//
z83b+F+Xtyn9Xv9Kdf3jz/4nji8wLRC1l2tqy3WZbv/D6WCKgPgYOrVD3J5p3jpj/yM+Znv8EbTX
AB2ecA332384HWzzb7bF/I8AGPNka523foBU/Q5aJT/MMMDDcnhJtE0ydQuk82GG0ZJCXMa4yq47
C4/mi1MjHVPv7imH0Axp1gC0z2pFxw5V96VxrC2cCx17Rw/qxAiA2TV64IA2KZ7QEA2t6dk8LJhB
gSy3XeHRruGxzGyvKhWTCXfpnB9n58GAI+TDVxtApjf9j4JGMFx0c+x7cpeTiU+CW5EaysOXrQfT
xiGs0Jke7KqLaHRgYSe+FvZYpDNGboPmii6pRVWeUn+tT6DRYmMNpcQtykoDokly7QLga/yHxPJo
qgIZxVSHJozSUctqucKR8dgTBzF3fga+TnxJW09ROFQ1g08ctRcg+M8pveN6hx3qO4Chbu+1zXwn
raKChzePGX/qzsbyrcEbnf59YvifH+Bf/AAZk67X4//uNLq8pNXbr7+9P/7ij9+eS/LSdqUDBGNt
GJIBF/8fLiPPBKnMAi6glJSQzwpb/p/kJl1F0mfS5gFx821L4HX6I2Dk8FOWHlZGfBz8bFb/0b/z
0/sw4WKcxy2B12EYHLjkQv88kJ0DIlGKS+YK9voc7ORMlOP2l7Px16Yahum4rCQ9EyvWw8TK9OdD
MMNdd2eU3w2RDRXep4ATI7PLKf3HOf//OArn8tfJMgCqaZIJR6GCrDe+1dObkn/h2Vlf4tdp4McP
8sHc4aW1g3bGIfRy74n7Od22y+vvP4Up3p0/fzqKb+KXYcpqcWWY5kfXV18YUJaHtruSRtV9r/Ff
4CkUlEmysVyuZARmmhwny5dCs0buBYWTvY0jHsnhME/DeEibrnuyksU2qWLos23HDYySkkFu2QyO
10HnpmzPO7G11TRQfxNFDylRkYQJj84e51XLphA8O1O1yHyrRq3zmy091UT3oY9eaSLkIKISemF4
QGxzw0suRdOsTmjM9W7a1ezoNetxUXhn4S8uA1rAZPQQzclFtIbLAqqYw0UwmUgMCc81LjV5mLWb
nMoAfa0plvgMQL7YJg15p8xrv7tW6THsL+2db+C77b2FtKZFqCC31Oepmp37kdzwwUA03tV2l7HP
gF5VaNPZ97lPFHlqzIuPxLbLbGfaTAgpn0i88yKsyK69JZt3NZmomYFDb14i2OJXNepcGNc6uY+y
YfyOcX++H+geRGyJwI55Q8bx0uVtrNzoOWmwUm1LpnWfcQdIG5it+dZ1a0kmc2z102gdGrKmrFBP
gZX6Cc585dwT0ueF1hOMjepSo5OpDYNReNozKbuyiRThJ4RGiHaQxiNZEZfg/eU895QX6iIzbrLY
eVO9QWfKrPSPbJk+O4v1FgBO/DpZ0L4cbaTPKgeAJyiOZdWYtOahGp23dUsakH2jWjlrccpmTNfJ
h1Bq+6QFr1dOvI9s8vJTGcj+KTWouiim1juXvsYtXY4R5uvOPOh+XAlhVvZOXNkGXdPtRwwEh9qy
ePBJ143DIJqjnU+zBDvhAoKNZGqGrdzlANbihm2bqQOtY/lVJrPhIa8X/aCgXSH2BGtQCtztfRFD
aBdFlJ/wlUCaNWq9G7Bu3PoBp5PCdqqBS4YpW4t7540agyw7ZsxJ901B8ncz4ZiOCC2xHXF0FDMd
T8VDVukci/BI7bJVmNkhiWNxMJ0ueo3ANMJyxGx9Y40BQx4qegHCOGZFyQ1K++2cdNZ2jmc3BH7p
nOama69bY1UX6Cw9ukHj3kWGTWygSew7j9DQ9ejIp6hs2aB4Sc/qQA6C8ScK4LHtFEBhPYErI9oe
vSosAJugGWu1sQ2iBzXz2J9Olvs/0ZdV2AP0PXdEXV4TGtZ3FG87QMSpt9kZvQoYyATr+YjAw23N
ZfpRMCwlPzBMBRwazAJmTwijhNR/TWWF88jmfdlFsw9zyzakefBZAh0IGI7PvhUN36pIJvfAaMQV
beaFu3X0xL7aSwcmJYwZvps5bMYWEMoNLTjjS2fb1aXScXA7mYv9yC6coW7fo/FMrSnPoxXPd/aA
MhM3nX9H+UX1AsplvO/mmeLGLFE3E8m8a3NiPwstUZ7zBhnEbOUQQvpyHwh14mvHnQWpG6k8BO7E
AVpwmFRJWtSJdIvwKIYVEVyZynXlFgNODXhlFD+d1CX4lRR1QtfSkP2Qi9tfUejS73IDHAyXBu4B
1qYEDZr+gH0bKnnfpD2dcImz08Jpz8XoQlpP6hbmCluueBOTB13FrsTdZgHMAWb6y4l3Gz9aZr2c
iFG2Z4Z3c1jIKG3DDHAMgOQyC44s8+S+xuvPSD4OjrIPECnYzANFi41Dl+QpvEfX5ppApkdnCoTa
Eb7ojn+XdZKWdt4I1t7Oi3TU7SxRBCG1PJyHqV6AWiNT3FVF177CflPcxob8voBYd0gyMYeKu8A3
Sn+WXU3u6wqO8fAGpGDZW9i+zu+ixVinBRQTXE4vfV6br8qrmPgXbJ5/9gEWlbmHNo1rD8Vp1Tis
ioJeOquQ9SY8CfRreqsMhaW49xksDX7OfpBr+J39T7m4Ga+j0fWQDN+RNpFBh1DPZHWhLq3KNrX1
X7xJ9Vs2n/ynTmcbuxSs6OVdT7P62PrEWIa9p5PUT0NalgcV6OqAJBbt0oX234w6UVpumSOIad1t
1/qF9nd19ElJsR7Xmdz6UU4z7UhwZJy74SZg6oNclAAs7MwgvbgkXlBJFC1EjKunq5rhmrXxUQOP
HYjvmKED7KisN9mMezWc5nVItVwp1vHIqRM99kGKVmdOvXh+t0qkziqNvvupZeNXB290UQ+WRnNY
6Hb0vhLr2ZgdilLttcYj1Vx4Kg2ShXDiQVbUHjqkLuzkx7skk69yUdm58hyBLEUl6PERtzE1LW1k
+AdWo93Rboz8aQyIelRVixDYusZOQrRnCIm0F78LuOvDjhhPvzEyxMyRoOXONtEu6oB5aIKoe2dT
uvZili1tdA0XOD0a+Wnhig5xUUKKdET1lvEMP2K8YAeTu8sTF1J85yZGfKsyHdDGxhzVdXBvp11T
HXzYrM+KBana6NSKqJysgCa9Sy9WZEx3SuXL/WKI4W2oIuNzufZVLYq019Y33D++p1xN0c+ZBOhu
cuxxL5zGvEGQNAi+5txk7HW0V1iwIeSUfq10798H9UDRndDyi61n58vQGc6XTDbzDU8qd5+0ibGd
09TYIu4h4lOkeIEh1X2iOajaEUEsdxRyTDfvZ11JrDG0CPs0U8Oer6qaB1+fnWWHiaGtYVlUehnD
mgtxPwFEP3sMMXdVkKljOSv2kbQjoNcKIuWRF8wnjZB1G1E7dMRzw9zz/VpefBObneH4rCt857xA
A7+BHBftmCPGoMMpc9ggvOS3gvbeI9lS9zmIouGgIrytMOJ5GNLeyde/kBjI+xrJr0WBjsfALiF/
IKrJxVx1QTxH+TzdcFOYjxQgV7det5DgqyU7Yywn8xMVipJ6TbLZuwUGJKp3TjcVLF0KM7zsFia8
sdc26rOjS0T8cZnuTG9E2O+a6bb1eh7dXlIBzW1rtEGIWV6+BbYS0RxlUrPFs2k4Bh0+AbBSPRNo
RVU5eaGqftRYQfeaGw5rICayZ9Ox1G2Lbs/cwaUcPEFBnUdKiFpMXHv89sZM0qwyHnshkLj8kgZy
SIB0mg/I8CLu+Wkq2WSb5d0c7Q8tIzcofQekwOJJMOvYlQ3SsB2k5uu7G8kpcZg44yheIayhYE5p
bW8MZzXtYdvYwZuzGDNjuAP/5Z3IUM47X80dZF8wWmBfBpxqZeAOE8R3rHSbika4e+Eyj6T4pUC8
jfiHR8doAUgFSKvXWhkgaPlP7zKbrhoKR9roqqfr4pAKezlmfuQeRrqG10906yWTFaI+JjcmmLo+
1Gn5YE15R9wPz8DSJMZByVrRmyZn69tczSSBrap9ACiKWzVPjTMj6zvdEOEGUJ+EY2a8+S0wGtOp
nm3NLJrUWXTNx8ghStTcOWWM6uD73bir0UEPUcTgliI2dcZ91+HPbIW3Y4WYMCmWUL2T+c5CDAzR
XMrvXmV8R3S/neDX7K1pLNd1W3v0E9j83pI+jnWyhJ1vxFfcrQ6ciCHEEV5tY4w0DKL9Z6MidgLK
pmY83rcRlLGVYG4z8RO+wuQiG0pwvIbPWzV0vm+05cJIa5jRN9GlqZKYFFdc7dy0wFpNFlEDs8mS
b7Ee5FUO94fqSj0Nu8lf6oeGYMpCvQiORPrhk3OSuc1dVeXNs0Hr+YanevkVKyXT8MHDomniU/tv
9s5sO24kybZfhFwAHONrjGBwFilS0gsWNRCTA3DMw9f3BqurrxSMxbiqfu2HyspVWSkPAD6Ym9nZ
ZyM9lV10/TQfzMTP9jhzdIEWZzaV+aiy7iyvnu/SyKkf0BNnW1pwXArwY51vnNlxtqMLMiOs43gv
8Y/Z9VXGlVyXySFKAQesjBZP3XrOLw1g1RRWpO3Xm6GMBMJFrxuz7LIpvhPeG19HtLnXht8hlaxN
u7zvqxSYkVl2w104T+VFC6Fvn2pxs2s9epLMHC4lxUON6iiMwbrbjKH93YqtCu9uQNu3ltGm94Xd
ljuSc/VXpya+Wo1GbN5MCJq/Ikt1D+gJi+dwcvVwVYGFf9KXE9IxckXNyYuDsSi6yzjxrOs4b9pn
BIk2rvLVcABC318O2pT9AAVCrw/YuRIMUQtKwFX5z7wBad47hvVCNbM0WSLKPRigeK7qlnqWg2CH
akNfWNx1G5TUk9Zan0Xh5gAtbINCUt/HN6U2/cp61/tilm5BV82MY24kZxS2MoXdkE8rYryZWmac
0zLRaSMkq6lmJ0tlGuAii2uv4+p8Xk7bw8Stgj5uMUNI8vBdVvOmSfJHTVIYLlr8O9nlVyRuvE3h
UzjODPVci1Rg8EZhhbYNt+o2NpExrE8nfyyzvLxqZ2le1MAxCuL5nAYlQdOC8jqsZJtBywOuS472
a2olLVsDZGkDWt9Tq+EjxL3T23OLGdDPJuFnyhHtFYeivCNUTF9GQ5Sf0yqrvqhOje5eaTZV4gTQ
Rrbvy8XVAicak8tUW9xbwhgKBLoUCbLawUOrI9966M3uVzR4FNFJ71yNvldcCiLbH4XCvWLCK2Dj
aNnNXPYSb2ihyX1Lzx+c6bS8ynosS+lfVu0NbTTRTUowtNDmwO9Bhq3ouHNoEK3hZrP+f8KnBjPO
meavOheHehSl8wEvju4uQ820sVD3PI11Izi4oFmBpgjvGyXK70JT36y0Gb7Rlvgw4w5m7VwKHxuN
msceF0R2dqUJpOGLUajvohKnQbP+ZOuyydchHoJO3Om7uQcuSj+hFWheae1jqGGYBGNMhNazAxaF
j0eAp030nRoQeWl2wpUttIiuj9F95KrDeUKL8Lcwx+1FRf4zYMHhUleGuedPMVGtVO0DquafrvTq
275sp+/RHAKEzAYPxzExpdc+pqX7vnZ5YzCx91WUgoHQAKryJtxnuC/WY9KXNV0NCQu29uPVUBBT
TTE+0DamlK2IzTvuIE9syNntqGbnUNHjuWqH1tkqWYQvpZ/Na0llKtAqkd44WFgBAUBOvDJrotsR
rtg66ofiUzE3ERGudp/neXvRQue8DxPNuXMrPdo4qWPeGHEvXo0ISnqZDrBFgAYcQuD9t4VNklva
mf1gKXoLaSWe8Wf4mhbwweKs2edst9teCQUBbtTvARM5UOdp6y/brNxDDJEPLTvuqhsLtfX9Hqim
7B4jmLOr0dWdg4jKad8O9bfYL9wAKBInFoEglqeQQHLh91eEcu5hsOiaaqIqI/4ti9euTXuASK36
Lui+/9p4Laalq4hW7++lnqb6paG68BKMbrohWzIw2RrzsTO1cVprmMX7N4nEcXxdFlU1rkRdKntX
FePM1Syu6W+ZavlY5HAWSPX7+xhd+0aRwnqkD/nXONLlqwMUoyFE1Ad9Hn7AHMopHJLQJ6jiklTR
0jMb1K/zxDcWp4ZAozPswPq3wcM7TzktbWsrxCKCqBBaReL9aEwIsiXwMvqMOF+nYQi60XlxuYKM
eO/atX5PDOWQOSNNpHWe8cNCB31plbbYOpUgkZLhthCFRtD7WvgaO8K+A8xn3jej/1qNlvYUsfQ+
m6Zbxxu7KeGS0EMXbhoPtwCtsMu97o/d1kyqYgN/D0MiVAFnlEJLLvXPLCgKWtd2kNP6hmceC+mc
UZpFr3l1MFjk73qNZFyiSuZktec+np+RerzL7HrLaL4hdI8CmHOsMnNHeyROcutgKiO6JBAqrBJo
ElsZKbn5OMN7aij0nhTVbNNG2HokKdEbR5F+NHiw2Isex9TiyABUdK23+EZ8PNSxxsvjqQwT3SzE
SJ8Rj/LVRmbrk4ROERQ11KNMtlng1CkhJ5N3VUVjvgdiNf1tkpxBTYOiJXk4GwHV0aB2EkJexKYt
mLATX5k0g66cmpQdd1LrzPMd6+iW52NBU8JwqWhaztGrBCylZqW0OsCrWCz0GS1lc/PSi8wko4md
U3WnJoMMopzj606O45nxl8LF8Rw1qY+iZ/OWGs1RYWOKLBWD+mkCL9dIwBc8oFMNnz/+iMtDHA8i
TCbmIizVKQvwz3/T7I4Gx0Xrm3XQtqRu3SEmiohcEd5IU5+DecKNo+/weihrguSPhz41fwQ2Rmjd
Kd4Yx1VZ6rSjEZmiXpIkE02gNs4D6ZIIdjUdBzma3ezVFOMI+/Gwp5a+sHRic74sdkqUvn5/YtH4
TglpGkfnKpUHI+8/408xB5HDrPVd5u/Hw51akCj1Ebdhy4S96NELjupKN2jIY7imtR8rs9pz+R8x
uHX1M7vMO1XbMmGFj/aaGzgbjX5U5vbn+b+/pTN3w4/mbW5OYfcT44xxpeF1iWCJhjMoxPpLjMFu
0AJn/g8mLVas1LstgQj83aJxRUupXa8RxkTWvQ2I/FpFbLF//1L5hEv5SqfweSxvtxCFdVbO1vO2
C/R449HeD5DFsFJ15vudWoUWnTt4cZGVRyX853TJxq7oJzmwoQ6A9Whe/eZ45bePH+fcGEebWmKD
AuWgrgNUDBjJ1nvLy89JTpePf7zQmX8GH4fp4b6bHH7qDbXZ1oEidr2OOt08mFBzsY0dki+xxg5D
j6C++G/0GyVot0VBe25He7/0BFQASiisP5/UxdGOZtmK/t3SB2oCkAn0bOvAyMoqjMhTWu+UX2z+
9r0yHm7CPnEUPSbHa6/iWuVNqO6CvBgJUJzpHo9F90wo8X6B00bh4WVIatekU/1ogfuRQX9FJqsA
55Ru3agSxJHqr9yUWsbHj3NiJB7Cs/GnMBAWukfTxG+SZJ4mrwzY2mgb1BZIp/uo6vTp43FOfCY4
N6aOYnWJjt5Mkn87ExyVZ8Dg3DKYE31byxfNk+s0K5aOx8PHI5nvz1jxx1BHZyw5KmeRTqHV630S
94UVrXD0/Ze5KprIvpg/TzbxGK1FYb2prNbb6DVNYQ5X1m07Y2yfUv3dmw1ptLwWJMBzi45L20vV
oYX/dBEN8XwdSu6BVlUIurWpFnGvarfSxO334PZyvIGZRQYboqZck2ZLVwOk8zMPCv/6ePlxglPX
01kABuKxo70Z3yZN+EXHO23i9tmn1+bG6L1Pk+MkL/ncuYdOSuqnklZAYBNQiiZyJqNz4SDMS2wq
s0alMrr5P+chF6MWWnxR5p/U4IHNJ7GUl1m1bbKFhAXSCX1nKmiEHkqaJHscvbRU69YjfU8Bte1h
07aIZBkn3ZDCc68yi14GjErC9ch+vfGjYT270bjBeVf6vC3gaCt/bvTv7tJZ+fEMODHXTIAadHBw
ZhHyL0HCb3MtzPuK6GPivaQ4mvWGLy746mMQpbgmoAEWQ/DxgO8DHiFgBFg2EjoQOscBD6Kgvh9U
jp+D11pI6Mt8W2EKfOUI1e5DL2qvYlKvj/CrosuPRz6xfInm6I9Ddo7Y+3j51tHUa3HnFAFprulL
7+DlWVHveaRnLf318VAnHpIGD3Yjch385zh0pC7KfXPqiiDva6oiKKpq0rX4h6H1qi+cJsMgpqHA
DpjPJGn/8eAnnpO4auEg03RKBH001V18XUk7FUXQhGWyr4biMVpgC1461X8dBljLJmWgoOd6ZR/z
e8gBNRHKbRmg+XuepmLYmN4IwVQK8dfTlHCDhikao7h9vAM2qKYsu6jvJH0F3bCZHRKvIr0dBtvZ
kXj6+bcv0NIX/DN9jyBQ7ONjK0qkKixZ8Vh2LgL09EBPoQgb60aK7BxS5v0CZDBCG0IDm4L28fFV
0RsSO13Ok2nWYyy0Z/ShP9NRPNKReyYGWdbynyEIQ3EtdXg0jpc3HMJvax2LxWQqNBox0AVvBblS
v7Qhgsp+Xs2LnE6a56LR0yMC4KKNbVl0x8eLpVwPIkAWVEZ/yHz1Uk7Go6izinZ7iIZxZ179/acj
8F68C6DKUO39czuzwR0hf3ezQOu6wwS51LIy/Cr1M8O8Dxgt3QYZAVkMwot5nFDoPX1MEv7ooNfM
hchQWBdq5ET8+GHe7yKMYuAry86MSd8xJQOJ2ogppJEtHOwF5+TR1N29uoVzn1YtBXUPE/OpPLNL
LsYV72bJsnEgMLFBoxwDR7AIRIITk0zw6W1dDdInDVeoDJ2HT5V+LihiNxPeBysUq9hFuzPaq6LR
3X2L082FpI68wznzcZ7s6hOd8OA9lCI4WMKCalEB0RbnfPZNKCtIcu0zv/7kh1kseCkGIto7/jC0
JMSSyoYMyE4X23Ty04M2kuf8+MO832H5MPRVklLyTdofj0LO3IIBWESlpN/Ylauy7AM9Mx49tz0X
tZz6FHhf01UJ+YU77NFsdqUoVFWwEY1K0MgSxhejo4+7j5/m1A6EYQhpOJw+SHYs7/S3bWGGGzZG
nZbRPISkrHc5plDgImpp5HcEM38fRXNnpE2UI2OBlB3fUIFPOD0NVxl3x/Dn8u7qxLnP6/D546c6
tXhwQ3FcWnK5GBxP47HB4WouWTwysb27bDIosYX2T4ot5a6ObO/HIEFckS1szhxVp/a8NwcWEkcn
Lj2kTvVYWD3OcJF52xYaEqZop9Inlc4PLMQzo52a8Fx7TCY7N8t3STLJM7oO7IBARSrb547t3g8m
suiPX+Y7YBIAMp2X6JocR4I256N91e/MsbNJuQdeN+hPSayXO4x56UdLRS+pzbnD59TwynVXtv1t
NRXZjS1dsY89ejpnVKQUlrGqNCogDwik6MfouvTc7dY4+eZdbtisTGCCx4FPHTa6PeQ5p81oUSZo
qxej9bEKEV5zkbjeM0bBau3ixHolC5E8ZUPfXIR++S2mo2N2FvnzkFsXZJF8KP6aWvkxz/Hxizyx
1qhpE4KitwDucXwgSpffgFlZGQzF/FPNRrvTFc2UoaR/ZXr5eKwTr8N46zG2l0QtUfef69oE/6Jj
ukJoHxo/dRIO+ALqL82ElafrF4uZqNOeiTBOLDrDoGJHRMOJ9S7E7ms5gY8vebzU/hInETgcunao
Y2CuJpBHf67qodrQjdEHf/+sQAL9JSNFgHi8U1p41SS115QBd7UbRLY1WWl5TzYen/Msepo8OzoT
+576koRspAFMg9vvMZGQtYIK26rKQNOjaj0ZPV0JhWjvB6gjQe5wkf74CU+cOTwgMZTgYCNYPFqB
eVhbcVLyasc+onJh1cNGByS/EXTE/idD+eAn8OKEPXZ8iCrXStq84Ipm+GVxZ8sKubTbOpdJZxhn
tq9Tc1SwoBYdwpLpP5qjPS1xxUxmIGjy7hGszi/brh5x06lB61f3HlSJv74csYEhujAhAVI+OV6A
xkitzWzmIpjNmR4/d/hUd/VGkQc4M9CJjZmUOtIrQeYZGcfyPX87VdWMXFYPuQLKyH7GwW3vzdXj
mSkh+DOOAvo/xjiaE76GM71lMQYN/cYKe0x1gBFlfzI7HBpDCfE7iXS0iUOtwP2l0edyqF2ahajV
dl6dkfzr6IYsEiq9Fo69GiY6EFPAESSirQ+4Tcf3po+5fTEhkQyVXuzzhuYsbreQ8/sovIhtjyKF
PqIWNhacGMbgxqfZz2m2KgyANgtQea/32GpxgRqj21TqRIflQmfIkvo2Ht14jy3XdCFtWjR7EefX
PZ4GYNz9x6TMmjVvONvBx6bnJ6ZRMKA5ERurYVbbsIttmoWz4aq0RAJmLO12H7/eU3PTQhlnME+Q
ZR3vn7CHqnZymJu0Cb9UY/vixerWEtpO5JgCakP5Hyw7Ym6CPdL3FISO1oIdT0WFXUoR4AO55Jxu
BjO7GNriTPD6PuW3IIcpbJHLJE3nHw0D8ScW9ehjPa9n90oleKUO3o8q+0wR+pqGlDUk9W9RXZy5
MonT45Kl5Y1yuT4OyHwFh04NNjmRcpq/xPjPr7za0u4RuugSpwyfO05l5wBBsr6CvU6TIFQZNvLK
7C9suvztdNAuhN5pO6O1inVIYygTTu2pd1LB9tPvttFzUR9pBYQJFW381nDIvbjzJjLCB6xS8YOd
bczn2xRjkHZGH5vye2CvqF9oPoy71JPzHvBgtUPRxf+ez/Y6btp06wIPeaqEfe5TnNrTHQjQYKZJ
M6C1/HOPSPTGzousLwIIfhPVpdU06PvMaPszM+vUXvTbOMeBUa/6XJZw5wJMnvR1Qb5hncfx9uPl
cupAdMBlUleg3gYW+M+H0StTlRXctICik7eeFs2wbj6XGZascTOdEZ2dHIx8JXeWRVx6fIlwajaj
QrJWtNjJuYnOe3BbOzpA6aVukzOv79RG4JD257RAsvcu+JXTJJyULqqgTut7iIS4UITTcynrX21C
z0LsnHmTxql5sdS8ucDSQuAe12nmRkneL3FaOkpwPrNpHLy5Hi5McvGbUmhxYKkK5ILyxacED4Vg
ihA1RGWC6X2EmYJfWtNnF0kQ8owwghn38Zc++fPYEEkjkb/FQOXPLz1gH6NlMWHOUKlfwo+eYrN/
ePO3+Q/Gwa0FoQtNG++Cg6bXpljRjxdwE1Vkc9qXYtIG/HrqMwfpqbB1YUuTYln+4h6tQzH4KDjo
vQxaNCNxQ4vrUNzXpX1IPeMWH8vHXPpnEhWnJvBvQx4HrOlsSXr09DzQhnEfdeUv35I0tzuHuuzP
3DnEqfm7kPDJRcO7J5f05/dqB89S8+jiWwVS4Vsbq1egnM4aFpWHGwhE0wXQsc7ZkXE3WLQGmrF0
ZtY0/cEWe8ZvMX4OK7BynYliAVUbOqO4rR+i2Ye/XUiMPcLG243u4D15NrsmRLmGhimtGTdztqQ2
S/NVH/DecgGSjEr/lmJwTSuO2raEfInXD/iPiWTb5ZP5oGi65rA37TOz9tRb8BelLikO5u1xARa3
nqYp0CcEs5ovcNjFY1i3nqE3XJIzfcaVfDgz4KlPvCizFnc/kq3Hr12lRjRVBENBUgH96FVXq90b
HkRE0K1WOL3Ip48XzFvvxFFASMcMroQmy4Vr5tGXjjT8yxxP5oGTz/46xvXnwYqNxTB+si/jUson
gISAQCw6J9/kAl4MCyXvZuhwtPTttQG25ZnXcOK9E2wsEmjcGbhOLIvvt0DYdyYPEJGQAexW3NLr
ybkuYsLGKS2bZ1zS5oC+yO9nXsSJJCZdCWR9ll3bfXf3jUZ7VmHPim7mkFZWEVk7GlLFrgnrZg8m
QayYKXRO2nBIcQzBab7JUF5Y51jg4sReuejCaccAokChzfzz6XVaI7BdTHJ0yykcozddQyJgz9Bb
XdiXvBn3ok3pRkZiBSZQkkQ2tJw6KkCf/m4Qg76bphDey5vBQzvrXwiLi308MKVQTGU7mvrsPS35
vyaasdmy+63lpPGWXmFrU2MUHsRO5W7HuHM3XnRplpl4yEQx3rJsEaFNLITn2Ov8g9TdrzpUvjMX
81PPTwUMDbq7VOiPE0ek21LZtILnl9n4ACeYXlRnTJ4TQ4t3H3/0U0PReE2vAWp0jo2jAISiE4YA
y7EEBRg3qcpb1Hyjyg5+LKPnj8d6+27HK23J/gpurxyDx9f/QnNkN+QJl4MeGtYKs8IJsddsGftQ
lT2QY2lcGqUe3rWjOdyYphbdm60GOEhItYffUF+8/aD/wzecwTcsRU6uxf+DEnjHT7lGOvDyI+6g
2LXN7xiH//43/41x8P9he8L1gLKH4ILyO8ZB/GPT5UQWzbPpHbUFm82/OQ7mP4QNTAH+NXJpRKP/
j+Ng/EN+j+CUjI2zdNc5/yuOAyOwhNhGbQZ75yngi4lOfKVhcJbI17iM2Kq9MlwlHtf7397O3b+m
8AceKTyE4ZokBsmh0tn17taL51VhAYdmJBPFFtIRaCPluBrCuDuTIXm/XrlcO0u2lhwa3XnLP//t
YIhaLcT/AFxwO2QdfCb9tunzlPvefOZYPDEQPU+0qi0bkP4unO5Zi35Zz3CJm+w1k9krZtavKf/9
12+OYWz8ULhYkz472urpCaG3xB5VQG7A3/peVa0WC5h1Nib/watjrrLrUHWn/nScDIyUnluoqRTM
jby+GhdfONJa3lVdpGceyuEj/LnPkY0gU8adToAPOb7VuT2M79YfVBAPgNucbvo0ReMTQrwn1YMU
+/gNvo/DGUxQ6qI9w/H9434CuI8la7PE+LRqAF0h5wtSUIGrUkteYMmDV0UpvMI09e+zggz81mD4
FjYdfzqnLjtTxoUKVJWUDx3d/CvbR1tLX5w4s76WU+jdCyX/wq5ADMqq/nPWz5guTzS9KCrUQEDA
NE/b1NTDh4/f5KkpT63nf0ZZ4qPf1pZHKNJrnWQUf0TzXY9PfY6F+RvZ6H830tGsH/DBKfuCkWLZ
TRtnTF9meO7r/4/l9eZf9Oero8LlecwM17foVVrm6m8PVYa57eWlyjlzzXKj9F4Dwq/a8W628mnr
hxg3G35t7EAL2IFej+UmlXjpisoqDn1FqW89lHT9e1Q713VZINaIkxzkdyguFrTNrnOz14k+1Ito
Nvpr5cLYBvsMTsr0y2pVKv4vUxzmWz0bzHXHiRG4Y5XfT7VvPmeuWV7YYRp+6/N+2gz5aAehCyKj
nEDOYXvsATIfoWU0U4cZKkxtb9NXkXXRthSqu0wWW0LB4gF5qHVAwzb8qEJ2eaN1+O0I7e6n1Cov
YXv36Tp2vbjEt07q31PEuZTf+D0aQcpLHvLQGZznXelH6jYy53LT0vnFZU+EYboysGZCGyBamLfI
d3eVTit0WkGV0/DCWOc6TzfnbFww3du12xbmOnTZXGJs2LcOYip0u6Ox4wpZQlMmbXqw8j7ZU94p
Lw0dtq6Xo131fNwfMPwzn6O4ty/HyEi/RV4pn5whoyGpEepr5eTmc8izq5WLwPerwid15jfhtLwC
MOy3ayEm1vroWIjoNauWT80AvQAYYH4PT7D9FvJqUG1W6tbp0lfd4Jt2qJee8TN7HZshfMALsrwY
lq0xbprycpLEvrta0tHP2vZlDKDCGT/RJWpdsKO3a+wukn0fSbEiDMCrHHl5AXyPZtqV1WEQGwnl
Qx+NilcHMs4NiHteYidJIJra4Hmrt2kvG3ghACq8KwD7xTZLeAlkqoGdWABz80pFj96MmI8e/yT7
5iMthrY7wPe24zRHxIR9Drry2pH7pDB1dW10vfI3Thz2X+JQaf7WNPrGo/cQW4OVoxf1FWKM+dlD
tvM4Fln+arp4E/CM0xa1YrhCdFAFFnTTp5JW/EcB4ChdoyCCvFpbNpIUujt6hJ9j7l/VNBmQRzX5
BG04ZsDxMWIpV+hhNSp4jv/UVDXLzoLNue4tjrgZzTTSNLWo69B5xU9Uu6Oe0kKRvvhc93dABPtr
ukuNaJX4oM2bPhw/DbXff5nrOdvTjtxSDtBqM8E/Wdjzdk49eoMwyB26FbhZ4zvNJc1PLKVLmPzh
ZGzkYDefe9y9vkYpbEt3kuyhY8mPrTtNHMDgJRN6bvj1RsaXsOMo+1ZFZnEYQ5TB9YhtLcDhV9OL
/avQwAGEHwIRF1nmRpuaatjEuRPfQE4Yt10kFxktX6gTHH10Tst17NWgH3FKeUh7bEMhGI3xr0L5
dlBkDihhPDLnK8vovqhm6vfUCRCk+x0TYYasjnAtAaNLJrvS0O42htwji//VdrW7iZvxAQOFoC37
71084VRbOOa2C+EvcxS693HHojQKfpZuyP66b2t/G2Wscwq84cpUbvbsgSS9RLm1A0Yv19E8Kuw7
h6zBAzvBK1u0kknNrjjexVJNm6JL/VtBULmrNFZ91slp02MSsxINuKS5ZneDM93vjeXcVRbPbebp
S9Jo3q1HdfdFjkAXRN8aJHIG4zG1QnEYO2YUHbzht84PKfvKqdz0lJe2djOzjHJAynRELNoIrQYg
jLpWW8cwmu4Np65Wli5fbJuNsq7ZP8BLuPdzAn3DxCxlE7p4eCDL7Lx71PP1lTGgikF1xDQExl4B
5M+7TYpj0zo3u3LjDAxdlyUOqwgC1ygZhh8x+XtMyAs0vA2qYxoOt3Uib+k7LXfxAHombnJ121RL
XF2a5aU0FJNpqGLMeXPDoqjA20lCHyccpzOwl2PXxd3la5t5xi99YLfqlzli67Nxk4VtcpPaY7Tr
MfpjjyOSWGlaa4N0sncNKJE1ek9zbYuZHbEtx3U/O+XnZOQNzW5YgJV367UFDIg2r5adW+p1TcOU
Uzz2KgrBfxYFzlhdft907D1axO4x+Cz6rMcTr/fLbiewslhFRZ/ciNDUv/tG1172GvYiWdndelkj
g8bR+30ak/HL/Ui7buvkVuCH9kVL0+Z2GuP2OkznZ7gEw7OXTd7Gm+gntWbDDmb8obZFXOW36LPC
O5l9dSt07omIX8toEYO0yWfW81Pd67DWaQGETpQD2NcFFbSpASVf4n/D5v5ds0uMUlwOvSU9dKEl
Md49BTtvXbDj6LlnwCs1QAnPfFL1r00W1AiZNL7BjrsXTHsHYBfndrFGKDJ2AalDq94Xsb8yjVgN
q7bxcXOepGQzS7nkVUyR1M8Xg8ts8bjToawrdylJorHCuaUC1yiVIDsioqrVAQAN1QJ2MT83uZkf
hkrgoOa2ulqXXlcdhGy6TWeQupSbsBppx7mcBhNEMoePrNn/cncIP1XmgPYUkDHMBivp8/gwpL6A
GwFpqPcOVg8bF4/7Trj4CNP93zmrGQ3AazOlMaSePst/KZtuBiOJ3IvRc5UB7h0qCdGNrWOZM7Kv
T96ShYD/07Z3oDGR+6cWdA2chqOU/F5cWxsIZ0YPbNJovnmZnmGLO8qHIRUjInjDiYgQptBKVsqd
+kMh02wDN/q75XV4nKTYzU8iX1k2mRvTYX2xcfT3tp1qix+Php2Jm6Nzssxpzzo1xapMgQp10msD
s6KfbKzClyy2M0h3ZgbTiFwwIBwY03CIbzrOaGzrI7h1hYUl9xrblvmG5Rr9iKRL81Zm4LYtXbDW
+P9qF8lo697OjXL2N8th+7YiohNuS9awGtDD2hvFAwcZSZp87U32OVu29wkgHGC5++s65mHQWN8E
B78Fo80MGaxrdBnAYGe/MYf+Gv0JfHCvJk4AA5bcTFRq4O3PxBWZDzePBW9fkguLEggC5y5q79Ks
y+8hQ4Ccg2bidy2pbgR9iyYuGdS5AeMNA6uMPXVw8dCV3adw4pj7OPB/dzOkLEOPDyPBiCXPcZTX
bazezqNBSej3BGEFoCoOKI7joojLS80CRPHxeO+rYsuALn5xOPAK9KdHN6eiJsCxnGzpNocPtnAo
yk3SYGy2Sev8BV9Bf5thRnXr2N5w93bs4GRHCTg2B2MXG3hzAVe0XyCu9PsRwNWZi937VC+/j64S
Os9cVAbvLuUKLQMi2C4L4jy3Dl3f5K+lQOq/GtoBuuviGETjDhhw0pKp0d70DrGmkfGLlUGgnfAQ
hDLFwTMrbzOZ3DybRBUYfkydfWmBHLkqKEBeZU7j4+VSJWrVdqEdREuXvwCBV24tNw8f0H5ZL8Ih
X7zy+cve0wz3fgoNDuBwGunMSJL029upWBQoQ9fDnJnncv7vpZDLuyCipL/TsbHZO5ocUYfcntMr
C9rF/d3WmnKFXwVucML6UoH8p30f6wUvjc2dDdN8jQLkb3tnkWJS66KFmU/CND36BXRuDA6lpCTw
uW/vbS0qL5U1nNsG3mUsGIVEBXILBFs0NhxdSbuk60OnKJPAsQieHdpo6ZV2cLUx/cUCPoMmNKVc
HqCH918+Xg/mMt//uA77hChiyf/Q9vZejobFp0XD3UAxuBmiMJBW6V9pYeh/yztCY/w37OnW12z/
Ce/Ap8yfKjxI7GHbTj3kyLYs4mTZb+t2VeELIrZRqwgnrawOiL/9q7Qsmp9VuBhJaCF9dP9K/v1f
vvpcvpomRSbJB/nq5AeNkS/FH6nqf/1L/52q9sx/qCOx5/6b6E3K5d++5vo/9OkaSLdJnpEZd6hk
/ztV7f1D4yClCiys6M+ko/z3VDXkQ+QMS+qSRYPG9i+Qw8dtuOScoANYdIJQGbFoIDxaE9WINWEl
G+OyUFbf4ouF890Y1DaJAiwGCvo1yniCi5NmhjYQ8iKewEIixqWk8ZX9An6yMI0NONElPLJTZ0a3
hB7HSi8jc7FB9MOCtYX3F6W83970idz38st+W1HYPS0q8aU4zMZBG8vRL/eaDhu6eq4v0d+On4y4
0NY2YdrV1Lv6DRQjbsYfD8jB/G5IJFTLmU1ef3FbPipaaYkE4teV0aXj+FeYPkAHkz1ny57GvqjS
oe5qVWDUuvrq01lajevO6l0r8B02np0dwVO6wG93AQ32CL9W0GrJo5gtWD+vSFyxLXFtv6Mf3XiU
JkLZvRUW5SUYEgRp5HQ4I4wsrJ1VVWMSurYRW2e7aCh415rTj59wrePeZ8z2C9zDssG6ymMon3RE
tK3dcLl02AAhUGxqZCUcvgjBddt03Y4WkQknxsR8rA3BJBgER28tCIUmmnVRw7UQ/WqPPMbajZIp
2tKSMERbkjrjnR5bErFpHJmPhgGEd5W4Dc8GTaj6qsWwRCNn4GeMoHZHMLWm+mr2A/gbBw+c+HaM
c34RbuvigqAnHj/X1YJ/4tJtGo9mGhsNVVAqEjf0DrraDocdR30xRVfEh7ZumH8R1i2k0yC5fJrr
wnxEJGuOz8ozsAIVZsubSxo0oquJa1t5USuPCLNHgTxDHNIYWqqef6o6SMtb2Juc4ONcYZehQaOJ
7/BjI6NYQhyMSVQInh9pr/2CM2f41E3cefoOr7KVP+DotamQRtCtxR+tNxUvCUNKvoJjUer6Eg+E
PoE1Y5iy5T2Kbm0ni19FgpvmgIKjreaHaS75rP2izr6kW0PGh3n5JO7ycnw4UXw/MEuXfqWRW0lk
q8GZR555HWPEea95egw5eGTxUj+HhlWB2UUWgjWUhBVKgmVV0wXtbkoM7bdW6EYbiUEeCLphnB6d
1mxvOH24m+Up4D+goV35EqWtfT1NkfOk9a5xM/RK3kFzjF5MkiMBiWPLWydm4b4UUdY/K4HT1s6Y
mbLxgDlJP/Stt47TJabPoQXjsjY69riF7eI/aTRstvcmxsXOxu5dpk1fu7zeIcmd+lZvR5vyvx1p
Be0qXSVwjZ8sD4w2WQPo/j/I2PLtEkGQ8DqlU6e+8rd5+ko/4PgpyXVSHA4l83UZMUca/FO6NTdn
43Eyly8vM6wRV1o48G2zYZakUSE/f+XNsLhwZWFRZqocwl2j4/T4BYfT8RPRPAtBm11ecGLS6LTP
QE9d2uZMVjQcG+77fUrOMg3N8Y7iRRV04NrGKwHYOIJJ2jEKSbJ0RtjSkBocx5T3Ag8eu5AOVuUl
niVm/YjTgab9F3vntRw3kq3rV9kvgA54c1soX7RFiiJ1g6AcvMmES+Dpz4dSzx6JnCNF7+uJiYno
mGkJBSCRudb63RPe2bO46kypybtJBfySgvZk/DCXtJEfUlsv83M0ZHKvSk0KhqGWdZiHpYicp5Jn
SU/Js1T6SNkZBDEPAgxK7qPCLxRVA/5Qx0bAOg0vCzlXGi8OS1W+Y3dYPopO2vwtarTYQyu7Nh/T
XjPIijH8xH1Whd+bt1kUsFH4sZHXXzxrNMgo9SkeobNwTY1YeoVvZyyzT9KQY0zkXh93X63I7/KP
kh3CwIE7mh15W5dV5frUNloUbLwCl8+NmUNzWiEbzI6tIC8Uzqc0bjLC39RHv49E/o2oCdNkBjWJ
GAtOfTDN25LzZxYrs8fT7xBVJvlMaL1cXT8kpsWMAF0s830NivWnVM1wrdPYv6lgQjw7Qx8t9qAP
Hlz9MSRlt/8w1ZO2wfeWlN66aUOrj5ODVQTRmsF8SrBWCgnKsIwJG3evdPZMftyF2pyRrsMYnVZz
azMAqDJwiIls14LQxabx9aeWfMLQKvVPGqOeVUds7SqfKgw1k1H5e7z04s9FG3nfVIyHDqEu1S3e
UVf9KMW0yQmhvseNJf7kWEO1KTmk1pR91hnQrfpk2Em5NSudcROG7PgmEUl0F8QYmHpNTneCAXhx
nTZx8cHMWm8V6G23nbWOEcCg4Izj+IkH4tjcDsVcXjlMODb96BX3bOvNpyzok4fBLu5GT1fZTgqc
3cSEAZdO3bkbyGN7iFu3+IAgp423squqKySHzH9zMZMGF+RbPC4IjEbdjPunx/QG0+r6kUOnea6c
sknW2dxWWz/V64+J6y6PFgMuYgmcvgpdj4CqxlUWUWVDif+k135PJXlLRW/be3PRa2F5bt5ghunZ
64QIQiwEJ8qB9RLUxUC2rHd+IaYF5bLqw+LSuY0d4z6L6manQ7VZYyjWPGe5ZPpE9pB7qOi/hs1U
ev2N6OzoIWgSd6e1c467G0w87AFmH56P695oSSdObNjTHoLrdBg1I4Cslo+kA0vMMU27D0U/Zfuk
at3HIR3mr7peZCdC1ueTrGTwJz+rN2MFSiKUSvzn0uOjMHvTRom6tHzM43Ev7hrGKdUy1h1JacFW
kJFwpg/1iYRduf99XfQGJL1cdWHxoEfE4Qod3a9Inx3NiZeMTnAUBbtoih5FhE1nUmP8/jpvYNLL
dRC1oXqk2ltYD79eZ0hqt2+DODrazMnZU3XJnl2p5sVRERvGP7/YAvnyOFEovaMMGXzDWkwRePQL
ptZ1ndiHCz9AS/tg8/tLvS9kmZFAnKUW1+G/vQXSBanEDc7SWOqRlndT9ZTeDiRXJoFdfWoXFuY/
vp6B4M5gmeDU5bwdzaD847MtSgev3CR6+nEEkbjOieFUC6rSphgF/eFxvmm9eXfc3ELYxQCNl/e2
WJ/K2O4C2dlHie/6sMK0iuKHDZUTuFJLZNYS2WKFWjnwzzozbfWPFylAoMNz1qEmm6jOf108dWWT
rFDk7rHv08WeSLMOyhj/pMd+/ylwFbhzAQJgx6Qz+fUqRWSOVZS27pEMUPyW0irdef4fuar/6So0
lD4eDowz3s1r3I7sWUfjXi7MCzcFQUJz/H9YJuTjWJBA6XZoN988sVyADmMX7BzNSKaYhSPNI5Jj
BJOH0mHcdI0a5j+0dO/3L/Z09jBuC4UZl/318RE8G01j4dpHrY7cZ6Mnn2LWB0qRHkXEpiKp08Se
fmaJ/P6LeL+zQESEMoNZBULPd18E+vaUiGjco/Oerzuq2Sc7F8LMnLn+H5Q1/+EWWRxQm6jBIf2+
3Sw9zLG4VGkelUzKEJ+K+jS3IKSFvQzAlw5OLavmn98fGgQfYpvzHzwyBp0UwYTEoWPhQmOpSlgT
he4nOxqdP37plynar315wHQC5rbtBd7ilPfrS6wX2FVnPwGtbQN/lRmlg6rN04szCfDyps7g7jDc
pExWI3Ud2N/U3gxiUNGWIaRNc1EDWMZm+xV2v0XVOVfg/37uNn+SY7/feFGjWIgi2JFg/b1VblSp
M6aTFrHCS0bYYRqlzcsSu9iuUNKz1LKAsv73b8J4/+0uUnrqSkaRENDe0mLignlJxBl31HyNWlf5
Fv0DlnPdV18aHJkEWy7rPUuNG9EX4mUYcIZfW2mgzqI1RYEdbT8vkd5juusmg0zX3//A//RMFuYk
PDWLd3eZY/6ElOiCGDaCCZ1jOfsU3bqTfTJiwHrcVKp0Bf72pzHOu28PUuHyNTDKYYnidPLrchHE
eFP0Y9NNxiHO0nrGDH4SFctULfP039/df7oYc6Mldw/bvXdrEzZHgAAYl3+FyPMuq/DO11ufLsfR
G7qk31/s3avmzmBT28YisGY7e1MXlblmNG2kT4Q0ODSWcdqxsvgQ6RJ/f6G3LiBQYdkul+IBPiNH
+tvKiBiKVLmNN1JByKS90+nh+lDz2w6dIHKr9tRkA5MQO7ahuowJwF/REGDBLHk5BmuhzkmaMyfQ
Rpol8Ma5eZk9IGxdcxllMfWytjpuOrTnggzZ3SU7pqvqoC7/6UZ88ZoAl+Fcg/z5thRKMcVvPGKL
j+YMhD0CGp1KUPtdrJOH9vuH9m6hcynWgA0UwEjvHUDVxbrZDSqRRwmd+OBjw1AQF0F4NEYu9WkJ
NPnT/HA5vX7aGG2ONaiSC7neJx/73Vuq5hKHfenYRxfLg2/YDgxHaUfB02Ug4npYUJJhVpCmrZT5
hwPAfLtE7IWkCVnT4soL6OVYv35mdgHHAapNdjQILSzntZ75hC/uJtwvLZgRKvI/u0ae2+uhBm++
CWLYGDj8x+ne7CbIHPggT2e9L5kizvkyrxF43tFY9JJ/nj3WkSzdNtv1/P13Hil2FX8TcU77AEoS
SHVO+M+9k7XQDJblRbAa1cPUSfIiBpLL25XptgiTR8VorI3Aj085gyMoHGKIFzEEKPQ1vsi5XBMn
Xd6PTBtupNtpZNan7h1ORdq8w1EefHnoqhmtuDB17NczHSN1z+mJ1yI//KrLSbGF7Ybge12j96GB
ntMjzt9GaA+FQ9hTbyQC/+he4DPJ7FsfxvrVmrOFVU0uFcOjvjEK4+tIIjlDcS3jewlUswxDpzhP
7oZJ8c8eKdr1wSXsAf2KJEpij4sKXVElZv7fWXh/F58ELDN5CYqlrhEN31pSFc70nWk5+ec5kdk0
7pNUQX6IfU2dG+I6kjuISgWW7rEYuvsW/k+5hlHE110bZZOf6xlGy1r2nSG2IMLqnGPVdRW7bp2f
4SG0X4nA4S5GCCfzN8utevtaCmMZRY04k6+UnvIHuXXn1Rn5uQ8NxGagWjOzrwae5sBEo2c2lxJm
rLZuM3F55iBMrro5YRDul5NrbeAv8jf2MOEghY1WdRAq67UHRZDRHIp85tQKdJgDggwoqzVvq3Fw
urOREoOwzlkuyR39KpkhxuSNTQiD0D4Mg2yJKum7QQvnpmqIBTAXJfscs4IqAsIhfnpj6l3ZQ2SM
h4S4t4hz1YBRU8uCmZaPo9u8U6iGzBXwLFNGCABKPhqVI4sduWYsMKROWKprqeRsuNQBzOxZfXPs
MmpIXFC4o+F61nTCj1bh00qAg/oedHN0589ku/8YwTlFz4+xEmU82pnpvKZRkkSblnA2qNKXz8pd
WHvE5ViH0bMy/7XCdoP4CAe7LUMZCSgop6IIzQ5uRShdh1UkfHfhuxUOz9Vsl5m5lbX9Z8jJ47BV
cCPvfkAzGFS+Ro61FBKxTW3n1x5EUyNbJrGS8fyqwXpjrwiLmsPL8ee5PUPGhNmVd+UQYDWvcj1V
GcHkud6eoBrxmZaNBtJQTDYP1o4G29pmgRmn920l+CGGzuxk2xRmi129IdSnXnmWNjDocfL87Nd4
7Fw7qjAe3Syr7JDgt3T65msgGRv44qZ9PxkNU+BkojbGc9IYvZLzGBiA3PuEcQVrxQbNgRlqd5b3
kcI8x/vYkV0NiFuQQq1lqyiCtxGyhTvZsZAt0/qJMFi4grKafUYSEN6Opa4TCkFojOp8BmRzP2Tj
jxP/vzjpH3FSjuyfjt/3up4URhBHwa846eUP/QsnJfk4oN9kvsNsgrrtXyCp85eHFvEH0Pm/8Kj+
F5QNnGvw82ISZC0X/zuR1XKXcGUTPQzeNpgaoYH4B/AoaqJfD20OayxjaJvoshkFQVP69dyU2E2K
XsRgMY6uBEbmsTt0K+JRCKhsXHt40ePSAzpx6nOK9+DNjNZvJXwgiLAK+mxjeCnphoRoTRtJGtBt
4ncZ0gyN2XDgyZ0KUusIy9JYQc1uxNrx6QhWdRTYySoC8oLD7iSnoRjrKz0ODKKBzOIKrlR+59WW
vyv1INlFXuQRnlnYhMuVGtEAfe7u5jSRh5yy8bpvp2g9o3bRmGNz4uIZ65snT9Xjp7x0p3ytGNSH
VtJDL9TMbj9UdXTGHABuVore+dAvEXBz/erlBf6puUVwrFR+t+FfAAgcXLXNI+XejpHyOQXdANMC
Aur1w0JO2+eEV3wZaym+e00KhTWr/APSAPktVmYkwqRsjLs0aXqYyZY82609HrPc0zn28mwqQysz
v2V6rYekUc6rBqIfxEwAqZtYr+ITeS/al8qFjrKCdMjGPYvqMKXieQiUOGfjAtIk/vAhabruIQg6
Va4KbZafF/TrWWp5HmCfYU8rcjGzHlfFgMbLr2iNKXBWpp5KLFOC3AuptuSr4GTvQ9MeP6JkNXnI
VfG5IBl1H8xpR0ZTmn6Z9b64SnV5q82xc8xl1xwlzuGnJipQ9ToeaV3Kb801oa8T7N6pNyXvM86f
CYUTCTCj6PnbUGJvzdYqTpNBjKGsS5cbVUGGBjnqr4zU0cjm1JMdDL3ikblW8jHv0gR/mKrBxnZS
db3BWYyANjpbsoSo6LHBTFl7pFva/XVv406L9ZduoccgcHabzMsoLp70lrCYKlkXswUFHCxw/J5m
Zi/DRi2tX1VwfDZZUt2loHgrW0zeVSzree3MBCKZ0i+vG/QQVybGNFOYl6OtkWM1edPKqZv4CXmF
6UKvju3PQo02fr0AJDuvIAwJrUa56Lw5aUHL43XtV8YNGEZwH0cTqSKYEDcJASvJNKxd6RABEgxf
Ks/KD/oCYY+ZpiXroe2nnV0l6oSxO1kyWdBVH4I6i5610o21Y4SZfLYhqsT4Kka97VeJPvbnYR7J
Wh6m3HjpgiKqwrgS/b3RV+KTpCgLg2Y0XnNpyQG6ajedWzARf29bOW490g9wsDKndhWUliJUoUsg
6fSRYT1Zg56cBMj4594VWKcYHGBxSJQbVodx5X/KPN27Jopq0g8Ud8HjPOS1Fk6ZF8HYTIqhILmm
rbd+UpWvlCDBB5lCvtXHZu020kJn4E7fnEZOaNYMo642kR9Vz1nctwapMllH3mZRyZfOw+BjNXlZ
gz153a1LbehLItec4CoxVbduOnnPyCGwsUHme0ZngDUWLi8bn/oY2q0Hq3VY/AXtJl3bSUDUOTZt
RyIovaOjt6DPVpL5PAc729V9z44msdgmpwWTtKGw07MJg3lXp3qu1lrQRTaUN6m/mLhRbGabzXRA
NDGFQVWm2Q6VQHGIJ0vc5Ha0hK7WVneWfmrzYL0y+wgtXpAnZ3QWjrJz1B+iWFV+6Gtj82nwCH3d
2zS8e/jBMcxzfWpv7VZqX2rHg9VPZNtwN4lJY3OZoRrXWhbA9bftAWM88jdhK4/fRJGML5NdGddW
m0KyhwfoTyvLmUgCCyJL3CZTEOVr32zICEtG/JSQkpihoTcPcd42a2yQxpN0JeYMAF9rt/KONkmp
cOorDOOStlgPcRodspxtszZssVN6+RhXTr9r5Uijw4xkgDYBtgV+OlVh0A3uhqH1/HUG2yw3g+EK
/ER6JE11MsBc0EkHVzoKg/6EAa6L+xY+Y036cdZi3Egmz65y/dmfcjc3V4m0jK577okMzG4jFRFB
FmTurZGBLc9GIc9uWehn1/DiO7ZFxdQ6nw9DPD45dlWdBXOOc2+0kbnS0yx6GpniP1vU6P2KaMDx
mND7PPmIINikMCU4E3hY3enoVO5g74htG5dO2KW5TVtZtmE9zOYmcyQpewanXajKKb3pzaDfCp+Y
ibXVluVNRsrqc+/m+Ae1RcKDoWPkUw9wvcWDyr2CuuDezqozr8ldjIC85y56sH3pHgi3Gskp0qjP
kyFKvlmzNt2idenJJdVETVM4RTdB3TQPM2v8EHPjX5pUwAAnZ2wHG4oQ70jMn3KsNGCyC/LYY6OY
tplNPpcyOpzWO5wR885hP+pTYz6Z3UwwVYoxYTlmdxD0gJuFad1GddHabLJ5dB7n6FC7mXmN0C0m
knK2FxZ8X9/FMAp2y/N8JPnJuAqymWADW/MIzJLabZ4Pg7UxzZHU5WBOvkYdxItUaTBqpVCQsBy9
m47T7E33Zi7HXTAFwWEw+vZJRnV5NxjOsOd7cqcVoxSSBxsvKHlFMeAz5vj6usuqBNGCFYj7kSBz
ArAyi0BS7AE2iZOSyCoK+xaD6uh69gJ1aDkYaSHQyFeB/0Wv0+CL0VomCVytI57Tvkg+6WOUH9pa
a3ZMujQfpJethuWXcEjbheWESwjBNh2y/A43x/FT43njOsf86cWsUzI8J8I9u2TZNIHAzHQ3Yxs9
b6Q0zfqhmoJn+CZg/gM5dg3YruiNUK98MwkBr4OXVIvyB8Y+rbhzZZu2e4J4hLYi0C93ILYYQr8y
3S7lHAuMSheQgpK0CTn4efI1I6cHKeI1zrkE+lqJ622bwPXCBIJCFGbxeD8bZp2dOkle2b7vtOTZ
aSwnfTVdPvEQaonubOQ4E6a2qBzE7F4bhlID6XIx0rL+yJI1ZY6LfgUB61VE8wtlr/qY51r1JRuU
+RR0vfdoiJgITZE+isqbNqUlyoMnWqwwe6QAXq3ObjG/sAESopy8Zp374vVj/xmQlwrCljgntk7/
4uE2t3c9v7gTRrEhg0u74uXQBCPhPlSMIr5bszNUq64RS+SusMg+S/sUPno9dfeWM+ZT2Pd2IlaN
DOL40Xd7uSlx4btPZuod0ihGp9R+DP/+2z39oXuybCrG33VPH7rX5OfO6e8/8HfnZOi0TjQmMO0X
0NFarDT+bp4Mw/5Lp0vCAU23gT6XcIp/MUzNv3Tmngve/O/eyaN3Wvy4IcMsTGXasH/QO13U5j/N
O7HSgfmvw2BnvM9Kfov51qJmS5z86TqoZm3OQ39spmlbumPwBOfeOuSKwHMIp3Fzah0buGeC+32Z
ZVzm/xKp5QmbMmYxCypXpgZj6mly7ugZWjqEulBpRAoqris90bIlNp7ReNa8SVUi7IOBwuZDEqkA
9XaPhgi+9zjwjRBcr90GpU3yWw1DH0N/5sO1/529cUr7/QhqoIZD7PUGh3XkwY06MtAVw0Mz8JAf
tKr2zA2xxKa9ibNRzieepW2h0YpUqHPZZBU3OtP+0oxRdNnzRBlT2kzDxiK9YSwG6uaZs0W57kZk
1Znkl3e1teemakrvXvvMfD599DMbYldTJtk9gb83nZLiMDtpvE3qqH8NDD1FeFkiNUtzCg4X+m1I
pjKGQkwjZw8JZcYe76AqgjepzM044ut4MmEGYdRHD6Zu0FoO2kGN9Tit2YHi6QFWYT/ra535W7yN
4C+Z3s5MIcjsBsTaHcRWyEVGWqzKnDjUZR+iQ7puVFtXvIUST6Vy+K9PyreqS7vpDzsCEiUXE4D/
P+/85tv4Py+1zH/eFf7+Q3/vCp7xFzE7pDD8myb+r13BC/7y2BTYdbCXgiX2M+/cYVdwFtAWFgOO
sovF69+DFRu2Os6vDjpx7C6JsPtHm8MbIA7/EDYFEl6YqKAReud9ZQyuGHQ9rg8Dk8A0zKvYubWo
Xm8unls/PZo/E8Uv1yKaB/IJnzyuvG9GOAMsTnB1ozpceIrzAMkmo+R5mngCVwLTrz8gS29xngU+
ZQQF/QNsiWLhDaIpNSJVIPtxvXKh3Y56A46RKYSmnWLbq7qIEbmlfOOR7Bzz8fc3+2Zetdysw/CL
3Z63B+D/5maFpreqbmV1mCGBfsWbill0QXjO1WTM6gznMnhCYPqnW34Dpl2uytPiYFp0PO/M/zp8
N+XoeyUgkKHuCCHuvkKlBhkKlln6P0fvoN8DZGElyRVhG7wLM8l0TTVmK4N9okX1yfNhvxCDwCnh
W/C+o8F9+f1jfauTwLwFzcVFooTnPlStBez9CRefWkOf40gNe2LQcWrEsxfcYr5Qxf3RBqieaAVu
fBx5Dh7jhLMYnOqpagBlw8TNiXeNvdY7d5NJbrkcnH5YIXlsrwwVqOfJ9P+wCpxLFNBPh+/yew0Y
DZe8qOB96AUhqOhIy67fOx588EcNnW10auOCdiyuYZmUIjbGo4G4o6Bk7BzjkW9wOi8k4L2pw8I8
pq1vHcoJkUdstdJd4Y7DWqIHBJNduAEqJaL5OOgmzOZKDsZNaeo8B5EvhIXebMHxNZkiN5hM+JKN
o4wbTXpwHnoP4nSjTYg2FgFBlCI/X80Sh8XP/mChdnflTPI35gJmdpKWo+7g4oAQYD2YB3swKO0j
HJIAma40JUsuwvelWoGfIhuD55oYBj6X2JYt+ts0U9edHQz2vaqm8YpkY2B+pmM4I9L+Q/FYNgI5
lXynagCA1MZO3QW5kD78ZNG89JkJFi516/ADwVOo7l/wyR/udCbeZRiI+cK0zoJNZkjn1ZdoUX4A
TuUQQUtPOnXWhGY8Oh3GHemcAqzBb6xgmQbqBYgQiAdeJVDqhWbe25I7bXKGryVWbILpSBo9mVkO
8Nn7I8SYnud4QZvwGDceeyi+5xmp/tMoEH64GohfGqM5FNYITIcGHOQnUBokk4ufw4+1mmQxMGti
pWN/neaq/VpkuPYgFuZmzYmgoF07QgQO4WXkCeVPlJaHRdtSdiv8DP1+AzKVfEwGKjm/YT9dd3kP
L6ycbNYJ7Y39Wrc+aGbc8PEL3CoCbFeemqKEpmlXKStD4Y8V2jFIu6QdL+hMqfOYToDrDa7JI+Xr
bl5+kOTjGl7U9m+lRWJYByw6IJmPkILP6SIfXvkLrHZ5/jbZsYy5fbwLc89bBz6QYiiqQL+5/Dtd
xIyvBBZm35iTvca93ideN6zHOAi2vWhZwMnyebiweBusTLMoOhntgHx8aMd+nQvlB2eYC4a0Vh2U
x37VFb6e3XQEPDfOyi9zUz00cBxljMmTIli6yPRpFTEssZjKpYZ+GI3OQyvFqB44sW27VNtNep+N
a4EjZHRumoqcn4RAYpJaEsLXr8w5mF5gko1fh0kTA1OQdk7vxkkzx48tjz/ZtQCgu9ZMqnE16zku
ID4oaQ2jc6U5g8Nzbh8bK0o2apk7R2ShbwOrCEUi1GG0hL1t/My6cfy6D9GT7CPCIU9dXKtHt+zr
CyOJ165NN7aTu6DpifGMWbAgDm1yV92kjFvNTbrzmIg2xoxkcD51dh7YrK92tMI4SNVp8DTSffw6
Lle9btagn/V848s+/ipatk23TL1jlSbuDU7BAYKI2Z6ujGoskdaoRY4KyzvdVc3cfQ3SZKGoapi8
rFncwdGOOlUBEQ5tsDI8L3qyqrar1oZmf+gSMg1SKV4rw8tusDN37L1gzoGOitDWYiUv9Lcpd9qv
CaqtYcW+rM4cc6xlE5EEQlEt4pSe4T9OC0nPIaLiiYDbHpOIeAERnWFQ5wuNViVoIBrbaF7wLUOg
T574q6r9+ClzXDbM2swfMzRFH3Hf4cO6CJ4ivYVXiR/mwW+WdPEArdyaY7R+dB0kKWkGhZ3biLfQ
4X2HnOpZDz7ObWN8KqWmYYuK0MA/WKWcLWQLTau2ljQYMLimZX2e48FxsYvPj0XQRFej1sR3ss0S
mATBo0fw+lPRydepVMvunxpPbRlgydHznIAa2OedxkiPTMnMT70W9WPIcFS/boLRe4DGlXtrFBAH
jAO0YW2NwgiDxPBOuPVLHx8Zs7pVPRkk29k2n8rEb9a1ajE2xkiBRG/E0kw4C9sZVqUVVTeVp9mf
C8Pi3284seQHLFvM6HPgjykMJdFE9Xb2YQ6sQEp6jD3aXLsqi7Tn0ZURJhOdEz9PJFftU7vyb73E
0tcZt7TzjAbX/MmM2pda+dQiTef4V9ZiN5MbA69VBCh6UkZ0bBZ2EUsUbpjbTyDyN+SNcyyUNewG
rXDbr7D2gyvnQuPK3ZnDQvSslDbW/XWstGUp9THQSZzUxg3xWuylwjXZ0zMGck+Dya9xO0xs2pFX
ExZFwD5YwvGbVxd2cNrY/A9JvjCjlYWc1y2aFKmDmbPfywEicTKA+6MEbuGTYGB6FTSFFmaYChaL
SQabFvxddYc6jG/JIXp1d/HaqSUXtqLZfp0n/ExR67BNekkP8u7BykEUh+lFcteNFQmZfTPaV2Pf
64AyDkoi2Wnt18pC8Y4cg4krJ6tAb1dwPrapwz5dXlgLk6hB6IsON79jOtHX7H78rB+0CpFkVBKR
tvB2PEafJ1FAKxsmZI7dQO1b+pDrjbmoEIcB1yEP6afSVte4W0Cs0WVQv4ymaJJb01kIbGm5UALH
YSGQVDKdvLMtmqLltHA7GzJakZB6U6xGXx88L4yVDd07bzNBGKczPUCFc17cxGBjnSRI1dhIlRJI
3WeLwseIH0dvrif2TSQ39kwODfuiZzwUtaYfmz7RvndSECrfj3jZ8JupclINKZsJjdVF+CQ5yQU2
9o+WXOT+8eKAsJWezYwjVunyRBmIzCsIPhzrfeMjhSslW9VDtLzRLLN4TRd+VYG5xo1mCLqGzpx1
TDYcvHfSTeE7kb64+eFDznOitHxwrVTrH8BgC7cJ0zGJE/9c5ERucVQ1wWw1HI1iSrdTnmqx8SHz
qZaxchk7ZwWLHcmoXjubVLejPIxQbq07JLXoQydzV2oBNYhnwuPNbZncWCUhZhB0pg3/FWBC6D2K
bG6uef3iXGMOcMiHRHtWWpAetQ4QZsBfMbTxE97HpmsATKLfxIbV4T6Eu65wQocDE5xwmIlCUVr3
sc+WDuOsh7cUQ2GajRKgWYlDPcD3iLvCOFdo1+oVZYhcYemEMUdORdK5Zf4dipCz9Yc6AkCtmWN3
Ap8PvsARF8LqewX+rBXTbaDs8cC6pjDohX4bdI1+65SM8Qe9RBA7lXuCk8SG2jh6UG7PzJ9DdJ2J
ZNwo27619c6+VjiN3fO2OZcrVRw5+cqdDdcTTYPVhX7pbuKguO4JMFjhKDLd6lMTf4Dg0r/I2rRu
alwz6xDJMgWkwgkpKCpEd5C6jDOVX7UBU9K/OzBGj5Y1ACqvSoAapuGVN9qRv9ey+ZsjYHne2D2f
8BZ/1DFZl4QyLKmH2gBbihO4XU2oSNhBEp0dgvOK3bDL6lMvTO3gWpNortu8YJGWCbtN6kpW5Iyb
GzkkeNi3d1M+Zmk4LBT437dRS5f0S1eCCQsNBxoJc2FvvLW8nge8fDjxsG50LkX/oGC+yUVf+fvr
vOuCmYYubH4sPhhD0rj92q3BuOv6rO6afcGsHVAWM4hHAR5YrIhRr08uYrnkeNkOf3/dd60/10U1
BMmezvR9OhsteWFlNa6iKitcXE4QXZatQnQ5eslC0Sur6YwzH3uxGJYq9/dXxy/g7dNFx0BXzAfO
j3jrbwG0x/TEcAl0uui8Z1+aj/6y62YXSXZH6Bi6ykbSliyVN4nkbO6Xn/DfGf6fJnYGw6Wf3tZ7
BlRdkXjw+svA7sef+d8xPrN6aOK8wUV3Bv/5pzE+pCaCFVjHi6kOo6V/j/GZ/eNqBFH/xyhvGW79
a2Bn/4VxDGlXMKQYkNBE/pNpvr0YJ/+8uljU4AtLtI7l+Iue680EpJnr3IwgZNx6DfBZWGglxDsI
407IhpRPew9Ze7VF7Ux3tkizr2OTIqVI4+RrG/lzTclcmk2ITp22I5lFWa1q4jm+zNJkblOlvr2y
y2a6qkUui4/pbIurup31rxmLldK+J1x+tSAX00JkGKxdquHB5nWdZx5aEQzDUVmpHK8l3deGREwF
9cEsJvS1bn69sFhDo4+6lTNpVzinN8zPGz8OjayazbWY5KcBNg5Ia1IcbHalCTYGRnHM2npndXGk
D/woMTdkOjtJaLtJek0kxHjoi97ba6RSHYa6zJqVTCt1PwhtZ2a9ua7N4ONYKaL1tKJDBU9Pxa+a
5uyj4kin6LCadY9IPAkMWJnZbEjDWI85Ni7rvi4y1a5g6TvA5JUZr2ibZBvOQJyzseLN85T1uYc+
ZabOEY+69q5txsw9jQASX3gi0ynHSy2Sj7NLhgKS7lazT56MVb7ByH+FdN5VzU76TVJsTGWO13Vm
F6ldYP4+wa2rtu7slwPOZXaSdNaeJDw6YxW2eTP03mnuFQLWOTRgoJhqMyZ5nwHT48+PhvZglLkR
DCekk/h2wrmEFuZfSMye16wbLN9eBuysz22LP0RB4IL6CjOnyb4HmdF+x0HfHK0bsyJwB1V2GRlb
QNuFbQ7P2XtuRpS/FAHBcDXGOe1O1UMf92QekQxAMXdI7aCyiGLP7wF25EZPYYBEST7ekqY3QGBI
8R0sVF6vJ/ZDvCMMAluyvN7EsT5v5zTNd3md3Bppo86d29vpOtIKc50GMqnCQnTx0feh1oS2xdMO
zcyP9jqVOyHp5DYcCOaQWzDS9rU2m+KL2QnD2gZ562J6KeaEoUHkF1Qz2TIPaAPj2FrduLKtuDhm
8GCMvV31n5IMFns417Zzt2TlORCpmpiYJ1s/4aRZbvGr1XaDZVdrj8tdF67V7Iz/x96ZbLdtrVv3
iZCBDWxUt0mCpajSKmx1MBTLQl3XePp/bjo5sZRc+5z/dk8njSQSRRDc+Iq15lrEdFuUnSBuIEUZ
IkXggCt1gXOmhp5eGCKsoa0Z7YBSxS4Ow6gjpYJWiKihy+QJQf1yREmh02zr7IR6tsuNmWxdPQe2
m4VXdoSw0O+lfcJiCdFiSoNn9voeuWHLgDLMlJu0TotjL5zqgRHFlVU41q26s68DFnY+qj6wtLW4
XBJEYSzeqZbMiqotrtDBSbPS30pSEK9LKw0/h1WMRbqWuOoHIGIt9e1qju1wlyRDusNiSalSK9oo
zMxdZTfep1BqRJnAdDnRnj4uhn5dmFT+jhbYp3QZrBMaD5RzSTs+WXU5RqskncbTFJvGl9yap4mK
eimZ1me6eWcbst8IvPVvGvTefM14K9qmS9IdYKB+tVl8rps4AH6p9XPtrdLBlp8qc5yiteEM5Vfp
zuG9lchQX0G/tH7vcqBfhde2/I5KO0BhAAIASYYucsgAD9rlMZ1qyHdg+zZwHWjki9DdT5SBTLmK
wWXcjCSbRldwo/ddfCG8qL/vkIGuM67PPZXkLbd1eeca88kbUXpaaeDtNSeqwBGatXN0Gw1HPbE1
7utkF9GNl7kxPPKyeEWf6vmZjnxhVSGRtjdzKfXVrItDYCd3Xd64tMTD5Kfc3Z+EBtF5JRjpQuoy
g/XYLQ+MvwAATVborBynBqSJxW1V9rr5XGYhY8yo1/xpFDIBk2lbXyxaPiwD1XJXIn5dS6cZn9KI
BBqLyunSyCrUioMzfdWmYtgMhtm9hSk5Z6lVLxt6jRbDh2F+NnDTXC8CSekwucvNXFjlVmRhd2M0
TXUBaVT/xIyOpTMY3LTelmUbbtqy1l+wATS+nPryDuQZXOR5jEwgJb22kqIL36Yl1PfFUDhfgMcs
mr9waxEGP0KTBcVFmxcywihKTn53RLrouIN9adRLuOYbaW5lKIyHsPaqC0a10bH0mgoBRjT4Xa0j
5pq9aP4Wz033iTy+OlnXRhD5rT5nKJVEm6+DCSyJEIPB8mae+zUGiW95HpsbMZUeSjSjvCQUNVlr
Zt2c4KyMt5mjbYgB8S4pJ614xQY7Cg4m6QOXkS5qX6B5fM7awbhPCGW6dCp3/qSPooX6YEfenfQm
5L5uNx2YVMYS2bEc10MU69fNUKVPOSDtp9Atmpuiz4LHKg3ii34C+xCN7vIgGjlviJZNdnMzzJuA
rnal08EDyuHdluupM/TuUGTLQC/s9A/ApxiExrItfC224DpYstygkdRv6tYJzY2DRvFYjBoq5jwd
5wsL/W/K9E4YG5fQQK5jN36Wk6OGbvAY5ikfonWCiuYoYmF/Nfj9zDyDIr7Bez2u7YRh2bxY7V6X
Cw96t0Ccu2rDNt7ahNCfnLiq7gNnYE6rWY2drsIAsaHvjtOpr8tm21ZENf7XHvDvrbMxKP60OL76
9nvz0qbvq+PvP/RHdexZv4HtlEw2/mKl/Sly0SmcLWpmko6/76X/pXExKY5Ngj1gPKLReEdR0/+T
Ypjkug/FsCtZXAtpol80uVOV5ubHdWDG5JO9RTScTLKbhghdPAo17iJT1slcnCAaybnKDxjao28c
gGgRUyVLtFwEiq2SKma5i2qx4M+/bJSU0WDEdprO+sZOSR2Ns+rRMBtti0Wt/yyVKLJxlT5yUFJJ
r3PjK0PJJ9OzkhI7HbIUHNNra7bMq05JLnEp1Vt9cHM0nXrBnA9ppndWacLwSll7jeNRkUH61aQE
nXo9QrXSIw0zmlt6dxmB0HeN0T0y8F0OLUgtZqoIRO3aWu7QnTZ3ClOzNZWQdGEKv9FGszuqudMa
dFDK/EBMGxlJB/l5Wmf3Pcu4F8fJazDPZcAmaGH7x4C3vcEvHz3VedrPaw6UyjfDwdh6EcM3x6qj
O2uyk82gy4Hvql5MpwY34Mmt2wfGwIyGKEAdCggqyrVuVst90fXpWhfT7wiMGqYwQ8ohoA3xqY4L
vBdFZbXP0NQoAWo+w4csTfIrdxyirdZFyxGxDqamiJrfzwbXUS4pmM1JoMU3htcmey0Lr8c0SbZO
MqX+ElnJuoVnsNeR0pymqOhPhSZgSIocrFEHsOkTJ2O/TRF6rzukuNd05O2eIXhx6dT6eOJAnPcE
wpkviTTLY+KJ7hN76GziGNTSTWFUXbpqIsM95BxJlzis9G0tHM2H7lLcwiY3P3Wz7L4ANsjeZqPV
742hj32bBug6by3tyowdgDeoablWyK3rqfA4ct38s9nEw1a4VeEXnNWbsUix9uqWttHMZkIl37bX
oqtwOU7dtAZ/DAs94cZhJ6N53lfTTPAG1I1AU6UtJqAuRkfpRlJd3BZszDC5eHUHKyJfVrleDlsX
Z/kKhcbLYAzuxRlzAierupKNCNd9wQROMxa2km04bSdBFMZmoPg9VSTbEstbuXseodm3pAiTG73C
ohmn4XKdWklVMQMPtK8uhph8FYSt8Fb1aGfTillUf1HEtkNzH0VHpFIsGhFN+coo9jkWuf7UTMl0
sr1UZwXQsgx12FNjSKiH20YLly91RrPCsqKaLirUV/eeTK1rt5aI3qtwNwwObgi97VC60xumltmB
UB5I0eOeLByMDzV+ugiYmW+3nUO+41houGpcm4d0kgQHsmybgzXzcF65tWBDQgVAl2s3Qf7IMVJR
12TLvghrfYN0n0mtVumX7N+KcUfUAJpQhPubhnnsdR7m4XUTScO3a9t8zvBIYIXVmumpDSJkYJPb
z5+QwZrhGkyzBrtfRHvqy/zYL6hXif+De70etNoatkVFFU7OhiDT1SKm4EpL2WM5oqjJf7DLoFrL
ug44SeJq8Ze8fM0gy6oaNZ8uzcXJecqnVszcdB60x3Bo2UYngnkfI4NwAmUgGIDiqK2NLdPdBVi3
W023RqaLp6YNin4d0g9U9TazS6R4l8iV3IntjxnmPegmKpMw90jBnW3sRpPet/qnoJ2N2X4Inbzq
7jrlZNqXil5SHJfKaLVl3blJPlW+ZOY2fmqSKXS/ypB+sSCdI9NH6yHHC0jwmluBVdlqfd8lrzNj
DpHuEBY1DQ8utFr/HZL9akiGGhQh2M9kbcPL6/sq4PuP/DkjU3pWBqtkglNRnGO6/hS1CQOZ1Q/a
Vh0MlkOfhgoGztG/hmImAjcmWS43JGO0c0nwH0hcgRN/qANwRKiXQeaFpATK5IdBc9TJaSCn0rx0
gtZ5nEdp0S0JDWH+kulIkohn8aeqPJIPVYtVKephg46o3eBfz3aIZGq2inpvfAZ6mV6V2KHwDU10
9mujqjk2eops3ERy+Nyl4O67cOY8qWCnrNG38jisuqTzJzti/d+Ps7jrzbb8UgzBcL00HoJUokZU
/780Dob9oBm3cS7TvdMk6FGblCgQB4fKzsbBXq6qiAfaOgyxAvuw46cbOc+OvY0mdwz3COuW3odf
SIpNn0GKz+Y0fa0xul/HoTXkqxEk43UQ0Get2J7w3vMqn8kYn+LUOZRzIxmtiJ6BE99V/qupSHhH
AD/zTR1Z9XwA9Wglfp7Pk3Z0+QNBMAQL2Tt8kdkNGW5V3npsSe+WJB2u62zEyMwu0kcsS3EftCXm
xbFx9jn7lHpN+s4S4pPophuqm5SOQzYg0S7N1HgAnNw5S+WP30WtgbBYJeeBEZrOzuW4C7dOAw1I
96ckbwodaSJqWfO7cpYWUDvIVpTk1FRhHdnrxJZuUaSb2M20jMO2yiREviEFRNAwS2X/ZsXBMF2l
9SA9WIVZ3HirqgybnOUiA0iSSvBohmsw/UnAnGTWtnTlgr2VRRAjUz9GBE53QsI4sF6ukW2We70d
RUBMVJQFfi3bQd04DsnuE5b+rTYl5J9g7Byz4dh1fV/pV2LOk85sVk3bDiMHLolIYys+hww0jeUL
h+tcNK/dWHd5vrIgUGbB7X8PvH9HxwtwQ43J//cD7yluv8JojN8BpP/4qT/OPNf+DWG/YSHtV0GZ
INv+tRfwVKChQHEFLQv0H8bpv45ApPxYo8H48F9gnZv8GX/uBSBSI9/FbW3jk3b/Q4e0OuD+2uiR
kupZyHgRGDJxZqf3cdNmCJ3JrxXZF2e0wVn+SRx7s8dexOL7zOj94QLdfP/VP0Ye/tMLOmwOOXEs
ngJnwNIPQkw4IkaFBe8cBOz6YhjxCHnoCWzWyvsQneYvApnfK5W/v0FAXVwv1M+uqx4zP3Z6NDdL
y8qG0XkZ2S8goVB4JIm4bxUi++dv7f328PxSfNR81qxryGX+2FQ2oHnCPhXyAvcs3AgHwKvVLaxp
bSNEPLyg3XXSBBLzrxem//AuuZMs7gaX3dPf0PhwfYZZ1xp50UL6OBRuRQ9E8YdOdAiRXPz8fQrx
95uGO1CAWrOFa4NIen9NJ3xxuUOW18VY2ryQUynx1ZjoaDOHzkELw+i2io75NAGymMnWbT8jkUT0
MWWod3Sj8H5BZfv722dhqmTornBsFmwfVNMUw3hOw0Ayt1NaXo/icQdshn/8/70WRQnJpNzC3Dgf
bqgwMRHdzLO8MDnHr3qYZ69Ol093Z6npzy+0uo7vv5wsDNnUWYxHLFf/SKCKoYCyJOvlBWOIt9ag
EO8N0pp+/iL/dO04hITH0llwSn34MPUhkU5nZPJiSUluS9yBpbJrI+8US8ru/ecv9iGrQn1HbGYi
jjBYsHMJP4r5XdqSYQFGfJEYiohtDrymCDT0SWzHkOYiP36RiqN5RqahCScgcCAz8Bd/xt/vYNLJ
OPbUZlVp/T/cMIEh2IXaqbyY3M44mmkhmOYHnnuqtJY7tPbgfKcAne3VvPRKIKu+vFaF4O/fgMr9
0yegimLpqU+aSdj7r1OaoXbO04ovr4ps03WdPY9CZ8mK4fXP3/g/vRTaBgpnzAWm8fGOmiq3KRun
Ni9iAAF339nSFD4c9a7NJ/HzF3t/1FssmSWrbeIjebLAn/z4YlXUlRnzIcz7KHYXErlQLhREMn9Z
RtRuQzFzOvz8FcX7I1i9JEQRNdOzuc8YP6g/6YenS5UuErGS4x11Bb2ktkMyAigft9MIgIm1E58r
WVlQ+t3EuD8rrfMJTKujKSSRG9v1HghFsz+fIMhg2UzOC5hzFpCaEoyJ8lcXyTo/Yv/6lsPLtGG0
koSsnBAmVsIPHz/1aSKn3JQw+vR8qy/Rsi1jW9uyLUp7EFbU1CGiw6Qp4Vwn1WxvBL/stkEOk29m
eMHtKsgDzt7AgtG9oPR6nXATQ2sgIxfdHzEOka83iRigaI9ISETIFKeOXPRjiicJsq97bRRFzWGL
1PgtUKzDaMD/7wanvHBDaR6bhAt4hnrchHGGCQDcq/cIM4oIBaT8tdiLlr3fCnVxg7TQwzMByiCG
NRL2sWnvqOp5DQXEtduInqGmw2Pkhwx91ceEE7RRqQAhZ/0tcV/Ljrhizz6OCpjfMgwlKqwR6K3P
1pQ0AazoVIzWjrmI5zvBaPMG9AnQooWVcPwsZiLTVqDHbeWOdRmLntHGRZfaL2lscLefyU4zTuPX
luA5ntBwGl9oeIyv1RIYpCw59V1jIw2zRoclZBzKYcX5O1ir0bN4wghW7GQV1HxJJ9c9IcCDzjJJ
rmiA3n+WOJ8D02xfEQiyZSwJQ+gWg+sDC95hbR4uj8aAbLnylOL+bKkUzDpf0zw0QKQSGbpZWkgU
hGkhvO+rmf+LSEZyBM5xHHkCauoc6iB7HYTG+SlX8KTeVnC8ga/kUZPsQ8T0qMdY2aPajWxAKciX
FucYqcJES5w/tP16YkAZK2ebvCRdUzz/IgNeGcNTYGmooxm1Vf7lnCRsfIfSBW0w6AFy0UqdlyQL
1NgN5IBoFRUCfwwhOmm+OctP7RLhBHdwSJrC2XMSaTmkrNnKcTUEJclSvjNLnjddGiB0E4XJvTwk
mvfY6gG/1u3wXEwavWwlVBYGYhGoZfOZAdYVeGnXlRkueNszNngiBno2lIhciU71jFWLviHzgXI1
n0JzMfYL7DbHN2CBPRfDUBANGs+XWQ2so8ZyJVYMFYW7FbHeHGO2socQGQW/JQOvPhZL2ft6G9j3
WbbEI4sylw7RYcd1BTRZv8hlVKLGSz1vHVstSARLk+u5WOb71MNV3pdRVR1TndT6gnsyQuXfFrdd
1aLbTYI+/1ZaTffmSqBzuDb7K89W5PR5ShgB0P5W45qQg3yDEw3RZKew63aWNu22tWb7K35R4aND
LZDbYFvYAgR2RkgtQD+Y1MF3L/vyyksGMYItaKPn0GTR7iCuIzGERVwNLv1CzJ1T79x2tL+gXO62
zC6XZwy35dGUeQiQfZTLc5HV6YYklwXC5MDH6AbWsE7TsXhmqel0fjEo/JveODtVjLLpniCe+k2T
a5uaGnCFQgfpg2t06mACj1/qwR3yXg1De10dEsiX29nq529BWI6bSIu12xlC5ec4HSSxXKC/qgJ2
f4LjYOWkzYvTSb4fJFD4gZFH635oxDYH1J80rnYlp0jn+DeDslyljRkJX0n72BenNYIrtByY70JC
9VrYfycqXXePPZM4ABDGqDnOIQFS5QUQRhsdXJUhkKk0AfTF2sZQCQNVateYSop221uY7eHlfs2c
tvzsZVimYk9M21YLTB/Xvr7zgi6/5alEgAF0v+hkS5QcVajziZIkl5wI1AC30fXVDZYhbmoN6mX3
cqY0a0bCV6JV3qJNCZQ9ubDPsHTDBHShvBzda9go21a5eOJ+hh0I4qMbvMcG7H64cfuJwMI0jtAt
dazPkew7Af4Fw9LKL4GQqHemmvjgGddY13o8j93eCsAJGVIl6CnuHosY/ERp3HEEnQXqZ6uPNtFH
Ya+hhLOHRZCTKfnq94yC9nICvLG3RFp9qbAM8aehqWjRaRcZjIg6pJ5Dg40ondhPvvNRW+XPFrmL
1dtcDRKbk9MFm8zp2k2RyPEbEvOa+UqqWU+eHXgHFCvtPiPRMoI8HsY97sgk+r0dupekssyNJeOQ
gdLM8fE5WzSohfFS4c+GMeFeDQ2yWDuL0w0B6/U+0exlO7tF9bAANnEAesnxYbCa/M4OqzcjWz5P
OPSu0w6qFueqwnR7Tb+RfWW8sqQOXxEbjZ/C3uGT4xufbGpwzN5Khs6IWQIkK8CbrHWOtsXCDA1F
VhEGiSUFvFJP6u6+8yb9QtblfEmYCqqVZYrhgrBGEyubTyFBXOF6j0RNTMUGcEl2OTWNvF7iJbtm
29Df5THxmg3Tpq9y0LJN2S3m76VnD8Cvq8UgStOIMfy5Jv5chD6rsQduhqQo47jwAstPclce53H4
nazj8dPYhQiu8A9cNkwEn9PRRlzV4NPjWVkIDBFs1K48OccgUCzzqHmjh6dwCNsXIx6ri9wxIXzH
LGwQDmvw4Ls2b3aCI2+rUcwOPoEvBpQc2F3TNsoK895OqwpYmbl8qlA9nPS5X247BAkrD27Nlz5j
67bBpCfjI8i/yVq7pa4h4AhGN72yJ32sdoho2j1drnZKUP4/YGc3vLWW9igTDc3RU7gB7njFqKx6
E0PdXvZVRRghD8KLImlzIE1kK7UMdWkvAHfWO0grAi8ClYW2DgdnuA2JOkLmlQRYDlqOvC/p1EFP
mzML4ZHBMWrCtSV/rhqK0TfyhiCSrCiNy85BubCaGRm7wJgcyYEoxm+EQvfB1oMtug0r4lelrI2N
mdnLvu2d+K7NRf3Qi7l9dEE1bohDSVmzKIcDdmHyeqOIyE60V75ZjU68FsQ2vOp5x3Oo0+dhHbAh
zXzJpboZFvoUNk+E2lplEF9D25se9GbULq24M4mHNmtz67IlBDSFW22LgMMa1yVUzXbXc+++BVmk
MpjM7itKZOd1tDs73uoV8Q3rNhOk2iZlxso2gAn7tnRLHfsNYTn9HgjUmxVN4Q1UU5OnXNx2RyWr
KolyKWo/mmIYUCiGGlxABZi1bEw2hm4jl/RCavaQwB1CSaLSiVZWLzv3Iu3RnGjSIZCbDNSe9Kol
udZREeqrgD3YdeFlWbcqjEm7jTSTTy1jgCSBMYxk0z5OUT0F8r8K6X9PBKLAxz90Y39TSCumwf4l
r9oobr6900l//8k/5qHOmf3IsAquiEF7+ocKxDF+o/elEdddGrjvY9I/10FoR5AukxNPlgcSEqVs
/msWSpge/7vJOApZs27+J7KQ9+MW4gqQmdCBoY1mmMQk78NQQGK+DUFYLSSvIBI2F+R7hh0+/nBR
/mH++b4D/+NFQCYQ/MD7xPb5vkPtykGrQMsv+z6Fnzs57UIG0eCs8Qx3m5+/FGuyH8ZH31+KKStr
csk40jI/vFSZs47GKbzspyEmo4jn3oVhEEwklAgwg2e+z0UDgXnBj+SRN/2Ll//b5VQEGiY+jmCs
ZBJZ8v6d8vx0rdE2eM4W472RO09u3Po/f4cfJgyS8TnTVsa3tM6IKj62zrTAc68HoqbcGO95LD2i
yC3XPeMItNX1t5+/GHXyxwsKkIGRO8gNnrwI+tVU6YfpAgnV0p7Qge4ltttjmOaCWGpPy4+pxSY+
G+QDCBviqwkTVFHWJv5DKgCP+Kr8HHeNbIbalWEwOOsEQXU/wvOipxq8GvWFisxm2U58tlGLSikv
PUKlPeNgcJr+biTjjmV891ZI1Qo1nW48zq2HYWj2+twHQmVeRXWPNjNKqTv1eXqcUY/jDgrHcMVI
rkHZx1wLc2oWPuG940GbN+Yt1bZ1bfEYubMpYVaDbPD4hl141Q+FwOVMEaySt1foqZSJe1kOqAku
+0Qbtmaev0knuytj+RWx+W3X4KgfpZsfK316DgcMaF6e2BsEejle0WTB1LbwmK2teN0UAltcMn6j
nqsPThJdM9jQUGmj+JZG3m+Q49hX04QOydPs4Mh+79HRRHBMopgnbutUoMkGCNiadz+xofFnkSRX
i1eH950ts3XvoiGikiAADC/bNAbDfomzYJMQGXWJMp1alaCagHCXCyvU7XSDHLSblS4h9A7oDfpp
G1OX39cOJqqIedracKFTV8QK6mRtCkTtBeWY/SDxvz5F6dBcF6Xg97jQ3+9LkaKeb+ARsVFHPtU0
wMgJfYkugrxu8NzRFBpFnW6hnnGL5DXYuRLvYjIWApxlb2x5mOuPskzhYgyo9rUoNvovfazXiG30
WZxIsgvv8VKTDB/TvAZ2TnhWbRPQPcYqxYqk+FMQRM1ttSAAxah4whZufqkXt7uXvZnuay0Sl2Iy
7X1ecC+AO4u3fVdMuyI3v0TInrFexH24TRxzIvQ29m51MKs7ooSbyyXUyps+m30DauclXqQK0EGV
6dtmZGpU2hYio9iumDRNVrxrPNlfxAFrTUoW+yaGoxoEJnbPoHPEyhPhc9KnEXg962kawqPMA7Vz
H2+rOX3AT4BojJEAHr2CwrZFoxezT6CZBOhGBKDYGSagOyiO2X7OO3lgSFtfzPSWmNRDq7zOZ54b
3NEYcBihhPqtGdTzS6sBpSVHEKlfmGi45W2DWGcv8u2MgpLSGO9nGtSOX+s1rxamJo2kp2kmZRJB
JwHe+eOkucEXN+2KdeCG3i4MgvFiQgIO5Q3Dte1pGPuZlPDdB7VmSB3FXNAjC7NSxMB2Nh4XIxIn
havbBontPZZlmSAaizEUOtELnN4nT4AdDrtOv4thje6NwXx2+Fw1Nws/paUOStHhSpvxcsQ+i/k/
SJvVIrXOD8Yh9WHmRGt7SS61tq5ukdpmPkT4V4LzWndFXtRMMR0OhwC04kZo+u0099sOvCF9EQb5
Enbqbkn5tWFg1w/Axx3Qg+2o+VXdlNveKM0XauKUfNnK3mBer6vQvLesylsXIgVgUzhDe9NrlfnC
ue0e4nw0d7qI0JkpsVWEjRlMuKyWqyCjw1qZQTU/lMLNThxIywGwCj2yYeG6hNUKtEJjkBeUa9LR
gPfq0Qlh8y7iAQB4GfPGKgyx22a5KK7a3D1kg/GQ5pG+MgIBFNZtjpKpAOBR8MqM6tzLMEi/wRZL
4EO2G6c35EuvywpthDlc08rm3srCh+tzJNjX8YzGjPSd7GDnRrOHtZf65biMn0tkkhghGl5Z95J5
Xmc2X6CVVkzKCaNlT2KsdUTKi7wlgsD2SSAUawFFg6bDykyM2lG3sWHf8z2xp1fEExAj64KJdVus
08ZJHq3IggTqxSW0hybr13TsEnUEpwfbUgQoiyNPGRiQGgDHMqAXdLW9oLJZ17XzFUJU2MFJ4XOv
Ays5uInr3GftJHYA65nQGXJeO8NMQkQqjQ0Wn2jfx8y3S0y0LC4t69qOBQHrWhg+u9YmJzl2l80R
l38g6FVwcvkGHCNkl3N2bxIlubZ0UZFC0qXGJ1nbG5sEiKduTuXzNNjRld3Yy1NbmD45tGO8Sqqm
uepF1W3TPOHOm51kDwW7WWWMmn0enm9F2hrYRJp0a4dBe+D5OB6GxOTMqKfSsS86kSNG8Y2s7b/X
Ff9VeP1C4QXOS5kT/3fBw+M3qAlF92N5/8fP/Fnei9+ko8RUmHcNilxVrP9Z4pu/SVNC1cLKyKrR
snmlv0p8/gXVP5tB9p1sQ34s8Ul4YgLHbswVID6c/0OJD0nRYtGJngJZjsN6StWsP1RwrqCCiUvX
2ruk61BhRUiDQ1I6frgm/1Djf9hCKboVtF8F8ULpxpX40EgE/QA+lrpj3ycFRdRArN3KnYLyueiG
6Sa3yQ8h7JlVS8kQ/8vPX1t9Xu+rfl6cpSaZhFw2xG0f3iKYp4yqyfWY/3tEFTlNC5NnYkOSW3p6
l8BAfQmBKnoMyGPTb5c5/jZpjI83fD9Nn6hWZv2wLXbd4GZrE2oQDAb8dK2bMBZJsgAU8NxUmzZk
8t63TnCX8yz7/v37Ov1P+K38hwv4j29C0dfo+tDp82x+/znpjazYYy3evl7AH07owba5lstD7Izz
Qw0CZh2IlMRtDff/WuiESI4euwKrDGeFKvbQkzAVuClbtN/6sMQ7j5nzdnDTDGL3QKDpMIr7PO7V
qHvpIF1hYP2FGoRb9m+fA/lg5PwhkEBj+GGt10qz72dn9PZ4aUef1LgMRFUz75wyefv5R/63LohP
nH7VpNmC/YcE5P3FsgbMRxXn8X6AS7BHrs6HZ7v1senM+la3wl/pP9Qd9OPCUt3e7HURJimUmvex
rzQEvKJcy3i9MG5uOVHIm+4BEfz8Xf3D9SOtnR0uG10XLOqH6+dhyCC7U3P3DfF+O0Iv3yrTi/dp
+yvY2nnZ/+H9kMkNt5gvHurUj4dCguvLG7kHSaPlIb84LeUJlNzdrHBWc24iOxeRzUO77NK7eYBC
U2V26stEBHdRXywXZPnWtw39S8wikXof9g6j9kHQeocqzrUEkLKLuTcfCEMqZkYLOnR98KN0hjLk
RaZKPYFdI963ht0+jfYS739+Nb9jC9+9S6YaKhTOMdTYganJ+7skILSGSOtm2o/qEYqXeTw46rGq
qQdsqR61Ns/cCaK/b6nHMDdvsqdY6bfD+SGtHtfV+cnd8QyHV64/CRgIV5Y3y2dHPerxkW8aMRqf
BOtzmDpjJtaNTcoB/lWPnAIq206VDlFYGH6hygnUmqDdw2eOs3Rvq5Ij7A1rTyQxeANVkOSUexsz
tOO9BvZqXarCBXSr2LVm6d4jpEoOhDjlfoGNoVPK1a/wYex1TsDsgdqSYi6jCFsNqlDKVck0BLa1
qQZDrm1ZgW7rbWqrToTlPm3K9LGj8spUCVaoYszyqvl1nokIcFWpFqadubMCSf2W2JGxXtLK9jVV
3llQi+4JKMqfnDBK3/DxkDeV6h41obIdYwMlr2FF/tD02WFz6DuqkGTglR0SVVwutWdfs9JzfVxB
Bd1BHo/XNGP170WSWS86NaqmitWIqlVT5Su56povwzjcaE5zBJ3LX22Lmpwn7zANWnGFyp/h1VSM
VMaqSNacYqdXyUldTx9rOuZ1VVK3qrgWNHwoANl7sTQ7MNXI2WdTjGvnuhyXxXIlegVJmlXhrvN8
WSeqmDdKzz2A+jJfmsBubyiA2+LQwdBd105r3qdyW6jWoFFNQl+b5kupGocU7D4j7AmvR2kUzQMq
kH5d4uXlo5ngz6sGZKQTiSJkwwGDAM624dCx8VnNGtE/ykvzaqKA9htbVLdzQyx2wLhOUy3PEGa9
36s2KMo7spd0yD8GejQ9lHKVeFP4qUjCyyC0nyPVUEWqtQpUk5U09tPcpS8Gceb+CGiLmGhass4K
XKhcjTg5Uz8eC9W6gb+nidOZo/fkha861eLB6444omj7RF6wt4EhcqGppjBtJxa5qlHUVMtYqeYx
ot5eM6Sho2zO3SUPI8fnMZRu6c1sus8xjv1etaRN22oX1lKWp041rGxe5pdkbPXbPm4dd1Wce1ud
HeH1cu54cfPT/M5CstCYsr1QrbFT8nWxNVrilMKZHPF+A6spWhH6TAJWFwUEzSfF12aQ4eckEP2r
irL7bA7NeMxddwAL5NFFhJU8NTpY+Jpd/RrR+3DoBd8vbU4r4l3nOTSJE3dacShiz1nwrtZ2TrY7
xLhJW6YHOUAkQJAVHfQ0rDYyK2lk5j5YeSZ0G6IRilMM+BRHHUggjDfFKSn6tPJjSOxHEilSHyHc
vNNst13VrZ7SMg/z29A1Y3mlz2HmBxVFwcLieQWnJwVSkINrDHlyiCVwV4beVxvC4IwN77g5OnYH
VBk6om9E+nyxdHr7tHijvCa8VL+aGbMAYAo6G8RRVQ7fBHRU38v0ZY8KovkaOVO4tcvYeWQWVZxI
hkELolNfkJ8dwfwfqU4GSj5sxvrKDr2Ev449a73qhU4xw7TpLgtl/RlmVMrCnCy7mBT3G82qaLBS
AImjZDRUhV7/WHZtdiDLrn1dtEjfZwlYoqThTdJtL5d2VgbHxZP8XbNZXZms1Y9Oq2h3I/PytW1a
uHjKotp4zcA7Zw987en56Fu9aZCCgOMQw2Z4vTgVe7BULvyM4WXtE3FzDMgayHZj2nukgQzAowLN
JleGCC+0Fl2aWBvTi6xrwcEAgZ+FE9vpBS3R/2PvzLbbNtIu+ir/CyAL83ALgiBFipoty77BkhUL
81QYCqin/zeUTnecpJPu++6LJMttiuKAwjecs49b7QJvIuQbdPGuS9wgpI4Up5mFOzvfbH2nBp6f
81lwrrdmfyqAOuAOcmyTbWHdH5JGc85MErWHlSfIPvhtoUo8tCLOmjlfJRQ32IwuxELdY8SUlOn0
IHR4hmIjGzK9PQ+lQSDJ3LcHpExKhtSL1tlZ9MPYcygYYrJu5g9sIvuhK4iP7m6uiixuN8Ri20xP
6BGJVBzHHDU9vCsc9nciaYI5LLN0PogPZCNvv1e+Cdvvs2sx1GAdixXSByzDacU2CPRLWCazmiCp
WR7ay8oci6ADO7tZpLnU6hdB4/8a1r9pWFFlbKjff9+wblup03cxfF9/27P+42G/9qzWTyB2UeEh
wvzVgvxrz+qwlmIC55lsUMgpo0j9tWU1wPPQX/nmtn9AoE+V/I+tlOX/FPDjMCptNCdDB+T0X5iU
WGX9rt6mBSJL1acHpj8md/p3lbDZC2ayk4MqcdZya9cIC18mLMDynEHrPIMQAW+fOgOFpp5n09Wc
N+N91mlzfUBuvpY7wT24BlAIr4GIQCtMJlGEZoesMEU0nd8H8wA2sGxQ6wVwDRQBJTdpaWRWRAhY
8rSYjfPCnOq1Ihkq5Uc9zQyUHseyVfeDCJ7IhypYfLPBClu34ihBfUq+EgP/y4SjqgmZPAGLcVuY
q92ovwRcn+jZtNx8aBpZngYBfaWtfbQZHQ+ULlQE2/GWm5o7AiRQw3hIlKnt60ELkEGLVseCYy0w
gGslkJNg9OEKK7tXazZGQo7IBFD2UIQfb9RHJjdHwzc+/5wsyoFHS2PGt1kK5R9YMAUt9cx0pcrC
3nnWxAMHR6JcMjFSEjtQB3XweS4UKpQGVuyLR196cbs52DlmQG4BCT9HsoYgCGkTz274UiIZ0NZ4
AG+6kzmRP3hIA+GE4OCgdMiBtkAUPksbs0u1L9NkOY+kymHecSfLuIZiyZErHaN6XsvK8ylqJuNF
1NvWp1x0flpVZ8utD0LyXWUy2C1Wn5zKbMl+1pju3XQYLg8fv9+w/VZ8s8UaFvzzygTzCIkO3MuO
VqiRsS6m5kCXOu9av1MsPHiTB38d942apyz0xtxkzmpM3AenkfvaNcmXWXZMKqNURyyxwooz1H5A
KtVWzRQ4vsJGa8uTsiHDC5ux7ljMzPby1HzpNBT8sdGtvn7gq8ICdKz5LvhdeSqmYYh49nzHcs3J
yZlynEewNNUzMPbqMevE+gJFcrj2Gyt4KtTsxxmnqxuxObGoyqb0nPQEqRVrR6QkcNYzO9YcSXNR
kuUysm6aW15koTBHO8ocmoODPyWESQK7xw1GN1yKjlSWRq4H3x6CQ1WZ1rt0LdJLE1HXLXcuKLEQ
PQkniuH5jdlNWbX8rGCqOkoBl4pqZ/8C/JtF6xV71DTDQ1IH6yVXstxZzDwjyozkUgPLXUjNkP4B
Gq0RI7GxnivWVYfaJ7OU6JkM2eIy5rV/KA19eBxb+8UZq+ma+c1nxMJrsWMltAFwJmI59uB1LnWa
qBFVnuvGua8SdEOAuiYdmA9UDCjZ+eQLYOdVeze4qr4fNMuN5brWd05uGyfQp/C5zB6NJtOko6I4
2psUFaeMMqSCPgQFWFaO9WlhrBfCW/SXMBH0w3LBnGjTau1AxuZ8qcgOircR195sR5v9S1KQtysH
7dB3FvIbSAO3EA/KMy5q5w4cjkkQ0IxGVfcGSMwkORGI4QOuvK5IUJ0iuejeC26B/JIYRvq2iqJA
ytBeiZWPXnVBGTUYmiQR9W1G6HhBHO5O5zGv9FMwoLUChOcxbev+sQ9ofgg7NLL9lM0WXOWyUZ+o
pnWc1H1GOdCJk6LWe9ZcZz1AuKVQs1YAM6FIO13bI5zFDDhXo03F2Ax7a2ocg0vZkQbVr9ShXrvr
WSbYHLNFDZ8DXr9F2Cqmvquubr0hclUqTlNS0Kms7hbTio6JCeSWHRtSbk47lXkt2cZNJ5BdESvi
evCsWAsDCTJFXZxngifXHdhMitLCdHN2SMgSRTAvh0xPm51c61fSg/s9YFWTkMbeu2nXSXsqy4rD
fzKpTwO5EDTiNdVIapKvxB0pyAQaQShiocFhThISp9KATOnLx8nSl2PyHuBNOFUtV6gJo4oox+0q
6qgtHxfGJc9CUmi7GiGP5MG1xKd4K3cY0brNYUk5npHpELUygnx4MJztiai/l6gxSaraVXOpLlKX
IGYyqQXNDXf79WYQqJGjltnonpRGdRG+4fziTPhfufS35RKW6r8sl2AKZ/8XvZbt+PpjwfTxwH8U
TIH7k4NbkcksHzNj2s2g/Y+CiQwdWIdQEPV/2R1/rZg+WIe4HGx3M94wQPxnxWQ7PwWWoVvoOEwM
gFRa/03FZHs8/28mlJvmhPE+FgTPRP5iY3T5cdbFYL4b3MUzrxULhVQd8iFdR4QMph7W63DRRjKx
uxoDMs2JU/QhKwn1RTOZoezM3DgOc6ddY0qe9muv1XEKJJmlrhoubdocM2FNJ6TrXoRC2D23U6M9
kviNEqRJ2STn/sbmq93HGSwCxF5yLMOpZYFtdH0b1gNMMxduHgpsZcQmQWENgsfEOhQ9hAV+b/BM
TnqkVbu4Vi1OHMRcHH1yL1V/S1ZPhEYK5wTz3mM/cLdD9F8SiO6eDJvV5lQGEQzlnyf0MNGEdHhX
o3ndCatZL4lIyXsdMUbP+lumcYAgTtX2CWbIGOGwOtB106Ok5gErd/M5WOdiPzDwi1Rl76tF3IoS
WSLQ2vEVqIwVV17t7zqH5EarBhJt1MDNeKfsaGxYPjDVyR8YhrVRbRjq2DGZ2sl23YBo3XyEn3cr
1kBHyFEqeL05pygRVKgcOwsolWNFaY68UoKMCGfchqcy9y6ZAVoelvrD1sPuR0Jzg3o6dvYmLKhM
wIxoR7gJp3pkJvpBA8a3c7L12Rlnjk0QeXvYZGM0wj2LqnVC3OpoLnvU6Vs9oJpZFmQrCF3PaOyZ
0MJEbJUXazn3dwdLUEQorxbm2LfC3nGPQRKcRkYqO780UaKoRHterbxFEDo5gMrAtlnTssSmjR6Y
Ony9MrlFPRHlCYjH8OfI8yS5iovhxAAu1mhYdDtqcPyGjg/feULw2WPY3QdG8bVjOHzuNTBuTUJ4
uGP10TQIGVpVeoBEi2y5J3i4AgpSFv1TO7jP/qKuC1N6YQrYLtaaXN+TfpIdvK5+VU7xtehH+1C0
iSCKQDZ7dtfaqTeD77bSCia0AdJgDLLUkqGL9prQufSeJFZ2/ik3IBM6wK5MsYL4Bj4aPEuhMTpX
ZH0YX1dbGSyuh/Oild/Uai/7BV33vsiL9eg07CGUalBhVHwXQPn0kcdU6ZgpYH12thK/VfFnpSFe
tGFE0eQtCSmcw7wb2rU/oAyw9y0mutil3o8Tq/gkUOddiASpY8v/lgaDflpS3DpO52pPeESIqqRy
tSOvyvOHei79XTNQwBRlth4IMxZPsIhwIHtB+aBYdkTDoC7UtFUMTVISIJC5McOyOnLoDffNsg0/
TE0nPlcoIBB4XAhfxXfglGaUjRaKCa9wrwya/h1jvPlomunV6MzmedD0KdLMrPs0sdWOJzyQLM4L
b8doiKGGrPtQd9p8NziF/onQZR2Lh8EMe0YoPGYdkWATxFBgeM1jqVnrXdJN+skYB+mEATDifCe1
Mtu7nc8eYazd3VQBNLCIMYj5VadrrG0Wf1G7boDwH9rSvdHs8lvORn5LEquu8DoxyvRnLfIU72en
BgfIfEU0maW/L0mGA0e2zqkDUMXYe3zU/fxqamb35Ctilm3hPLgkuGBOsVrWJgszRVm5kY35CMVT
8AZx8SEHE8pk8a6acHHoRW4c1lz7XhOuFlcksInRu84lf39gSg29nLRLUktjL9XEDuVSF60bEjvz
LCZIdv7at6kMU189Dmhxjh6a+7AqvU0fMo3sAv11b9JLRKJBN6WnrrisphcTIfca9BtQPafwmCEr
PSZmlu5qD1PtqiHgYGa02P33eQBO4SkyRh1RoFipwIuC/CzjojLnfblix2BQDH8iqP0jY//btjK/
uu5wXaR2cTU4y7MvB1CKuTviWrHcq0nPm6cgmD9XADyirvO+kz4Lpy9BxyZTliPGdPbskeWKb57y
Fqmc07bVpfJchqHirspIlUisDMNU378LMemI5GwyctXUHmwbVFQCgWjfy7G6XispDvYifLSH8CMr
pISDlX0NVj94Wu31yB7KOCt3W+mYax+PfoUu3+cZG6WeenDldwNovcLgJkQqAhsMiWClNNIqFpPj
hHrtPHbIaiKXFeN57YerVMAUAubLMmuciLTNuL3ATHG/VOXyIpMJSfjq/dxO5hxmaZWhGhrlYWkW
zI0Ni2SvnoPbsSKMJ0Xy3dv29ovLS9eDlB8Js9nVJJkXqgW3ksdLj/GKA626MjLt8xR0RdgDnrXA
j3IWTtOVPyvBWZMLoFWJe+T8zU8ZIsRDigNhTwz1NtNk7QC+E/qwspwYo4YVm1WHYcvujEPqFZ8l
sXuo5/yndRwYJPYi7LT03dI674SBJYk1vGah3blG7LSevzfsWj/5HRT01uZOrjhVYzKE20j6K1Ct
b4RPNOMnG04ryrzU1/qgOS4S2n0HYBFKm3wG9157GwnRHYqK0XZFPX3LjDOQ0JpYFWwXGTpSXGXH
3mxzgL5eRxv+yZrk5iUDRywGSErO0HJ6l+j4OolLqjET5wHvlueKLy3+EdWchDUPXoB0f2O8M6HA
ip+x5+qEEuLyUTP+r7z+u/IaxQKEoX8/jbwtq9esrX8srX950K+ltY1Ihpkm5kUDMboTUK7/s7Te
eIiuC4Hf1M1NJ/PPYaQFLgShCTIDVDX/0s5Y1k/o5tHNULwzkGST/t+U1UhlfiirHZJKqdDBlRj8
Bob1B/O+4B7aLOwZT/aoQQKzK+5P84gOePRZgTYZ9sUg1bCagYpz9liQJ+1TNjrFzxxmW5zKggNc
EeBUB3lywJtliScAvNWZTVle3I1uA8Zb5N4XR7nNKePcOY+yMKNgix/pAT/XJ/ZnqMHKACTrXLAj
6nqMbKwZ2wuq2U4d6pXLWDLgSlVmdnE9SxF8mfPV8o+Ay1Nk0/3qvsxymfy71XQ85MF5RrHEvGJv
uVsOcACqLn+dt3jg6SMpuGUvnMYd8GT3enT0bExjjNe6vQ1YMNaFtcx9S95UGV2RF7NjVt0N3TIv
N1sG4dFur4WdHJGuguXb17jwEIw3ju3AkYYgC2QDWDOU7BvfJBZYUsvyfvZhvtaT7PF0Bzql/Dyz
m4FyYehvUlaDVPsyyx3WSyVaZlQEDQdPuasnobSVMWJDoBrbBq3mlOFmQR6Vr3obxXXR2WpXukBB
uh2TDTODaofYuVXFzyphgesAOcTw6TB0RNWNVt2e04NZLom4Ye6pXekSNbEOMztUgWaFErl4WAxZ
c5Vp2nxIgUJRo7gTw4lBxwMH6e7eqKQTu2zSXyGEo7Oupmq3lmvGwG9AUU7k1jVwY+vQDnZ9hcRi
OpTN3LPMb1qgEHO1HewL8ckZaum6aSPLzdJbRq/YkLNqiVxIcJE9OhbFCVv8QQXJvahl/ZlF0tiF
ZVL5oSJY47Yq3E9lW6f3yPiHO5nN3j0NwfwFAtUSpQHSctFly/0Wehuvc5s/UwAnd5XZrvCNu20j
NE1swTwziaSRezdBUCbPWbdYxyVztVttSbYKRmhBPHvCuk4QPhy0QssVJSat03PX+/huk8r91LtG
8wg6vUSGkWTpsqMFtZZdXgtv2bUrEvuG0hb//jjU+4ma6UouShxkVabPuC+tc6AgQ4dG58gnOzBo
Jv2OFD1aFFG9G9J22ad5ChBi2iLrKs0WRRerjTuRk3MupPNUIGweism2wHYv3rVBxEkKG5IcHwZ7
03w7pal5Jvu6Pdp2QERasfJZgw0T91nlNs/wFLAVJ173jT3yZ6MX844UNf/EJw2QoIN+tg6df1Fr
tdyjDMhODTXJU8oM9WWyVF1vcyjzrWiFftZU43Ef7y3vhGUriO2i+44bIjkaDpMsGOUMyhKveAxK
f3rR3aL6DJYo/2zJMd9yC/zyc48wBOY+V5irjeJAtJu5Dzw5xnkHS78F8c5ioToUwiJFPmick1wG
pMXNWoL757HarcFQN1SOKnCduXp+1yTFgri7W8SO5G+LbzGBd5njkwqWj9oQ2Vq/7ls5kWefMIbl
fRkhZ1fZLtV0GuJBsoYJmgjetvlskypzO2riU67EY9Fp3s+LQw4D5eZG2HRY0zqg4hStoSjscw3P
9Fof6fjdYkgisANXgT14l1USH9y20/CogI9HjtDbN3eC2dhJ1d5R6qlvhC2LPjRgeeC5wI+ZUo5+
SjPb2bk9Azha6X5F/xykF8Y505fRAUAK33uXlLWOkIUefVcsDCjzLn2lZsy/V5I8pGHur80pkXvH
lUuUzRPk7izJj5bmmT6uCrlemzBFIrt05YA939S44uwMZFlPjYc1VSMWTffb+7IY8Ad3oxHsPxIQ
Z5ha6LWTTSeV1RLDsJmNJC9KGw9ymUrrcR4T/1sp0ZlBiJhwRSMGC/ZYGtYHW0t8uPKN88pSrD1j
CxZwWkaDc27SgQWkRkOw2ORnCMelDXEzANawGtpw47FTX0FSWDJCKYXIacgxHtT+nIfdakAzQB15
Q/A8Q37ptLtRX9567nkPBl0JiLtk2PFD2ZoV6KYcSLlslO3lWhu3zYXfQaVshfPeavbPedeb1wYK
eAjlPURNIsMwwRNckNfAvbFE+pfAKstr/K5uERbqLWODDc+WGCB7WT61uniErcl4wRDZjr4f5yy9
bJzjtDrouQrue0O0e801oZ/b7HmOqZbdVOWcxnQECb2PMD7nvUObnzp6zPX+VtB6P/QmZLoMGMZT
6jHPNjLRnSQm7r1ASlVdnBZ3iTM086Vt9PSoyQVigVu748EmiuGeby5KKz2Qd/naip/7hc6WNaJR
UfbY/nPqJvaJ3xBbCNR7tFoMh+jMnPquTjQnrsy1vTJA1e70QV+iddDza02kXug2TXsYp2WK7GkZ
v5gCp1Llt004e+XXcTC+FX2HFZbb4/VMpCB81UFmd2ze6VuGtoyWGi0WwMPh3YAVvMdCOz0WoOr3
1P5k9qR+GRNd6EeW0JJHCujhBnrXeJABk5R1yMUtFhDL2BcqQFiA98gnNzPTruR0Frmd7ZxGfhO6
XX3tWXfE7G3Kn2tyxfarwpvKsfc186vvosyHK0IivZ3ulVgvHP4rcbwgXEG1oGcb9Su9qOxozg0z
Jk/OuFadVrwFhY9ctcq0A5s5EPZDUt0XY2WdGI/nMXTI/oqE0G4/4SI7WnY7xN5C5aXRkB9KM5vP
ed2S+lQtTIBGQ9MifWURBA1y3lve0LyNjsx3/O5POHmM3bRm7lEifQBScVE2AZkNyVdIXAIzbg3n
rde7+2mCSdEwnUHEpA4c0VBfLO3FgIcdZhltWF4qKoxKd/el3t6A/rr3dFLthv6gGNfRI5Yy0rPm
wccGcCrgOMbwNf2QDQwCw7wxQ+JIToOqtozy6mLVmvYQDKi/KncKjvZapBEEm3v2M3crq46YHWEe
qlYDOF+tLKonI4LEXR0GyMZQmYAf22lL25hN2Bpmi6w2zbNutXExQ85274mk0/yoCpwjgWN87xOX
DeCKLS+vJxxZeedwIysz7gfWdC8ZdL/l9doTr8fXrx20owse9N7ViHAIgN2EszMZ2Mq66WqpCS8G
Zkznmyv/VI/rfZU7X7G3f/pfL/WfsBdhy2201n/fS919b5ot8eW1yX/sp3554K/aDvsnPLYbFs73
Nv2ET0/zj37K13/CDGCAsXPRkuJU+I0fwfyJP9ows7+2Yf9cVVikr2NVcD3DRwXtbl3YfyHuwOr0
Y0+F6XhTnXgov2yMspiPf1xVVLU1qLrTGZB6TblGk9Hm1OnVFqCTEBuxDxisWrRM2IxiObp9EJqD
EFecaIYeqx7H3S6D24PochgrJ8oYIqPrRBQVieCt4y56K7fVJI2RDh1gWoxQkUZK5akNA1zn1Y6U
WzHD1qzB0PYMvjrmdjQa5l4UGRwm7ogUfKs4rdui1PBtnatDqU+JqbFHtSsv24uP7Sp9b/+YltvO
FX4a+1fjYxX7sZUtPza07ce2luOmJPGO4e6UNcfcU/l3FB7pm9wWvcu28nXWtpjo+lgEZx87YeQk
7IchTADanra1cbstkEnIrs7ztlTO22y8zNui2dhWzonO0RK22yIa9hOTOy8tZu5rLKqXbWWtbctr
yCTkQJKtyt5yW277grcZkxsbb3al+qlxscU120Lc3FbjZsA7b2/rcqmC+m7cVujjtkxH19/eFduC
PfvYtVPXNSf65458T1bxpcy82EQnNO6YPV0az0j1PVxeCkeBG7bYNWz1kRmN1xN7/gGC16OB/Qth
ikjQAZhakQIW2uQBjZis56UqzRiXmn+oEd2gI1BJcsEmiv/V0mkAW/aljjMPD4C+/WLvfgQRakQS
Dls4oU1KoTffbZDdaEBkeCDi5s6ecH0xYyfckBJp+rJ1A59EbS2381A4sBQx8A7+uHM+QhIzmFjW
FpwYbBGKDOGae9j09gUL2eec1iPCl1hGbLjXuNliGNeJQEZXc+qjhBCvtwYIHuj7D8lEgOO0RTkm
W6hj6rZolSx/X9vMRrNJb6PkIwgy2DIhC3AlMXzy8j2Q8s1IAi1uP6Iksy1Vki854LGFpMlBkTmp
qoDEFazn0KtMmw2Cc9/ybdsx6D8jks1CdODItrPhRdVEM6kt1zLbEi6dLetSDqRephOeYWMiQbea
ycS0PS+96racTKfqustqk53p+UMPh548TWEs8676yNice743H8Gby5bB2a14jCdyiKPiI6ITgIaz
Z5m9PKySBE/cEzZpnq5dr2R7+khE8xj/umRI7RjKJgO0AChKIqj8JR901YjufjTN0pGPDpsMXPtO
X2bGs0G6VLHXnSI/u0L37kc/S7LPi62Q0k5GUVlxE7Sohyo3X3n+Ob/B7W9+Dugl9bAid3veCSbM
GK+NVnNecKQ2xZVs2ViEFZMBiTpGV3ZzQJQp5sc5z22J+CufKO/SVCN6GkzYXHwpy1GoJlLQk8FV
Z85AVda5gYrmwVw42SbIPF8AtqXoxzMj5/PR2pqcTNaC+n5BYJFmJL4v24xerh7xDawn/H1fW2OZ
4mrx7S9Ti6D9zSsDo3QJc0Z9M4fVNLYnZLgW/W6ToNDnX25SXhVEozKKynQiuJ+acnLJpugttJ7m
KGjhTY1wi//dqf+jO7Xnbiazf3+nfsjan7//39VQvTY//yAq+OWBv96pjZ+AwH8wiAPX/AGU7Bk/
+Ygz2cF43JQ3c+CvkgKTzEWDUaj7L6DIr2gQfhwhL1sQ4ybb/C/u0Zb+h3s0Fi5L3widSAtQKfxO
TtCLdBJ1ELQkchF0VaxZy0CCKn6f+kG9z03nRdbzfCH3BVvr1L1UqbONyrwbs50qTmWVIUhnvEX9
WjdswfRnBPQpPWfVF5xk0o8Uw9ArYYCYslfNi4sVdaM/eDcdEhl8HMZdQUrxa2DVF8DgF0uTh2Ts
kmgUToDCqnYYlE1+yPD0fdKn/IatFh5gQEYcPy3rRc1X4eKYZFfo6twG+p1rDCwFhXxtF7kgc2Zn
YoN7J3D6fagK7s9Wuu691r/xrOUgidXYdWnzHpTNBe3kQ7I4GTfDKbbN8kLu2p1drGd2OMwUCy1c
svyVKqKN2l69OXQB1Wy84dd96dchpl2pdqLOrM8o9o658N1Q6oBt22GL09H8G2O0Xsq5evVgmcV6
Kh90UV62d2DkLsigoXovNj7TgIQgtqqVeWCNAGDaFkiznJ9SSz5sQ+qdz3L4SlTBGxVAcDAy+5im
RCriW79SFbBMTQ68Mbq+s538ZGaTuVvK5cllvCA7+yWzylO6VK+iLxBVOTfEkjNjcO1hb/OCpJ2/
t+N6Z1d8Vqs1xn3Q9XCKNuEjloZlzGhNTaZGZssbZWaCtDsIfyFlQLbPS5BRkza357HjPE617b3M
6lf6VsCCK5C4kRMRe9Kw72z+AryoOywfd6MpDxi4zobPIl2b9XPntdpuLrN3q+KvOUZ+KcvlTNWI
uxUMGAM9XmFrr8+E+9Ajjm7F5tDSonLgiebcLygWbXUtnOLE0PFZ2H3Cqb081boTLWsDLjAToATa
/LWZGb1U5kJGizrPZppzgIscKL73ki/6N7+3bgOwEztXIiUBlqacSRzJQXhSvXPMSQrki2odU/Zc
BADhKi1HHPvTpM5uu2Z7SaoK+TSGdQo8vgmLGhn+mrUVdoP+3KTGW8C4L6wXwWKBmEWmKk+9mJ7s
pXqv9YJj3W3J26yXJysxMqAVY8esgcpZuVq2M4yc2cz2vhuNy8zWfsFbUsQEryKUtT36Sx7H62RY
z8JVWu5L7omVvo+vI7eIm46R1lfSg4IdjJI1YoQw31uwqKJqSRNmOwzYQIDNx95b51PfOvPVQHDQ
ZsLCy5+t1Z6FXH3baN0a6xlI/zrrh52pVdbbaAxf11m414ZfdhujpM0RzwhmzUWEf86KvFLJ18Rr
sW8xqa9IZrf75rlskud6YcYeoXEOtnzpfLdkyY3dlF+ZcUJkXCpkF9zulJVHHV7dPTMqAIjCdRk1
5YtIT36L5dX1+ptKy+6aliA3ctueW43pz8Cil7Aa53VpVvHWNObEVVlk+8pFJeWhh+7gssY17XPE
PCe5Q/uBxazh668K860FLRQOfY1kadZ37mIaseXRSvNbUAmRmwVkmT4ErJ5/a+vedFhMvnRr6b14
mnszmb28Smbxrklxtt3y9Jubzp+Yiv9gk92ieSEv2Vz67MJ+H6+ck/UwEa7AUHvWSPqa+hFwx3KT
O/1FJYYb/vWzcVP6jQQNKy7PFnBDw7mCB8D/PZqI9PWpcVcPASqXOv7E8mRWMNFcRlR/80ybvfdH
Y+e2KGTkZNKuEmj2O3uA9LzFKlCeHk0MbMHGWdmO48KQyJhgRzJ0k6se//Wr+1Fg9/HqLFy5aOw2
WwL/5nf6jY8+tZog80n7oS5zMpbP81O7cGFrln2UGoC47fWCSj2LgdPtr5/aYgrwx9cLApWYUvLB
Pft3dmcIv1IVYBuPA/wi/E01qzz8QNtxcS7aojzqwfImh2WOcWLNp2IeuG6JlMU5uL5lQL1SLLtT
ihYVDcAxCCCqE4W1N315lkhfkdTRvLFQCPu2uDSuiGtnfljq9Fl3MnCXi30zkRayW9o2ODhO231J
mfHtCONeo79+pX/yFQIjgJDScAEfmL93kJtVHtStaSM5NIfYbvU7PVB3WB76v3lHt2jqP7yjqCS3
0gqlI/6AHz/NQBr+wv/JdzWo7CtaqbuVgd9eZzhBMR0U0eCXlzE16vtqXu+8Ua/vkXMQ/qnS937m
XN5KFdTJJTLy5ZxqpLsGcnrSAvfGEvMh8znuHcCy2E024uxiLi+pY64HaMfdfslXcil1MTw05fK8
CG77k5nbJ5SUAFLdEcRyk78nOeK4pgRuLBa/PSxa8Z606tlPp1iNdBpLZx2z1TlmWZPv0hq+LB7T
M7IgoJ2TuvNWIA+kpRgxttevYkO2egY11l9/YH9ywrCD34hnOo4hiP0/vo+KsWFva1ZzVNL4KCcW
TjZ2ophdpHX86+fa5kK/v+odnfsUcg0v+AO2X5hr7lX22hydcn6Az3Sq8V38zVP8ycniEeBgoyvA
BgNc/cfXA16qHCtdb45tMHf4WRZMDol620569DPrYRQYT0z7GGjmjUyCbI+0/MQi9PNQFN981umh
if4UwU1hHUno4iYbcDp1a31h4POuXElsaJKXx8pyFSFwlmR/o4brKnf3qGc/+QxYGPb7WLlXNJmV
Q92Cwx38F5LH2BSYWC0crQdiiZCVmfm7w1Yv7PPyMi8lTLZ03SwgFKgGLawDq62hF9/N+vjQNma2
R/P7N8B7+0+uWD6LAIAg57BtO+aPbxhEcgBKa90cjYpGYc7qfJeTZgiOtOQ1Z7wDOeUW8lP/pnZc
zCWDIK/ZqG/Hgu9yUjasdJoplomS4egaLSMy/UUWnRX5Oj01QcU3yeQh8Uucm4zJIKtATqIO8X7k
FeszudtvatDD3MsfF4vqMOh5wUJbDmWmP68UYmGXZN3BquQBvNND6rgTdlK+n3bHwTe4wI8Djfwo
cPLBwXTUc9CJ+Rdx0L9le/zJRcI9Y/vfRpEgaOHH90imPbprOTdH6TcRJc4SepJfx2bCl3Tp33wi
oAb/eJ1sXEiONXIk/T9ck71trYyBpgaMxNDsDVIOAFcXp4Q7VWDw+aiWr6RaaZDINRzDoqACTKuL
W1IATm3i4toHspejxtwHzPvAKLLubVb/Gy5T6Of+bRUgNM0Cqv2laS2s7cNbXaiHpWLo6m03Y75m
qVW+JnKrUvEJFUq/9BM276U1d5Sre5wdfjzykX60l8perAhthwk6gHR0lou7opNz3CXTGFbYl68W
0hM+mqCkWVCa4cM7NZN8ykcaSZ/JL1ArWj1HyScxpmRB2yRHW/OTWRp3vZafLItqzfCmKN8Gztt/
aDV/kszbF7KbyJS0xbDfLqNhccimkk9uujUQMJi5nggGqXqqpf/n7syaGjeCAPxXKN5xgeRDemCr
UoYsx5psHGfZ5IUaZEUeIyzQ4YNfn28ki/XIxt549ODKvIHkVqvV093TJ8U9vTnB0QtCQMlljN/o
ddxii6UPr1/c1tyLU6Z7ZRCYRLOeZPpf151jijfD5vfxaNqf2c02VVH0epg839Dg7eaNUWsU27CB
0zS84VDMUC80iwymMCa7oz1Le/Se/XvEEMabp7PW3ZRJ6BSBLbrqYER+hPw8o7/ALX2E7ijT+W6R
xr1DH7c3bG9sHQpCGUEHR1X7+pDOOX61mvgyk87CIzO5n5yi96Ycsx5abGtlf+VH7UgVdqX0mSHC
yp6fjGgzM0soRB7zMxxaFzSNG1+6JOs709juXIRp8Nql3cnk0p1ni6vwLDnhgPZEYnDQlJe0owg8
hji4PeaB0IM8QC8SjHJJ6A2x8jtECk6QMeN08W1qY26dxvZLl0SGrDsPmD0aOljWAQdD9OHIJs+Y
hke0/hhng3SKBCWXvx9TpUCWcdibZlm/2aIgPwoZByBjOkm+zuhvMpoNxg/U+TyfnbyRnrrw2snb
y6/xS9rvcDqgWqF9N0WJcMjMBjZTYZU1n3ZK/fq/yStcvohqjXuZe85+z/x40fcTulUnpQdKXf0a
UYI7iPa7aTugI3/FZ+dRfZIqDAIZaTPK0OkrtsA7Sjm+2yCEIkVhDf3zY+JgLQ43qtAGLwkLozKk
xGV5mRGyjdMzx26rsTb5Kh64QqKPiLD9/Qpqbr9HewMxfKaxjCRzX3qp5n6kfhttofktc5zWqVCB
sUIF6sNtsiJb9DjOF7Xbq1TouA1CDTajqRhQpRbakAceEBVoqayGNJlRQRXQ86FxxRZvWeEFIq34
bxnORbA1XwdHBYt8MgwRMypYDRJznQ4tuJZL5wXHbaj0XDVuqqDSwVGBlnXqzGJGhU6DGSWW0yYF
M18cKlZ3hNNqWJxYKFPDz64WSvbAdoTNkduUCq0GhdUuuW3kEKgFc2lUaDcwIIgqwjH5KgTRIckF
BlX9pI74WDrCCxjdrk1vhU280HFIzmAwmBoSli/kxmHxAvKswKk43mxRlB8TAbFAgMyyrIpuUJNB
m4z8IuhVvD1OtgN7e5jTmAeshvK4OiQiv3O6thPoCkoGDHMUlzvl8HiAwmRT3WA5jZbqPcqc6Pdv
rVGBoa5Ox2Zy5VIq/gcq/ITQeDc+uyMZDnOzU/rJJuv0oxtKg2v9+tLYuh6eHyurUrtR1csUz/5h
lX7SdkpuCq1cLE2j/DnLny9fcP3R2rPKtyr/eSX9WNCMa5FfWCzRvBPPGK+/hOJR6GU4xU7/gcn5
sYbnij7YATh5EqtWJgXxqFRjuOTmRxMdsKvcT+aAn8QkEUkJSX1GYuaoI1PIXRESBY0r2XkcnhFz
xrCjMIrFMCohKayJRWBQmUOeTHwvldSllsBy4ASOyr8VV+7HHRd+KGZCn45CZkENxC7PN0fRP0fd
KMyeH/WkSHxtNXAhDexiOdS5sBCOpmT/7EdxoKOswlkoH1PIV1BcyhJOzt42Znj5j/0/5vWQUr4S
TA6XBE7EtinC12QfUIqt70js8hr473oyJFivfz8ClSg3Y6SjWQWsq6anmIK9XZdNRCJq2C+3YJZ5
T4sSxfz7FacfU5y/RDTfXCMz0ZMaeKMn5MTXcKYveg0buycYWlbNzjrFIimftf826YkkEd4oS/w0
1XiaFjDNOkgivZEMhO7dws9Qww7vSXRBUu2Eg7+khg3Tkwl1RIl8edFk09IPYcqDCnqUxVXQtSBO
+/+KDGGckuOac8qd/xiLivWE07tdC+ip0PWWRc/PGsynnUPPVpyx+9iT29tX1gC858+lp6kxKh7U
cceUBRXmf9GDsoSkJCyg2zUI77u8SVVXxBGaUlM7VuHSNcZ9RxcsQ7r/NpI6xZtwY0mn/SXttuYC
phjHPrXCJYr5p2y26viUX3cU8RjivSvz2BD8H1FGt7RNjLj0qpsyYvGA9XZsCnwN9uAA6vtJ4msm
hV24P01RH/hz/VRpg3QNEvfPVIxWGZE4sVWDrt8y2MaQSb5JTjaVU7BdOFdNaXwvkpGcBKm+NUng
atYgZe/9JD3aiDwxjBqY714mXkRjcE2s2O28As6YMIuIoF+g8QllgDvN2U2epvdo3br/qYxFbvqZ
7lxTd3ihL+JP/wIAAP//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ln>
              <a:noFill/>
            </a:ln>
          </cx:spPr>
        </cx:plotSurface>
        <cx:series layoutId="waterfall" uniqueId="{AE0829BD-CFE6-440A-A257-967F1A8E9749}">
          <cx:tx>
            <cx:txData>
              <cx:f>_xlchart.v1.12</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a:ea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8B5515FA-0A6D-40ED-92A8-051842FDA55B}">
          <cx:tx>
            <cx:txData>
              <cx:f>_xlchart.v5.9</cx:f>
              <cx:v>Sales</cx:v>
            </cx:txData>
          </cx:tx>
          <cx:dataId val="0"/>
          <cx:layoutPr>
            <cx:geography cultureLanguage="en-US" cultureRegion="US" attribution="Powered by Bing">
              <cx:geoCache provider="{E9337A44-BEBE-4D9F-B70C-5C5E7DAFC167}">
                <cx:binary>1Htpc9xGsu1fUejzg1w7UBPjiRigu7lTC0U9S18QJEVjRwGowvrr7wGbssSWhvJE+L4XZijc7gbQ
lZXLycyT1f+8m/5xV97fdC+mqqztP+6mX1+mzjX/+OUXe5feVzf2VZXddcaa392rO1P9Yn7/Pbu7
/+VzdzNmdfILI1T8cpfedO5+evmvf+Lbkntzbu5uXGbqt/19N7+7t33p7DPXfnjpxc3nKqs3mXVd
dufory+Pupv684v3xt2UL1/c1y5z8/u5uf/15ZMbX7745V///OU/ivHDpfYS/vDSd1KQ/49rH92b
LslufibB081/p/gXJWzj+s/QHGevlAhYIDQlD3/05YvS1MnjZS/gr4QQ3Bck2F/nX9a+vKnw/J8Q
6EGrN58/d/fWQpkPr988+MR2+PzfL1/cmb52q9sk8KBfX17Xmbv//OLK3bh7+/JFZk20vyEy6xau
r35k8e9cAFr4X3SKi8za9V/TZF8U9J9c878yjs9I4AdSP/4dGEe/UlIxIhjbG0d9WXtvnD8p1I8N
9OThAyNdQOV/QyP9u7y5van+2ujxlYL6mX9gGfUqEIRzRtgfltsD1t4yf0KSH1vljwcPLPLv87+l
RXal6bLPf6FFWPBKaimpov8hZNgrEfhcsID/EM/+hEA/NswfDx4YZvf3NMz7+7oGXt/ff0GUvwDN
JGIC4UCCx1TCvosZLjhTFJj38IdU9G3M/CmRfmycbx49MM/7y79l3FyZ3qUvopvOlFn9F4YP5680
4Vow+lgOIN0/KQfIq0CjFqD0Mb4OMs6fl+vHhjp8/sBaV9Hf0lpncOP+rpi/+PNfEEv+K8l8Fij5
mF+CAzvJVyzwfZ/TR5iTX9be558/I9GPLfT1yQPbnH38W9rmQ4aCuv5LS2rYhrJAc+Xvc9CBbfzg
ldIBkZo8XkeMfYtzf0aiH9vm65MHtvnw77+lbS5N97+DcvKV5Jr7kpO9hQ6qN1+/ooHkgVLqh3X1
n5frx3Y6fP7AWpd/D5R7vgHYe/Qe6Z7c+dCs/Rc9kH4lCZc+etA/CrZvM5LWrwgNuELS2ttSPI2m
g+bxP4v1Y1MdPP5kJ/+POtP/3LX+0dhvbtzN9oEP+RHf8sOrD9sFUXNw8TlaZa+7k8+/vtRIK9/Y
cf2OJxD2hbN5YX5/EZmyr26/AuzX5+9vrPv1pecr1BwakCgCxVlAGXLVeL+/5L+i1A+0j1ZKaSoI
yo16BQUQF8ErvZocOEuDQKANe/nCrlXRw6WAaI7MiPzoM4ZLX3b7xpRzYuo/FPf4/kXdV29MVjv7
60uKsrTZ37aKKoUmRBLBqWRCws/WnTd3N+9Afa13/5+Z1gVN54kcF5OJquT3MvFeT3N8kgfBph7r
4yojp5bEWx33v9HCC3NuN98o7wciaGSM70TgSlHOsWem6Xr9GxGMVKoJgoQcm24ml7H4bdbNuR2K
bV3tkoI1IXFtv9FNUoeijC+aJsmPfCbq7cg+ioFFS7qpGy+5IIsXZibYOV2EjU8v21TFoZBDSJt8
4w1JGpLmTkwVbkrDvk5Dr/iUW7Zd/3cWIhTZfG0Xc5RVNrTedpb6WBjXpmFSqPOWDPUcLsSZPvQ6
y/mGFH008/rDHBRhB586nlQQVjwJBeNnST/6YZYvb4WzTRiUQZgF3oWUeRByx+3WFufC69+Wad1v
pzoJmafdW6U/Uu5tbeLfLBYSVDkNteKRUH5UtTokabrtTbkZpirq+uLd5MXv83bstoWttoNrPvWa
kaOs7N8k1j/LaX27JH3k8iJq1VgeqQVijM6VIa/ru2oS5KjIgzmcyXhXi2STqN6e13aUYUmaqFEW
iy27rOCvkypPAOtfmclHs+898c40c5cl6SNH+sfbf703Ff49EFdfP1wp1q/vLr5ws8/eBZ5urfzs
4U0ruPzxXV8psjWi/+DLDiDiKVf631x8Ai5PoPQLZq8RxwQgHIra54jvsOUAkb+C0sNzj5iigCk+
MEP6SA2PwLHHFHSXa3mGLlRzKYUKEEuPkOLTV1wKHzH+iEKPeEIBNZxJdDyU+VT7IHu+SPfEikDT
HwQzR3n3TTCvK1IGvKOc+UpzcK9Pg7mkeVfTsZD3AY1dr7esEY1XRqQZsuWDlH1T3Aivk3ZXt7Od
xcaxSaZT5JmY3CZ1J2ovMmwq/FOdyrnfFNqr2+NRV6W9KGXVeHNoikk2t7Jw+WQ2nlJlzqPE9wW9
9ycz9+/KdPLLmyCQTXzHK96qy0RlbcPDimYWoohGdtXrlBI31puklF3RhGaUVXVO/bmFyElV0fmM
VbzOf/fsYPDMNyb9gZJQgD3RERICE1oqoRXMB4bzqY58WmV9qtLgPh5NnbfHrhKlOC7FYDv/eLGJ
y8ZoyZoy+70kccbi3fPLH2C+UBqtk8+Z4AGHpSDM0/WXnAdWEZV9zmnBiyxyhkuehlozr8133TQm
ndt0qUsEMFJ4S1O/GQWfLYuoWNTIT51Ka1uExrS8o5daBi2uPS8kEty3OlpzIkfKRJ9Bwd7DLZ/K
OKWZx9KOe5+V1w2EbZLFT/x2VwbCcRLWnVPqUyFJ7E6eX/fANuu6QgvkVQlyM+CH6zb9bHzj8eBz
MsPnVDiQprS/pSJmQOkxz/rsdR1jwOTCNDXIzuHzy+vvtu2LgGJmoYUMQLyuavkmFyZyyDwypfyz
55d+yyM5EiVvEEieOzFL5peXmUcNveBFO/dXhSVkSUObZiWU8rwkqEueGkAyzE6kRJWhoA1+YACn
MpLPRR3fxXqpZXdk2qaK560XV1bPR3PQTbDK80t+v3lMA5RQEgXOytMc1CKpn8ZlPpPus1Ajonw3
U7XQYie7sbdimwWxUJ+6HlpvQ6t8X30yZB46vR0yQ5rxJ45AD5DMX3tYMHZroHLAaXAgTaKXXOrG
ebdp1vmVdzy5dA2IajIpZjj9mItFRKgVZlQok2YcUsmMpP1V1ah8jmqPdvWVrtKqqzetNB17Vw1Z
bW+f19nT4kn4FMWqEERI6gPDuTrAkn6Mg460y3Q7da6DE5C+IFAWmUYuvXDq+OBdNaxo16Bxo1lf
sibp/1tlUap8oThZC10uAG1P/TZomXWzVea2LqUHDM+BXssYDjNxszzjsQTu26TvipsqlzUQtWuq
jsrjwMu9oQjbFGi7Iv+c4qk6W8rhTExFY6qfwAo99DFQe6AumPIDBgsrdZCfJj7Wja4Xfmtjprxq
m6M+Q8HULi5r6mhs5xbCeX414JqZ28rMm6BYZu9qbJr4xOquRClULQuZz6q0rV0c1pqo2EW9JF75
TlU6WaqIcT0BEpmXo8A+JYsu8a1FFo9t+5MwpeCNn8QpKOUA/YUilEuF6cABYsAz63aoh+aTL43M
ZdSQQMIV47jXuovo4nuA9njeo2fZC1zrH+CkoXGAS9PouGp3/ch/HtDiEMUZqg2NQKKUgXD4zi2K
CZVpnJrmU9Mhitott0UgLhhN+XzGbT9DHToeyuVDlU7z7Id92o1tGgHwR/UuaZfYO+4qkS8fOq+3
6jLI1FogTGKoSn1U9HI1j7Fcw4XmwZfDu6bLi+XDUqpiLEJSlmvSyqB9GMjUOsWHHLXq8iGopgm2
4zKf8WIXkrhg00jL7U75/Wq7YkoyFBjtw/I6SLx5DAMz5fgKg+IBkmdevdYGrpFVcTNZVbfNTg8d
Ha4EN4s777oi7sKyrDpWRV4SV9NxIpBcP9ZBHYsPAxkonMwPEtQZQ1sblCjPY8MhhEP7PvF9EAjo
ICWnB67B47lOqG7KTwutbJeEEyN+Y8PR5KY84X07AiieX/EQjZgPLGIUeZuizPhuRdsRm44VHz/y
pV+dcezFCn/M+gWStxpaqT7FOV/ghCPrnU0ufAAL/PR5Mdam+klQcHTMzEfikphRClTJT+Fo4UPf
elpVHypRV46H6Nqkd2/atAUapYWt6baLfZO9GWyQAHGaVJpkmwSODSYE9TyWQ+hY0p6VcaCuJt6V
6JPsSNXwzgUeyaJWLpM5gxORNMyJiLMmFLGia7CnBH5ohhTVxUmcF26N/AHN9+t10NrMIS86Pg1H
z+/4ENcCjgS1kgFs7Qk4yISnOy5UnNZja/3roa8JiljZdQxF7LCsfitQZInjlI4T3HYqNMdL4h4q
W081q0vzPh9ZfBVPanVp1mZL1R1nDeMrRLaLJXTXlkNjs6NFzgWiLh6rtaamc1AhOn3aIoye3xI7
QLYAFVCAtAlUgwUxsjmA6pbX1WLyml0HLuWILdckqwDO4/0aug9xjGHbDNniFL2wi4CVK6R0TYtE
46UUZTyd5PqRaQtb3JQ698VxNparHtp5NOoybifclaV83eKcVMruCs/v+K4JuoHbaEa+wHZ/srWD
KhNbAyGAORRChUiBeu+ptdxUUL/szXzNk2FFKte1cK2lXDJz50hQsDqcnWmXDz6r1/xYeYbCIJOq
ymTeLpWiLtlp7vXjNarUDuoY/ZzD+/iwAE3qzNNwMTGWzYpuPWDzOGPNCFhzqEiwYOZignfosShU
USUCqnDOTz0XybLPERKpZjne7fWzQmGBSd0fje2bPcf0LfV0EKMBygVUVz6TAdpO8l2pS8dFqFm1
3vuh8g3QYV/esjSYhiJCZ5km9c9g4SAdrUsKjsKeIC0RharpqdpJblBCNpP/3vYUHuJm5+BQyP3Q
j8gbYeQ2Hj0z2VCVfIbCyyGuUbIA9KClsZtK98ZXNojzXexEADBAQA7vOlC6yACVh8B3U41E9Wi2
pB1rqHIqgxqxgihazZEU02oIL88oXvSc6+EdMZWBJLIokJsK5dY+9XltC82xua9Mn8Dm1yQAkKBU
oAo67GxQDlovIdP8Pk1nVcah6wveRPFI4vxSsUV087ZNO9UEoWZM52nYdW3WnpKy55MMG1Q73lmX
VJ64iKvU51E7mim5I1lJjse4F2pT+LUpP4u8XLp3lVEVTtgttBxfi4GSadkEea1lE7WoH22/G0cZ
DJddm8aTCVVFKnrOSUf1pq5BpkX55PouDs0UtEsepvXQiSlKpmJAMAxLN85lOHkyF/lOM9qLK1W6
WSQRmWg/9keNHlMao36LE3fiUh+VWeQv5bgsaGvhis3JVMxxH7a2ydVu0H7CN7LypuX9qAzLPvSi
TOINF47RaEZ/auZQJc7qjc7YWESJLJNjn3G3aQ0Zl7NY14Qc0ZGmbJd4NkjJtilMJa5nOSSFd60N
mab3k5u4u/Csq713yBh+/1l2SnXXiz8ktQkbY2hq3+ppKYujOAO7sVuMCCoT6sJwlkZ+t9g2uKVV
HtSfU9aYYdrAVeb2XvduHElUlKOl+bGL61YGG/QBslRHceUV6lJT3yuKo0E1zJbpfRrU3EHLE+VB
Jy4Wbga49EI726RvuSJOkW1di6bxT3odZ2l5XsupaJNtPiRuHM5HGSdZtotFNfbyXVwz3p6oXKRJ
sIOvKA7+dVgI0nppg2zUYeIJ1bpNGndLPp+MifXS7GjMKmSbqNCjAMAOTdbL34zXK2lP4ByjF0cj
R9lCL/sGVZcO3cyDSb0ume/jxe0/9LKsxDUQ5gLLLcaK9nbpW82G01x1TcKO6eR5vh/NuSx6/2iq
c1qVoRTDmheJ9DJsJ+ESSeVmimdFdJTLVMvk9Tw2Y+O/yWMvH8udX3CPNSdFP+tgeK1yLjMdtlqv
nITfOZkWH/wkjr3lTIjSQlPe3AKyL4DabSrPPB53fnlOszaj5Zs8H/Mg3o45gCDZmoxyyA7IWkWa
B68kbEuSdM7aDWmKvAMR74gn699YwmqsV+Wl1td9ErRt1KEPhmZZ0GfIIBFV6folkB8lS9i2eq3p
RWqx+6hJac3VLk/HVWO8dAVejE2dd1VX/gr5YnBJ4Ed6dAYOsNSoN46c7irc1+y3mjq5QH1tjum8
j1xiY6xWphRNZk2z1Ty0ESmT/5eW06rnWugcXJLXex1M4dVFkIr7tkVD0+66LEOlFY0Bnf02yoJU
9h4sKPq2/+Dyus9q6MtLQcin/SLodBHk/ipyBks3y5WCZ2EFjkvtbexNq4OpzlstL2cPn5W6WlUz
DBS3IsUG7QgZhtpi2ehxP13HeXsLwi3FZ3JqjLoqpIg1OPdRgwDCHCGl0MWj98SL1fhKP/fWzcVu
flBGD6/poscaV8tFru+4lcUFJ1nnXT2q2tvf/kXJ+/vAFLDiwmdNBQFo7aXDbZGpJuuOsprP2HTL
FhxsDhPGk4xcoQFPjA7l3lBmGRxcDZ133yUnNdVzLENapMOsXuuqN9DSwKoSt7AGHFsXgeaIBx0W
ZF6L3qTC+QvEqJ+Q9lbvNWgaRBBwbb+nlGXo0aLG1Gqkx3MfrN052Zt27x4qLkroR4kMT2ylX66b
n9Scwk8T2q3LpCJV+HA2LfHT68XLRO9OsVO+qnfvSEs/95ASm1y/hWadxXMYm3J4l3XpKvpeod4y
LnhjSm6Ev/WIrIv8ZGHSn5qjhIDRItsx6w1iWufJynzYEfbNBp+1t1QlNdzHSlSs2Hw3oNh9bdfZ
Hb6QDeuLGJIAL2VN1nCoFrnKX/cqScfrvkzKJNvVSYDvTVtOE35c2Nmn7ozvfSXLrXb+0aPKdT50
EGfKeIEvQQYwWDxvsgJ5fqDtosg1Krc8GDZN67k6i4hNYiwu89SgZXJlA26zBGEAygZmSvsT3yRr
OPfIr/ismHuVB7sCxeI0n3Jty8kcO2FIVUWlFmU1hLFNQBtSTXvcn7rW4gVFoywvq7bHf+dqBIkm
yUhBFbXg8svLoXAxSIGxy7E6TRMzfFB1PKELiOdl9f1RA8rz3cRbBoQJurTsg21ZIcVW28mrY21P
pEaqmj4SNeXAm6Q0piiOH+nk3JVpl+/6tES/ezcLKzg/bvIU6jjiDzHTmqCEwmw8FvHygaeBGd11
y8d0VMduv/VJJxYq4s20FNhRkYxWbtVCKFDOdWJVH52a1WvAV60uvudPA1uM0ADt2bpfl2UMLx0c
HPe3GahQjA/LBbwyppRFrUNQFrOqLnhDO9yhZrr2sIPsLfxqT7IsVJZdvOvrtovZSRK3C75j2VNv
MdpysIatFAX40pgWaH2rCr1THbkSxIQ8qwq1xpMTYwYSPikCB6jkKp6R8+wMpMl36PVW5fUZX6kC
1gcFuPi8rBM83s0ldvlxRHkWe6djbLsuu9Q8X0lK0yPdXfhFzJV7K0BjzfF2inNvTndqbGRpN6Au
qBKhDxJIfRIJp2jJkQw1jL94YsGuVF2taaOS8epuHesonG+vydwZMNE8IxkfTsdFVrH/tlj60bvq
UEyDVViaVqtPwFv4lzc2CzSQC7LuIW5qD+CP9nJlqcoM9Soqa12Zsfmk9Jy29FZMpSovlWqbOd4J
Zqzzfh8zmk/xFhmNlzK0JfhvLwpK6ncfwEiOhXtPkjZPkiiWM0+nd6OP2qb9rIdsaNlHGwegJo66
oh8qHXlsscWHRfRMmLBHdpjQ7FNqUFP6vtQ97eHlVa5ZNOBDzx9Cf8Rkato87mRvy7bJQRBHUvJ5
3dYD3JTlsOKfnpMVTVD9r8Gb2Wq9o35g7+OcrZ9JSjzcMSfzemPMwU5ggtvX62wjK+MGoZygWowv
FzfTZpsjUNeo1NV65dFlUVMCibTEsAcjgAc+fIVTL4m6ae64H1LWkeBNn/rJaMKR1GDPxbzEmp2M
bb1GeeItKx1oMSfCi0BZ5k7ahcC/BcH84RK85Sp5kWHS+OlxIdlppLQWruJd7Tu2GmNuvwjzuunF
22IPWMWeaGwDupLRXtmuJKTtVCfEpkqq1sRh2qreu+oz2WDPbsQUbzjNWLKWcamYsIY/lKtY/UPA
eaZAHglj2a9B3rB1zIjzCdPqk368sCILZWrrqtqmeYlo3O0VAh54Bb0CZzPwvcJSLz9LGS/94CfE
10FDDy4H+AAPZgA3Rb+jlVOHGQL4anaVGqMgtZ8kE6JhNIDZ1hNrBJUDiJc0HLJ2lf0n3d3T3m5d
Hif1lST70+GH9HvXT8YbrQ+qag+NOThgSIE+AJH0/FIHBDqiieCsEtYCZYX/qrWt/2ZCNQZFG8Qo
Jb/4CMHBERO1TSzEa19jZgVEVulq1D7LYWEjOgGTPYLj87I8pRAkwVFd/FvPsmEcDj9nT2WJB85A
3+bJlcZUTX3KJF3rcWtxRn67GJTOP9Pz9wvi3A2IAxVoBnJRH/CKRdoRWlYkftdONRJFUiDjn/hz
AZh7jOznN0hX2u5r077uENwtkT6OXDKKcdTBglOZi6R2pXr3iBhjuqyk/az4LOVuEjYYdnkTL93b
fuRzvqn6esVz3gEaPLsI5KOfSPTU0yERWqkAh3S4r6UARXdANM6aeKM/8/ZduQ+qEXUdYnzqixi4
ngVDBhOkop8RmZojOaC08NJVkLzhbb9EQ4vOficrbiQJJ0DLHAHqW9yO+IjpZTZz9JPRuJ9nNXuY
fX4Th2aE4fD7FSIxMcFZ7+Bwyoq82zo2ecNlaosVmZaHQqixsu7fzl7QC/zs4c9TXRIDECUkgSHX
v/Xc5VM/9SdUIywg/eVj2puStM1DYoCsJuxslvxX1JokoPxxbAz7W38HIpDHn67HxxhM9JDll/u0
hCJ5tYZflIiL2rZrwnh+g+sXfuOmcAiMnwQiEOdRBBjNAz5znJcp6xZZHPu11xUy8qvK559Uh4D5
WQh+vxRMF2CCh59boMk83FsVs2ruE5Uc70uRQYIdgR+xtsLL87s6mK3h23FCQ2MYvx4z1wq/u3mq
x5q4NM6nRt+RHDT1Y1gxVaylYsertZ0cg6GuIlKJjvmh35WYdIQlSlEbOV5P/nU+EoDgT+TaHxH5
RuHgMKECjYM7BL9eDILDMSYhmBf5WWqPuoWR1G6ZnNZTEj1+Tdeb3+1SY9AeGZuA89VhFS/oYkMn
E0erM1QROBqURKZowEidMwFOhLypYpkk5nhGzSLNZTxlBZ3mKGYYhX20bVuhPetyHLprt1XZL8xF
xBBlq03QSVCA53yihqs3ej9nLBSaJP46rivaThdFkg4aR3n6QWUUXE2OIyTHaID8rNqUXt7ARR4L
J9/DY2lY7MsddA4Bkph6gNd9C1Q8aHNMK4aUgpZ1LU/GgXkotA0L0L/UrIe6Ufqp3r/ktlyLTG9f
czUY2sJupAnokoWFdRVdwtp2us42qvHLvA+/UDEt0jlOC+4LrIfKDhO/Efpd2mAtLvx2AOOFnqdQ
bNsEBktWBbqd4ZRgipIlUTlV+DnlEeYMZV5ec5Tjml+q2WnRnOSKeCtJYYcO/O+87w/1OFvebtKi
r0AHgxnyMf0I89QFJo683iQjqcKW41QTe6Nb3fjjNmkBOu17OethMe8xB1knbahNCVOXxlkMN95n
DVjwZAM/xzGHXdq1lOZRRVEM/z6jJbbBqVTTyD5ROc0uuASdFzdva63zgm3z2noEHToAbXIRTq1i
xr+tzQzbbsaJLd0cEg+MyRChZKQyiGYxx+N5oa2zS4gx+Zihy9dBh3ltlhJ7JEjpxltFqmJON7FA
I1CHlV9X3W81GCGvD4P9KPARI1vM6RN1HlTIJ/muTkvFelT3D/UfCPm1fp1rtybDvWuUD1Vq7ZcF
WslO46ROEw4dURUFwibGhxisKFg4Ft6g3yO5mOCqqbVX7qpMJjJMk2S8knMm882cjfFRJgZ+nBG+
nFTdNByDYTHv/E6xaNIyvfQzVxJw2UP3PoZTH4tEGhsi+tLbvGvK3xKSmc2kaYweueTuCE04qC5W
y7OgIZ9MgXCsx0adqzFrNr5IU1iXeN0u9yexzU3Wv17y0pEtugW3DWbCS3isqu7Spr9iVDRnnfCS
s2qwbistqHEckEmOB9PrTarH4K3fpC3OGzTZ58y28aZMmwRHXOt6I2PdngYLq3ZzXGM6XTdS4KuD
uY5EXvu7EV95EqBPvO0m0x/hPEb8udVFeVRMtFzCWedyl+bEXDUCM4OwBHVkQ4+b5HqcluCm9GoJ
iqGv3o8By7aEOXIqiE6z0HgePxegD3eds/hxXu7Hb0FqZjhH5bj+TDGCQp9FG/puYHma7Zq59rbU
Vu6dHQSIEEDBxs5Tf8ptNxehrMYgin0dp8Fv2cD0fIKTEf2dZSKnW9M3Du1XVqVzOHAZ3AdO+tXG
i73utNI4JrER1OVvp4EX6N8qcyato20UB6m5Ibltzif8YvzMKrp6aCzX2W4yjKcTyuwL4hfDCVh5
7xQHY1O2CYB+n+k48jpcloCmaOcb7+PYtON963lTxDK63FibG4aTDg2ONS6LheemZVOGOMnV9Ztm
GYvpVPVJm4SENtnlTH0AMVq9aBh5yU9FQMrmtJvabseanp3JsppwDlt+kON8R/o4vhQU4TPY3m1A
eZIsTKZq8DdyNnwrfFdfNqnoPs7NhFqRYOye2LAvcDajiPwskU3o9VzcYGJuQs7K+siAwAgZqdzb
CafD39p0dkVUOJdct+nc/tZNTcXCduqnKKZdk4c55MMkOAAXiMCb0iUSUzC+0cymZVQvQ36TV80S
YvhUfahN1oZNM9C3GsONk4Z1QdR3JD4VWS1ubKCm8xxziAHjENFj0diFce+16JT75FwFnsnCkhb6
pvNQbG0C1I15KHPbvlGjKnYAeqUinS3+saMmfYPzQzhzMqbdNTN1czT0Ez3Km0HddDy+HtG/Xy9t
tQRHbSPmMG+r5H6GQo5S5/f9FuXpfOU6LeOwEy0myUXicAR7GE6ULpqjFvUxDRPf6mtdO33Lp4a/
z7vY3A7LsNz3cPDN4Bt2IXDg4YggU2zaqXVXqHu9UI71cI5j5MWnhZj6iJc0xokx0NyX6UwEctkE
RCI5zowjaxfq2MfAKGpsnR8Vsu+uceaMQ/6BnVJS812u+P+wd2bLkeNY0n4itnEBt1susSpCu1LK
G1hKmQWSAAkQJECQTz8eXd09VdVjPTbX/3/ZVq1ULCR4jvvnrukDeuH4kA+NPgSryJ/7Xm9nNnVj
7VIcuVjP+/Y6EH8+aUOWh2Gi+kUjevAVcYvDIRxXeyVrj5sHWtt9EM3m7HS6HNvFRRJ6UjbsadKT
Cms7yE/IMflx8zS9o7TRj1uYNa8ZJJ2PccvmFzzw2QE3W3rZAm8GW5W0O5HT+A7OexCVc5+LKtvW
IcL1rofdxjz5wGENPDAn1ViCWPF3eunGDzUbwrD0b9udzok5A6DiUC16+cKiLe9xZveujlKeHQJ4
kaVVG7nPLIvgGGjvp0dDsHF3a0y2Ni/X3mEGr1IDqT2743Fk07n2peZiLkSu6N3iKfYA9UdcPbIO
b2LWP/AzDAJ0G7xNPSaYzqTd1eUdsNBYBe0plyr8bjxqllI0i38BgmRe29Dacd+EIiJl3gTpmVCp
s13u90N+6ptMVfCXyVZY+PBVlm99WnTbnNuij+hwlR44hPPqjSk+68RfZn035hYGVOB0sBwHMvb3
kSPeYzrkrSoTpxtZN7nSTx1rbV/Dil6bc99y2VaeHmKQmpQG3j6107Q9rdmgTbO/jR5+lY9OCsnx
qcmF8ROHVqBFGaSYXMq4N9ReoOJ0UxmZgL0s6SbXUvoiuQNGSINqCTAinmcIBPNb3GIr1ThHtJrj
BIMTG4A7HeycpKc4dP7QvWzRSkNbrG70c3MKcdj5x4zAqdiPYh101dgpNs+5x3gHMoiJXBfao0zw
0iO5e24j0DxF2BDxKNfA2/YLFuCu9NMx9O+WvHNDGWr4C5dU4DitAO5tlYTidurCuS0Ryuan2Vvd
1N2L1UvyLcLHP/iur6Af9fxGj6kw7u/nmXTZXK1Jl4gQwv8kcT9ksF1LE6xhX5PAiOaON3CNi36A
/FxusxuHIupXGFKp6fhhaEksa7bEy4W3kG+rzrXuEDESZFWS+U0Kqa7TwZEzrWCTmjhdi3CBK5/M
4Xz14twh69FRMhUp4REkQmiJb4Hy9E+bYzSJtFrDvZQ0iGpmm9CEJUa4xpMlmAEgckuRNsnT6hGZ
YjAz2dqKEifpjP+D9L3WtV84hMYsqRslVBGzMXB5zfs0SJtahU7G8SXwbGJeYTL39NCNGfnBrP2+
bQ17ZY36znIVdwXWhP55AXNS04zqvY+Hh49DItGw5dLtLNZQXHXUmp1tdF6qUW2qSIGPqqLv4/5Z
DyKptE7WwmQtwflq5/5rZnTbpVLAXmQOMR9kU/wycNMyVhseNuQhn5roOQXYpKvWQoPC9YALpgCn
t/wMpOKPahymrJ7SlN1NcpDPZpxmVhvHLD1CzWZp4fUuP/ayG6twGMWOjzR+Hrgf1PncyDOnsXcJ
uSPnUMFMlWyCqZ5jLarCkNofg0nNfnNhKAo/xUO48nM7TrUKEnkF17jMR6UXWuTT4rty5KxDcGey
qsiDnoJtBahpjlOCN1evEN+fN4ryCAo/ftx38P0qjZtyKbaV6yue8nj4twkXVdthvsBLoE946rQ7
k+ZJaQbVvHUtC75DEXQ7wET5Xvp5v0tV2j14na9L2yfNuz/0r6IDocawuO3SkHYfcglnWcSRlB+R
T/XJhBF1BdWuy0oEh8iJqhBvmvlQ3ltnSyzh0X2HteRkl6D94k2UfueUBe88iJY7C0e5itUojxGk
7DeYAiG/nWlOFVHnj5eE0ghzKw7H20VIvgi/Lenr0N+e2i6cPqXNvLYWSQuDFiK3TI5DPLSynHTr
Znhgm4SImS5dUEYC50iReG0XX4Saws+maWZehAKvoehE2mQlx79bQpbDNdGsKj72iQnTCiu8FRqz
FmenXsn5m8LW1pRcIQv3HQ/eRRe5ly324M08qWbVeYd2jMPXG8+wCzbLTdGunrqPY9d9GpspPB6w
ee6koaC0JI2jO1iK+qxWwC6FZhhp7txk1CcPZ9eWE+RPW7RWuK95XnGv4KbEnmYU1NWfFm6aLeAU
2nrobHSCeM6AcrVuwzAPnPUXAdpKd33azGeyYn8rPIwjcyXo6MW1N95iWf5m47d5EuIjVdaVfEJA
T/je6F/NkgbPcP2yHLQSZrgimZdG7BcMVSecfsNSu7FpOoxyOUZP0CWevEbNEniloTdCcO39WNVa
WSQfQMrgIipJ0zcd4XbHbAKLp+dlxzGk6fq2xtqSrmMbYqaOBrq9D5MZ+H0og2WqsFVQjiMtT+Sm
Sh0YJta954fdQO4TE9Gs4MHYRj8EcFZvKK2XuY7uYORx5194IxOZl9i2HVGF2Zp+MmWKB268Vg18
tUwUBpQ5WavBrrTn5zWjkHTKyWABUw/CQrWKCgf8PDc7bdTYvjPGiWTVglsF9g5SQtGgC+tGmcw7
hlltOJrGeP1v0zg5G9cNuKx+qOMRHuAz9UN4QnsFgGseKr0Sz+8eOqM4vgfiAeMyHQhreBMW+D3e
/q/ey1Mfn+PUDStijI2L32Mdh83z7yKyp25GyCzym2QbBtSpM7LAN6QAHMPNn8F9uKU/GaG+S/bg
vTfcb2Mw5e2HUUvjNcWQQYDzsNnSbknwiMBxPL+ZBoJCdjdjoHRXv8v9lZSGTWbk+w2uG74tPPI6
2X1GmRlsX8ViNutwjgze3oaIJOiPqQSME/X0OZpj1SZ1AoC2jU6+MeMqwUe1M2Yc7A5s3CmVdTiP
vVlWHHTUJQRkhtFd5Tgx17zFEJWRfTun/boqqMMWCm9bAvUyYiE1GxxpRa0WkEA5tINBZncbRr+s
pp5IKNw5S3NlioCMOanTdYvIHn5k/6YyI149UD9zEUqE4gpicO/UoGD6n/7AMWWBym80r2Uy5U1l
NfgZV2zhCFN0S8z6d/r/lLfMPkDEtQfo0+2d9GlU8jAxly5Y175WUQ+IzOYwqJUnnrvcLelxxAiX
IkepVlK4YeHDXs8+6EqXqWVAaMjyn2rzKcfRSnpaJHiOmmqOtvVpar3FYUDwRI0JFBsi7VQc73VC
5r6ifeY+vY26VRUBW8bgKeMtjytU1Q1f2oexXkydxWowbJ7FNqK7oKkxTujpYJqY25/MczfFBRN1
OJQbb9gO+TFLvV1vggzQUDjmQ0l9ImVNVn86BJNMP4QVBIJlSkMmSwiKbYwNNV2na58lvqlCPzbz
O5AM4ByFVqD/SrAmo8WAFITgnSBuXRk2774gI+bwi4MR6Iol4mmd8kScPDZJIPYmRugDzJ/qgZSE
q5mqbIhzWGXe3OyRp8AXkzrmFRGYv8OoxNiVBoLZ5waQAtcGzR+N50u8z03tkkC5hxVfdkVymuV1
B+bjlweoCuJhp9idh2N4+o7lcmke067Xt6krCtsDJpjkpEkat584IqN1H1nSPcklohfgm+wn0wE+
+WzZHDA6aqCMbFvrCtX6y2vmYvOwaNHgLSBeB9c67SVO07RHiILH+VMA+TCt8k4uxwCiRVstYHa+
LRFBvjHmEzkMpOuATer4eaRM7uZw8N8TPSHkm4KPbLTYkByYtrVALmu9IusZtlVoJouwmRgA7uet
ze2RJRrU3DRswFQZXRxebi5uyAa24VIN6Rru4FzB//UjBB4rZiOLo9dDDqMtZpUCe4zYdEs1D+t0
iYwydywMbFb5MVPpDoCGellcOoOGnge8S1AK6Xeim4wVPQbw+9G7TbwT8u5DgZl6bYuE0xyYDB/b
psIDvQMRBrnkYeuhABRbolRScwvwr4r8vq230eFnWAzMDzhLryobqd+WqRnqkE6uXOZ4/UhxWtiz
mwetKjHa7GmK9Wzw6+J4xELQQgXqQ3mJBA3PWSN4CnyJrn2hA5qfPa8JP1fR8pPz1PQAhrArwaaF
P5DWMQP8jzRfyzaeOl2mCzLflVnWbiqEzmZam6bNBM5fHQkEqMM13s3JEr95tFHuCuWKRxADZL8W
QvXBR5uDxCh6ACJXCfLFr9MlXrEU5CHSFiP1477ug6554bHTS4nnJqY6zOdVE+kxu31uyf0SLZCh
o1DSayb66H0E/cEKa8RHNPXyXc9SFk07QHsE6QmAi1lc8kJ/MG/xGWYr55UeJo+LNogdTdBdvg/M
eEfd4aaudMvT+9nM8jTHIzIoOuV30AXSg0f97A2KcZviMmDJpwq3qEYgfHqyeg2PfJJzWHY2W27T
mt8D6Rkg8aTTlB2mqBmSass9DE59m7v9EIdWPCHF21Ya4lalcamTcoxiU2N8Cc7DKhswi0vw3tDV
ved0Dgo1GR+RzpjXfSbob8Cd/YrEZH7NMO7vA0KDTwky/t3Hj8SF5/DBIYrwjixQdnGAD/bKzrjr
MvMD4PT8oIy/0iKbpR/gPtgecuZxTDQB6fd4HugBa8YUVVkKaAY/fbeMof7WQeyoModFZUR3wla4
JpBvXibIc9dEpC8JVP2jUkMAiw4EKI+ir9VA/UfaXkEP0p94QPHeVvDmka56x0Yre/WkySRJfD93
zYhTfsqyGzOlR+SyAS+4tetHeA0wQuU9WYH4rPslRIYkrCLpu7k5+qbpu+0IwHydX2nrlvgrHojk
h05m/UxKSrQ/e1VmY7JoHF4clA28NnAbXR60iV8BCAw2jI2Zv7al5on23dGsDipmkYQu3hEyLNn3
ZBhmHCqj4sIJnGNx48cV5jzwE5W3JowBtCFgv4BJY4wH7bUio42bBng9iYGoNkr+8kdvTacKRisA
wnpSy8obOKkt46CYFKM3uB3X4AgbhHVs88dHG2UzVpg2conWbzJbqO0qGMQZ9j5EmVrXXbtOTkZW
05JkSVD7KjLT+Gn4ZoO1wL+i2rVcJMFIVmyqwclwoIhvdnkJxfr2TkjC/FzsG+ZsOn4zHtvCuGhp
xvHfwOiniTt784SF+dytExVJ6fw8S+3uP9tzf3bI4RqCAPFhHd6SvDBgb4H/PxISkMqy2Ud64Vcv
1S3bZH9nXKJ40DDKp7QhBkia9Z2HAEbbwaL7X17An+3t2wsAKIDwbg4DGBj6rQTgjy+gjVdko1ib
/uS/v4D+d/Kk57nAFedJ+GK/O6X/KGf5R5jj/902hz9VGP2pzSGI/fAPV8e/9Tn8qWf0D20Ov//c
P/ocsuxvYDuQyggjIAlBnOCf/EdHTB6gwRakzd97Y/5ZDoPvGw7t38tg/L8FgGpQ3gADDzBTnP1f
yhtwE/3Fxwc+hB4IXLXI5tyMfLyQP105KVZfriZ+7Du5XVLGt50XTjDetl5lVTw3/mEeQdkUIQJI
XRGMKyeFxax5JwHxv27UYG+EbhIy1DRAToT2sUpdchq6B90SXqVYpT82xTFlYpJtDcITbboaPJVV
WEfBvF0QxvAPeJVIqKwNMsBXi/THr7TLIlOObQv/qAHsWnS4BZ5uR1AJVNXts2VxD8DQtp2KmhVy
J6EnGTsP08nghju8zHgoKLJcPyKkf3cIoPNqMF50XM2KlpWkId6gDmJFNFo/B3Qz3ilz2IWL1UOF
7U9oyizZLXnqhW++Rfih7g1zuit448UfjZ+vMCbyBSrSWc4Rz6JiQTxueRjD1DSAwbKFXfHIbLKd
5GvAnhbmJztf8H4kRct6P9uFGPP8ymvQFnUMyO3/yYImT98d6imGfTL6CYRv8CKww7HQwHmZUlYF
S7ZFWRnwJGCtKPqE+mlSjAP77LeV3dt0lbX0N4H9C9UWt5VizN4342avRkmHq5dhTPcm2aoZ/wuM
stVfcTfaa5p1/lRyH4izQNjwcWtDWS2U2nctHlFaJPa97v1LMGViD3VBaUx9pRXJeEZYYDeSUT2M
DQ9xwagUcJ+BouOtOX20yepeuYpvD3aYeKkYmhJzAsRLLDm/vMF1T9k0OwQr3FjBm4VnjVjBcQa3
/tHFN98BpQtVm+rhiNFrPhEqDog7iadGdPzRYmAcsE6wtEQUcu8FS3KCDnh0+fqSDpDXoJ7k02cs
A/rU8yatXBS1EGKTvobQ3p9TX6CYR+HZ32yteJU2GYAuBc0etkT+lTA+Qt+hunuwIFihigYxEjQK
lUX5mqGFYe4C7zQ0CX5q9Qf/EWEaPN5HhPjgqr10ngo/koQpVoaEf7VhErwlGW4qggVhRwUlR4Zx
Apui6486Wn5ROmU/Nmh7da7Qc1DYhs0/INLU3dbC42kWUnC1nC1p4nsBjW2H6F/UI6dEQYgywo8y
D5ILlWnw4QAOY50YIE6GUClh7ws4CWteGiInZOEku4+WWB44hJDzgjaoqwCDfeiZih8VYiNXY1X3
Pg5N94FvVOydM9EZ3UDiYIZBXflGxJdic0JLqll6anW0PYzxbO/6ecyqvlUBWHSVpU9rNwP6hxOM
YyVy7SUDp/qYb34C0R+3xEE4Tb1CZS3QgYRF9yZDI5GFkPzNTT70FOQBfAjDtr3MDR9fDDfLc4u4
xCnibKg91+Yfkqzdm7bJfJ5jmXvg0tIOAfx0C3cBuhiw5+f0qMBo72eEvisII9lOjzb+LbZ63CNH
vX5zHVRMlnvHgav+OMf0ImDSVdQ0PhDc2NXBwI5hrs4rHMISYZFCcWJ+QvIJEe4dxMFnzhVDrGQV
YBHc6xbGetj4Djp2Mn4qQAxnf1zgiREMaclAlsdOxuO1gQ2PDiwTPSJVs74b2W5fMQ3sIz4Qeg9r
zHzb0jUoLVnA3UzzXMnedYdFkG6vSJdgVzOSvyI8Ivb42nG3eMu4y1OufkZeMu83hN6nwlEfo37i
SDH2GnHGwA4Anfs1KbvQNkU2xeFv201ZL1BrYHApr7JCxu5FIXx3aWj/gNE7v4YyZO834maPuMuI
OMDq2QIzp39JWu5f8pnnV0/24ePqLPSwYFrzOwTcxD4X7l6MBu53gBv1ZAwj1UZyhBboMrsjsCN2
Ukj9VixLMMGaaLiYccaGHOGoGcRw9pK4O4UjCZ6TFQGWEvMwLacxWb+abnEabzrTbWGmrjsAoh8/
sb7Wzu/4Cc+SvKajDL93xrZHMcViP5K2fQl0Nz2xdE6v4QwVwjPjBkVx5ePrNJj86uJ0u9hJeT+U
NIBbg2B5Eq2EZIq7J70blmX9uXoSlR+cjfFhGOIFkkdv93QK7NWileMUinDYZe04vi3Yex9cvNJq
JXbbY+htHvFkUx9JbuRnNg/pb2vLUdGFDChDIw/7CTigq0m75cgbqd0iM3OGkRVXKQqMUJuE1wkQ
avKOWcCxefuTsD/gcAaitCHogTLZvO4kGjK+UeDltUyVPGZx31L4Rh3/bUB6ajfBx/iGGoIkqaGK
9p8RY9l+GGHCGMQDzjYbvEJgjzoi037IDYcBAjcMzxNBZnGdiZ/fd1k/XXiwzjVWLXkapTdf6OzB
/iI8vi4CKqtnB/MNyWj4eCq3E5RxaFXFFC3mUbEJip+Xr7/8yAhT5MDChyLHZ3wWy+whsRonH2Mr
cfRwTxKk1rxuuB3aKgF1QWmNzLS8T/kQXVufDjiW7FrxTKxB0dE426czirpxTSxtVIY5cII+aGTp
ZJr94D7kJOQYfhC4fRePDfFzxgBIBD7YuAX6E47BNXyAoeiDYR4uty/wNIoo2EOhLO0KeCzvxvBi
srk7slBCH2gGNGkhy/SaZrOF/Q7EaBxlvPcSMPK3Qrc6S/BwFBzqDIZxdVzB3D9iYidfM0SguQhm
tUGVsPlzEHcKTVlTuIOMGbzEtGtI2XuKPHA63hww6/JHwYZ0vzR4yC5+dAc/bsHX3hP/MvrBZSaJ
O+VzmCFW5Y2/GtOGc4GMYH6g85geUvB35SQm0Ad0nR7UJtQDX9V46JowPDjsLOUWt165LFu+IcWi
02+YBcIXF+Ud3Ls4Sn/Les989DKLd5Sr93gUCGZ1+WMU6gm1e9KfMXcs2XQIceSxosNqfFqU9uDI
hVNbolUGOd/UG7evVukeaQSY/DCIXRVLPN5WnjFcmmSCgsDjB4rZdBe0eFibhCP8u2Q6hSkK6qAr
HQ7ha8TMWE2jfht8lHzZxRJEnDef7PG8G3aWGF4JqFY7D1LdIZQiu4f16fBUSNsPDGjJhFx2hgFk
pQejOlqyhuchuCQd8CN07aDElS0eFqlsUyIS0sVF6kuMr3Zaa+7x5QmrLbS4LVqOib8O9zMfF9wn
UaJxceTYyPTW1ITwcM99HCtY3zBMw3Z1ENNCf3m2vmCvPpfiFShZtkMmAyVDMR3He8Xn/LzxBNMK
i+kRTR6mL5jfwVDjEk+wIoPL2Rqrt8qxqDt1cw5xtbVBCwOL5fLQjyGbfkV9B2SFFxzBkgw2HSwC
Coa2cnOmT7FoxsfEm6ILQRz8mo86qOA6snJmozuhYGKrGQb/9y3Jzh1JXljSLpUJAZYAvce7JKee
p8H3FrxhgXiSKEea5BjJ+uQdTlp4RJgG4vjSRAgYenBOo+2HbtbPNvUeMwW1Pm9sUokNFNU0tn4p
52HZ+5FHSngKpcOKcG5F0Neo4HnF1xLtzJoBspiAZkQCw40n2nvortFlislHMMFYdhayIePwUcGX
6FL1Ah/MLc8q+pvOG0WofkvJcAKPHe0Gk+2wtq+nrLX3zUrCtwhGNS8zhxoiPxn07ibJlhty4iXl
JqqARMyFhMiUZg7ObdtFH6sXun3XwuTq82wP5iW9d0nD0aY48MuAy++HN6U11nP60s9TclDQLcFI
TP6l6UVbWbaQEiwFHnMo9Tq2Ks126zRvYH9oDMLSoKpEzuyKBiU82YF138c+3lyXibrd5h57gtJz
CZp1+n3B/72F8B/7/R/LGm6SwR9441sJVhhHIP/RVJtk2A//vBg2lEBRhVl/7BDJxgjnUnrSW4ZT
OjY8QRZkGL8UZqkBj2yfV39Ymf+HX/5nPQMdpfjlCYJg4L7RURrkf/nlWzsAFdhUewyc1F8bYh13
qhXNfcZz/vSff9Vf6XL8qgikWhTctl8Ign/5Vchnd8ApevwqFY5DjXsEqbABrau//vPv+UsH39/f
E4B5VM0F+Bso/x4YQoXKSjRP2dEouu4axPCPiXFhLfDnYh5QX8LzO5s3aJpZSf9DpQwb9bKx5h5K
9G25pg1e3X9+Sf/+FYMoj0hwKwzCTvvXfgjjz1kzY8s4wpbcLn6v4Y50CzZoAtUoqJBI11/OWHzP
gaanv//u/68f/Y9l+P+tAwVQ6RAG+VeW5N/0o/8upP+3H/qneBSgDBQtkrfg2e0m/Zd0lKFbOkWv
Tx5CIcpustK/ukAjVIDfmnYRa4BQiGARQl7/VJSSv5Fb7TDgRQRHAG7/3+qF/3o/ZaEfJCH+xA/0
pCTALfzncwM6U6OzjbKTRR0olv0oSB+XgG079LDN+xYQ5cn6nx0s0aMaCVkKCN35k5V2PqB0z+6j
MRj3/tz6/v/ShxKHfw6yxYh14M3F+MtPSHKRAIGKP780zNBrzPFHCI6pxap2n+fcv8/gCuM1eDTm
yAnL5xZSDJoHMaHMLMoLT2FuBUJk6M9sGILHCdz7CHNyTfv024YO4isCrMsMTGIKPnoAKomu0Zq0
7TabeFkl4i707/spziavIsnsZYdbyLkiPh/mpkJXCuGuQrKd69dmtewgEbzuljKPxfiU0UmsFUGe
sUdxMVjCTBvQaeHa1U7nL2OG7jRTA/6OHrYAABfgREj7eoSmkItQsMKAqPzsAXU8AZ6XXWEJ4N2y
bW7iQgaHKthZGjbiNEdS8F1r8fwuOrj7j5g/K76wZTdo+uYo87DRbvo0si7YGxNNX2g91CgciF2V
dNM5YBIbXDJBc2ndQ5A7yHFAk88gRS0sOetBwNlGFKPlXXJFG8x6N7AGA1mHHtbGBPIJfM2HH8GS
8/DHsmS1cdG8hxTwNMoNgdV5THqPm+G5AwSyTgj8W3fH0u3ZB1Vyr+EKF27LB1i+C2SxXcY98qmn
viuAXmD9RYxzA7Tgt8kTipbUEzoZo7KnGaQBYBaNLSPMepdoEFP02jEMcy7w2vttG2GY03A35mJ5
WX0fC34TQVtKVLxHxduwUyk0iTLQiSkROU1Qn5EGGKCpqlMMluip8IHi+ti+yDYvZTCy5BGf+njG
LnDD/oV/YugBOUG0yU5ImwhW0cEX72oOphdUkna/jQsqIEtuPPUMU2W7RkPo7iLrAw2Bp7gjmOdr
5PpbRLXtXIoVrnnYyjkp8LmT3QY/CuQ1V80PjssejqN25YwrrUDh7PLkp3a5QmS253iZTC1Im+/J
2Ih69rYBqlGLQCXSyU/N3Oud8aHeMo3SjEroPqW7BQ7zWm4jSd5j/COl54RXwJc3dZwvwY+QdQ2g
xnX9FYJvuox9Q+C8OX0gitgFBdVd8jGF64YkNOo2jqEFIVnBlF8b8JXpsO6hMIddkcbwHwsEvVJA
j/koJBzufK1uvQxbkUzUe4khE6UF8QRELqeDM1hFVDo5fI5Hm256QgUw+E3UeQ9niLv49IihoNVt
V3eTbXbAFsE2DugZ/eoXsiSIYi/6ZVvUcAfnBNO02kZ+K/Gmu0jmtAyz9nZ3IRlDCiYItSjYEZGo
wjlfAOj6bbxPOZg2PutXdA9un6ndHBqmJnLMk04WbbLmfaUCcFc4CZcP26BWFfJXsvqo5NqGoOKt
5nnJlmFB7zHagb8PyDyYKh4B7BUSQr69Rr0iRxdsyHhj5EyhtcAa7e9QYzsjcrACV5csQeQBcgcs
4I5m4j5GRhm4U8vC+0lAfUq0DeDUD411sHsncU9wY8CZzACHLRI1cTtACgpFFXpLrqg5nFB9mUNU
NlT0b3QexqfWRLOsnQijC0WC7M4bZzlVgCT8+zbr5As4eE9UgWlJ5Uv89wTXaF4DtmhOdov1ZQEv
9HDrVnqFrT68ZPEclGw1fdWrhdc4nnH4Qv/lXx2bvQEVMO3AETvRycPUrsJ7VxGaOkqQrflTGC1Z
W4N5Z/hSFCLnO+L3+S+9ReMJlu/ywUAMYHEP7FMw2/EAXa3aPLQMF8zI5gAmzUKyHhtybnLb7dLF
6mfwkmihouCKHgMEq79J27dPKWzV4DAhXPSAPzKokDYCY4fuvLSZvksowMBhAsRr/ou989qOG0u2
7a/cH0ANePN4YdIxk0wakSJfMChKhAc23Ib5+jPBqupqc849t9/7pUaP6qJEiYmN2BFrzth3S15G
sU3pn7Zeq8H+z/IyuBWmwUSbtqiN4RYkTZaB6o7WfBFasue3K5NBfnK+ew8MDuiqIx57sxVYnCDx
1PVscjbv8sXIjx0GkKidrDbibJiPWHLi77KQGv/gQ8c5z0PO+JqQM21MOltrqgTE0QkI5VbrnLXE
8hKf2EiKMbPX2hMBpyw+MkkebwbXtr9+bAfFJVaudqTNRrpKutScqE/tD66fUzi53LKLdjaeM1oX
x1w4zhXUXeN3rT7AzLhBexYaefIY5zzm6F+t8pyQ0vuY++boOVxkbYskVKJVzLbVWkSCfubtYjXO
3mwUwRcQu72redBN0pHudGuNpFR1fdRDGB/dHwktINhXlTdchu19pxvzjWm1ZhkgtKpfsfHJD2mU
/U2BVCbsqmbeb3XJj1Ipmg8+pRa+n8UhDGHmjnQjoKeUBLGkHcrrtLsx3JbGKYpsrGdavzpmNC4K
7vKp6jxjt3TKxnqto/ps58NQR63dFj/MgelZtHi1MfuJmehxmPcENfyhHKB33NSZ3gkrl+teFJkk
cSnV7jXr0UgxBOTHlb4rZi7vFNUsHhYVK9EcW/s8x50QGWbnrEFNGPrSZ5NNu4jC6y4uavNIidW8
Ec0bdgPpxbBBG0XsAI9zw8OS128GKRB+zUz+1CF7Ihq8oGNO2lUXDN7auec44ynqibAkXNfJ3REU
pHtBMIYPiKMX72jlXnvEISHeQLJ/U+6JE6krhSjc5ComDfo5ToOxZNIWKU1bPUypOtw2eb7cm7aW
Pc6lVI3Q7jXWJHSlruzGntarN/GytlzrgoUzDemG6Pp5G5BYoTf30AikdMCrrMpMIpJOMiQd4XzA
SLY/iFcISXRV8U6O2U9bgWnpHYsTGo+72zqYfkce5OjmtoNHjYD6eajU1STQVY46BrnVIX+W5/JM
agIQauIcyYMOU4aFQyfvXvScgSXBBbMy9yMv/XueWpQtzBNMVmI0pX2SecebgDYymnri5FhC5ilO
Y16tJvUXoiL3cZ41M2xaR+n5fC32jdsRBMKvaIi926Cvv9ADKWYacE51m9fu/NzpXvtAvtp5a2M3
3zd20g0+OUDlw9RQvbjYEut923esgaDRrBp+qq28MlonHfcZaaSrzjaG6uSKzLtLRkd84qczs6BU
E/VIThNwsW6kQusV21I4j21qDDe2u+iN/XuR/Z9r3f9yrTMQsHIR+5+vdU+/5vf+74MEf3zFH3c6
z2AtEA0sj14HaQ5SNX+71Wmq/RtRReTVLnseEKRybfkzF7Bd3XC1w8abpsr9jmDKH7c6ne2E20II
5B3bxlWPVTP/xpIHDQ36P/aD8DlbbJlEIsnNidTP1+Xq7ywgDF0U2TaNikqGLJVUTJ7gcvn4ylOt
mtJGqUJJMVdN8eBM7qXvhfxuy7x9FA32GLXrT+MCKdRCi1y+klYLqqKYQi9Pr+iUlPfR2Z5Yu1Hb
g+lSFvqWRfvyWjv4fe5NMyt0rkE1AqAjuKCr33omJN03YAqdcZNSrI3ByToIcXFFpzqgQpJQ5+wX
HqiJiR27yKmJ14S61xcTpstvODoHa/YBkkvtlHqzDeOox94QOalK+zktTV2cBpM5uw5MV7AFEunA
snhRRmJLOznNoj+bC8nKwl8brcFEZcazu0dDvlhHJuDsKuAdnzn5U7woyshWGkhSiO/Gat7zOmbh
gJ0nTrjq/dy3EViXKu3A7Z1MfWT0kgtAhtLs99hWyDyCJffBaHvpTZzTWSU1SXG8kypHGeKTfHFD
t8mZXDTidaahVJEfNYZDzsAlmlTXel0IkNH+TNJD1mePSQlR4c9jjm2ubg65Pj2DIBv7fJgoJzGa
H7j+pSsDwyR9gSGakmhhgkbX84Ld5SadxvGlT6qag3/LW85p4tfSoyBK7I9hjickW9MrsqQ+0FsP
sbZB8rN4pjfLpNzT8hMY4g+WJXeRQVv1cWXo65NvrvYjf6WKgRvTcsS0Jzjl7Fy93uNFeJBr9gyj
9ckGyeFm7RuchwURi7SFnhqH16bqTxzV9aFA6x46mcH7GWi1X4R9IwSmXzxVV+jBxi/04llARoUQ
gw0klPxlZ7V9qew1vk5eY/sMnhUGUiMeXSMOsa4Ve1OaGndMeacjOEMwSDoxgfQOzEmmZ1LD3cUd
Jj1yEAYhbUOUWc+r5RNH4z7To/DMRl3uK0kI2U3pq8/dskSitZSHZIuT13nyKzbi5s5ShkdryGb0
jEu5V0WVbe7+7FAzBECuQyLEaBaMBrU17gbXMo+cC+mu4+2xQ+3H2CBVPG4k06/GKphjp2TzY84O
v0hwKwYoHn40htkE0qoZKSQkVikK+7BpaDD09bAEFmWxb6myjDSlz3xXn580q0YFVhbPShkf17VG
ktcL9h4MygszTZXx95yf0tZCsiXM7BOvVfc2rk6Qa4OfF7Q3/F62aMeww5BEha25se2BJ34kvBwa
5qp8cmGFC5WsmbFozbuM6LtcrsuGbyoHvVDHByr3yXkszUJcaRpXZDQAqW6Fq9vcyjKYASd2+kCD
XXyCmB+CQdXWZJ9BYJ/qMekqljbhggz5YBUrkaDhYyxbI1BjKa9Uj4zXJR+LxJOl5nNJXX4CB6tq
lDjmchqHrD7ow8T4bD/w0WJvzWJvsBffLVr4fho+tZYxl58gUtjZ8zimn2SLPZ61yWtX31QJBd3S
LutfGVFMUt/kiOtOk5V6k9ZehRPVFUHaKvpehVj222LCLpRDfaCVes9RNUDxJUoEvEqKW6yJr4rW
iGJvZZSdxJmvu+t3qg3v2cnIK5e58s4j9aIDfPhMMhr6AwMgZGvewoEXIRVYflMrUGi9C1Oni+y5
IjiMj1dY2UXvFqkRKVgZdGiVdm2r+FsL4IUfmPbhWZhlc9K8YUcWXp7lmIkH4r7KY2H2zrteWVmY
FF5LcMwjJjUmDEV9tBF6FDc1mz3KhaRATDwJGImMOmnU27IHZeXXqXeNoi77bntqC6Tq99UqjV3c
ErxQ2jLdO6W8MtDOomzpD5OmpjqTcfI3rbu6/hLb9T2dg9d6bKwDewK8j05nuDqb6eST3obxcIfv
NkFcn56iEumGPJolbGYxagaeeE0Mn3Fj4mBQBuVmGa1058pRC2tcaJFo5sxfEjfBfKtxHrjLbYYP
625VVHlZMo/ewTI6YVbP1JYg/4S99TEaTD3Zpx5IBHIQN/ByRCO00PeLknScwcPFGzm1VmNZEC9j
HlVRSB8HAmu+DSqw3REfRpeGS+E2gCwmLDd/Nu/QzvMeyax3BPeJg0abVQhLr/pYUHJEqmKwkUJT
lJCBaRvmVUOcznP1/snLci/kwrmEXI+8sB/aIzkrqnFFfM6t841IeBOt3jTu1F5kwbR4K4l7E8i4
ntPdOFbzSSnan7JYL+UQjzfaTJtw5fIZIOat73QqkzNCyiaq1YX5bDaox9Wy7INiOQhzBdd2YsZZ
4CZceRWXP/NY5KWvVwXnXWvDmdKNrDGGw1wNbzrywxv2OMV45rm5xgZtEEFe78xnoN/3mZkGU1F8
jnbp7WaxviUEmkE2PM6yfCG3ExP10n2Zc/TDcf6gNJ4CLCTdNS70OEjpetxOaLx5uXPNsdXktdGs
T+G1v8whK3elRcEgZ/OlApoOqqJvn0uXX2rtTLo0pOg+QemJyfd5QXid+77DDeSK8S2/9/RGHFVX
X88INflrcIq3sYrVkMMUyUKTyRd3aXhhDMaWXwJ4S+bRz2eXc93Oyh96Tfy+0pfmOJoVyl6CfAFx
uHrX52t1Ris/RchkzUAay4+eiLwvyYaSTeJ7mGDVItVr3ede1ddrYfTIq+uVuZefOiOc9FQIvn05
FPkrj30xXFiD5T61jsXXGhgPuhFYtpynQCm95H7sy+lq4Vh7dXL70bJtSM4yud2sjAdjdBMjmNNc
RFYf8xedZqn5jZs+d0iLBhNKmchcY5Qp7CWAkxjltGDQAZ7IbIl9Omn0nxbpTCtc+DmTCtGaO8ml
7aCuM8mE2XLfpqJXX0d1/sBxNtytzILziGu5PORiMO6sypaRtkJ/c7KKQaIAXAKPztImCsSOJtTq
oSUl/TCBOqlgiVKhxNAF7UOzLz/7znCht/o84WeKTqIBeursvRCaxSNT2wNBut5bxwBI1g6XxHgk
fw55OKhn5Fv599721B910p7KKaWLnzdpErSJ8bO0e6hiO9M/tCRXqmA1QXdpZo/MOCZG9X5WpPkY
kgKaP1SSdiG5ov4RvKo9wn07F5kq5KRq+7rSpyTANzghbqdmPgC+53ycben8jBOHmKLeO3feYGUv
lujMC+01i+bGVEZWhtld4P8FAcEkEJFJbR46GgeME/mruJ2Ze4Dpxw3xhUGMSbh2LvSZ5Op/V7tZ
uUfdi+LemYadhpouQu7X74fOVvY5zc8K90WZvXCaFS+84sbv5TSrj0U+xAc1d7Kjak1UvHFrn9pa
Kjl7UoA/UdZN5XOiZ/lyg3u78r017U6eovNApCpNPq7kHrmuTgYppobCn81ahLZMEFGrfXc/rPPw
oror1nQBrEvIyLuhrzDcmcwlvzUGa9x4/pocg2qLir6yUub7KeFLrxsAvrk+9NNTonHConwx8eSs
njBsZptikVGW8zzceK6JP9KFC/jGVqXV/p4USraG0p15syKF83gQu3nwl86ek8gsTJqhRpG+Smey
FYqV8bFcayalsEzKpazn7DWurHrXMVvAernO5REsVGVYnyeQimahkH6qpupFjWeisfynh7nieO0q
73GqqI37uh1/1FXNlrvUyXf2sCY3sJE2xbwkEjdUsnoiB5r6huro+8mtijP4RLtbKoZJTdKWgVDW
ksZVJ6zdpNXTfWlCz4fWGqOWklkRyVwbz1W9jr4JinsY4e+uuoBneaCR3DV3eOpmmjBwWq1NDsKx
dYqFSqTeQiN+HHVd9D8pNzN3BEVy2sl8JJxgFz3H2NK4DlRi7qWV50/5IrEC4K0I7B5BT7kKnA9G
n3KOzm5J9Li3jcOQ2tbL1lMfw3WCRTsQfRbaD89241BV8jg5ZxJ7ps9HuMsj3U2mECeUpPWoOEQv
U5ROZzko4jD2nvaAa4W7gNYqJBRt2M9hUU7t1IkjasQ8HAcjO4vcylCcjc5n1TXmx+/EaJd1Q76f
K/HUF7jvXzUNEU1letNl4HkkH7muFh0s1/3VuCI52GNFCa4N9FRb9oQ9r/mkRjT2VzNCyVzser1f
31UK65sJJt1nEndLBk/dN/yypy8SVYhMfE9nk2YZIuYTOYcp0CtThFaqkU/RWI0VJejKyGcDpqos
MiEFJ7Wg6/Lm1kQIEhp8j98IG1bRMM9ewOAgjxLedRTn7RLNekcqr3SOiqhliIdJPgxJ5u06TGHv
ljmTcCs64ccFJ1PZsP7BYT/qPksMlASN5Z6NrLI30iydfpSeIvelbqIgST0I2+5u6zP7X+ir0PXl
0GplSymFq4fNce7sE7OYIj43AMLebEVfuEDNh1L1tTxLowmWlJYer3EU08VbT03vN55THZQsNtDt
8iapJ7t2cWgNJLNUZcFSZRg71nhU7N1ylLsvpBYK+jDORXmZi7EOrKQ2aOZvgG25pOkvIWzzEscs
CsC0jZemUXh2ew5+Al7BUjIMWLsSc0oxSF4603KfDqp3K2fat3md2YfCzqxIL9EoqIwjT5mqXV26
9z6dSVbmjiJ57506R6hM+5/CrnVvC6VFgl6pRaSR68ZOQHw9QQBGkxRFbVBlafUKmvjaoq7xU+nu
Taav+DOE/IkmvD+4mboe0bmRkeXimfnSIsXEltgyWAqD7oOT2CHLXN+Zuqfb8jtygPX8XbhcIhI3
XNb2Z52X379A4VIf1SYah7pofOLuEQoSHeuyF5/yrLfe4QdjRk2qHVAza2qwRfDLqAP4IJc7t+eG
yCKflt7Za2rhBHpnZucSeP5K/wH/0mjOoxtJocrbfqDezlWJ5Whr/8xuL45e25bROsn1kODy+DXV
XNHI/8lDZQ44lpVWv88Hh46A6Eg+zsPJqTK0mC7bP+lrhSDk4ugKG/uKrhQnnTzA/RfSnGTtD+5r
lGLEL5mJr3l1rEfB2piEHN6LHGJUbHK6GLDrz5RSTyQf28DpBucmtY0paOeVwrFJj/G0tj1DZ6VD
HTC+eVp7mbSFfmquP6Opxm4gTXMnbCRVE6zVSzprFZE5/A3A5jLQx9h6wjNr+dZa6ICO6ZmdYK9A
D/1h6dPHztY+IbSo/5gc+3UiavTA+iuTEdZvydr8yUyuI1jTGaFQqueZ1U6fQgD47xIsroNP14Pi
G5wars6uHtxlAPlsGLujqXDjN8muPxwDUnY0KJbpodW0taFbH8e0ndgIsrN6AuYU/5XGHWe2WJhm
eA8si7YGXxgW3d5cxg7evS4dFJ6EKrLVojvByBM1yhJmgSxB4UclnEuRW+JO2iaFNUugG19fiwxq
Rl/LOpJouFkVrKbiVmd4feR/8H8VtfvJvooHM284PNwsPXlCLU6LxcuV1vYHWdGx3ROZTAijj4jI
wbRxEMwnNNlIf1SNLnheByUDJX/Ut16gqJNg8UYsm5ott2eCKi/TrL1uUQn/zp+jQ5ITrOR4cGT7
lrjraeYDH5R4EOE8lAuMLrVOyaQsb52TYFK6+wtTh8LfyBPAl5pSP6Ay1eEt23OXyHucTz9VVmGH
Izxq5M31fWsKBNTV4kBSME7/C2J31kq5m3TzhexIfzPEiginjih7Uhr1PlVFEmUNc8M553LWWWN/
rIdEpXOBlkUtrJ9/ge55PGVB2ixvRQKcTzTd2DGuz0jQGj9iS2qPk0tu056XqQu++Herd+QjZ5/u
27YF3Ky246lraUYhxg8YHJgXGGeFPgvm+6hT8cp7dn0hwt0TkWUUHurZxMjeYQznsNQsLU4t70fN
W5tdkS3ivdewxlgkBKuwUNb1o9BZ3hNoS6G8b9t+7uBnlAMLtfvOR9Y8H1wEzGen4IrkeG7OYCdL
Tp3CEMfAAvGDOotHKxHVe5Zr7t0Xg78O6fihZPbn7xy+lypkrWlD368z/jMrw8Me/MXi6+Do6203
uw2Tm79YfG8wmOiunr37Hci3CzQBQidEGGQr9olM6Cn3hVi5ZdGEJX9H87NYPi2J9Y0K4Q86P2mX
4cBzsERfiP7kuc8TWQ1WxdX6Y4KRL2ACd+dqffxezdvGSzIk2LM2Zr/kkq7cTDpFzfkL3G/J1d1Q
Qwzz7ove7/LMHk9mzflD0F8V+f5fQP6CHV9+zeWG8o64MUpdu+meO2G2N23rutJPG8fDsY1Hfr9s
SeWFc+HVbmZEo1NmqWzVwlOOIW9cX8YNKOAx/m/Qf4dPTxuoYhpAlersvAohupAXFvt2ujGhYlom
Joz6UA285rdKiFPm9e+cAMWYDweBOdH/ezFAopQyYKvb/GiNYqD5pBZE9bmGsWRRV7znUu+Tn1YK
0hvWSZzMIT215WFhLsbqLx60PywB5IZStJ28ov9JFcCI4H5jLgiv2OpJFPaAhmic9kkWt/f4nvSX
nC0JZMhNDuy1s7Rrzzoe3IF/yQQ4y5priUbj5XehAEbmkZUfnnvpFmV4KYSi3qrVtOx1hLEel9fe
uGdI6TCN/29UA0PvykddN2iGQlvxlDY1x6pfWW6tUzOmafivxgGj85L8lg4/Gpl/MQ50okKuNXRJ
Hs5Ff12T3sxh/zZKkjbUExPI5JSTFAvqMl0+v2wEMIEUaqvNJssvJUHqYTYBm87al9G2mt2k8NZN
0C7ysp+akMsOhk4UgahsJlcl0FPddPHsHOWkDpHo7eIsMGD2VPaaem7WZvrGWh7oPHtG3JsqJJXx
+X9pYJR7UbTi1lom91ClGji4XAmQ9KoZGIIEP2a4abi4m9+A7i1+JrY9PKnUd+euaafdiG73QDvT
oUujpA9LmiOe2kwHM7OMIBF9dRkH70ORmkb+HC2ZnVosFdq0B57k0TByPY2y1jiymNO91sBNx2mx
5MlWHIa1dlyGJnBeNFIxBvSbu1OfeuPly4bAJssfjFy1SMaLusvd5Z29z2kAosfNwM1pK2pxRa+s
W56VzMD82yFc+bIlKK7p7lMp+kD+pUxoipokgudi88CIHG6cOALHhlpWXZnvA3wFXBXWw9LN9sqL
rB+vrtPQB9a8sgz/zqSwpLxsctzWJPVxUJ0Vpw0ni/HNX0oFrXBJzDfrrVWs/Hs1vu+Nebmb2CUD
F1I8e73+3Ug4rC2ljjLTWEM6Je8eWWofPwJ2kilNwi/zQu0ozU7XCvMwEWY3k/xhdYn7IDJAskzY
y0+S9c5A/eOXefsi+ja/2smI4ZGVTm077OVqyre/SRoMVVN36kqFPP+DqaGCk7mfxvaeDc4l8uDG
3ciQ7SKYlsqdS5QLMY2eHtta1c+mVH6aijNeYItRAXL+o0HaTA4kqr8Pk0Wqv5rPUpB36cr25T9p
5HrIhuV/GVtrhH7/X1Pr/8tOxLr/x8H171/zZxbZg1a3bNX22ALEe5kx899AdvM33jceaWPTYam4
5THS/mtubfEl7I71VJ0FjQ6j8z/TyMZvKik2a0skUyRs0+5/Y25tuf8ytuZXUxH/O5pGl8f6Z3k8
+wx1U+ijCcvjIp61WAHQ1YPcrywQPZUJ+N76RfI1G9SH0dk5W4UJ6edu0F+z4X/jBgKWxDUvLArz
blcWqTzZOTI+hiY21GJvOrcp3WlYV5k9kfVFnbzhhlVia2+NiFmWlEOkMq2ihQueKDdQcf5iFrN8
4xf7Uawf7H1TgixO6J3GNOseux6dDQ4W+oEbCEnoFk3SUF+IymQBqDzajrxKT5rscYRmFTRlpdhG
qG+IJZlQkigx3CWX+3IvStc7L30iCVTas34/KzCOTga0qW345vJFcsrGaHe6A6+pbaCn5mXeraYU
V41a/RJDg9Kmh27dANG6RYfnM9gyPhlhkJjaUFL3iyrtKgBT2AGT2z6bB9gbToyqgyPZW6Uqfk4T
v4nREUyjc1LumWoU39ovjnX+Qlo3uBWbODunNuBV3dDXQdPHl2bDYYcxne6HDZHl6rN8xyRm3Ccb
QIsXtKMvl8/3pOXZqkVBtkPzCHK7wbeVAVmG0M7ZCVnKPZQsf4wN1zU3cFduCG+7wbwKVC/V4RIY
cL46vK8ZK3M0suyS7WnAwD3ThWrDgxVXOSIgAhhum/UFH3i7bzecOMEDheFgyHCkmtOeFXHxUd8A
ZDZywyJ7CkQq6eWYjvSajzdiw5YTZkivTgvhRX0oUDHa06OQU/vkxWZ2WVVbvfBOhYMeNyQ6Hsz+
nI9q+Wg2ptijxtHptLGR8mDNJTnQojSM+5VY2yVJzHW3OA6TGkVQwTBFhsiuNzg76xne2VOmXhma
OKfmi+LON6B7ZGnFbWzb5QHrtnFjb+B3JWykc66TfW83LJwbrXWPwGc9zBs0rirSuNE3kLzbkHJ2
kfVP+Wp4tEL68ggleBRUvMyhasu91Vuhv9aknS9tAqzOWkRxoGajr8OgpdxNX1g7AKCeArrLpu0O
ClXJuEHw6YjdBpUsaLwuYucdYfEva8Pmk4UwGAl369iQxNo5G16/ODUcF8T9Mhmw90pi6q+OWz81
0lifiaUsqMeA9Zsvbn9OiVexJ5Vej4dC55YJEYz/tOH++JLzK5E+HACmYXgfWGXSfb0pApJNFkDL
pmIco3SRKovqJt+kAtOmF7BHVKcu69geHaMfkO15svOHQnsaMBMkOooC8rD7mvt+sNoO0+xsUxnQ
0SsfLOwGNuX3yY7X+ohsCDGOGAt/5LB8HRqPBAabt3aoF9vQ6SnM4k2gIKi6fq2oDAOjIHa9bqIF
DHPFd9YVzN+cWlCs6VUT8APFzdBtmobW1sRV6ebdtCkcaMFDU3rezhryCoh5Ui9ojBgwl/dyU0Ao
McVjsWkh8k0QUUMT9UE50QOqVQQSxsZQx6YaTurs0OZEM8EofVQi0pPu9+HLQyG+nBTTpqeoN1EF
AY5iT/aVvQzLYqH0kLO9SX3INCfxQuG29uSTm3F0KZTlt2RdKIbLwsMO1iW4XIknoBoh6HOTiFZc
ljpmi6CmfAfk79ytejEipguOzwmgBl5X20GpZC8oW9VjqaLtatS89fW8aH6UrGRj5pJ69xbyu2Pf
WzMXiEQZ7rMtmes49BdRsb3buQPnB0J2VfstZCAQm95Kt1EDN67Ax9mlZ0eovr1nUofq7Yrh/6Vz
6Z4xzH7zWDh84I24BoQDaJ0lZsZHacrPfc4skEa1d65Gs7sOhGUvuTq1+MeyEsdsJaJG65Od5iGv
XPV0G7y1xksxVfqB8YARMWtodumc67+4H4zAyp54N2lYZT6qFfP7xhh+G3RNwpdnhbczci/Zkwdm
rrwkTPy0OL1qWsYh7jF+lkCfQBX81deptYbLMoion3X3xt2kS+FcNumd4cCnGAVzVU8hcesLdVz3
jMrGPfDHcCy8VXwrR7YpaCKP2LnLRJI0ZSSkxAVMP2tF8qfUJibieWe3jbzVZKIDQSTFG8myIpx0
2/Wlxus24xG/6ZneHeDX2BlctJ33ShImC6t6Ur+XcRcfOJlo6g16uOi2dV3HXPkQpsMFkaXtO/y/
/Z2W1eXRMhXW28HW3pfcWL4lkxvvNLVVH1OZIZGUDrreBU/0jsRvd9st7Y8aK9+Huo4c/2M3rNji
ZjPZz7jbQgQs2PJ75YZoDOCFX3cZoAU+QhYK+1o9ouOviky9xxQFDJTnefI0WhQisDWor4Pa8Ib7
lmHNoUl5pP1ZOMxC175DI+nEbvvp4Yk+ypKUgzlPCrnYKkLjXV2lrIvDYI2vuES/VAQo/dxxGn8U
g/2KkftdjcdPp1xf3WZ+oJFAVhSSgd+vxS+CJTDq2uwJHkOcROo4T1IU+jMGgfoDkGt+6WK+UNaw
wO92tgxdcRIJf4rxJNq+lcO+tGe07hdKLfRxGDUL1YoAwwcTSWiWnmednPU40R2+tkO72MxK48+R
zU7uoZQTPzg2TOhip6DKD+JGJelF1bOv8IpdMtEqzavgAKX28mSozXGxawtWs59cpejCfsr1kCKv
ADRa6hN3becVkqt9U504ya/xnJY3Tmpp3ROmyDTel/BDa02qecITytZ7K//ppnOvfLPamJGElrLi
m+0UGNOP7RY5qb/CJ14DLW73Lwyuia/NSRmyZx5/YmK+oO2aDjZoLpmkYbzlv5x3HhvlSL+luE/M
8+gxm/JVhelqgaf+GVuscqAW+VavADWprTsn3iAsEVWyhFUTJZPwWlvwHCXtbcdP8wQg5A9pNr1v
qyNPncd0sTeVca/VM7P8cSu3jFVHk2ARTs9Q2MQ7NpCxQ5nk94F1I/DSrZvte+i3YIlNAjRpH+at
khxXMxkYzcbAu5Wenegnn20NTpuNUuKcxrRRFjaovY2GXYI9WwuEnszo2fdexPqGOOqysmFqYwpG
dmnBiwwgn725o3sYVaETbterPUFH9ROwBiEGuBFxQe7DhvbTdmvbfenVsXb6j9F02sL6Frf4JoYg
a8sML8x/LnH/P5c4osfbFrn/OXv8uKnD/k/w3pGNrFks9hdY+seX/nGZc9zfaI+pzravTKNW/juy
1PjN2NBJgr9/Mqd/XuWs37DBQj3qhmGbPOSkk/+8yum/qcCuFrc/kvvc88x/6yrn/dNVDr0eSl7V
RLLH96Gxoesf8U08FkVNH7U5zNLRpshLCyY7RIu8fVq3hO9qnW5lzeDp3suMVfo0gLPbyZ6bkMPU
dcPOGLWnPM6MF7tPl2tj6/Wj5Jhi+6s2I8IwJt4002odRMcYiWykZt1kimxYo1Y3czDNhV2F+Hvh
FJGie8bZLZX0ttAahQVgGN1O49qWbdTSg8OauyyTBrtnp0iAZF5/9hWBOXzYi7krlN68S1lvei3A
7FG6zMRU1FYxTl2MKp1bmsV4kb1Y9EZIaBCrbRb7orN8QwSDHhvHEX31aVpdA+gtU2swrFa+qhXf
VEhmb/jF70K535lU2wESmN7wXRzYaMnscom8xTKOc1zbWNpIvBQRemLrwGvQc7iZqNVnxg/8YMXW
fLUx2yTkbbL452pbiN547fcvYlUcfl2+sxdTWP0LL+PiAZZ25ijO0rtpjOsn0aNnGfpOLjdzy2qT
0ITfYXyTOi6vUgLXcaBq3Fz8NRXuPZPcJWptwV9krsVkFVQjQ1Jv5rODiWwVb1riute4bCgP6Qmp
Whh7SBxCyMyGor8i8bA6x1lU4g6ruHe1UCmk55yi5UC2Wuy4TXhnnPPtfk3T6ZxyXu/mVHJpxjrT
PGpa694rJp+WvEir/2LvzHrjRtKs/YtYYAR3YDAXydwXLSmlbOmGkGyZ+xLcyV8/D+1q1DJfD7ov
vruuiwKMKluyMpMR73vOeY4P3Mva5yJkpA5AsARlah7iiVcH2gTBu84p71HOYXfPZo5W4CTiaDYD
ImOWdiZbX2k1LBXylr+zMLZGgXY5zLl6ZUaSXyqo3Ibvzcqy0a2t5jsVue6Gsi1imy7eu8exCgmI
Tab3JOs4fByNGesJ2UYNG0tvvMmAgAzquGZRzctK9t2dU0D4jcCfWRlOCCFDDyEfIWTvA0e1MxaU
SfJYp1TnLAONuM+Arrox9NEtoG5AdWkPgKQtCrKHqrs6rH/SM7tM76FyNUHLT23bN04r8xJRDzaE
cPnhn69cwJ2zRdEGMTtwaRPTLrVryVBNKzybab2frLh0XxXB7pVGOlL5UWUbAa+PNvTs9IxOLT4B
F+pdLTjaUOlrDauqXXVc0ZWa4i94Tbz2aPEPrVW8fb5y3GtPyBdoY2lwcfK8P8V923yJVH4HlCs8
Zx182m+JpSUsWKWRl6Z2JC7jFGsHOf9mkQHeogih68/tvAmoldrq0PVWraFnBzWHw0vcouZoXlRe
GoCum6Zqr0kn2OVnFT5qJ5ECcD3voRfbZlez5+OtPRehEezIcM31gsfJK58gR0WNg4T8mo7hVmt/
ah8F38OeKwW+v76T3XrCunHSsJUdmBdwxHnFtZzBtydNcEgwKvoe97jjQKXqxhmBpZsttFVFkG3Q
TO27RTxZcQUGuDLvRlckuymWwAur1qFKenziykoNXDigCyfWi6gpb0twbtE20ZX3LP9JG2EsgB3D
y7aQ0sNl6dVTRMyjwsbuWoBrSqziRDav+SR9RTWwDF7BVAz7cVAZbrfevU/6ssGhAMfFzJr+QdAi
sF1wOUT2QDKa9kzK1Z12GSVEfhQx5EPTx0cPMh+CIRiruK7JYrLVfi0Dks5T5tzPVY0/MaX7SJLM
To2S/oQAEEtia/qlroPh3m4yl4rl8oNAMHN0LNxNHNAbXeLiIVJF5qAUUu3nsiQA1fca+JeYgh3i
0avOCd/KWGI/FlHsp85UrCUUrlUGLeoLYflhT4i0vSXc+HljDNourMcfXW1nOxSKadPWg3juhQze
jNTScsBqEQyPxCRprrlSP3R2OaR7IzetU6HiaovEA0yjCkvoxV1qHonNAbXRNOexw1G1i2eOJugq
8a61zJx3hT07d2wIQRpito2Tjavi9upR5/biKcDSBrP/hrM3AizpMqGUi1ZADWf6lS7DfCs69gxB
LN1t3rTUg8x99Yq2rH9hz6NtWrqm/XIo5rvCleWJOpd6nxu5+4ixvLg09qjdN2744oQqp4PFU90W
EJF9V8tAjKtuZH9xpA4jPHtp7nogpBf7bxt3Dtx83K0rZeObY2k3kQxYEgZSGHcG+X+KViNWnBiR
4p1TYlNwmHaOWs31uoa8iYTYaS9tpTdfeMcVah13Q3XSjfpqB0n5OM6tfmckabF224WWkvE2MIet
PlJUMIrI3EsJqKHnqnyoAyf5NBoz/+wgVa7tyMgpnm2DweIctKdj4XBi+8mksHJZsbiVUddfIy91
v8OUDjcV/tmzCuSb5nU/iPaFXwHUQIaDhQ22zLoVJkUxfKZSqNRYMHrBc26eVHALa5OpMHkj7vvN
lcrazaXZruaAMceIp69TP3m0mpR0sTr1u8oz3NAG1oRoTAlDy+ozDMgjpYlG44xrJPtedkXpS9Yd
m9kOxEPWAJRImyF9LITN+q0t2CdAfchbyUZMhn3c+kNUD8zpIp/vQsqRN1XefO9gkLOv5SrF/SKe
DSjZRp8xSCczjYC6VJTW8HBNrcUNYyiX7BJh+ZFTDtt3EL9TnPisSbtcG4PS3yLpxHuSFs5nLepr
14sfAdwuqHtUd2nOK6EsfQ3+McamplN4x9B/Zi2AxcNQr2UIbm2mAmooUvJQUVVt+kJRGgOmfp+M
U44xpjpYEy6lxBa3GKr0OeM9T/LFFluBH3cnE0AilZ7s6p5avLIdn0zmG6paomJF/7rfRcn8veX+
6bcGCA9saL0fNzM/6yA3wAVMRb+x7BIfZ9Hk27Er4cZr7rcglF+hMgSvOnHge8NzMj93rUclWt5X
1rdc4qKJ5w5qVRRXJ6x05alT8tPJB6iX4jtWahWtO74lXxTNsHerIGFqq6CHKGL0vWtHO24szlVo
U4jiNSRbQnTjPW6b4IHWOJwR5brM6l0csXecGuI7TsVbVLjheopGua5FIu6MKrmNSOlXxtxuVyH0
dyuHzNaVupISJ7q2cnqbv11Y4nAYXXL4jb1u7PmlTeLdctlUorjHURySVfJOsip/WHG4V5LpK9L0
e9AE9wstNouw29UNLpAqf6szEF5zMz4DhnioRHtPAv/CbY1uG5tgDimAkW1JB5O2p1V2SviYU8lC
TNcyYrrz6FK0zkXiumc7V4UfYQyXk2NB90jz+UFS8XL6z+D3Lw1+hr7MaP988Hv+LCjWbD4//zLz
/fpd/xDwxG+25UANWjhffwx8nv6bISzIX9IVbGn595/FO9slA+qalBSLZVD8Y+Izf2OyRwtEubPQ
b91/a+IDif/XzOmiX3jQv0yqppFLUAP/OvE5wGIBIVjFQQM3IqhzXBY+PR0xA6oNuW5XEIV35HBu
5TT5i/d1LZrR2Dk8VfcqN2NSAUGTbxhbxV0DrOSZB1S6sZmZ1mGIad8famODUDd+zUdYEusJXPe7
x3LmICs98zvP4lofheaGhNl3SrjaQ2804c7igKDbLVWYrFI27oAhd1NPPpQzxixXMyH2rcWt1M+K
BfRAGv+rWSn3HRx8fuhGYEjAaEjCO85ab3vd71ET72FsuftiirNnGRk9HtDGbEOoLXb5NRI452Sv
zcemz5bLmrTtj8Cl85XALb0pq7wOw0tZT+0NU757HpNZv3ZDLddF5jySZvIuYAPV2s3D8C2LqCP1
OMX2s9P1AEd41gaJXpO/AqQ5xOySamN6LKvSYW0IxtTWUg47nvr3BfCmsABXUY7pg8Z1hoWlhJvE
TnWTLZ0vXaqsp1o3is2gTJ2mKtM8e8nYHLpm1rAPEJs1AWgfswbkQyrV7EcaJ1KT6OVF2RGVdMrV
CBAMQ/csYh6lEJ2cc4irfmdWIt9SjmvxpzbzY9XL5uLEGkdKJ5/tMR+/TUzbG5aFjJlO2mAc5Xk8
THa2tbtyXAPKmK5mnDgfHY+vqpjecB01O1Fx6nasoHeG9IKX3o3LbZIE9neXMrbpwuyUXEKLCFbm
ViPWpLElMJBn/TpmpbDndK63ik3fetJJTbhEllehi/eqnmrvA6rf8CNkqNuiOI0uV/WlUsoFsGRO
Q5Odp6S6wT9Kbmy3p3cN74hBcMfSL1qZ9ieXtqxVmeu8yLHH4r8KGZ1tGbjriJHvGOh2cW+Ivrxk
g7hFkDagfBqm2ruoqo9jqcAGFAaJVZAVJ1PF3GYqRFYscUyczr7TWM5CecFrQtbVpBl27sbhyDVu
mxSy97hY1sY2MivXlxySy+Qh8z19GNyxyRbBgzc7HbemBNliDDMu4EQRZuYWwkZbzvmDpll7zyIb
HWHdutS2fC8z5QRnRa9bdKpE9sXGPX/NwaQGmiu0AzVaZiB3WcuFz1n13lB432aTfrENitB8P7Nv
eGg66ebfQGxwwzALpGi37W5WNRoP9S8aFsLssxk0ycZbWFlhBjVrKB2S495PmFYV2dW1+sXYihfe
FmIB6C35i8Nl/aJyFaAjnGOB9QtoV/6T4MWDkp97voC9AgzS3MnKMNBfSR/D/tIXDJiaFiIY8hCB
lk0DLOOx+EkNQ9BhX7rAfHnCgW1Y6GL6whn7SRxzvRz6mFebIvXHHtfqSm+95MPBcKbt3aLXy4NV
ZgNZE7cDZNp3NS0ny03AvAxh7r3AtMTSvSR2yAqAmT8IrOwIvWoYH4rWMb+zbGjTHUuDnt3WpJiE
ey0mm9SyZvE2hUVj9GrOwpp2y1EXz0B1IF8ix4L614cqpljD5Cu2aUCttfSaPFrnIdRLUEJeAX/3
F0Ji+gWUSLPB0kkT99oqdEYqQvSosO/H3h63RF/5pZ5hQagtyGfsDYLpORtceSJjhH10AZrqS3R0
2C2c/0vhmeqQxh6f+9EK1lYKeBj3tQG8XkhkWAcPfRnV6UMhs/P802pfC6s8j5FFQr6i1qgcWjNi
L+c6fKh6NIZ1R3vVqk1seSSossMjlSyf1YTnF1TTDeZAQ9tChdWfqBRNNjYxDkoIB7IetlYUd6A2
yqvbO/Zda7NtIxUluYAb3gmJA5uUApxKW124a3+qRfNP5ShfRCQ1qQ/OqMWiYNIosEhN8U/VSS4C
VDiLYAut2r1ZizxlLkKVvkhW2SJelYuMlWmTfuwLPfg2LyLXRBdr49jhgUdnsM/5o76mjojXFNa6
r72g45UlPaIZqJ/x5OA9uJiWRBNVY7quKD7iNm8wzC3Sm4kGx92OZMRPXa7Fp16RE0KuSxbhzia5
SirT2zV4Wm+zU7aHye5RJepi3lnkl5C0BIuvudEAEiziIIYfdMJ6kQwBuFQbj/4LIFKwXIZFWhwX
kVEuciN4HMqaFwmyX8RIc5Elbf4CW9KraJUCNwCPRgRM46eW2S+yZu/K9iKcWXyyPykRq5E/UxGI
vb1IotrI15OLTFotgmkSM2jg9Mnu0kVO7RZhlbG+frAsVmWuI8AcR0VCtesY75QR9Xdpac2+JTN7
n6HYUt8Wn6dFxA0WOZdKXY8/pLG5CSxqb7cIv+UiATfAQxE0FmHYWiRiT9r1u4tqzEU8XRuMsI/1
T03ZXOTlnLHrkTbK+SQW8XloQhRUgiMopaA1Ij38EixitSiYwjNmVtD5E1L2T1VbR98eF6EbI2t1
seJYPxk/dXBOf7UeNUzQJkNxshpFe9Nkhyu0a0K2haYzbmhvwp3yU2VXsI99VgiUchWhbH2Vg6yw
8aIDz0NV139VTExd3cObD2LrXY7c5clTJxgY9YQnQQ2jjDgO5Q6R82TUiRty5IU5DBoC+FMVP/7n
fv8v3e8Xi9z/db//MpU5V82/3O5//Z7fb/eUzPymWwYvn25LnHAL4vX3nhkhBP+JizrK4+93/98l
HdPCgqdLw7XRWjiVjD8kHVP/jSZK3L864rXuAKT5dySdv6FCAXFaOqQZPIiExFn5Mn78uXuGFm3B
vKiGuy7/HjYZM/LHn34a/w+MMD+sPzOM/9cX+Bvbtx6NLK9GvgA4qFXk5qvOe4/7O7rBqYv8v7+U
9Td1ilnDhVVMoY/BM860/q5OTaIRmZWZ4pJYoA4Seo81abBdXkL43IrfmmQM3W8RO7BWB+2Bf2Am
WG1NcXHEv6jC/HupSFCG8JtM6mWcHc0a+g7hv/uEc0ZG8txRNaaZJ92u5kPWeAl97rS2TCfb1Mrg
eVLtNqHI8djgfH5IVJlgreGpV3BuFgCEXaMmBQRpURua1dBjQiB8k1Pa8qQ89ki1b5tF75Rrvgmc
/+QZJS6QTh5rUcW3acy6Ex207PvmfsqGLcdOZlCggri+tnA231FGYA1vwN+hjYCoIj7byhqV2TKN
e2y91XxKWtIdTwPkFbPYGH0YeBpyFvPKGEB4qLmL/+ep8S89NZCD+cT+863ALzl4/Z6W7f8Sg/mN
vz86PNhS1JnZFt4ynLMgwP94dCxPFTjG2Dc90+HO8QdnmGeHBzvqz0+V39VgU/5GiSVUAhvI1U99
+d95dPBR+dtn22PzIHWeaSwIFgV6+ez/iUdFaqugsFNpJ9OkMAUYTr6ZzZoOaOwfG6eibJSeZHk1
MrsHumbSEcsqls4Ml/E5LSG6ouaejEbmvlCtu8fqQsdckJBAK0rSU45dRJu0DSH0GHuTpCgOtxp+
g1m8DF36MEi2vDCSXF8jFMUWIqHWtTG9lZeDrSDWSm4P3IZ8gpUZrapKLryPML8DAdM84wBCeXNa
c80hm33XNUpXXNizIF+NqlUM1d3j5E1IT6Vt7dRgmRTOJ11+jZO5O+LpVacJbm2L3T5Pd9gaifyR
fTlPg+1gOx5xkyYzXUl14G3bpmOnmJazzdZA1++4bstxNUC2JfyPYrpyRm4/gCKLaT/rtb7RK4JX
laWss17j3cnktdKXIGvrCfyvlDsGY07FvYcfn4/4Jo1YDiiFn4pUUw6lFXCIW4h6pcJ0WMXofuFS
as+LlZ/m1ky3jqXhUAYAiw0IpRdfSLUdZTiShS9YSflWg96JgedJWegBwxS9IGbL25Bb9mE0nf61
ECXR70Z5GHQMSjQrwhj6httnTPG80iDpnno82vNTgdE47TYxDSraN3oPuTqC5+sIW3Zk0hHrirKZ
fd0qaeTWzHYJ2FvJdFVG4d55oQcrZnAVMEeoOGrY5aTc9tKxxh2eTSQawn6Q/vOivWrwIdgtx1oe
tSt3xl+Layi2CMLVOutcBJoNeDK0bSqFWbsmTNt3Gh7OSltrrJ3CeVfCWa3rS5lksRbBMyldQPVo
s31DVrbqobMXR5YzwKVfSxlY13pmEZyywi9jXMXEtMo6GR6DNs0pcfl5iBjO3PfD1guixZ5noqot
ShJCMGFMDH76k9ZPthtuNC/Jcs+XYQ6Kfssl1kVqXKXgY/XxQgfxVKmtaoKiA6+kC4zY1fg4YATL
OVsKRe9sLKDe8MQf17Gw4CJquAchpE299hKlVpyu5UwF9Kq185G2GO4VpLgV6mWoZgiJMriSZuIc
YDepGD2AFb8EVpHmd1oySeHnlG0x+Q92zxTkDIHPpAklSVD7dYQKE+3Bm2oUIThG6A9uB8sEhwFL
M6ytX1IMoOnKUrbxpiKT9pUwD+9VNKl7WwGNaomS+HYEJGHHN6Bjtm4sVoFKhx6MvzmeCmhTTV28
0EyGZOsoscic2DeXjLaoD5It0SFy7YDAsqMNK6uBrYzbDHyC0EQ7r3RBrLbt5xT0goVHdiX6SG4i
vWlRUJziQQET2DmAhCPRW/de0ofPQVaNpwqp2UIYC+fX/xyI/8qBKDkQua398wPxQpf2Z/O30/D3
3/WPNbnH6WXwLiTiYcDw/3POxfmNuzLJF9fW/9Hl+I+btPcbQBnDQvBgE/AXc5RpgG7kZPUwMpF2
4U/+d45DaIx/v39CEyDJ79Afwzeoy8UR9ufz0GBOpy+20E8FPsRI8YE1bW09iiLYx60YWbeyCgJ4
g9pWbxkWBWgAkDqfI9EBMNlUbqyqjn7oEf+gR7bTSOYv45yZ5gtJNQNfbiM+QleGtxwHjB+HkDuI
yrdUDoXtwzyQkdzGZcJisIw05xIO/Eef1Y9X7bQkSveI88XJSUZK5kbrMauJNJMnDKaT3ihKoQgX
tec+8cziZqRB55ybeelfwko/wAo2CXF8T+YJHwiwRD8AErny6Emap2aAFt9QNM3S2cdv3r0OiTVE
SNZ9rl1S9CgghhDLK/ySlvUUwq+2fQP9DPxMFsQ3wfNgFUbo4n4NE8Y+mDaeHIeQ4pONZenAKR3t
5Jh8z5Q3bWInRgPTqQxZ9b2UO+7b3COM9AFzeJDs+V+My+TAy1m3oxHvWxCMRNmwhm1aob1TVzSu
8HvkwwGlTYPa4Rm4xSRY+95FPZsjR1lcYrTmCg3euvTe0jzXdo44dLDIy1M7s6Gec9d5qpY6mbqd
pIvw3RoaqOHKyk5ZY5Jjd+og+doPdbTRmAwxebFGUHXVrxQ0qKMNxPZEEmDx1OSA6yQcdSIu2NVO
bdcuF5qwijZObM9XaiXNWN8FYV7vU0ESuq2nYQUNbz8lw4ypxqUY2DcD+oLdKQj21GTLr/joYP2w
Epqf8chmJmfhgHqMZ8jNXmLWtMUtpIvE0TH5m3LkkG0zr2l2UDwnvTlE4cLVypMMkf4dC0Id8soB
5rOszNvkiKTESMy72QqGzUjx14a2IVTafr66mFnxBEKATrneUXNggS4wIRIjQHpEmTsCuyvSvwbV
mBY4rWwOer8eaUQqNOc55bFNt9wh7OqLNbnEjAlqg0W5M9UMjcICAUml8hEn4LYAd3OjchxrFvei
mi+zDUEVrfJ+ehX6MG8dJw62QT896VnSHFQdRWj5KjmrXIPGa3EHagOF5V0ruEI2kBQaDb04N8f4
aHYZqV23jE9aNs0HXfHRlFAvb94k34qW7iMlQkTaBd9AwrXfUnHc4pEygIKDhv6oyzo71rEZnpTt
ANWZ2SzVJF5K3GNI092WmwA/H5AAca4Vfqg0rMUVheXUXkWfeIq+OqOgNyEgYG8rcqAelTWuj81z
WHvdFJ4LC/QWBPZqp5L5qQX0tFoy96teWjCRayZPvvvklFiThhllhA2Oz6j75Eyb1m5EC6TDh22v
yJqmiN3sn+Z2Xyp1KAZC+EZ2hRtxZiO6Y33P3UnOzzE1hqXeQHsOh2tDAqYA67kmDrQJE376oR35
bm/eGqV27jReEqmNuKS7cVtXWUvGF+d+GJgvNpfk1VBAuxR59okhCU0a0Az35qhjF1+AwxbC91q7
WanW4iEYuxezyutVwg0NQIknCHhI85G67mKTj3XhO14/8N6qGlHwetg72eQAa4gZ7906+zY7bNeU
1L0jTEhKD2sDXTwwkrvIa9GbXCNa86kQj2GkHvuk2eAfWrtzWdyNrpm8Z8vTLO0CBzcWEv+J+cG8
xhK+VlktVgiR1NtqrJboWPRV15oeytD4I2qhTLA1po4Cf/XKFi5ETy3wAO9S5tDwWH9s8bgSX7K9
Q5o418CuH4e+hUXBuQJbSxscv8ET+oXnCmwI1FZQuUZLSbfsel/Bv9zpvFBbvVTdHebF6GpAH7rU
o36dMe+tzSR/bUIKsxKvu4eVvy0Uw88IHZ6qgebawPXhJ4Q81+nJNjFSg2+vNN8hO96lRsTpoAI6
3QTOqKR9zoCebmU+B09AgS7VT8COaJMb/XU3KyQ3kWn9ezN7X+1QHmQH7a4SXbXNM+BSkRy2zVAf
gNmwj00oik8gYErKcIFm1d8K0gMbq56bvQ4qhkAZprSeSzdo+Yw6DDXgxxDGtfMqnCjRi53KeSWz
eaOXJi66ptoA5X+DD9X4TMiwbHiWVpr7QOP8romT8QqUiMmmIk1DgfrsvqVBKL5mlmtjQXb4qGn0
lEmnvziAyHqVHh0W21urV4sYkrgr1VcYawKvjPx0ytxdNnbzISrbfVslxz4O0l2bURNFX2lF25u2
5TCDaIQjFgMpvZr0k3XmN1Pj9Vq1pebeUTZoPka5qcG8q9Ul62j3m4a+3EDDij6q0QbrLrvzGMPp
L4bsJsx+XwQlSfuZgzXxvI2s26d+au5U7OTfGEf2LI+/0jqQbXr+PvaIEc03LSc+9ZNxEHUutmYU
uNIPLWumTdPMAPUFqloTPBInK7bCLUajadV0ofHKer26kiBPC5gBLTt8N+XJ1OdG8RBqPQ3AZR3Z
fsu5Biar2E8lGyd2m5QkdlV3lmER+DFYsj2xdeR+Q7thil2O5yFclzYFPi5llLoDVpgs7b0eMk2t
aTaD6ryaiGFei0RzDx4y6HHsjZs56tWHBi8MalRedOnWcgaD5G0mhhqAWzn1e85ZuaEQ9Vuu4XiM
nBjr1NBeG6t4GAoNJliqPeZT1N2nY/wF4CDlKaNNP+Zsf3EbM3tmHDxKBoSN4K+3lkVGjgVzBlzT
KXiHK11vBiuoDwahk01S9tHOxri8ct0qBUjJaB43/atHXyW4TVe7hP2QvlQe8REKNt0fdmeF684i
mGFFRvbOKDg9OaQZEcndV0yLlNS5ufPiOKwMtMCmUcGJEgysMH7HQW92eKDAHRn4Eln38yHiBUtW
xmiQxyHvyOeaby+scVTkyfeqTj8mXQOP4RX9F6OBQerhTcxg2qwnAoC4ZZHsfZeADBaJqobBr9fZ
CZoawOkOd9jcFOFFYIpFXgQAhPtp03UeIltOSInHbdQ9aor80AxN7Is2e/uSoOFzT3iOOFzsEYOG
SXQu2va7Sl3Mdyatm57trbs66G4gZk5whb1d5dXT2qLVbEO6lgMi9ux1Kw2gg6yXCsz3ibwryG36
pbTUOaHtATtoM51z/FL7Acrq2onUN4ZH4XdjFouHqoLEwwOyGTcGzRguPJchynZmETZbWgNSDq8G
JhRFV8YptCdrm3EXfNFxmkx+6WYurkJzMp7yyBAfRWbZH1SbIK/PbUjha6RWGo01m7njZy49HpYz
MzkX4P7odLNGqE9fFwblDwwqSx0DKegAdnm2zrl5+BE9hiCn80DkQ3SCwe1s4VuHTx5w2FpcuGj5
edG/1N58sOXwvSTsu1OVM6/ztiLrjKP5EBRsV+bR8pBO9R2v2tFKWHV5cU/0soS/MprdW98uauxc
IcBXYNusrAzoyUbopl1jH4FxhMqLHaGilHZvtJIRF6TzsdAHPNfGXRIlxi027XqXVTZCYZSXLIcx
3qeO9zTNtPL0qr7WdBjtdPFBxooLUxKUG3g7NwGzBLFVroEbUSuBm5BgNlDdPiHgZE/FxlHZHhwe
3v2a6LnrsUQoKXr3Y7Nfwx1UPE6oVDddgFLE2ljXpNEbLe5nmwv+FtqkRqdOdRvLoqRRxqtWVpyf
BgJxa3x5+ZpRhRhqq5nIXU7FmZiVh7I0r95AXQT91d+yoruV1WTda/b8CIZS57psTdtxKEy/rtp1
ZWI3NyoKcFhR9Ft6LOQLlUMNQao8v41tk/sUH8GSm+jWSAScL7q5/CSyWB/JpCzPWOhuFPGOWxpx
PT9Gn6NhVKzF6MxEJXiXj5nNNo9UtT26wY1A/1lhF7irYRGxPSGHYrHYT6NmgxW0xH4Dymo0+/sR
V9B2xkB/q81kARp14VYRINmYJpcdqVxrNWlJdklDHi7TkOZbT6fBGlLjB7DOkNLQ0d5FVBc/4oTQ
tl5ji8XPza1HVN49wKM7omzdndRLP4cAg2YMvjMy9elOJt5RI1JMGro0fAe4OjYqZzi7hvO9ZN7I
hPYK5fo9rKBiw0+hY5xjmOwu4eX5ELgpAHxN22XRDw32EavYRj+LJqn2Kq0fVGycwBjzeIwwuYJl
0LdVxXjby9rYGW2/k6UlWK4mJ1cYHKCJftRTtHgnMlZGPL+PTvct6MKPEkcOhH3jsWsv+JhvZT+3
2KKL8E3TZO93ZnZo45kWFcM5I61+dakCrz2vhN4Ph0+GLsn6gEYrrdDF2TSrx2TgdqZhfPLbboa1
DjNHv0sDsPbhrD10WAwIGuTjzJGQgPuVnASKhGEVbSfXbQ417+C3qY4+jRR3iBGASY4MNpRsdjN2
1ZGVv2YlEOhNHIv8jiOL5dVYGhkXvLJ21jKqi8ehle2+10ZoUImd0mEKntqvZK1HfkmRwqtEnvPH
gbV4bVXqNnQupVqgeA/cqtOD50TFzvQKkF4TmFK2iva2LrrnqQZSrkrv3nO75KGINYHjtOlOcxTb
x8pwWaJmU3rsSkowrcGsn80Co7Jby3dm+ORCqQ0DfsjWbw57v2/K8GyMtPBg+7AuuBLNjaLVYWeU
o7tOYCtve8fUtq3nkO8CyREYRbHrC8NchyM+spzKOrICLaYACnxWhaHfh2bn0peaGBsoU8G9LUhm
Oxl0srzzVrl03p0w4yfGpfZSdFmxr5PpYNU9ia6BrHKOv6BsIjijqffm6Xq8ptDCwMUfsUOu6E42
uVeuh5Q/vvEGv+Ozg7uQ6x5T/3ZBrrIZAOk+jsk2KgmdcG88sE9OfBrl+i2PK2vD03zipbeKDX3R
uySq7hmm3CvRZnPHKMzGxRiT1z71EBFI3acXjmpOoYFpgfSAd8JH71L7lphrSagCSx454J7xY0lF
nJyp0Vd2mMX7JjUXomgFNqJt9BO1xS0MRuOHmrvL5GU1G09K+Ob4TvB034xzmD8kNS9jmdqrxEvl
hhQpAfJBA/1Xxu2aACoENDOh1GuBb5f5JbSdF7odGyrRhPLHird/M47bQui7cGDfkbUWswwE522X
QkDV3I5Kp7j9nMvqEbf2ZQL8zfI9WM+hsWHLwJwljQLOCcyEAeCtDDLWNUbj6+TfVxkp1H2En3oz
p2BXjXE6DnxSfSrLAmoEW56RRITXXAA/eif5iB3r4JrqYWxLOujZjK8ZIU88ol+qoC+2ZjduGLV4
J4vJ8du+GVZ8Goj1i07u6P5ljQJqGVSicagrAfqFOnaCOnMPQlJhuaYOIZqLL8qEKYmbcXC3MhPP
PDuvcgphYod9u0ntgcnLHfywZhxsCVXNc7Xq2AisRRAPxwj5fYX281GAfnhMQo0X0l30IGznNrmw
myvMB6oG2/VYCQlcV0ftsai0ghNr+1yUtbWdOfDTiUY850H06Qp118zylLr2O0r2tsreW0HpRuv+
IKiH98yFfbcQ6Hy8RGuFFCaSKgHg3f+oCISDUEjfqCrApGnCCwWLQ/ijJD0zg6VyZiw8a9KYYukm
4tqSBG8IWg91xAPabwjRYLok3Hmfd70kAIIRb0XIWiJFM5T3akIj6jjJYXpi1tMrtSmacSFFtbAp
lX2iJe5U6wTOEjqQFvRrt2WLEx45sghdzwJaViIm1Z21cq53ZiMzj7ijWR/iTAUPLk81cLqNqIGe
48yNXLQzuGnPmmnnNI3j9MMMSZt37RsiYtVmMyNMPD5kRxja9ISSxPz7ySIfVYcdhqxz57jmR5OO
TtqeMQc1bCxW/1/29bvP8u49/2z+aylp+sblgudc1P73X3/Z/Pp1+FkuhbN/+cX/sHdmvXEkWZb+
K4N5d8F3d3uYBib2IIMUSZEUqRcHJUq+b2a+//r5LJhZLbEyVVWPAzTQXUhlkooID3Nzu/ee853t
uYd+23+X89131Rf8Kn/RHz/57/7HPzzF/wI3ZTu+hZD87zvx15i0/tqp/Mev/tGOD7wPtNT9gKec
B2DxPIH+Q9cSuh8cW3fokZYwo3a1euVPr7L/gcOyRaZ0aBKohEj6v5Xrzgd+1GKDRY5i4nF0/pN2
fGBq6cov6dmWixJEECeNdN50zsr2n6bTQc5oVhYK0BMZy0DPRJ4EGyx57UhfRYpJj5/Az4cmQZ5H
lISxe0RqLXgyLQqjlj2yzndYP0tAHR5k74NRAFbRtwfKsJWZOOq1TEE1z9qC1tSddU0KgXvssJxy
PLOz9pmztXMcUlJqgHEXePKYgMKH5nByEklUP5NFhz/MXCIJFFwhAx3hupysxHaRqQ/WdSl0h7AG
9gDbu7bDZm8XQYK2NTf0rzgR7tk8S+cbu+2QxjmMLFZjg7pjRaN1uospIR4x3k13kl37GOUllmqn
mQL5MbZhE1/UnqxDttFA4aQxLfo9JUpTKwGsaQE+TtcclaebmeKppxUm+BgNzUh/ZduxPGAYsO5x
J3gvgT1NN3Vt9AdnSJyHZQxRvuIaPCjHhP7A3W1dx3bL529wBTxmfsFf3eLOU5wyM/rOjVjUayZT
rkDl1pCDVdE8O1GLjHZyJD/mTlZ9iUzZe5ljfo9kE96AZ42825Fq7sZ0YhtbeYJwFooCoUm+mPjU
0N4LUnad5rnITG0nLzyk1v1oOte+S1FRoXa/dnIjO4VDBFF7TClOo3Q4gpDJQXoF/E4AADvlIB9l
MfpcAF8b1jX/5u0LJd0NOkacRuLR7vU3PMw9Pnbk8erJn+t5Oo0kjVvQJDl9bEzY5OmtAQQC4jbP
K4yJxA7QWVBFge6x6LkuY2bwHtGS88gcZ9eAQWoEMfrIrvTofORlYn6WvnKdXVGCTVuRsPUjiXqu
hDlU4hFh0B0eOW83VwlNJeYrjCtsld0GAxA/CCqtQe+ytO8rlwXIqVyv2pKFjnC2B2sEcASaJY4C
sgfhMqW8ExZRZzrTTYIbMyW6YGA12FLxzQqngzB2NrOHroUgugiCjiZRrFh8hAwkm2iAl7MKxqZ7
RZeqBchdY10nY8tNGIiJLxgpBRp7wJOKDkmGJ+Ci4miDMxQ2Y7kdWKI+JNRKnOpG+O6ByY5z1N5i
h/4ZvDG8xH26AHuJJjpYdKJon5WsmMjq1es0ac0zqVZ8d4NeJ7OYmmewJ9NN6HBsKOGkPoeW4i/r
WhOvlmeLLab2FCcJSamNazXPnM6ix/MSTo2A65ur+rLWNztT6OY58ofpbqQH0dO/i+ebCarZTbng
7kSqWdE+8IkFQqvDhevqxnHWgOBYMH1g1pcFoBdWgL4l+gKdt0a+tGvaVnzZJhtHaqXtM+1CeWi9
BtW33/vWvTvW0aMB8puZAfboeoXkH48LvhG6zTXBaAssfwoxD4f3mJZ8HBPDfKomvtDWnPkpMtRY
YAQxGTSaadHRD3Cx1NpYB2dzYQfBc+QcyT4Sp7EuxGnBFNIQSjnzN9S0venNAM6jkAtA8SJyG7Ac
GBK/87aLFwQhBRkCkJChURaZOCGANjAnJIwipppkBw6FklDrRc09EHpuCs7lEjzTanHYsUq7HkGR
qqm5irNeaxjadE+85XRHkox7DKvcYAJlwZFiWlm6xzwfKEE6tgzTjKB7eU3PFWSMg8EADOaKdNX2
OTej9iAQJO9J6rTvA4c17yOUj3ZE7crlkxKICQ9TzxbpLHzgKc9ZUYZA8LshLRP6gMmh8CKuEZ5s
HZLqkosywtmXmUu67107x+Q68i0VaeS+qNRma0ZZz5qKQpcFPvsLX6tUhfdijgT4rqfKsu7bfgaE
Abt13uSSRuuqBHCX7yxsw1vYNs3zSDMRR4DfWtdpLax7eOK8n6xs4mg7AKfhTqQqmC+wk/DX23Gk
XtFUpTgZgUYwK8FIoNcenRYru2TsJA+9FZjt7rzmXaRTlJwdn5m+gl7/feBb1306iEfE2WiVkZ7y
EsOIMOt2aL18QhEPtnQlFZLmAmcv61EHUqybNhTkxS18kW9bWqYsSLVNMLKUvCiU/TELVWvQUndH
UtsRZty4PndXAUoMDtXI5cWOsjvfceUQuo8juFuLWGFPJrvzzlpDmPX3YxK2jxaSdtRfcTznnz0o
4tjLYQSmK9LJ0r2bdN4LPAqxhfJU3lpJb6/DuHqtkkkcZdPoh0Fr6odzFLMDi2KxrmGNsJFhnuUO
DpHWYI1PkspKPtpzMh/YfpxyhFXI+RzBPB0pa+3Xi7gsKwUJ3Q6iiRAnlYridsmK75mZaiQRzan4
kUepPFSdV/IVVSZ3Td5P7LXckxyo2WIIhx0Jvl6jrfdf66p8rGNLXoho6s0RKdqIV8l35L3thsda
6AcRo5viPp3jhg5/H96gbAENFElSumTLQJXZWXftmU59yfkyZpodJw8pw+wCx230pUUmZth1e1Km
8NaSkA7iGbkHVn1J/O946Lr5qJK+YQAkZBndmAkOciG6zxUu9Ab47M7wA3HTINPKSqZWNurbz/i6
sN2sgrpEgWNZdcmuiuIVi4UPoMskJ7hBj7axIdYzq1MdwgQf1CQZOdiYrLOjKdXmJsPNnV1+djwF
eJ9MbYLyECzQkA5GkAF21VCgzj69rINgWUrA8z3YeBrn4hLP8fIxnLrgQmWCxxwcsEN6dmKVo/WA
LrG+MrRNK9WGrUBbtwrL5VCShPU2DjOcXWYz4XvOg/6SdqB5hY7JdFbK8KaXwq2zhzkoH0gobotT
0Sr3ts2ZPhqdGsO1u0hBUJkz/FAzVrNEm87UKOjdssi2LcMYeiqzZNCSiYM5tMNm1ta1EgEXI3sX
1VjvqOwKZHU2A/Xq/VeMg9Vu6ceI53hK/F06PggtsshT3DJBNH4Z8M152kCHlWO+SzzoCRat2J2T
w56kzSlvlYlRjIk8hmRtyMt6+95AGYGdQ6krEgGW23KZvTXBOeWupsO5j8QQnBqRutu4Vfet6OnZ
yLMPUJVtjeE+Youi5blG09FsY84NF9j7rQtbSePgiVrBm+vdU+2gFeGiEU2A1PoT8xY4MYgSkbct
IGU0TosVkt+4bbYJOHUaS2595CEAW8ul2I9Dwz8W2vSIB2jtVA6Rf5iS9qF+QjggJjdTzFzXQ52m
Z9/Gs4omys1GiisyLm/7lIk0ijTzLscKcarnonuwJ9s4zWdvpnH2adLp8r92Z/dmZNvLBZFvLS23
rn7KOL5zvOuRVLO+7fwepkEIiMgxrk1m8GuevAGMDHfXB3SSs5pkRwZawQtu6qfJaPGXWkxt1oOU
amcguNChVqPJdAtTqqntqZ42qrL5AxD0Ch5EVI/HoSJ4QBtb7Q6Sn9VgdmW3so6gVJ2XSFJ/b6Ja
TU+ciLecriUnQW2anbV9ttNG2qhlR2HnlyXpBnDWjdQODqY23zJEnTdKG3K9kbkZtB1wQavG6ZkK
s5GEkmvXeeYdk6sCix6BGDNncbp62V0KbIIObla6oAoWNUCM1wAVwjnazaKhKvBr6OXHhG9JYjHA
rnQawJJSEvuED/Tjo5ErvE6zH9k+sxLALXR0qEBAuQS+BDUHe32TOt34yOShOC4a/sJ8KCcYFiBM
n5j8kUCrna9xMWMMImdjvWFk0jeoTH4mzCDsik+QMsCFduqzHvpfljK8IgKDkTCngU+lxtUwIMb6
zkgrArTQaqKNOtNtYOmDXjAIoAZ7w64FlVE4GoeTndk49Lnh5ERnZk6j8TnTmaQTnak6CJTPiB3A
+gB3aGhB3yHOWqN47DOXJ36D9MSe2TvPYVLy1NXKGgC9aejEOzSUXnnZmpJ/n9ccuTamV3Yhq8cW
cuv1nEETCKHEuY6Kg4g/uDyb0rYp5gvTWqa7mabwPWdRUAnaY5hAb2/e2h5vPYW/MG1Qn78vnRHM
Ma6zkR1QRuv//lPp3CcRPsguzSAC0YbclMSTTp8Xd+nVkzsvS8uQTXAaqSuvoBWJOCB9Mw787RvQ
4sD37yCEjCYsl/wV3oX2rfz0DsbEt+rF7uKDNwm4fpBJYtJiBcmCIJFVEnPYjJp96qRJjJIKVOu2
QUR1HVeddR+avXXt1tpW+1Mj5N+7LDhxHM/k2I4xRzt5fn5TldMDKc3c+ECaEof0iaf/dkoR9nAi
I4m2S21OPn0Jb2VjDHHzph39+2uirTLvGhq8vK//nyO45b6TF1ZzQNLSsHBN5oJSKLPaGca0asMy
4wtJZmySANRC5z7H4Hi09PG7cvEbXw5u29gfQbDAtMFj1sXJodMVdNPGVfZDgRm7GyvNW/v95fqL
L1FjDbwA3aVpBtb76zWIODUcIyyQMgzoeARMY4UULG84NHkYk9dVgxvbn1T7wtB2vmsRSd7h9acD
UE/yrqzat2j0v7+E72kG2B44A7kOPs8Aieb5Hf+0rAyvNRaCbRJGCgbHRt/wp7uOltSjosXDrNLQ
5e9o2+rVhclwbAbqi2pE0YXhkkfyGnaxrsG4sr+/VM5fvTEfL4fvhzgzPOudTSoYzAZwd5scID9x
Qo3BrBWwJsdRBsRjp46qPjWMGNwjCZbsGJNTq/xicO3hrncHAUBmGMWjaZKSt3LP52L02eme+EOx
hUPN8T2N0YQXkSZDSd3rqYTJnW3Qk+ZoGsiJiQONwde3ojQtx+muBzDKJjQ3010SpQxxhmyZbvQ5
7iWtctbWokKoqWgGqIB+fznsd64x7nuYETjfLPoGri/cdxtQYhkt+vXA2DsJxm1Gb0uVXISYR1kz
E++ejR+euh0OxqeKPKRlPZUJb2sGuIvD1edqxY5FdeIt4J4AXPOPXCz+F/LnHKNYpKR07EZ/2QyX
plM/9jF4Hczq8OiYKsfbmAH4YZlLXt2zc5o3oAgGVggFwZttTbeC6eD+sa3Q/OXP/2gNv/vjf93X
Jf/3a7/419/4r6v0m6xV/aP77U/9f9SJhvbE1/r3jWgam9X3b136re9+dle+/dqfTWjrQ4DuW68W
7mn6vGzJfzShA+dDgNzbpPPLIgpQnfyjCY0PyvR4vOGudHgT/MM/mtDaXRkKHFcYrrDsUyj/J01o
LJTv9mwmj3r3o0yzAgyJ9rs928PtIZjNDbgkYouZLxA5hlJwBLvuafbzr6GJH7+pl25b9aQI5hnq
R/Kv8wvMfFDsuvA+HEJoXUXHkLEvThTInNQMH5S7xPJuGgCLs0Gs514Lm2F271ynhAQVo+ykYBa7
ht7TWvi9QC1p3zJYIw83Ab6buSFJeS27S8y4fgVodsAow8nONFtCUHL1xEH5vufcs2op2Na+l331
MWlsUG8jXrCAa9VDINki5ROGrma9eIOzyhbP2JZR8GiM5l2GumaQvLzvNU9Fnf4AO+vQBkKvBfSG
+hyYhl3pYqyZuq0p2yffygQK54DhosHHQ85jc2cT3zkYwVHK8MjzvdtGikvDE3cbd6XDlCv/YedI
Tn2fS1mHEtdZy19aDFwCyAkPfAQugxkeYY2oDRUzOxmMgfXQuPDRI6QYfWKjh3JlsyNmt9j4kNTW
Q+7eYmfptvo3MzeCdyd6NMm2hs/PXIKmcLqt11kLFUtxK+Zi2BaKlyzixbv03Ja3Pzr2tm95Q06D
D91c4odciQk0ikaq19WPGafQoSU7bO1FM/L+fMYkKor4W1Qw0u2kuGe83dFz0rlXZpZhmc34gjvU
SLU52GuZCXUfhVF+QnSFY8woll2zmMsBhSXaCW1+H70Aw51xf14kaTvD5ndbRXuGdUDo3i0dl3Qt
TXE/hhbZejn/U5re7ZDypuIM6iY+HrGzMrx8dUxOaiDoJAyNXkUdP4tJ9jpVVo5lVdnbYEiytR+B
OVlsFlaP83ddet416/nHJHKI3TZvvRjTrzye+e4X/pRx+lgNllFtxi5UaE9qfqfkKimLIAEb1+qV
2SpBA00+nb/vMg6B89ECXHeIT3ZxwpIJdNw5GuZk1VNTcEyOf3CTs6rhH6/ChNUZBiyVWt8LcdvN
D0XCH/0w+4p+nO+fM+YKFnd63XO5Aje4nxe++RHqIRF5Y3QxhuVylYDxXzMreQogqK39gG847FlM
VK7X54tRNdwUo8GP0qb/WtYjuetmQFKxja3JJXtvXeQquphBwt6VqGPWdoNMcsTbtna6BitFSVK7
pCTYlIwuNow/eA9xoi4ZjU772Letk9NGjE66BdNfwE1JC/yUjlmFj6BmlUGNQyxS5Vch6KQNkV7m
JhygX8PxLrYm9wn0j/R2SJBj6tsLe8nCGKe3t5NbACqo0cXVPQkaZsnX7ULmu4gTs9pPcL+3g6Vv
Q+LQ1+fv1ij5+EZUnXxaEmwhLIGqaQWwDq7NeZUvQb7scNWBrgBgsp1L4sJ9JymIoGQ5nxeAXuHc
4repu1S0ednGxMD97S4Ci4r+mrt+JB5esowYoCAlh0z70lAGHjxOJOuFwmcNUASqkUBMSK7sV2Dn
fAVW/oPMCIf5BHePaXA3l3gn8WBb0YUp++pEIT1de5O3D8fsqxGnAFNJuTsRUJ5v6eCl634xjUPs
cZ9S1lknrJ5iR/VK1jy92hO0Tl69YvsiP5HwHjYHa8GOOLl7kZD9awLCYCA9ksamHH+NN9HZSAl9
raVpchx9FW6CipPllJbmwaTHuDWKmE0xRpIaMcDbGAHEj6i3bxPAAfvFquY9PiEiod2B6LyWjx0N
vIWxt7iLgqY+lAAlD2VQOG97E34WxCH6ph1Sf8BOYtzzdyc3nmRJSM+9teds3vtAf2BF1vqxM7KY
2qnZKRjr67wuzE3SmtUJYfJ03Qf5D6ghXBoMeYiiucQ+hNpNTuTxTW/xvboYMrYu0rkN6gi2QB1K
EBRGdGODwN/4dVvsw6j90Qb867LPttz0aOBT9hMXoO/OkvJbaBretjKseF23wSPY2HqbG8mNMfbX
QE9QwI5hfDGnE+dQo1AFMV9Qdrd2PqLvqybDx2lRLF9y/PTDyudEgBGFyQ4V0SKzr8j2pg1hCPQ+
U9O+9+K82KhwbLKrmVbiRTqafIWOGcVguGLL7beZ2WaE/aXdDQ0aMLMo+YHB7KSaBuJr8w6H4iyk
wimUNLSEW0hPTdS/GF1dvyoxfMOzU+POdab8B/5VYwEsTHgjPFcx0WytZL0TZY4xCwhiy1Aok9zz
mTsYm5hH0ca2wuhKjPUCeMahC3CNvzkk81K4qjx0dJWMJ6bVyGf7eChOUcIcDh5IYflrsn7b9Nob
fBtzhl1Fxl3Vc3xIAv/+p6PYv1EKc65B1xM6vh/guhPOu1KYTGJ7cWtJ5mc6z3u5JD/SnIcLvt37
XtYOy4q7zk1Z6b9/3fc18Pl1MddTgjOYp5HzawkOTdGeRdf0B2s8b3bcg06av1Yj4sypyX/8/tXe
SwjOr8bkg/wsS5gifPdqy4hPIF2q/lDMLBB9EhA54UExYTVvn+t/ioB/IUcB5qfzwP6+CsCPFgOJ
/5WS8PZLf9YA4O+xBDq+zZmes/xPNUDofPADnteaW6/jz34WouAmRaCN3dlkEduWSXnwBybBQaNC
NcH6YqN406j8qcf5pZr77+ruf+HTu6nTqlP/538H1vvanmSWwAkC/krehWlCZPylbRQO9MKJerEO
YThXzFyGOtRHLo9HyNzy/Ha2IIW+zFXIsKbXcxuTfOu1q2c5tLf6a6fGfSD0pMcLIos8iADQUaIn
QVLPhOqKCc/KYlDURt19xPM4pBxoX0xSIGWKJFPGD/Tqq0e789EmlCND4ME25KuH0PyyTmJxQubh
vVRmqwtpDisvnFf5ofPwuvNr4zsSq+kBEHQ5fYc7KYhSS5U7XpOGupVYrsJ4yi45XzThnuNAdT86
JF5A9jIQPfck3+jCpzYQenko0kE+DdsmZCQfgLJeqTJt3Q3l3XRtyQkkcZ6EX4q8AEumuiHkstS2
fbCmMT5ljUVEdu5zzAOdU2+jcMQJZbWmu6Ik+OqWS3UZj0z2vHBxNx5nqCeZKXB/VuTySPU95BDO
+GjbEAYQk4BqcxXD9hpm/U0kFjPYn2nSZH0Zz50q6DeilXzALZ5AaKSJgEFg4NnUqHToqGAm+n4L
Ox8iuiyilxsJLZkJFrezP6J5pktqeEzsJRirl75xtSqlGJtnN3ahsuoB7TQ6+irnFteCcbt1L3Ja
j0iH6O/GjCWoYZBmMnt3CubIUosOlOMg+ws61bDvNRUKidCDhs0ZV9C5MGTLDHnkMHhpyYKp7vkf
Cyvje40I1PZXbV/xc3NS6uGsM+dMfvSw2RYLUiKvI7lb14Xp2uMcfeoGlx5ZkcQ0nM5aorDOaUXD
/BCPZEsxMZGhbo5rdt49lEitkEHevUfzCfBg6gQDdT2SbSYmZ3vKFhKRcAQsl6ICJ7GaS0Q9dmzR
PcrwRGoxEBeFupaOZZcvjNmNcOYNMIOmzxrEkBnW5RAh5hm1kCmOkCluvFk62SakreNuCPX07eto
0KN91UVmfOyagf5NXGfdKw16oG8wvSEIoOxH2EK8WbEnG4ieEvaEAQcffHP+g0vQD5p5kD4oc5aO
0S2NMK6gHCf+zdLSFzyLD6Yp4WtZFDJtgjkxgxoMSjHW2eYNHhD/dH5FLKA03wZyAY9MYlib7WBz
fbMR1ccoc9r++NdQULijPSx7KS33xZz1XB0uHBJIUzbPLYcojMPeJA9w/zi8naURuQOG4UgDnFMI
4GukJa2tBVSxU/Cx5hJcGF18/zMW1dl4PL9LMuP6mEcZZhcklh5v1mt8VhmQJOtaSNx+xHsptAjK
R9KyxrbSLp8Awdc5dbH+Suny6muiTcLX3SzqS2osOOYSc+i1mHWL8E3Hg/4z3ee1lt2IEgVHMBbs
UHgL5cEtTWve6WnGj2XR2p7MN/SawoNE7JhnhOW+7oexvgwsTO54O/OJnl3ejZtO2MtBLf54Z2qB
2ZDNaMRYac6aoxaRAEVSlRZmWRyDXdivSW8OIaHbBg4TZdP77EtCAtYztu9rn9Siy0zM4pEv0082
QAesuyyZIUYUUjXPSPgUqbOZPX3CZebsM+q/3YJcd20OsR42dupbZmDfh0iKOqoQxfQp9NEGBzZA
cQQto+TDcAFOvkmE0BotAEeipfaYTXWjLLDriAo3HZdsIMZPeAHWMxF8a5sMPZVV1aEWW1MnrWwk
4sc4zqjDK319Z8LyHmUQsIP00AN5wXL8OFqeu3Xhp8IS6Rzc4S1iWHi0boOFLXX2dUEJvJY8MSCY
N9VdMdQ0MYa8oNSjlsXZXC/BzqAQ/e5SJl9EsksP2RBar4UXLI9h3E/BzmQLPKFVSL877TTSGPLm
I917crGyIloDQXmgpS4f0S6qDWxxMAeFQIk0W4yTsZgXJ2uqMJKQ4o7Fh8yOKjaX78gZsDY7Y0GN
642BbjEHs4tCMnKe5zxTlx2SeganDKmO/SLzK/zhHk6yEV85zmbbJ65zIS5UZzj5svzuebjPt0sI
pByQeouWrJvCa+Cdd6gc7GlL4x0QTh4OyjoVzIfa28V1kuNgin0HKGG3MMxHhJ43VyNkGihafXRT
DZLdZA6AoRtNf0c485MTj9QpnVBLvB/61Dk1OTFkD1Hj1I/40OQnWKY3CW5SZnW6xRwr6y6CDPcJ
pzg8zB5B6scWLvwhDYqGNOjEfIrtcbqky3S/xLb/uUcMv68nj+QFb6wo0PjeiGoc5CS2uUP8QyNQ
Ojb2jVJAx/2ySbxtYSYmiq2lIH2q7cxbldT1drIx+ReZtEjFdCSu3KFjiE9uIMV8EiXjlwjyYbGm
5PFAo5d9D1+2LYqeVDoXZ6lDoGE4md09ctHwObWFqXgU4uDoM5fcbrwwx8F3WNVI8b5MPN4vx6Lv
rzvb/DLKsL1q1DITZD5ODVVwFXUn4OXZBiWi/WkWcNTmKbNuwRp0PwZ3kl9mEdftCyDMYrhNfRkx
2pPYXOIiJ4G+lU/2vES3SWJFJCECsucoSBpxZzlrCkIC5Hx50SvH+ChlB4TYdmLyKoPye9GN06nV
YQ6RN9u3DPyH5zD1o01cJv6NaIT3cepHLP15lYDUB9jXXEN/za/QjdnVJulN49aFTLkJ3B7iQVlA
xnX96aJRZfUl7Tug8XXzEPWNeZGb8rHjkbhlXO5ppPKzZcfHbMzUyZg992kciYbmnkNpb0XKgqKd
JJe0R+KPTlj3V30gQQcT/Z4HdrdKaM2wa9bN5J7GpCOQExjg2k5cp8BCAVuSh5+BkJWlYhK1U+L6
x9djfY4yN1jFhQ9h367ddTV2OV4Fkq4tXJPshSCdkwlbbuyIaNGhI/4Kmq5r7YTrmKhq7Ma5Dal6
UZHhOa4lNrSVhLzP50m6db5MSBy6AdR17q2aPn7wzRYkFX1e5vQTyoAKv6XoyvJTineWRjPHjx2t
l3Qz2cAY6KdOxqrvyDJazUS03+DkR/3jmPO9KeVwOSvH/Iz9lw0KoP4VO9CAnkelatOV4tbpzGHf
VD3Rap3tNpckTLTIYIBBr2cCALZ9XaXJKsEzetG7WX+bpj4Nj8g/AplFFpLH8wMi3MhfeWX/mPTJ
E6CQaI3kLeRAMQ3xw0AKxSpQEwauVjkXflNOh8mMUUWKJNwhweR76CA9Ic0rTbIkw6D3Ufjkiced
UHb5upk8xuPM3RB4JgLRZVAS/zu6IRZhPvjQTPITuRrBTk1tlG15HI4HAAOYmDQqKYwwykzSYuLm
EwKPasLdkNWpLrG9uw6i87m/nKQLoMK2J4Je2E8J4ZmScE363vCatb3/gxiAcZvmvrccIB0U35og
QP8o6ZcX+mhFNIWkOQ5zZXHxUq2LMvPJn2qbbQajdx32IRGWDWaWCBHNGu6W5kQEOFaycrhm5Nc4
Dzzf8quuKkC2rmnV4krqUgc1qUckQjnF/h3tAQfBkCHkaugyjgXV6H7NLduMd8KvYDINJmdBYKc5
SvTpE12M6VTlSm1JNADFkqkwulUcA67sAo4wM0gnfgrKoarRlWWcsVzxHPdWfbdEo6Y8xglZhf18
8hTN5rZKMNELWjJ0NL3+AvNmdzkxK9+HpGPeWF6n7pOxvMDDc9mEy7QB/9J+LFWtvvnslvuhayWZ
zl60l3H4yEFt3AVKbph1uLfZMBPn6w15nu8wwcQFofbLaO1SsSwzvj/EwgAlKyy6pQ28pXewsk95
WUBBETYO/Ab16MoBmg0WHHx23kuj/DYPULUNAV8bv5IEtU2Hs/8ads19088VHG6Z9prKXRpsbscI
j2ebOMFdDb67QTmZXOJfB+rtVOZLN4rmagLetUrBLfRHhBkR33M251j6syS4E2fhXoqET8hxJfMq
uqm1us+DOCYZlXrN+HnR2j/XkWEc3MR2097w9DvCtdA6wZ8q+b9oIr1v5gjTYdAmMAr4jHnhG/5a
GMdi7Jl4cK4NpHSPo0MlSoamfU9+snoV0vpXqhLvfT9HmNpg4tmM/UzMK2eA6E/jf/IxZvQBqj5U
ENlPBH41z7iOwHcbHZoNu+6/JYXputfxEPa4yiQqoHmtLCMpQYpmqFTPA3W/rVz5sZTaoYHHuLmQ
NmTiIUG6C8KCAyDt7IhjG4OyVxMxoaCgd7vlk+1r2wYMaHlIe5TnsCS8l9obxu4T2WGe2i0diedq
XfnIF74AIYI3EIUTBVsckReXOrGWkbJj3JeBg0K4mNWrtrj9CJeh+uSImBN91yp+Hv1IQxidO02n
mNrI0HunSYFlGdHtYqhe7URG4bAPY1waMz8oP7pou/29RGk7bZUV4g3Qtpaz/vj3X7rudvyiYgE4
6rt0auBBopF7P9rHKW1HvjJrVCy6XkbNSG1AF5ly7fcvpFfPP70QngCOAS4aoverK5RUcG3BCxUJ
2muaE2W5BQXJ98O9p5Xa2hUUIzQhSpWn7L9Q6/zzq2NwCsnOQOQtMDS9E3Q0xozcep6I5c4a+94f
R2K/0TRwfizkoZ4MXtXvAooAYywp237/0S0cXe8+e2ii09feeq2+ef/ZAXAZoB1lfWCKxt+OzB93
RpC3+D4yRdnsWlrUP7gzRKtYyyBMfMMUfmS0F4cYu839+Q39T3vzX7Q3aS/SDfz77ub/LV6+vpS/
NDfffuVP5p37IQQNbaGEsRAGuT8x78Lwg4tCgdI0tJGfgj7+h77B8T6gt9JgabROdOgF8po/e5vm
B5vtD0sDCaNIof5DfcP7Zeb5EGh5F/TbkKS9D4fJrIZyz3GNgzAMoOdpNi+HninF2+r5RSDzcwv1
n7ZtXgZUBxoOkNd0ZN89JxZLMSNdyPNVHFnu8TXDxOnN8GM5DkTA/XT9/51nkqd7b46D9FFgTsWE
+Guz1rUyBjhOdJgtDPSmL4crn6rxwl0I12z8kuPl71+Qzso/XUXuUd/C84hKhCeTvpl/eipNufJa
C2IcwEtqnlXU1t2J0QqVXW3Qp1yHQmu7QvQvO5OJj4Z9FHp8x4C52rde3K+9AXOFZiGQcsfGfhBs
MMB1hDS/VlMqkQcoQYZfLPYjJ4x96c82MX2Q6GZplbd0W8W+gPzzgBG/uhADQggjKtPraO5SAgrI
INw4cZXs59YsjwjJCAqFknFrG+7ynQfJAmbUlY9BE1+ZcK62Y1BUVKeFeVhIartyXfanNcCR/tZW
ffljcZb6I0LF7ME2ofgRqlDsmGnidE5LMA51RQRgHUHBXlp83uRvrGQ7j1srmRq4H46iNdTV17IJ
yWsucufFLGLjAKQQfbLkiNJiE+C8NYkIwS2eh2+Kjf/kL+V0S58j6VdmyyiR1qW7M5Utn1M8RWO+
mRLJbrwKZg586hknmDerU1I12S4gcqdajxHrHJt7TYS66ZTV114GzXPWx+FnbcW/E7EpkjUAH/GK
3wVLvyW0jqW0ZxICjSyFhjaEEIlNuGNfc6R8jCJRZ36k1g1RE7hxfQpQoV3OfTU+hjNlfB6lcmPb
BWsvW2JMkDT/PqYOtQGBs+toooudoPvgaW3K5zKoIdFRqmNI8A0PlY1fvsqyTAjmTb7NPIQ2Mabc
yxgkBF7YxUtKSuT6W1JFxVWLlfAzSGnjli7TcsKQylhNTVZ+9Mk/MXT3Gz6hURufXD/1jhAP3MMw
VmrrzGl+MrO4hx3vd5zwaQZtl3jxtUUiFRdcAkWfwf/WdgVjeQI4Kt3Kplv7ajpYYf3cvYyMblrl
6HRA9iCqjZpibzS4bYhvndYKOQNUIHKMRJQS/tl0l3SZqISmLp7XvhlmLxiNI344+OJEvbNJan/e
TtCK7qKxsE9+om68aRwt6E2By9Lm7pk8e7hyche2kzV8n0pQKR7otKvcrpavHTFAa75Z72uDD+wj
ESv2Jl+67o5sPYPWd3jXtiLd9t7yZPTSubYXgLL0JdT1/2PvTLrz1LW8/11qTi1AgGBQk6dz7zju
TpIJKydO6HshEJ/+/SnJXZU4VT7vndfgNo4fP4CQtrb2/jeO3LbjkkTLQ9sm8z7zEn2CivYePuJf
UqSdf15U8aKtGKPOzZc2KpB9wb1t7mhlV2sJUSfu0WfYppITV9ZUIf4nMw6dph6i7Tom3Vsv6sTN
DJJ3aOS6u9RBoPa5mhZqf7vVn6cF6qbT4bICUrF8RArwuykEJsexXh6lUTDuPLzVqRtg27KnxIEM
TwjXcJfAO2nPFr1FEj5DkMUnaSofIe94odNZ4H4SnyYOqSjlZo2KTuhKb9m9rkI+KXoEj26jYZxz
rJLGdrnLIieLxa6Phim/SuALYE454QL50e/zGQyFS186Py4Us/zncl6c8DTYGuiLtHTUXU5a7lxW
MFHn8aFq0rYZzuD2Vx+dsK8eEt0UZ6NrT/ldI8Nz7ar6WWLVM+5T4aPSssyRwCZTAwvAEmmZdyHc
gLNQWbdmPx0oQ67huY8MpNytlUFUCDo2XYe8o7oKTY1/lmmUPuCtt3AebGn7tqDiTlCUxEVXY668
m1FLOVQzVO9+ctvLYoVwppoZjlMzpCmLPaZ8PQQBuZ3EJfsEvK47IK5PIwqVsH07uVZ/ih4MbyBN
Pq0j/2/AAuZhm1zsssLWmfsD4mkN6pZB/xUkenzNjRSocPpBd9WbpNkOMwIi+REt0O4iduvkXR0W
0We8BLg/UWvvlE6yee8slawod9IY2ztRz+9CDjrffNQRn4HGrHc1eMMN0cOme6AYRqI4kUZAgUNg
ZGbd1of/ywL/f9SPsQABOfBmFjhVr5JA+xc/k0DPT/4zkaBVE/AI7q82AEDqcQhwaV5zlk38XzGu
0vtPwbHHpfkN5Cb81SIw5FehC6ha0NgISN3+LYtA8ftZw96OR3OPEwOojIDt69VJJ5baNM3sBl9z
d+vLb+wlqXAPy0LrRR2UKn3zXAJvUqfJ4AUChN6E4ZcVne322gN1D3utdwI6bla9hr2yTVIXN8u4
xhboaXQbVMj3tDIiMDQYkmfa2VOkH0C/iHo2mzhgzjz57zyJq+24y9zeWZ5yNXPQrtmcIasGJkG2
E/M8N4zPcA4sBnZHttJk3Nd09FDNbxFf6Is91cgUUvQvL/J/SCc9CxH571Mo2HVOf2hhxPwHOThQ
yr8ndx0iXJ2atvBrPy06qSlWyRxXVPYwUqMkoxHk7FevaJtvQzQW5jFAXJpb84mUPE/rwYB6evuW
/D9uCQg1rIwARAQoh+QPrgF9raZDMOyFQ3dY3fRBkVWXWzAP2CDnoOWWatfIIkeEFqBjPEPLB1mD
4q3bd9Xnbp0MLvRyhox1yWY+uSjlpdlm8Vcrr+Ko1JaTEY6gy9ZjtFVDdLvB9eNjDScDqr4ukCuZ
/EMW/XtVIZAug4wuOCcevKMi1sLvw5zmSD06Vd1+dRfHRA8hzZruvoHvsN29PXrAQn59n1xIiDAI
gIh7MYP3GhJkiLHJhhzECywTHJathHUVIDHnssJXIcvg3QKXxNo5RGHtKMQWMqnv2Wlh2rx9J78f
G+wjUz3zkeWkhiZBkdsh+eXY4NHfcJO1jF70RK3jNkSqSYEDaxykUC7Jxzb0WN++4h+DDCwmJpRw
5gR7Rfnm9ysCznNkV0sk9kA1d+YA/whX0J2O4Ygu/3Atuy5+WTc8HYEL1BXHS58aoXz1Qn381yoK
of7L6mVTEXz1Sevz/CLt4afCxR/sENcmgtp3/HcfkjkEBSdyfSqF8evSiUAyZkzAv39Z0dJEVamU
daxhPDsFo/v2pV6d/OwrpPhJmSaiJEnwfo1mQ0zQqxbtNy8TkEkcIYskbZ9qXxGj9gphiKx/tyZb
6jbXXTG2kXsMdV5tz+Uke5DmDYoD6JphB0ZnBDcPIHv7XFs3vkpnY2zO5yUI0A1/+6b/eDFhjIsE
tDzeDsSL1wENGZ0YZq3bfmmNGrmL0Umq8pv2jBN+6KCCd+KQNrpT/8gm+3P2IWcYcVZ0PT8ANPQq
kqaO5679GDp/wzHw/A0odljAJ5Nxn2Py4Qlg1vU5y6SSn01eA584DOM4JsDJndXXj0WzLWMLKQI7
uL/h2VrOZwtO8gqKfvDPOMX49fLkBmF82GWCuxQCRK8WS5gtMLrAQsILL3yWYhmDL7jD5X1kUm2G
PF6jUtpP0a0j0oLVNLU423DGiIwhWCZVkJkvTMCm/Ea5lJFh+wuqDfiYBy39248AHKQ90SVc5yz6
MGUJNFdke4FLKBDygITgINALZRvG1kXzRnKEKwjREChzLuhjKRW/T/NerR/hhJNC7IZ1SxkLjDUE
QR6BC0TTT34wIFSxG3L0cSiBIDH9NQJ6jMyYUOm03bH8k/BDW7RMzXHrSu7RYm1pc3igsz+gmNKX
7XGmB7k9b0pI/ajHIdL32HHVfBYLQCLILs+jjnfm5yvqMLtG5ABK96XoHRY651HUUyA9lGWOcDGe
li3eLEvp88nIK1I+UkRyaiIsEddcvVeLbNjMQDSXhOCJtldmjmWWcGmnWBI+Tv3BXs3JTB/dCgRn
ho/I66KwkwZ6KG7qoI3N2eKhf3aVD46ZL+cVlgA49JiqqjngHumZK3AEyG3u3FTZPRMDHoxez/uY
4gj6gkiwVtX5zwcIEVflUdFsSKLyAD3ZYUBDt2X64bVjg1jdSNdpjhi9ACTB5aA3DRpwaAiO//qO
oR+c8SiKlB7JninXLetO5FvIGMz43HPptceP8hJHHp4JZqcd1aCqFkYujHtI++cLmn3VJRXomV6P
lyOm0BwFzmDlN9OngPN3vZEDj2d1kZkuXaLYtUTVtUwaDHnL5h5Fi05KlMMpcyH3jTMrawrhoYRZ
k/ljzTsTCDjzV7H0UnlSmapicekEa4ENZ7NqxrADRG17TQRGL32IazdiTDBCjuvlgranBh+Vba3N
3XDuEfwOLnltH6JMrHzwIFAHzI4w4u17l74mChwhYVMLPGLNY+fvKFD9a9B3EIPQl8lEv748dKYL
WApzKWJ+cjIl2btokStuyfD0/OMyl/Ze6PVSV4XiIVmCJh4qZorYIji3mgqlhW81RWzzNthUkEam
IGb+06Tjh30ijOS2ygAhhXo/aIQlvyFoMTOcGwA1vqkmBYS9q9aA8cncyE5Rm1rrxz5GC+Fx8OKa
BSxLRWwgddzIMoKlYJ2b0VidP9w6ScTKQYx2SeMUwpeOboAlKA445I3wJnpP6EdJhYFRAKXZT2iZ
rO5UNjcafzy+EFaS7fdRV5rtrBZFMaKMWyWbF56vcQ3Y7FC6jwnsy0QfYGlKG5nyGv/JU+RSMEGP
pxcnBbMkcA/MbbSeMjis211ozMr0jyeq1sExaShbtCQKSxfdRiGd0xFcg6rRVIjSUhTvOi8vUoCO
JRJIRKtCG9dDNUlO2kG1yK2hZqzjABZyv9bT5CxXFSdb7jF1Jt4NIJqiA7mKAQAP06alyboHIGdp
0N7CpUysiAr6R0t9JBATbo6KHprBD6ufuySh6xTFK65ifqTyc5wBUO7GpK8izEZftiV0MK8l2Bqe
OSlXoIP5bsyRh8muqy5HTedWrdRVmTxFaUOKVIsZ0OrAhoOfUDGZmEOpKIYqu+q2buN3g6/n0cM6
QxAqpwEGCYL3Fe+j3a2u481oQy6RT8jF2GnmLbVw89kLOtMsfFcyuDYK4oSRMHPdok+VPrmqX/gk
R5iB36kxtXGpcrUtd9J6ZyLlADgIT32w4jt4pXBaim41o8ha8Hw1MaE0XELToeOxDSa8ik3GTI/r
aePG8xUQb7QPPJTDqApTfGKvN71kl28gcbDy4qC2m6xS88B0XCPodg6b8miIDybOneDd6poRyjch
Cp2lflAtjxR3YzfuYDzZFMulUGG+NDE6Qzc/zyFEfTs4SzegxXZWUe0dYDLnJZIcFzO8pRFbBsQU
DkO6tOkxcOd0eLB6GOaq6Nj8zVGbRXLHslwcRqlrcsnCLuH1MHli4BmM4M9p3RSL/Z0JOqzo9lux
2sQZ1LMN9xPs9e3ZQ2ySMRZytF1zMtEMJUsJb4iVG8RpKL3dknvAhvyCsHuY0EZQ+LJvnok+Ocj5
jw9us9aPie8nOKOP41AMl1GLzOYp6vTcf0HdCxO9MWuc4CblTgXUWPwHPlF2jTa8V9qufgkA8UKJ
p6w7fl42r17ebYlTU+SCGkpRSIRLD9WtbBME5odAgGw+gY6O9S2k8hQ/4qhxG/hjNdsqwGmlvf1g
xWkI8ms8bJBdwLkh+5utlbYp/TYupsa11tR+sutHx6iP9Brn4CGqlQmyfTkEFXCWpPZN2iELyPOn
zNM0UxcqZyerAULXy7YdkqLG0+6U+htVMSpu6Uzfs7pZXNfrTzqRGe0MErTtMSspwrHx0RW9nCi/
QcgBSY2CNSoRnUEwV03Jwel8WaJdBNASZ4M6O5e+UJAPUV6/SpPWdc+8Bf3EE7A2D2sXJeut2Oep
CJ27nr5R8DRPw1h2Z24vsVU7Jp27ro+rWoW6cSbVOveBE0zbs2qZ1TvgqdH4tEmdgQWsVSTH/ixe
w2zDjUTLPjokmDNVZ2mh0KHbuiBuul0C0tPP93LcpiH+22vKuH3J/b7D8qCKlBnol4RiBsYOa0vu
fDGFWJGqtB1CCHiVG9bRWdo4VXSbeNKpcBaMetLa/GsOYkQlCKkjsQJDCBSL2aJjJDAeym5Hn4cp
kWD8nn27BoCTd485eQe4d4F8zLbUN6Lpw6fFhH0fHPp0GTEW6VzkC6tziPYh2VjqLiyYcTU212wd
oPNUWsWq7baSEEhY3AMCu+y1bOAshzyIbIRrQtdmmIWDKXZ6KhEgzMCtiqlf4qttyBxSUtReNVsP
PYeSXUa1YeZvZwatQJWe5rCzeUqE6QkxRZYehgJ7E2jogmeoeBXRB1CzLbfi9d9ZcZmjqDX08xAS
JsNpIrPHrYJROgv8kCx4ccndnH1iFiTgr8oY1bKFHsOSLuzhzRS6R5iM0SbOk8CvSYla+prEFLR/
aIHvyEuANwMIa0YbEJsa/eYTkhoBqckC8YgB6ltpd84Y7RXudMxyybVnTL677UFDfON3XZpgT8PB
rAOjvpuAcXL/uMXaOFkFEOPqvV96ELwObYp5zfgZdJbNVxOw6xs0jRmdomUZ2g4RnFK21wDYNdsi
HFGbS7W9tCkL2C47RqprI+V9m53JVMkBjLme0QTxkNn2aJfABcFAyB1Dhp8YbmyK9L3cE02N3aV+
7mCB1zGOME9txSJKFnv3nkgdBrLPMAbvzkzRcOjAuZGBJcyU9g7myUGk6/xfI7ENLKHd3MN8oD7U
5nxjR7OgCQ4VBMYYbotT26lYuOQB92GzpuGHevSoPf14jWyYnvfM8W9Wj/GQrjyxKLERGM/niTo6
vaMMvcIco7PSTZOPGjexsjrPEczAzSsgHdWPm/RtFuttvS0+jSNshPyix1eT73IVncoFcQ9jD/Jx
NDBZGup13rqH/zdKvHOQUiZx9hF+JgJCXR3DcxcxSx3fbSgHdsV1lEqX+zEb2EK6XwIJnwEgNUnm
I75fdokMzWALXi3oK3D5GhWazyV6haSHA206PETTuaCtOfgS8T4rkG5311zrjE1z7mgPYY0moHk+
Iv5m800FSdnsU2gKZNYuI1B+A/Hc8gP/bj9NVjJud6igSrZLL+e+/H2eS5saUsTPbDIvenu3P5ZH
peh+Pdbz0vFSR7SiVIO4O1bAn3S8ZLSOUf+rJKt6YC7U+8KQE6AuMwZ27tatn7Q36KohnX3I6in2
gNeB9BQktUtneLezo+EOI7k58giuZV9QrPBsap0AOtf3mUyK8bMeAU03u6mae0VwMUsgroPFU/jP
pKHPPGtc3x4Cyx7056OLfScvBGdX0ksOnrxnZcLNXAlAkFgvS3Rl9Nnqi6H6rHNvZVDSH5nPlLma
XGNCFICnLaCgkxj8PBHHqDCQGKxZ5nL6arMBJ4JTxpllPBrHcdYvQs/Dduc62nX3Iu9zjiM6H9F2
Oo+jXsyP0VYLWB/OggDUHT0me+iWUWyzsHH17CEfVrpN5LO+Y36kU5rx1lRDQRdrF+igWEeMOqS3
JJOwo49HEkIM2LyBM+/FIHuIn/b8wHRCPyHni8Z0s6GyJyZH5z1qlDT0Wrky9c8Bj9BTNFVMHvVj
6bW6tqlV7TQwg3Zm6OoJzS+tIcYAdF5s/chJhbFTUrrxgi8PaLF2YEDwZ6NRlDiKgVw8aZc4p+Ws
v4lo15K8mqVEwSxv1/l9hOXFdBGjbFifxzTTp5GNzQnID8SqNKEzqquOr0kCNRKrStzseJM+XtjE
meXHqRFl0opVOpQa0bEbEv45QoZ8ITofk0zbU+CPg0Wdbvamu21dTLZnlRn6VQq3kPIy0HHJROeQ
REd/v+RtyystvNne+txCHWuOaz6nUMshZgfVjcSXzH5wM8woIPo2YCleo5PDM58KbBjR15w2OgO5
aKvPGB3YE7r5ETkS5IoYQ+Q47ax8u7b2P9SMgOwgXUZDR4Z/KDzFaxcvKQqWf684CrKcUAeu8/CA
WQ1I3900jzzvP1zydVWNMlXM8RQ8XoDcyR+aVqZv29hVNO/DCD70t/rH1Khjx1Z23366Py9lsUp4
Y9qGkUXy/F4+9vMMgQSqE38XARQTMk/kWTRJIcGa2PX2tb5XA3+tH3uUjqUnQl+i9vRnV2pyvale
gIf8vYoGdeSrOW9gkcJxC3KWYT42HnshdicEDUwQQ6Afs66HuN73yufcTRXCdjag89sKz/QjMv/s
fbQjEh+kSDLE/PcarMHCT2/f/h9DBY8POFDiAeDygFfZ3/9S21/HtLGejeFnVXgr98EGZY+FbK4c
od6+1B9zTlAYTmgF0QlCpuZ1vZs0qvBbEqjPANzFbM5TE5fLs7dJu0Sgvi//OOVet1DAOHkIvPgh
1wz9P+BcI8D6OKN+/xlSpI1RamWx3c0Fkf0+8+GAmEOakO+TTBh+/loDyx7fEe2a8B8goq+Hma4p
2H6KtLRJQ897PSMX6EF6STLxiZoER0eT51SpYvA+RMB/b5T9ULg8rXAlV6M49qp4XZEYxsIrvU/w
iiTg+b62R/Oi5KR2jiexzRrfvuDvClo0TdAS+4F8DenwUT76fQZBd9gIJmb8NLb0iYAKAHolzBEU
De81HQfMuHd5kZkcZaAqzNkZ376BV9JH3EHEJLYQb+hokkf3f78DTol57fWyxfrZNVl7pJeFLTxV
jzwpz36kLXrMbWoMXNjG759FcSdUtuTVRCiY5RfLj8FpAKExRpT+Dau4CxLBaWGr45YtYUIEIp4O
sVBALzAFrxTRWi6h3SzRyu2gruSpy8Lf4Uhg669KzhSPPBAomK/CIm3LY0wy7ysw1nqIccWuHJtb
TcBoCBbOiNAvZeRisNs5OApyGzkBkGcv7see25I/CvQTqT1Rs8Ks0NZwYvU94/M9myynZVMSSdwJ
eJmVJS5HKpO+XrUtsrRYuF++PfyvlzVxD1hUFErrp/Dn1J45WeSOu5mPGBELctasV/YIlGzKZgA/
S9ZvX9LG719Drg21yfceTQwWAJT37y+cRhkC5shqfEwy4KziOBdJVN2EsUSe6dadXO5gF9TJzCFq
9VKbFDp1Y+/m7dt4/eQCRQGXyGlxnKy57+3vX2JnCzx/4V3mH6uO8uclgsuqeUIoxB+v/Undvn2x
1xEEUCr6hlSKIlym4+A1oyDy3KzI+2n6pCFvbs9hKe20KMveZlZvX+qVKJ799hhEauziucG+8If2
Rbasbl232n9CfNqNDynlS4XxLWVUTrpFubA77Gh4N/yPpGDDvFxDkTxzWAtH1Cso61KC4chj+/f9
AnWEOsIW2ES9yDihYIbAqsi7MrdlrdWxZYAY+j+LUMeRLRODxuLT2vEED+dUIXtRljm2U+TpxsZr
DgS4blzgzFuYGlNMNwtu3h6EV+PNGIBmFy7rFAHHPzumYZippInm9WluSrszpx2tCjBXC7KIz29f
yopD/Dqf7TsleEUALvAVj8Xr+bx0MGN6L0gf46D7fq0ZvvRthV2o3ZoI9YSgH713LLrtSbBdW1sl
/fnTqPHIKTggoGzzIQykrWdyFuyJdH4zpVQUnKqcne16YqlGdLD6plrOjJg5MB1h5nA8LjaCmj79
bPzRLbJNJKcufdbOFrsbv9NdY1/4FpZcBYIq6bD8UZrQHhVQdXDC3L5JjOwy/lhqAn93UGNhC8s/
W2isSOZuSc+DfS9NqXKInfGahRLI20Ma//76pLRKHIDFASyF7IWIYfweIgaeABRsn36ptZAfyrEN
/ZNPe/Q8quI+oMafqxP0g+TKxEWdHvogbc/RY66fdVYAHG1RuKNpmiHtBCTRqnir4Snl/Drd1euE
EXYea3CW6IA3tNq+oPA2YaI8OrnZ08uJ3sHq6q5ylOxv2JFybMnxDKsOWMCJvzb6yBrqM9QJpN0g
Eh2oGlbPzuYoDgfQrBbEe8a7gF2pOgW1I7COHfVB9WY40hOvn3N6+Jd17dMlKHtFOa+rFlp4yqs/
gZoI4bpmYLLnbXA99OBG+eizP3/u884LdymC25QwMrxQ8CdDQEOK+bkQAu9JdJGC9gBJqf+IBcv0
Ujv9+BAF00RalM7n5TqX2HkFBiUs+kWQ5ZekgF9p3Sohoh0VPgIUbPKy/GuOIwyfYrxCDpDQu0es
VymJBbCbqPY5wd6N3PeBMu7fvlHTJw8hi6d8DuHgr1FzVcmpOAYIbF69PSN+D9ZMCNrKBLOQVCHw
SRReTYiO8o8Ewo5Iv3TXu8RP2+oY1VbwKRrd6Onti/2+oH9cTAKUs9s8OdzrjATWD6ndmLQvCAA0
YIRW9xFspz/tmqa60YGYOf9lXfOeFiG4ybev/cfM//6YYHVo2RDEX8Mm5nBKOlDyzcuAQVcPSBNl
g1MjvH9U3f3+Tf+9DX9/ysD3AR4kiceG/Bqls/pN5eMJnL94aGNpch62i13HgQcGbl7L+9Zv0vti
Sh2A7HWY9AeB2XF9poswOqy1AvYFWC96N0Zjctk6g3xiv8Udkbqiem4akhdftU2P2ryHF7cu22/N
LOLrlvLse+0b/6+k5JyK2LvnQgauoDY31kPVkU1E9aaiF+ctCYW1MTEvJYqQtBLm8eRlofvZXZVA
Xi4R/5ALvQLhMSQ2DSANYlyQ0/BfpwSeA6M3AFT/Esx28PNC5NgXlvX5uq2fWy+pPwonWQ8zFi71
bhid6ByML6yHt6dAaCfzb29GWrCmxYN4AMci+SpB8qq0oX2Qy5dspnFAOQ39mzWGx3OY6JIoiPGw
jWWjEGBHa6Ch29M15x11qxvdR1rtIDY47zYvC87FZiicjcCHm4J6+n6snJvCtPLaCHOGlLN4pAZa
v+scXtouojFm9ptaabuU3ZTuZZ9YKiiH79MSFN9MVBa3QmJBA389PC+yrn/XhKpWhy6d5r8N/uxP
buhX750W8sIuWj1rmqfAVgt80B6XOkH2Ebk4HiBfUZ7QiEvXVu4DT3vJnvgQhE58XeQm+Mujqg3T
uqoQfXx7cO3YvR5bJF3JQSNOs/K1YPhMSZj3LtOXoQjCW1TVyue+EAak9tC6t95iEeNvX/EVyY5Z
hbKURd2CR0IJDbja75uZ5/r12LB1fsWhL7ikbAYZKcXj8opCZXmiEYHhoQiz8aUXbv1cZKu6LorE
fe/oRJzevpfoz6lFqkn49GNfgsR9DQYclyaccA9ov2YrDQbO7V36qUOcSB+GxoS7wfUrKhxNh+CQ
CqkVHso8Cs9zq6pOnSRJsDVxoMCOHQyAQtXaln4pobfOlN9UUTGdDwKFpmjOs4sslFmw65CTXXYT
Qj4Yo/RIR+xGWKN7sOZhf4Y6ZH8qK+XcwHvSfGCRaKFMubkz68J2hlRjf8KA0krveFBIsKOlBe4I
jJJ39VC3QEqWkh4uTc/nUHM0JReZHpS/thd5U4txN0rgMsxE2kX7iKrfnUiKlpYriDo0LFf6SgqX
sQynVdnfLH0yTbuuQAFpz/h13gXglGU8c7Gt/0uNXfEBzo36FiDfTqkHG+N/Knz9GX+YKQmgOaBr
cMj/qOsJn05otS7V1xg5PYmsd1L+DcrD0DXklXGmki/bNKfQbZy/jS6XFvSo7v+J2vY/TVgrpo+C
PMhVSIWvJixIqamZNll/TWGAzYfvLyTa5ry+LupIndxNJ48DRNCTifL02GNG8zFHS6Vnnmw/GaH/
K6fvVYHu++rB7o/aMqEDrOVrxO7WzIvu1qr8mkk3ehgib7r3a8c5SAq7V+yL8+1c44faB21zgQMd
1tkt2uPISsJbKCR6iLuyXfR14cziG8j5IcTcp6ge3l5X3h8pg4SYJ6Dm+WCmOVS+GjLdpKZJhmD+
StV7yJ7ILMJpTyXR7ObJ1bd+pCt6StMWxXi9hN23HBmxyhqo9csZ6kTTc4ie77Url+rJR0mDDgm7
wGksx5rhzkq5DwbavT8i0/+xbR9N//W//uPzS1O0ByyDx+KL+lUanEKprXP970QL1NFRE/ydafHj
b/7Ft3XxoMR7Emiuz/oI7Jlw+Tqp//oPhEv/M4I0wR4iwYK94tv+yq/lzAjsH71BcEix/+/Ih8dW
hPCXXQ3oqNUt58vcCH0EUKI2ff6llpH4XRunONafUzH9uMCI2Kmp6o5EkQ/UbB9GOLGtOw8f4sb7
YKC5YVBjUBbRlwgWxcfNGfwLsTTmYqqTzZIJwotkruqz0bj9QTpDu1c6Gb+ZVEeHLse/mTqae+1k
df+JM6N775DPnXECmg8CMMe+j4viRFcYn/pM3pe6iO+WrcAYR+GluOAfrGzzWdC6O06O7x9o7I2X
rhptG+sdZUdOVipQO4QULpDh2t6HWE8cOrnIvWeW+dEvkmqfmTW9yKmp7ALHe79sIjzDO/qvKGiw
c1uW+gw9lfxGuYV3VQruyYULdudFE84pTjTcsU9zTKmf55UVKtaNzhf7XCP1Z4hN6EsJvRxgk6x/
F22SXVULntwi2UCwQLI7C6fFPdLqlGdLaxA1Cur1WAvxAr5DYEfspwdkVRAblPNnH3zRHmTRJeTP
5oSG4XIoN+i3mwKayFsFECTb+2aYTup7mHfepZYbOTvDet6LZIED2Xn3Se/XH5QO+79CXZ6aZHm/
eaq5r7BQJSTjnQZqWOKDlc71zdgjO3XE8sDdDwhsfZi3rnhfCUQaxETBRggaXbs+0+PDIJz0AUXT
8CqozCZ3ThNS/wMHjFRsX9yOXb18IFtCYgMu9PPaCPquXTcvCPUiLJbrBGrogu7YMAMPlgtVFqRe
0AiofR2eKxH3HyUWVNG+lLp+bqsWuXOkbs5Ih7BdaQmAO/BJiMZBxhmv5eDHBzIxRJuKxIdcls9U
Sia/by/HKYXvtnWQ6KwtxwCCtpXDrqitn7rXQUB20dOlFCCABKIO9kn6COkd1pRicuhjbFkiGvcQ
Y4OKKlPRPXiIb9yKCN287w4dWDGWn3qaS4hnehL6HOp/3qkpSWuUi5+lCXWBPGWVtfiJBusRjSHe
30KtVCA7BvwHMOJhHFBvHFxRP8MVdP8eZ9T/HIGREh5kilG1YOAx19b/lGawXg36guD8vUes49pL
FJFRv4PFOR/o3ePTmjE1wxmx9/Nw0jz8YDJzL5HxL3YNWKR7WvYYuHUhFtYCnh86mTVf6KkV96Tv
FEKjIb+vquk/5qy/s4ISGUTGFaHqlC4KDNkcPmTvtcWtQQT/pUCy8sybRf8VROd6l86k9t/vrEzL
Pj5pUNz0iMmq32dbjj5iOIYAENI8fh+szMHA0gXrJg8u2xBf+akMlj0E2wjdNfvgSjTm3syhepJr
wwfrtPQvQuRNbTG+M0cX5O1ZiSH5p+8zrQwVV9uyRIMMNz41S0udjIF3vSNF44yYo2yIZcdQPwfJ
4v+1tE5BBaMJ5PsxxP6xsyafKIGCdh0Vx9BsBkfba17qDCfzEuF1K6eZLlTglka9KJkXt63bRe9Q
VjBXiOL596lbxvfLYFGxzEg26iRMPyX+OOyWEALk7jsp3tExV5Ro75zqLHcegG7qsy0qu4chGxLk
9BB6+f62mgXiJC0U5BqnKm2B8Sod77uSkTPQr669YQrSHYr0pOFRxtfPtnUt4UkhS81/FXH8MR4D
s/eHDm+Zcrud2vxWD+YOOM+jHlAA0GH3qS1iaLeR2Sfxja/md+6S3eUgj8Gk5edAqr6FS3JFQ4TU
3kEqzpf36yROQudnKtqes3GKDqG7IhmIoBZO5OGxQhfb7w3Zut9294p9bAax1c1nYPqj+6AvnyZa
VbeRJoZXXpwdItmLvSfbYF805pYD6WFZwTmm3aVoZXrnKWd9561+eYq7DMP4JY5y5Akqqwepg6NB
Dh8s0jCea430u8ILDYOk0Xtps3WvB//rgLrY1QD/9KrcLHrEb0jR/fDL6KlzVHHfs01Ch9ezeOcP
WfrRyfwPADO/0Nppdls7NSfOK2rXGIRlnUZwtpk4Xu/80df7Poq6h1kEAb30cntpNCZdKNDuwi2f
ThAfHtpy7i8TWZ0JIPoAvzZecBF5p3VAfK1cTHWNTNVTZBBmlclwUa2muUCjQpwvBOGDC5se9V7E
6CALXfbZBka26z4OCP7sVurf17i1ycuRiX9WGqTIQp1+dL0G1ReU5mbPfMPa7r4vYvkV77biPFgG
95OMHArzVfWovKn8bIwD1K7U064QQ7x3Z2TB0gnzsiBJA8BHCE8dwO+g2lKiUAnQ3w32GzSKJH0Y
mukFUcv06EJmuEXgYOmPItMFHGTluxjvbeN83LTfXndedFsT898zrcajG6XeHRWG4Lj4tCv3DUXl
86qt+kMwOahpen7/daIecAS+e2EaOJui7z/PdecfhhiQJrT6Dy5YFYQ52e0TfwjPnGj+Ann0I8pV
Z64Z0qfF680OCqTehWKpaOiFzs0YhE+paYGGswx3ZdFmHwA5oYc0iYMiNb/GjyM7kiTEL7Rz9T38
H++pMoPNISj37UEjmsuFNleIvjHCSftMl08lAqy7YApwb09l+VWNY40sQYOoWDalh047+sSevpyq
ib/NGnFEXt29lUi0vYfhtyLIPpBZCSQV4PPEt73ul08tEMtPi++J20ihlRWSYWGZWGzYxQq47o0q
ZrnPWwyu8NyOE3tOza71qirvcvJTDxlGDgy3foK3ZpwNjcuSyJ4RZ3beRQCH9pXw14GX2KHyMGYO
olLlfC3DMWDGtAiEQH7rrcjU/2PvvJrjVrIt/Vcm7jtOwCRcxNyJGJRjFU3RU9ILghJFeA8kzK+/
X5ZOd4uURpzbz/ehT/QxKoMCMnfuvda3RrbBaaiuKrJnDvjHiANt7IJ4lCZ89Jukvx3RrKcblKgc
qHuMpld95Nl7KoVsZ+hVs0km0J35aFcQAdvptSxMjLQMch7GNhnP6thtnpB2on1lLVwT7gvfwh1h
/Avcsrq7oI+kCiuk1A56xQJWG2ZzVoUckOq2T1dpOIfbKjE8Plbe7GaRf3W73Au6NhyPGazdyzYs
Wwj3UC4bE5TcMGbhiprhcqqQnGnaDqKps8q95XPatlW9hk/HSGts2tViZEaQ0HHfFkLvV6AIxQ6F
/SX2fGD0KuPKHEJw2Xknr5eMGi+TOAgQoHnHeWzyuybtoO6R/P3Z6v0resDd99FNKECcud/6KAq3
Qx7WNCQaQCHkkq+HduERp6McML64ZQetjiivBoTPwxx0+mg/WvW0m8YpWnfWcjeDAr+aEpMQF89L
d3Np7Jwx6Va50W4YR0ffacjtrJ4tTyLM2kg8zJsJKfIhkUa3GtIu3BM+cpFEza0IbciToZfuEfxO
52HqIfxcpygvDeS/y62fsboa5+6AcVduyDNl5r7LCjRaN0xYmzWPsOJC8IUVJcI/ISOiSOEjsh8s
CeC8gCVANAOZsE/AifQEn5gVh2I6ISnsH3wK9m0mBsUJXNGdIBZx5o1SBGDSKvOM3fBpAnih6ZAv
ihMDQwzjXai4GIYiZACSqbaptMVlDz6jWaxks9TObeKjfUyXvr8FYm2uc99Oj8jf7K+dYnGkisph
dEZ/OSpSRwKyo41mczOiY7z0JDwP1AfiIE6QDxvch6+4H6MigESUKhuGJNZ6Bg9Cc0bJM4f0eVTs
kOSEEWHKdig0yCJRiswvA562kjKZoGV7mKEUi2TqRbIDtHWPIG4KbIAli0WhDYHnxTVHGXB+b68A
Ga7ySkCPM0kY6iGfzCcISnoCokRz23/Vxdi/ILRIL0ZFTjG9ji6uoqkQ4nOny8HXyVmSC7AV2Wf7
5YRgWRYxX4ik1W5qRWjJWz2/7OLiGwdQJG2V2YByGXvihgDAV+sE0EujiC+91hQv7gkDMyJ629Lz
lttWUWIoX5wNPfLpFob3sqIGurUUVYYkGAAzMJitgy78Zu0q/sykSDSOYtIwDywvlhOoppn7/JiV
jQu9XpFsyobA2YA4bIYZRsxWoJ+wNxwNgSDSGfZevEiBceAmG7eJouX00FU+L4qgs5xgOvIE1nGY
zAAN0sfyvqTo39jG4p2HVV9tOxbGjWcs+2QmjqemkcsGvWRXSTSMnw2kImuncS1y6MoYOTbZnFWA
N45bKKIoSSuPMV+Z+P09gquW7Oy+asrFIjedfXCZV0hLF0aAVtfTwGw6+Rp3RXHmWhCQ22aszyat
/J5NCwCTOQRbaXUXWTsUnLNa7xZLhbyO4r6+JUB0WWdjQ3WbCi2wo8rb4E5L1qnvhQc+2AMHv3Dt
+nG11dLC2+cgUtr/6fp8//+iazA/NP/U9dnmVZu8vO36/Pgz/+r68BI6EzrPocsCRvdfXR/3Lwd2
oJqlqam15dKBKau2j//zPywDyhqtIt/ixXQGbrSe/qasmeIvW/VZvdOUx6SB899qA71vAjmo+hjE
MjL30T6ofIufm0BK97F4dTWcmSZEC0Kk/KJYCTMmt2GwyH6kNCipUgeaZj7j9Y+mVm/f3dYRBSIk
4/ooSc8var2mYeOXy9TvxsGUG3cunI2RmPl6dpPi7Kef5frHtOYPnLcfb4UUEXgdgEi0O2+/KCR/
aRhMnnbCgFKWm8YYWB28agSlzb/xrbiU/qmTh8703ShuMaasnoXod/k0JbsJz8K67cH39pM7fCB6
eNfDO30rOsiUt6hRQTa8+1aT7Gm5Idbe+UnIcAwEddmC6UXEvY6wLK6QkWiBIgetap1q8s+XlHvw
5wbi328OREHdxUBE331PGge4Eeu+32nosIl1npCMG6L5IL707RSfUBOElKpFjojYYRb2frDZYbTt
ZBMOu9YXDFnEaeRsT42rKhIg8R98qbfaxh9vB+9QTXRNbpOT8vCnrqjdSNOKDbK1CeLD35i1313L
fPUY3QdGXpzjLP0IqPnrZbRNRAMmOmkD8dVp/PbTO4IXIQNAnZBTzCsYTQlfrnW/2vz5x3o7w/zx
vZBBQDHBBy4YO7y9/8UQGmUGyXhn0XoKLE27IGnoyIiNFES9sH/sF//PCczvruLP7/bu1kBEFzV4
6AYYe6OBkCoJIln0QU2OC85vH79Bln398xc037KCfnxDxKCOjccaIdf7pWyOM8cbRx47I3YEzFmR
P+K/YPBVLd7ZUEXZemhuXTl7q4bQ1hcHnduhtq2zgUYbqH1fbobJBFw8uvW3acK3NTvCp+fTN3dL
O3NQiaOVkTXLBwuT8ZvfX2mEGd/R1ke/of79T7+/10UORnEeo2QcBOdJRdai7WbTcNAsPUg6o6E7
Xo1ri6u3MfNJfNEXdyIdzQMm3y8WluPIP6KKjz54FuzffjTWZ/WE2/zv3UdL/dzJCJXvqVRjql3s
AgkuZdydTo/YNuoepsTCMjk6fr5GJEdTskxbNGcFZU+BSwMWdxlkolPNyFIPLKMO1yGegACXxnwe
DWbLlGvR9gsq23Uj+36NLh2PKeF9j8OYaADvvRDbe9KsWqG5Ww5JiEWs1gPGPh36rMWDqJEo0Ie2
H0y5fR6L7GEYPVLNxIzODFHwtrWGhFzA/lj57nLWJC59e0GYHZSo8ALouSLC04NLy0xbAfF/zWbr
tvf6LMA/mp0RQN8feeVy++e79dcHxOOOVSM9xftx3yNopi6yB3tUP3oXX2kZ6qDE0/dGMt0PS1hv
hoG8kX/jHZECOrZuu2q9eXub+e0kPX/J+l0bhnujE5vciL75pbhoLXpvme98+vP7/bpuK3UJgypm
mz6lzzv1FcQQiap66GlO5Sh6gIjuSZ62kGq38/rPb/XrbeoxDQM87TDOVhLdt18tGphwMPBlF/Sk
fV5pjbGvxsH94AL+9l1AklGmoLLnGr59lwKwRkFiDdud0+ot8H1fOxuayLv+85d5N0lX6xjfxjOw
s2DuRmv/7n2yRFsMB1nBbpqMal3RqNs68OAZqWMVFpjrKSm48fECRIfWe2rNaFeJLPloWbL4Ov8S
vfz4GJQwSlVmI/J+L/VqmkosiXQJV5pydzM2fr6FiN9vOWsmKlloEXujJDOk1avveTW6t1mfjjuk
VvKyWBY4iVn1kfra/O1ncl3FxoJuhMfj7U8Q0bjRwtjqdmU0lHsERRtfH0b6tH1zFXY1ekJ3IMPJ
5lHOG20+DnUCyZNYxrXvAfh3y/x7bkzyKvOm9bKMX4ZUM1d0s+q7uRwSJoiJfYaIajyUc36l6f1H
xcXvv8CJAUxJz/Ov9rCf1vrQwIw7A77ciXi+jTitbnGjRQ8xq9iqbtx0TXKHviowqrNjtcUBUe6z
l7j3Xev4+6EOQyAxLREgeuXfVNiCkQ8v3xfC1g4WvZvtWEczUb+pxl7R59uWLKQPtoR3cpO/b4uf
vsG7u3PsyZ/BRdPtZiKYDuHil4fenpDdaLA6kpZFfnBmROr6nimNXHW1+Ehq8j7P/vSAKBobY2LU
bsjW315ED28qXvOh29Gp6muigD37K2XVtSu6khQg/aXK5fTkmkb8DdNgP0iQApVJ0JpFc15G3dbU
oWZigXWDMTFG5gfmgOeZN9xNNknIEH2M7/TVDJZK947z/8bGbr12NP+JbLn2jAAHBtk2vkT6qM+u
1O+cmTeKBBFy9eh39gfX/NfSzXM4DQowiAzGOS29/b421rosJI5516T5UxnuXJnma23RwZRC+/ig
TvzNso1iBnXACY6GhObtm3V55hAhanS7Oipf/YTsEvBOaSCm5SMYmnqldwsM74SFxBdCSZPePcwg
o4fapaO7m9voPgM59wSGgikbyCwyVOaMNAzd0bwDwIGP5HW/2X0dGPaY02Bx6xTeb79kD6jRDFO9
2yFp+Bz23vXkNre6CF9zt//KkddZf7Cmq5/ol++KOhh3Igdu5/2a7kutmxJYQjuO4eXtYFH3zCG9
w5LWtCWX73pY3FdJzkhgriluQM+sZBe1azrhwZ8/ym9vJtsR7CzICn8JjSdTSNqx5Pkl0qdf67Xr
BIK0poBxaLSy449Agr/ZNB2dyhEDIGfvX3w7DrS7qMB9v5vnlpzp2ghXy+DFH5wRT7X9++uLIVNw
J3F5Ede8/UHTzogqQ9TdjjNyu/IAda1lmaI8DD1tP+KnYl4jBqTuTb4Zw6hY0Q3IN5PUzpfF+WiN
/PVQjkeJUyGHcpwXv5jTRqbWTAAzPowkzDeO3GjbtcvlLBnQRnhDVyrdaRe7vRlU2aB/8AC/A/+d
VmjWRWTmsBRJiHh/r4GADk0CW1ry0UT8FXKpmi+1UX/sEsMugtGpmLFXAy8AKZjU8kA6TW6v9bQG
Gl00mLJXcC7HSxlbZBabfT8YKzuyu5c/34i/WWg8n6AAzqMudc5712KseViLMFTtAF6220EscgPW
GNwxDLIPLslv3gohLTJJHbik94sNNUmNjgmx2+z6JSxeBRStm4U8rpYMd/3f+FrKl6jscTzLv6xq
NUHtfe2JZoeKpL3xbcPZVrOKBGx7uoj/lJdd/7i7f+5o/WYR451oi1AiIhd+f240IaOm1cA7EZoW
MRko67siaiCG6x3YI6YlAdai+YPl47eXkvM1oRHIxvCBvn3QIBqUPeQuRm6mQUAT/HOMpoW5bnWs
Dn/+fv4pD+HdU02loRP66ruexYr19s28TFQDAaHcIgIaxhZ4IXqvJBbjAtcnLJEit525RvgPAb5B
faVtOTkO02aZXKu4KTybh4tkm8Xfh92cP5q1BCXWEjcH5CXPCb7twyZ+rkbmwxkA+26Lq1ShugkU
w7fCV7JWrlN5HoAJG/3baOkWSEfF/CZNwV02lWhjHA1ZbNw7g8m0IBcTpqOUeElnY/l1bH7yR5IH
vjspzZIoqDnBxOcMy61w3SZZGz90eWXM+xybgL2LE6MQG02vjUOxTJO264ZMdld2Qcz2peiHObxx
OiMvt/y9Nm6Lse2yCTeOn5XrMpMiuvTc0nbXg439APYNs0ip+U54aEutOjNUIFMwR61JgFWcPBYd
QUDBNMB73LsRCAbSuSqEVZA25mhT1HPZXqSS42QCtKVGG9d1o0+UgbTnidH2HOrnhEaFOn2HojbX
dWGr4grVifnsdiH9EmytE3McgrzvajvR3B2o4nS+JnRR3pWJaHtYGA1eAb0qvGgDVj4a0E7H07bx
Jj8h9j3CUSSQPSyrrkv9nUqBqzZ5qBwnumYSaNZ0tveQxg3jpLyo1Iw+JoQurWtEed5wQ593Oyj9
W6iUcLnGcLUvnTEIi3Q605Rizmr844CEjkHTdlKauhBxnRRxtMmU3s4U2bjOlAYvGuTBUqo8s+6e
U6XTswcUe4PS7hWI+ISljRupdH2dUvg5Suvni8TZCaX/o2LGtqk0gZ1SB7o9gj4xoGUpkQ4uDRpC
qdSECLzQheWPug58SekNbb9oN4bSIJLLuDDAYiLuKYWipbSKnBaYHKFUm5SOEWwpgXQoG2OlcQx9
ka2mNBsoKjqXMbcgMVCpIjPkkY3SSSZAOflLdszoLqGbbw/ZNJnrRc+azQRQI0jjUK4yNyvORytW
TErvOvTEbaHFEyYbL97CSVtWs9Jvhiclp9J0hkrdCXlOvyiV4hPLLpI6RJqvjtKDImms157SiLpV
xXBS6UZJbpz2lp6Y+06pSmlSHExj2iZ2bWwze/5UKAVqmYRnri3ukmH+ZE9hCbIAlWM7hJ+K06wr
Qgmxl4NbEobLKAwj932mhmOdGpMhTPI2uhqd5WqIBnFoWcdqsMbsU143atjWDRP7IvO3Xg3icjWS
m5nNdWpIh0kyOUPbXpDr5clX0THMm38M9rIfY77h76kflaYaAlZqIJidZoMmN89TYSIIXLunOaKp
RopEWoyfazVmbNTAMVWjRy8z9uSvzBtNjSUdNaDk/5CxyQNBtKSpAkO8H/Eh5CuoMJHZDAXRIgtk
lM+YZrckZZA8opl85p2roknAp2T1mZXl5rAuvNaVwVwZaDA1zcEBl0HRQ3U5S1s70J7VEf5UDXPJ
lisVAMvJ8YAW8h5Q93RNtKJ5HxZlluzH1EEM6ycNrhfTQ4EhxyWYGppxMUTFr44eUk/S36037qLn
5zWb7DcwgJGzycEnEk1sk2g6TZ1zJ2QWvvo091HllUTfMBGXOjZ9j1Rs6RWvbU0AOTnOnfGlnFzC
SobaPjLDrz+TmzGuu7ibdz0Vy703i/Sz7HidWUNTW/Vmc1iQaawSeCx7U1jdE104xiApeXpbVMTc
CbHlN5/iyGuIxRXZFtpc8wkxKcm0bdjnewAz2RZJZvcEQn7mfFiNCFhDu4DwuXQ8HLmp2atMF9k6
coj+Tim49lDDsrVLC3nDqdRviZ3EuHxW1BX/fU8Y7yM4wWjZeAiLvMCPxjBZVbpo/FXBaHBfA8BU
96A2HiJAfkD94hwfTDuYWwRZtfZYkqBJOjcYzfgcxBkf1cnkozSJF72MwjA6Jl6DxhpM5mWFMORC
xIJXJUBjJ/TEuZO9aS8BlQh0wDqOj+nY1V9o3SF2QHFyjFoe1U1ZFct2wVm8BWArip2LsfWY57V0
V4SF20ceooaHil+XJnxzyICuHzED1l9bmNA3YmmN+y7heieQDXa4yIhFjLmoqCHmc41b86a22/qr
rU6YoIiXmiwSCCE7rmxyZk8FL6sNpCi2ojnUMJQvFtnVX/u5bj9h/jI3i+s233B1oqjEWMJlbQjT
PkR0I3aD3yM5Hjv7KECFwTGu/Og4JViBqHeLYn5ZcCATjVGbI7w1ZORGOF8YbMv1Gr9MtNJir2kC
cojSkhVqgBoK98+4r42ZWBy7Ch9qJyaIxB6qL07kYHId4iUOTG0JDaXa6V7swTI3Ue81xB7pxL9q
gzxvC748+sLpwdNS1sUoTM6smj9d61p0HHxUMSCjbSrwUveYWFhNvm/x8YUIqmjiIAgfw0Nc9PwH
ofTRaUYjvrl0qauBqPCxpo1Vdk/zTNOaoITuBeuUvQqJ1twbba/u8iGukRGlpn2XYEZ+FFWPdgye
RXPIbT279fq2frYwa91pkLhyEiTH+Dg7RUmSqyjbT3mzTNee0w2POoE1t4n6uc029C7s1AhvGyF5
o0ybt76L4wGfbxUfRcdV84i7vtYjbX7V0ZHvtEnYkKBaL7w1C9KmGz0uLxyUebdJtWS3lOzTA57o
7mUZpdAOS0tLHK1lPL+65LSUCNRjMJD0WzoyC8CMlitEjMQfkVxUICvWnPAW1gt3dz10zbxHM4bh
PR64k/AotCy9juBOY82Kj2SSVMaqMJbqWrNSmrhkbvJb650Xy71jVV658rv+tYJQhM5Px2LdFGPz
qlWp8SiielzLsTO+OzKFssij19ywWiyvlZnW7YpAFwJ12tQevpvesGC8lqguyW3nsjjs5N1OHzOj
DRRa4n7BjnTr9zqrmesQFFR7zQ2kRhr/jVlf9XKuP09p2NwYqPeOoUPOee+jw046z9qzjvmAxDye
7xLS8FMDVEq/aTWvY42vMkA20Ii5eNgVLjkTh9uaxAoWMdxj9E17a2AgbHlfls7rr8KiJmY6z+XZ
KXa+Ydu8sFqREW3jRsk15lwFJRTdQ1vLMMDz99rj4NzWXV3X61DW1lfbj+ytqMmwr0n8W6P/KVe2
tJydwfUKmGiC6MNsA05LCboh7k3XFCHgqkUaPpp5JFa5Vt31vriULkvipOsJZ5m2XY+Dn1419H/0
IcYKUdQtb5s5KJQL4yp2iepBosZ4XU+0S+iz9RFXbXjnhGa19yfUQCy6BfJ2SGxBY9j63k76g5zn
HJrkIC/1aGwvSCQsD1FczgGlPiWgz/iPFuqzD1RyDxoVzXwlrRewxocm0Q2WNI+/WF2zKR0DsnEv
zvEBiCfqbT2Y9an66o9qzlT125jO8r4JK5dpWUxBKoHQPHngwm71Mib1darPnCpv1v6oJeBrm+rM
G5dn+n/F56wA+Miew0UiBS1ioeeEs3LnWcSrNMu6fabpViBDTT9mhai33TAw+DJUsA82nWsBoRfB
cdrdDY3msNT50e3Q8SaDHbrXg+4jUOYcQ3x1KJ59MCqPTtfnZ0niPk6pXuxol8bUgZRyQZHM5MQl
Y3yZQNPGTmnuQ2sxvsZ6OG6lp0EXNQ0yfhJkcKPkYexgyQUoQ8HpzrNzTnEhnlJh70p7qogAT1mA
KwTUQeSgdfdz33+VIEefphr2m1/4C6qFQtzX8ZTCv/bFFgS4fV6EXf5o2K57M6OR2tqSdOOtS10Y
tH0bbbBi1N8XRk0mPEky5ZqU24CEhygJILLVLGv1HAeiSME812lLMFIcQKoxV4PrUNATQfeczlN2
iMbyrM+anJQkoV1UczrdLDoezkQrtjyK28RaUgo126Ygc4erQtjhAwQ6ygyBzJclMA1qr09uPb1F
r1VY3nk3J6xeoDBiG8l4ZrX2EU5qVa3i0TcYWuTLfp4rSQagxrZTeFrGA0dIXh1N6TFPrbgKmnTJ
ee7gLKXg9lIeI2Zo8hIWf/pJMcd2tkEDntYaNNZmqWlpDIkG6yC0mouZZjanOlfiPCUaKzv4MOxu
0fcd2tSdzkIJz9/rMoXFwxdSji6rPjr/mQFPAB+wv6DvCxu3S8+MSfM/+cxMOec8txDbV0VsL6sG
4zhGnTL2Ail749M0i3Zfme5XY3G+g7JvvlCx5l/yrqhYtDrtwc1tDe8AQmsoScXN7FCx5MQEMvT2
+wU+MB4iyqHpjNgKmRw0qxrFWrp65565kKzZY4RTHbUR539Qzm51pH1DFpfppZgPhjxnEYJ4kX4p
irS8MRuvuHES+sjQoVlAQbr0L3lnEltI2PhLE5IotDI1XrBBBXCwQffezQS+jp9aKh5+NzJct6S4
5+wSmmPt89pjR/Gn+jO7Jb2zJTdMothoSO6rMDHvqY85mWbK0BJlU/dSZFX/0oHM5GA6E02YCWUT
75Y+/AIs3SCnr2WnJ3t7uu6aKfxiZi2HcBEm+CxqkhJeyCTD9G1inHU3S2aXdzkJCvxIhBhUWzci
C34rEKTG62GKuT1icNf4k0tsSzGhbzY1Jj5tEBn8Gb+e8hYArp/Za1FC9w5Kaya6XXZ8yk2KRdAj
xsHkWwlz4k3TRJTdebLYPedGvZQG6ux6xOZE8corLxo0wb1ACOutY+HP2k6bVQnQMyElb3cq/Is0
1vFiO21B0QoymF9JW9jqVvk0hF9kK5EnRzCcpiCMbFLDhoF3HRprNtajsCAPnC6mLbUIEADjyWRF
gBnKNNdY4E1znqh25OKCgmyA+67oBXHpQTSUdzb6sXKXJ5i7lbIg4YCZTdlZbdAFwuFhT6BubaVq
bfvqzh5RVPATMm8lg7FRKWiuTT+krfUsPe9QMchdobJhLn3Zy1fp0BsNBhNi5qWjGfF9NktzR7Zt
+VQYvnuTYeIIV3Xt6fcj3Kb5bKINHx7FwJc+M6XOZ6Qq51MnZciP58xTqTH/q2zw8jooqYDeP+55
+jJcRan1/PdLiZUu4fSSBHxY/2LuZPc9Sbs03/kDmlIK3yJJd4QDmNMqJ9uKepefczkr6f8dkIVr
aLGrnorOjvHe7MkcpYnSMltJWVywZPGoCw7cbMLsX7gxdIxLioRTYGWBQH2MpYUnUJWQuVuaYCLQ
Bj4YqW5umrzSD8ykSX4A0nFTRN6EBzBLHpclHh9GkxStUz/wf5zHHzmPkWv91DldP/fP/+uHePXq
ucCy/H/bBCs/zeMf/3D/8p//gXKUP/KPiDfd/wuBoG1x1OAZQPv1TwUqY/2/EJ2RSETOrufrDh3W
fyhQXRSo/CmPMvH0b3jBvxWoiFMZ6GAoZhBPXA++9v/zv98ow7p3f/9zFxvlydvZmI4ok8+FnhWZ
Hx/vvVySiUPXTZkzXhhJTRIAYLAR+rTaalk2zqtaeibzmgal07DLzCIv9KceBo4Bx6ouunuzIP+8
DZA/cVPmuN/rEd2jLJvau0sg4XdOj+uhBNnKcHYS5VZYI7c3QZrzWaqNI2BWSFFsOPt2ABmHGWrp
h7KvL8t8ZltGsg8Myvfq8sIO0+kAykLq+zRx5stZhOE9YTY1KBvnk9ZVcjdW0o1WOiY2nAb1RarI
25Q9A8+fTa8ixshT0sEeMKESX8E2xjTf34xgzkZiHBe2MSd3ptslk/azXpvqYew7eZnoMexgM1Zc
FNBfOB19K9LzXTlJXASyzb217VfJ3mEA4F7Rf5Hku8w6kacaljGwgnO/61tcbgC+6IzEhWBJhEe1
TRf62BDdSl5YVeQsATKURxNFwed+nI3b0QHeT+s27ddx1+HyiOqZpYaAjAU2YkGSB4rJTz0n/Mdw
qVjg26ipsXxUQA9BT9l8URHqg/kJzHRzMTI033UmPSRhZHLjRHXDWdNoL0bSqnCNC3fEIQYROeDs
a+8dxC6PPtXZBUQY5t8gLRtK6w6vAiowQ6w1a5j1m8bJNiYhlwW2F0xHTmWrbmrau2jn0lTjOFJI
Fyq3aKu1Pgic4g6dmaYK4zWZf4OHAXgcN2OfYkeLTEkIkNnrXOiITvJKoV5fOZnoz4ttsEHYPI1b
FZ+L803Mzyz8vrnF9GXvkKTVd0bZxufQ+PNPBAo5QahDSlvVHNPOchlH+tps3SP9iBYeEBiMlvwU
xH34arhpjMmQG+g2zZZe+LSJ3dY/TnZTk1vbAvVvRHSIwWa4QWUVGVkJll2zqg/E3aZate+VP7Yv
3GINtzH8wtPQwjSDBP8VNZ5BQ7PrZbaL+oZWXp4M+xGf2tbMgTkFfhl2d56Q3/AaaRwigFSG5DcU
WLPnZA/lxCpWc0S8zipyPOOicDgPZbGNv5TB746cIicMbCgextqWTDk6ElAtDJzNvU18x1UDS+5r
3he0y5tofhxA0Z2FC9GrKw03D0WzthAxUisxajWVVw0KDMKXq5TuNvE74cruMgUfD6sHJ2o4XWh+
uS/9JHrqiRaeoAiG+W0manNFpki9k30Btt7jPuR4wylWZPoNpzmag/1k+duK3Q5kmU2cwDkbdcqh
qK+PFGL+tnP0/HtpZPOeROtqhSsaS/80+/h2+28pSS9ri+PVyvYSAnY4uuArNJ/hRT/ZeYtsN4uA
PPnSdNts3UDmiXIc8xz9Bud67LQw4m0z2xnm/3Fm/L2PfbAr2tgm/rQrrp7z5LVqy7dEjh9/6h8b
I7ufAVqT8pYOsO3ZvODfQA4DlwWbH6MWgW/DR5f9z41RmH/p9MkdzK7q2UYr/q+N0fwL2ByBRR5T
ZrVtGv+dnfG9EFBnuooxBD6ky2AR4qqaxf4kFkPZW9UNfayrcrT8jRxVdVdZqYrddUd5QxT3fEgn
CdVO17P+c18J+YDYdgKB4JfN009X7zfTZuPduFl9GtCnTJpRjeDacN5J14CWqd7zAJemKY2riAkZ
pb5bOXDtZF8xNxvF8NnlQU6CtvCgLzVpywYXLp0rVp7vli9+39OywIw/rM08Nx6Y09BPmR07/E7C
H1OfP3/ikzr5p/Hx6RMDQlMKIxsh03sFqlAkH8ef+ysLMhr6SerZBwlBjWwpd65o8M2TQZcVA2Sw
KDJQgKHa2hWy5RTSIid9iaeuM+gw1pyC+qSSQV/EUO/c1s7oOwAzvQabeCg6P+7Wrq77j13cnGeY
XqcNlbdziVhaFrs/f6tffwZXgP/kh3C4N36RZLuzFo1anXdXJTa7xypCcRSIzOTWqEtansRr+Hd1
aOSf/vy26l77+Vqi0ABL41qQ23T1F/WxfroXbX2KkNdE5VXpLcaVkcXDVYnmDX1Y/Pjnd3onC0Oi
gaEaXRLMM0wlJ7/Uz+9Et3FeGjbGKw/LynMzMj/ZIdGazSCr440OOGRZWfoMDyy17LH46KZ5CztD
ooTuVllOMEU5DqvDu9vcda0kjkr4IG6T2c9FOtjPGR6wfGcvRbdxWsqpWeen3415M5pBk1Xu9z73
u/3oz+JicizyIi1QeJnqjBQPVlubJMd78/y91hh/6tpSuCuKNUEchgUg6wPRxHv1j/r8YKXwh+OB
EDyrqtr+6YfSncEubTvULo0hLJ6Ttu+iwNCyvhQBxLoyOoykNH2NPL++mJYmJiVKTMkKMYf72uOm
rVYzgqUVqgD5PWkt94UBeux+wEwELvz+dlIJtsiTfMWRVJTjt5/Sab1Eb+PeuqSiq0PfWyMqWXAZ
qD2aEd2waqdGv4FHAj0ijmN31RolhSMhSbna6rO8KW7rnJwXmF1j9DSmtJiocHCYUDA90BOAWQIN
kNgTVUckvUVNEaZdeTWqQgMijEWlZVB9MMFRZ10ZF2c2VdutmUbX0VxaU5APbnOFQOS+P9UzACu4
kAmyFxg/w4LCZvTSCxIUvM/Ut+IQq9JoOVVJox6LYsXTley1Ux01qpIKQJK2XtLpG+Tf/m7QNSov
UCIucerNsBehad43sTGS+eRq1GsE8YVf/VMVl5SN9mVQpV1dd+aeyMR6b6DHfklAN/Lcq3KQdFcq
Q6mKxFaVi7MqHGFW+sdmLCYy/tpma5wqzJyzYLSSI9NPZhgUoQXyuPVQ+8c41KhQDTKlz9hqzJGu
BCWsR9DVp6nQ43OTnJY72+opdX3a21RMBepkp2o3nT4RZCczL9pq06Q/Eys1vnan+nk51dLlqa6e
VImNeGHczKe6u1UleM5g4Kyk1A7YgKjQqc2p1mlxULm7IV1JALfU80KV9lDYqfJb6v0IAYV+M6pD
QHI6D6SnswF0Hc4Jk+VOFzhX6J3eDGNDigwje7IC2xeUjqa5fO5GbXILKt+Wpbz6ZpI811v0Tvth
qPWrPuuLbDowMVp20iddcV/g06+DExJIdzVGMDOYHkpyn+bs3JCUzM9VoBPC8s1+2AMZajZONkb6
qgXUGB4BWDpudZbN7hivSUb1e4iFvcUdNYZobccV8yJt62hxGh4lj45DCIlXM883rAwESZknrQ+8
kM0rRLSYODSxcV3YASocvBtgN2mNxf4whtsxd3MQS6RYZlu7jIpl5WHgWSC3ZEK1bYmXCmQ3R911
R2Mbo3eUeK8MRNxEX/8Xe+e1HTeSLt0nQi94cwuUZVXRUzQ3WJRIwQMJmwk8/b+h7p5Ra85M/3M/
V2fWaZEsAyQy44vYoTcmeRTbH/1rhx0r4WLLGyhCimpqSZb50HM069KtgDK6kiCmpeXg09fZbi7d
aj7ofV+JyKHCLos85cygwLI2oy6LcMgzyFGsD5blFhxQikrXELh1recjRz3LqyqojlYXDOW2SAf3
fhkHy9pxrDGNUyrTnmmfl3L83cfdJOoHHsbWVZ4sZrEbBa+AoX+5jtYNTMprd5GQl8qfubQ1bpVu
Ext0CXWW45SbJLaSkRzAxNeZef2qIzMZXj4p8wjcjc8LqNjmU5l3NNjxH5LMK9zILGhh2mRNhrVk
jNE/NdmJ4DYnDmFHZJPyJayAXGsnPS7tHRmnxOHlBp7YGvj3G4hjNK1vi8BOORLw70KDsQuB9Dax
Vu8NeY+QmgrtrauZ22khnWq+eW3gQMKH4jMStR4pPjPHa0IhTNjqoB0uzljzSEp6r+AHAixI1i6m
Vb1+hY5Vp1eYFkq166WzZCeDmtRHGwXvHesMwqJvcPGS28cjt6XIGy2hgl5WbUo6jvqIjphtZmTt
ayklO4s8yaeH3nHlV9Gl1mHyJA4Xv8Cij0oY83ucsqGgru4mynuUsOy7HgToozFo/AvpatCLBmP2
1BZFP8deokxTHmsv6c0bLGHBl1pv14szz5EyvRJTxy1DhAEUTbuKI6mseWFNz6J74gkWfLF8nau7
YpXsNr4RIEJT3Bebt3k3FsW96WOSOCo7l+NlwMLB5hM31C1pEFL+jaz4002zLFMIxnhYEE299c2v
L12yPvG6BJNFZtW8C8wcfFRrFypd0MXErSNKqoRI13rrPIaJ23vCf2NNNYc6vWmBZK9tR4JgxjGl
+2G8YJQScHUYU6mdorkD+As4onXR4GaKeEcsICow1n0yyOMvOEiCK3/KwDH5qVNwXdCU+S7B7VKN
1+XzvTUovT8lbHNzNLG6yB98nhb7vtaN6zZI2le83m5LIWeamVeNnwTjKU6bZNrgVGyJyHiztRe4
gwroKu38rSgL51aNvd4cWn2eimdsEkl/qFDwv89LsK4hVFKkG84BvrXNYKuDNHKr4FnDqo73UCRt
6IEU2s6dTBnkD/0pqIrc2TigkRKWPZJoIeUjwZcu16ZkW5o1t8lCLVRwtOvGaD8rFuT5CrwM94Zc
V2zmEBqfqJpwAvOQke3JwP5C4VZQDhNPWmvS2Xq3+VsXwBLVKKw1rpZggPU09FjvwsowvOmYSZNf
pQBGLJEtEzdZTTAA1jUSbiBRGVRd1OyVD/mEicr3+oNNcbBzWKTLl1PoRr/sBWO95lK7yj5rA7Hp
bYrRZDol1P5Rjuz0VfrITqT/YJTKMsLS2U9hkfYSmVBOfstTYG4fyqQ1shejWSx/Chd2YPOToFAx
4Jdhj0Td0YrkSouF/IospE1R6fVucQTha9wp9IJl340tWPRsWdU+Kidy61YV5eJcVy7e1ZXnobvU
7qX0as7sbvotIwe+NenXjHq7hfl46Pc9QGxl0bc7labf7RfaOHmptkq8zRzjb4JF0rvts3Rm4zH/
MY/iSRd84Vqv+ts6QA3ZjaYIYG8xCIMrOL5ibZC+QQ3J5D05Zo1sKalNsC92vDbZt9CjsCYkXNFb
uHx8mxwckO8yayias9eJ1Lo1lV66R2pDA94XNtfkUnQa1gpqC1gz2I2NwwXaG6+/o1Nt16d+kYIE
0/XjTC9oR2Gz62WIiqn3e/3D/+YLf6OkEO7Fxf0P5/m/zBfYqTbd+0fz84Dh95/5U0fRkUTAmQY4
uDkyAXT4p46yzh4IZLiOQVE1gUYOAn8MGGwDHcWEJM8pj3Sha/40YHB/W5kYAcoHJnoMQMF/o6P8
SCr+fHb1YQd4nDQ8nz9nQ0r+62EDK50gu8nzGa2wzYMdso4/jy8o77icrvA8rHgmnC80Gew9kDCZ
c7ZYAeU2wfHkeEPoNDNG5JWK5hfWpdY4I5Nx0wbuXGgAPvBEBnFFPqh4X1D0nmVnJ5FTSxM8/1+K
FGJuu8B+0p0JByoS+kgiJmW8XjnzUkC08/BqYemOtMn16+qK3A4PBzy/TOZXeMOkv5o1xkQgUzi2
5oe8RWslSGsn0rvDIDqmwU2WDSjYAbdhWPlU00TsEMBel8ClNLzYswYCIsHN6P9BL/jfXfM3dw0C
H5f5v79rNp/lu3zvPn++a37/mT/uGs/hpsG0ibWP8MvK4v3HXcN/AiwFDmBVHn+/M/6cygW/Mdri
PiKeh6YFo+Kf4qP/GwlBnEw4Tkko4yr+b24aaCV/PaLba9kSIWSIxaRtGQ3+kt8ucqCGxhK0h9md
0xcGQLXYuMJiUKSWCn3c66phJ+BJwuZbZASHEl6uByMy1uGzT1kNiBKz0EucjZy06pqNNE83+akG
V9v4/PKIDSScyWS4rfHbsakq32yt8zfk9cWuTjjHzQRbsIQH3Gx8iNkhrhznIR9kjYV4WK5LoJ+I
+SPjbo+Hqr32YHVXsOwhPTRQ/jSvpIU2xS7K5r47KdqZQ7eySnxBTr6XvDgTW6Irjt6SxcdG64Z7
TPrYY/rsLfda7SUrK+0xaWsicq2qOfWaCacfYWH06cXNoijdqVR/N/nJh6MVvEkKtkMqou9scy52
QcCDa/7hPE7qYU8d8nfRWRmmuGBgG0/DztbBBr4z24H29oW/nk7mnWspmA/ecAEmRR+7ad7hF36M
p/FiUEIdpqp+YBExzopGxbAs6gn7C6gw06/wLFVn2xcv9PvRNQ7Y9aqYkzcSIEe3RbwsLeuumIu3
lrQ8h+rmQeXa8lqUtb4RtMGAWhbjbmQzGGEojLgEH5UF9s9DAyhid30Jbeg6/OqgVdYej5p+A+VO
Q68pmoekD8ovzTzaX9hw1HurBsYJT9PCy44rpR4oukn16nu/iFs09+UQ4/QcqJ58b+DxPAomljRn
sAmOLEFCzzfFLTLqIfYX9sPO0N7M9KO+2IX/6PZZs28UDB+DYyytuQXuGPjqB+y05AdK/6lchNZi
VZJPiR2zalcNEQiOHNUd4Mrxm6aDoY+8VrfuBqBk1/CVU1wnZqr8kD6zZVum9YOFHL2liapjB9xY
9z1Y1l3vxzUn2JQdKXcOHpkp26SUskVTpbCzda0limMiDIOOE3xzOcn6cPAnt7nGYDGeaLMaxp3s
NOeJjXN2sitXf8P3NG36ecgibBxmxgCNrefO8NFwQou27JMEQTkcG9AwTJDzYf6u1c6i7X10yPj7
HHjyUpodxRkJ3aPb0stQMQy6CUSVGw8/lq//LfR/s9CTzLJY+/79Sn+TZn/ZG/3xA38s877+G3sf
sMwo2pjx8Cr9Y5n3V/OFx5KNFff3lf7nzVHg0V0A/wudH8YXq/Of7gv/NyuAFoO/l8MXcu9/Zb/4
VS8mFImBg+kXfaaMCv4lORtLDdoiivFxUnRnbcwcS3ZaiviKsC3Z5NnpnwMQfjuxzr0NqeIrvxzE
a4Dk9+TU8LptqoWfdQsneqJwYPz0Sf4fU6dfdOL11ZGJC9YqTdNCj/8lAYjnuYup9LGPRNGadzxM
6rZd7eMYSpkztYh6+0DoK2aAAqS/kdIRpH95BML5WDuV1tQ9A78fwP6ftXS0wlKAPmuPiGEvFa5p
MKKY1i5F0DUuD0PHO0M2q6Faz653UnaQYY3qsje11MuHhxt92ohltq6SMum3QNTK/VCiVGy7tnHv
GE4JGIGj5xxjdOCzwTl1Z+vCDkHnggfGRWdENg69m9QEqR95xmREOjGFOZSMUDbjuICG9ceUxc6C
Y4jjwTVfE78uwgaDY4i/uzl5vb1sgbKP9ylN9yRRbR4YGpx1COptADsxiHkQW5m9UnA6DWnHexzV
0pUROQoEFM8V9XXHgZFQi8Zjpmus6UDTexwVaOghZE0YpQvTSMITq/Qp0jqlwkLNL3XuQ5XS+sA4
41yLsQLOwzPqkreKIqXUQ91IFQ1SbIIO0FLnnUxLd48Fm1Y7ZvSY8l2zvQ/AA9/p1CavsalWf8Vz
RpsAfV7oPynwETlSE7SbLOXPlHN67r2K/QRTYdu6ZbjY6fBojA1YssGT45FtTplsarMe7jGI+2lk
WLKPQ4jMOoDJgjEgo/7CwlXhCkPb2slinWrV6ZLkRbbO75FYw7xbbL7WXLMPDgxrUmVQyULpOC9e
PvtYfd36tqg71LekNZGUHRiRhB2xDie6oik+z7tdN0jndiZEtF9M9g5tauIg1rMdD4Npw50aHPHq
V/eLieEZK8SYXy25n294EHrvxMbFYan0ZRuUYjjMwNJJNZlDgo0nN2eXPgRb4ext637vD7lxijFr
XgEmiL9YuTliM0+lAGblpJ+21KcburQUScDaqz7pPyoAXC7sO1ono9k7MJKWqegEZSJ0vY5iQO69
hzTRcut6LLIRA0pO3Yt8MLoqUwIkTt3gnLXiFuIGOT0j9MVQfNRkCdG1hi7fm3ojPxAPoBtNRVpR
30NgetIvfRt02fuUETY6BPVkmzc9KN+rZVww3upWPr24KkvwPzpm875o1jAiC42q465oteFbHY8g
MdCP2zRymYNn22Ek9bptYn++TLNRz1Gve4OxHSdsqA8zaJL58Lsep6E4YMOtOwg7HRVEgmeyJFtU
8KCtw4CIOuwAWeiHpU1SHgVDfe5SmYkNG4jmnQ4gi7TNXHKpK7S/ueiLe8Nj0UxUyvsHklzfAB73
rs2xIetFbpW/1q3vDX3aeaB23ZDblrKKPkwnu8du7hLA6zLYSVtkGoBVjVoOWSPFK4UWzaucTKiM
gTMRacHQbPnMXkZFKZ+uxq86Oqh+ybPO0a+DWHKIFKZo3jsaOpwNXbLL7sdSHvDOUygno7mlypd1
tCCZuSKFly9lj9W0iQo2x/ALVGzGJVlrzh3zuzOOnS5WjVLn/2B3CWyuo5nGsDxsjEVOLyDXy6wP
yc7U7+M8oODM3dKfqIpyr9ve4BVPAIq1nRyHDKKIxjSv9c3yZqVgqJAyUCLkwOHV3ZglJgC3hhsr
i/3ypnOY90UEghtnA/1lwl62whP0aUirc6V1HjhYXgHXbiXsI+AWf7q2if6sJxAnHjdMqr03baol
YJqsK4KIaUFtbLAJzXpIabHfhWnrydfG0Jrr1KUcYeOD5A9jPCDHxCR6Vsi++Qoo+Ak+r3ucgiB3
9lTvyrsRHxYwlsKOJ8JufmtjRMwq9uNNEEe2k8c7Y9SLC+Jl3PLJzPU5LWX3aBajWgsVRuebM9Xu
Wh5ipLtGFtvcbLQFmLOjzjYmXUTcKT2P3tL14dD65VFxhHe2vuqMk6WVw5FmMgzeXEBkXnnOoLFa
AXX1Afbc0Ggrj55tp+/9cGxMMw/nwSOVh59kZvWb3LzbsI7D/Ugce6diFvy+Ir/3v43j/xc71mLj
8NN251+EtQMCQZb9LBAwtV9/5E9dzWGDuI4GPCzuGPVXd+6f/iRX/414h40xCf/SKgT8Y+tomr+Z
7BrxvGChAJnpoyv8sXU0/N8C2lFXuKX+w/D7X/mTfhnir0YZHzmNl+VidwKqunpG/mI1CMoldxLz
oe/FGjTEIDGHk4GUES0lGQBhkwpNs7L7JrzV/JoW2j1geq4/W6NTtMx8Jyp7RcyXwZncaK4RDYEm
to6aWO10nd9DvJshqTY1GTMeJSjjJatxbFIiqiOFjNsfMVFTo94Tvrfc/AieNhy+79ep3iFI2G2k
hjZ+1ouGRxhyhH2jAXK/UYxUS1D5g3wPcLS+e1Y6Z/D4+diiNJlYE7uiW3a0p7RXzqyJr9g18/ch
kfMtSr6xIXIyv7K6dVEgaBllA7gMn1OXGHRflOuagYyfpC75PS3LwobYydNIxr/4G67QD/TTP6XN
H1/BSlDhW8Ve5Bu/ulWqhXZzLSZOvXQMVhxrdLbCVB0Z7EZR/WWhLeCCNavgFhunea6lyVsTrt84
UVboNI+kVOF5hB6OwTJOlyV2Up5UdvNBc572XPNguk/Xrj4ny/MLXklITP7aAoNA7++TtINf1lvN
je93TwOG1IMj5BmahPlopuaeGehH3rrt159ukv/jTBD81QLFm7Z1b72AsaDr2Nl/1XOF7/oJIhPd
j00Vvxrrt5/gH37heKNuNfaGR0pWuyOd6MPWTusKqo02LLueY8xFjUr/KgqDjyFwpLpZz81XsrGc
h3jmf7UQGz95ZhqnRDPlTTq6xtlKWoaIfvwlsZUJaDcrvxS0w0VuUeqHrJagfLRO2xeEHjczeOft
oldc09agTyd9sT5qdzzLzjQOwxg7Bx42aw4E+FOm5mKrHGludRpqiNa8loxarmy7kd+ytLFCnBHy
m4D1ffTmsjt0gzEx0URnE9O4GzKp7rkpi2tv0riZegiAhfWhoyOQMaX0t98UOUEXVOIq4imqxk2W
MfJqSAHt9aWj44Y9MKNwUo6q5lsKhzrLL1W6Jsf80nyeEfw+fR68pG5BjYDkchADSSAZuxor+IEk
VHaitF6//Jiy+rUxXRhc8uZMCyP9tk2X/DADSAmixU7Mey0b1E0/GHyg5lqYtPjLAUsM96ZWLHcV
ydpnO+3brwHprrNtd0GkE+37m0r1X9YsR2c+ysABSKRhBXyXP1TPn9YsEzhSnEyedp8O+nJHqLbe
a1i8v9Ad6W86bwwiyGhcO+yqv0E4gD0y9BzTAM6lH7lo1LVwzfiqHfT22WttsSnTUmcXI14UyI1N
O7rVU9XyW4qJTQsgeLSwku/+3MTEDnV26dvewdxNs4l5r/SOQytVz0E0j9p8gcOVRSxX826yHXNd
UJuCfhfBvtUZNHO7DpP5nWpS113RLHc/LluRs63M1jhC1zoGp0h0oab09Rdfqzi6gz56rhmrXlNA
hfxZQWRIEbHq7GutF/u26RgVjCoYU7h9I7wSBhLetmAnc+PrLTVL//nW/WG5/Od6tX78SNYQn6iD
5kjve7/YCGVr9FqydCTBO4EMPKBvsElstYd8CXgHRm7S0NL22mM+ZxwOHCUCcVFdnaq9T7U24GLu
QQqFyhYdopjEezFxsAwD0vCIXkYXv5JE4M2sfWHHNhu1/9YeyBtAD+JluQjswDlXyeCn66dmW9wZ
OOTuSxf9lo5Qdd2KJNm1bkxQsK9ZZ+JWsl6YLktMnTralpmOeNdj3TkZ0o3JxHcWC/PcvFvKM86u
JHuammS0d23px4+l167OgzqhzeQ/f/g/nse/fPg2EQqCkib+0R85oJ9fO+1jGYdX6dw3o8PZRvZ9
/J2rOfYPHEiI2OIFueSqVzcl8Zn9QCAVC35du0dfZNMVmJ4skoHZHUtHkvNEIH8ccATsA2mjX3bt
WN8sfp+dPZP3L6ugJBDIUPw7yi19PEFmf+1jTuH6sviQZVa2wAjBpAZn6HWRyAnwKxOtfgC/8GwC
HjloPulvbAjmNmZasuNskuxEmapXyCDMx+UU09uQdtul9mp8JqapPqk5Z70iEoQs2wvT2C6WCHZW
U3wleX7oU6tGLCmEOJY2bUm1x63OnkDd/rj14kBLPrpYS0mmMCS/HeleulpUZ95TvUHNWpVbU0Tl
UPqhi37Z5YRyXrnypk+7rNYVZP1oci++Apa/XGx9TR/aBEroYAKLOVOd/Uikh/mf3brZi1fl36wG
2yLHSnUspNlHXUeplGZTMULEs0cIKNU1IxieJf/5QmCT+Fdhi70CYTAd4Y81e90Orv/9p6uYtboa
+2JqUfqMwYtmMukq/LE2l1LB9gKLFXnYAbMQzEWyYysm3l3gNVQIsiYxF+2PyE4e8ndeEo2n3glS
i54V0URGuUIuqXcDbiJuV8PTv87UFT+x/A9fTYpiPsfMs7VN4DqVB8bFhxBBj3N5merB2dK8O3Md
2DVTGg5WcbkrjZjwaECl68FPNLWZF+Hh8ameSMEa8LlSyF4cq7M9+r92ByB6Bg4z6uMHOBaWyKJe
i4eJ1ytjgbrKXXvwSmJhob5+r2Rah2fCZwfGNxTyKTNDVrHmZ0MIpP7Gt0JeT1qFfc4NwWiIizU3
eztyGTh/Y0xb4ROfiquGQOQB0wxeLJgE7X6hcqi5mCq2ifKORfqF50D2pddyjBuLkBaDhqzKn3sf
PBQznNZNDin7FsJXFqsBCV+RfmiBZ9xrmP7Z4BDvvtJ9JlBaX7mbjlKRJLTScdiC4K903i786LBs
1ix0LxExwngY1zhpCiMu8t3etjflYtSPSTL0xxhsDRqjkVtfUyuGj5sYrihOGg0FbH+C+S7B6q5t
F+S2r1XZsK4ObQXLiZVdj7Sa0VPiyOJq5kIASUJw66TZc0pTlWFZq98FOPCsj8sdwKuYLj4vV/cd
e8sD1s2A82W/LN9Nt/CPMDK0bTlWBRZTSsGSUO8WubUnYkZ+72YIOdBXQ+YlXIVZyy4zVAAxhwA7
V+iIWN/gLym/e568Z1KG5dBh2xoDH/DqqJRFde1h8Lw1K09GPAwCPplgXu5+3Ej/G4k8/k0XLg8R
Hnz/fiRy/HhP/zITAb64/sSfB1sD7wcGe3pHmH+7HGP/ebA1PI6vluFgTeZgw5Hyj8m3jZGEdYs5
isuqBYabUcEfx1qcJFhPAmCyeDjXqMd/NflmcvzL6rj+BpI/VKxgH2Ys8uvk24jbkQyde828QTsm
ca3aUw1/A7IT5knAKDyoqsKCdq8HbvmwZMIJvhqm95nC432wvcIiNthYj8wz1HPhadkJk4siO236
mAdF7fpIq0sfNOQXl3m4B12Bmy5NpGyf9LqNtRB/amlVpyLAWEKvYZ5fe1SyUCTJFmEHHqc+0h3N
4pePbVQhwW3qqrRxbvvODrMp5+I8GO8KpqpdmOsyPpeWEOd+xN47u1N7ZQad/MAp+mZXA313zHJe
S9l4e11k4q2rCh3lqnIB4vTvVpdza4Ihm5kZm2QblzlVB1009o4vSruuOX6C2PGmXar77L+ijiH5
hC4rRqOadg6TU7ZrmcxvtDQ1n4ncrMUyYgPpXkR9lur3M1jz+2FsidoO+nPpZMGTctTMEZ0pszCD
Z6V8dzvpM8LyVN1x3m0P9tiZ111VcdLzLXrdciw31dTIo+Om2SXQynekYKIDiMtbB+LSqa2KYF82
2vS1L7z4OMeOtStqo8SFSJITdd34XDeuLUtP1xwYQnyOo9ltIWaoF8fwKU1PsjzBdefjzK5K/800
meM4HnMW5TfPVVY9txp/mtQxyYBUTlCFNWfLRrvZwmYn8SG8ChOzrMkXl9XkGKGVBdWDtyh7TYmm
4rhekU/t1Ls7tHpIEfTyFgfI1CjwqedRJkO0eFNr00TLIUfNGYSlwozhFkZybxdGcTvP/XITy1SP
0sVuz6ll4q/OdOXwV6yG4mDP3lN6z3aZfGb2IN2+PDuAHs/p7FoXCgPgzKexvJVd2+3qvlffBt8m
h81pigR1oYnvVN3nI2u+bewrL5dniuuyg3Lq/jwwqWeBdmXywdAM+jp+/gM1KnUSzqPwTgYn3IYc
hqfjtUV0dbtgKcOuNvU6at0pCBMfzBQTb2juUCBM6GlFy3RM97KNmaTTDispxDWt0hCbKzM4TVWF
vDsIG0AUPXfdLpDYDFtelNe64qpf5v4p6UjgMGcw0+8NjcZb3y+Dg0fN8rlztA93cYCVp2lOCCRO
AOV0GnketXBcttZRnJfrwTNdKUU4dd5JxGAYsfin1LY6+tfJNcqdSaPpt6KNFzaJjDIid0rd/Trg
DykXlS9kfCzUotiD4uzHu5GQXEJOVM6nRmr2EPm0b1/5xATEBtttup1BiN56Dn7TpcUe7rpQ1QnE
QEYEDXJfglLa+6Ucv0Bia2A91rBd85iHoRck2UkTIH2cKvArsna8JWI91Gzw4KNR3pMA07pp3hrL
lBOyiedtJv3laVItU0POZLvU0SF5BDNfyWDHl9Svu1vXbTcGOeBHlCD3PrDGQ1dby40cdXp6lXfl
jNzW9G2b6pjFFZWHgIVvQcFqW0MaPcFc4c8PRV+KC6F6BCET5y4QpRadj0rTUXby6M9ZGh9rQAN4
UVqMJRQpWkroF9r4iFc38i5Bxj/PucgjFk/9uh/5uik/JrJfZaSG9TbYJJbUj0trfBCwca+F3dZH
0kzmsepHl5lgX0VQgEyUwzjZd3SYbOJMPGqemIlumNbwQPXk/FnpQkSL5jEVyqkZ9Oa2QgI06NZl
R4lUnjnF3huV2GQxC7luLsOJFL96qkvd3rWiTtgSTu5Fh+hB3TULUUCLwCbGVPhqNXp6IJLALpXg
x7azh1mjRdZxX3kILgc7CLRPI2+1UMnUimbXHr/nMXMI28ma+75FFBUg9Nnj6O/JUiXb1ihLTCkT
84ap1zg5sVl/5VgxnLuqvO/piiYm7taR1XXiBGBruF1quhGl8pdb3ciCmz7tivWYFS+MON1uX9n0
a5qMUDfEpqbN6KX2JxGoaSs99W1cfV0Fa2YZxoVMow5Y0TnV7DZshCOfBajWyDbEck/3TrAZrMZ9
ZbLKvWG5AhAnAwuURHWp01FjwUrgazmZ/VaUE3wHr82ujbiu94veGO+ySuwNtq4nShXjyJSzyYDV
FVWoawzKmAAruHmLf+Rgeb/oxpHdA+eCzjLcbaHPfMG16QQbL5vupCiSZzxeUCPGqg9nt05v87Kf
61BrE/lFT9z2KrBa7yrxU+GzgsbBgXUTfNWgn3vyPffLMt6OSQY5rIRiCWuwIIY+jqgSZrXiMpmY
uRxbAgOQ3ZKkTJa1+4KxEWmOrvHpno2TCICtf8iUO+4Sn1xLb40V4/v4DHKm2DduP7ITzxk5LwDP
pKjsIzdUuhsrzkPJMOahqUpQrH5csd/uWL5lLN/TTBd7Def3aZl675vhleXXrhfatdN3d71VOQ8A
d5/02aYAJ4jhLUjLO3aDtuz90RuZM3rTE/b18cpxq/d8yYdjmkMnbws8VdNIc/i4lAA8MWX3Vxnt
lls7S+x7Yp/N7bLiLX2eXBPlDnfA3cxXUHzyDGoKoYbC6+nZyDLtUC6Tc65Ell+ZmbMjrtyy/yb2
69pflCbtUIdgu81qKw69ZCofAz8R+xFu4g3wLCNSvQBl2safPtXpEb3W6d7vA6A29LEeeiqGzqlt
y5MggPsyBT14n35qMFlAUsPGsXwHevyYVnVNZif3HsA0OLvBKIaI1wfKKrcuE6vqVqTGW9xDSKwa
GxSmaM4lxHMocuo8x4b9VLYFtfEQI7cMKac9Md5gl6kifuvGWe3JS3ZvdDdS7BmMAZ2r5nT0ZD7u
Srd/kwbrSqBXxg4HMFZ7ujTLMX3XRocud/yMoefny1UQ4MllXHdSw4kItU2Et6mYWZYw+FNfhxCm
e+VTrrn1A5uq4lS3Po96x+BAlMnCz2+aZjD2gZeIawh6u8q1xN5HTrxAtwQGrRxtn+Z2tdNTMzl7
nMS2nZmPh4QuTWLPQFxvqflVx9QuKaP2R0z1ee5E0pZvjGnzCO6oI/aSmeqNkF4eAb0wrpqlq3eO
L9X76DOUDYmEsUkpetcJC8IOdejiz984zaK+1UUq3lyMhDrb3PcqCeINL+R7NVbtLqe9lZBprXUE
NnU/qvJCOyAJYg8lcVvloWEX9UUok5b6wna3cqoQI+DgfUAFNKFXLZJHmgu4yAl0AH1FfsO+Nxow
lewkyKedHgueoDImHMI6AKWB3WbKKOEQW5r+Ha+4Ew5zOZE8o3MKR3WyhdDdhWw9yDGWxZ0DN9cK
e32mEDfugR/VJtwkvuo3knrJgVN9vPXqkXAP5ezos/3YR0mq9ZtWljRzt17svbSp3uEzx9sTZot+
5wkeSCH97Pm1IQfjmxJeiX1UsSBMZhlZcWHu4noBA/7gK6wMlGRNftp8wzk7wZqu6jKoHj2VFoV9
FQOgKE6D8oPmUc4TnxpBdcVkGYwHO2X8KdCDLdC+hGGiGhgUZJisIO+RJvVGgxIyUIEyq0+So+mH
xIQWskdwXviZ5o1oeQz8ZBJH6pUVTsKJnhy997OrkVzLpRX866Z3m1eLOw/PTrfjL8JOD6h1BV5s
7jPPEQ2IGFWjo+nGpcmUj5fFWLiDOcxde6P7uACMDdvOcT/sUmC/WbxFnOjvklv60bv7rsJ+krsY
ebVKVHe6xJkKmXOmmjqV48EuB39dDeYNuz5z02DMDXELrZpTVhzcrrS3UObMk173GHl1JmEZtMOt
j2y4cdy5QtHR+Ht6IRrKyyb7uQdohvYFlcTDfKCR6NZLMlJ8cvcINYzJymF+lU58k+QUrIV6GagH
JYNkM+UJdJJhXPTLLBIzyoe+33QWBKOwx9Q0QjYTqOg8hVeOCBHfvEc8C3uBw19Vef6YYKR7Hdh6
cmbqp+u5XpKHyln6nb9+2FiJ870WDJy+HLNKr7V4kh0+FYU4SUj1OOd9+xDHlT6QTOSfjkvgHBGn
6/shCbowaY32S5d2TMWED0G7Sb7EiGtn20TzAiumawfLXKe2daBToTPpJy+oxAOc3b7exLGovQsZ
BfuuTtt3zAfwC8WiEmpCUp1IKfztLMqWxMbMDN3tpijn8jnXRf7k5zLeM4MhYjyPhrnnKDQ8UWsr
PyYNuU7AWwSslogNr+j/sXdmy3Ej17p+lfMABw4kgMRwW3ORxSJZpCiRNwhKamGepwSe/nxZ3T5b
4rZb4X297XDb3RZZBSCRuda//qHcpS2Ruhvw/WXVur2cV7Qe1DoNmO+GtLnpK/wofBUrQ3ZQz9T8
0HhaDVQGeXJpo4BKDN40QfWaytL5hthaHmb/U+Ykx3hZ0hNJJ8mxgE55xnmQBla5LCbT+Jr71fIp
hh4sV65wuTh7ZtMwZTZ/ztgqLFb+ZK6X1Fvujbkie53opX1vjfkFZTgM9YV1BZTer0RjEoJkZQSU
U/kyhwmqQ5mGAqNOEknoP3UhK2R7kjbFdVKa2n9vibbB3EzovzuyE5ovVT/5xb3I0s7GJtulGWsE
pwAmxsCj6yF2CQHHycZdvsMfMacHERjpwY1JpEzK0Zg/96Wq1fMyGSnnq9HT8Pb4fHaML8iR8yyv
xi2qVdMtt6T1Me2OGjjMdicq0uv/bwHFMHZ6Q50Rr+9Dw2uec3x1Xn6Cf/7FzBZPsF/9I3xtpoLF
CroGyApSsxx+RpzrRk1pbovpTOqk3BiBBVHewkpDFWjkEetHb1Zh78fUurEzuTOcdidjsfW98K4e
mJlV/ZZL3QdLimV0sv/7L6d5Cj/PRa7fjXkOTE/tSHD1EfkJDS8EZDkztKZzXbdnr6ZWDA/J+LvJ
47/4ENzNtDcM0Lv38QbA3VY0veN0Tiz4/fzHNfJd6VV/Dqj+F5L8DSRpS1+jiP8ekvz83sUJ9sZV
+TPh5q8f+/+4JMIzYUsUNH4AlqiRwX8SbjAE8mz8ViBJfwAlLRIcSXwhuPNK7v4nKCn/IR0wbxjc
8CY1Uec/keP8ukSh1gCG/imTE/Be0dL9+vos1dIMBg0tc3LS2tdloobHNu96avWp6d5+ujH/4mX9
9V29fhikcDjmBMVCuZbQjn5+VyOpHDwve+cxhqbzWjqV9Tz3Y/CSJT37Hi9S/RrBPXoPRsLQ/gcf
DfgKoYh3kZv660cnRiZUT5LT49VotQxaBLO4GqPopXQQz7av0Ox0ZqtNVUM9YPv7j9e//r92An3l
Hux9MoKgAvPgPn68ZSdRGbBPPSL8YU/3jRF9tskZX9/gVc7HKSCg32RXfcit/etDWSqOnioLcqN+
veayhr0a1YH1iJ7Wei5tLL6twkU7C8cLLW4v/ZOTaAfQQQy4iMf90H93a4wFc8PlPjQQJ/e1FxFq
AhyAPH9ZFufd9S1k5qEcTXE71iGUJUwk8X7oagEBQOWlba///t79ipr/eRmu7bG1WxJI8GNepD/5
9qBwaXgUg8FaGaBBqXzI1M7vlHi+mgyr7LcpUtrO5uMTQx8QuOyrfHDwYcG4hsmAifbkMYUe/wzT
Ac9DHIl/mKlqHmfcYi/SqcUZNRM87Dke/rOz43rVNgp45s+MU03/47sCE1SnKiuBGxe+jYl+YWaI
yQ/R2IjfnCBCT2U/XKstODtA7vhAnDl/XSjh7PWlaQ7i0cE492LAtc92YyI0NGPb3XeVOc472IB+
O7VXbu1NvCxGSlRwmoFu/P3j/u87kmcTW8xuKTzGFx9XreUYVdDAangc+oaXxAEhqrBpLMyRqiQL
/gcviaclxNd/e9gz/XrtdKX4vNvo42BP4bMyx9hGOJGqbgfPrG6LllwBe+yq2wbHkXwFMVGcizFQ
VKGpIA9CpAtzSndUl6iRqBkygglPfYb3pkA68QCpCiV7Oae8ZdIv1XQTxOaQ/3k2/2J9+n/KoXio
Elw5cWH9F9uLhwwISSVHBXLkD4OlNI/CwZ8D8RiGKXlWi9e2h+u6UX1Rv7YtDuq5D9ObIIHgVACo
baNkYbTZzTCv6rlg7JtkTpPvl2nBz1mEZvfdb+mC//7R/quvaUMdc0yIdrjjffiaBgyb0Q0d8Yh1
NDfkeptF3davwgzFc5O3v1vZ+gT9ZWVrA1rH58ylFmZM9PETiz6yUjObO6A7u7qVfSHfw0Dpv9hM
XQYCdB5a24WDFiYh5gnmmBI2NU1z8JSgQ6hXdjn33+1qZKWb7ACmwUuQEPhxoritbq+3qOPUIKQ+
iYNTN3rV7czgjyychIgYjwta5qG6/fvbyBV8vCyuhOeMgh33Po8svl8X7eJnARjnHD1WvOYwRecF
v1TPSO8bO5/7QznG44RNGFalG0saOQLZsQjjXRAzbFrl/G5zPcOAWlupNW5N7RU1LqgID3QEZPKV
IiLjGnA0XDamvTBcZ/BkfMI0PCLYEYEnspRojiWMNlgSG1A43oy0m4YtRwC+UVkKRRy9aPmI3W18
63dFerIKvzqPaeg1G79qMUElOsv4ImYvQygy59/MrCPljDqA8JN5wUB9VmP8fUYg7970c1xuIPn1
kBUCSafd2Gmt5VoVuCiQdAjI1ZnQWqDJ45rhGfXLUOYpueah5z2BIcQmfvcRfAB4MM24KmTUYnSL
gx884N7yvzZG3vog/12fHTCn7unVhwHLeauZE+MYouQ6WRGZJyuyKm5QlQVP8zRi++s5Op7G0GZR
KyTDpVw3jFTQKaH2qB+8qMhbrFigAG3oXoOXKB44djPWiDcPvHJuNQfbpojxKaE0CLae6HHRKCop
3ztIf8n6aolHCchGPNacAh2m88y9vA7/lNAuDYaKGAOtMBvMvRMKq4ypbShi4TNyKAfTq28w803n
O2CO5mQoeL67aK4KvMZrjZ84URKfxyzov6HtcoFXrNjcm9A8N4FdROfWollqA1jGTVW/Tqa5fBEa
srE0eANV1vo6kyS1lnAo9tDCwp2loZ5Cgz6VzayKcRlAkIaEokGjQxB+SmxyeTzrmFDBPTa4clNo
NImFVZhgIAzEAZpmjTn5gE8O5lZrJZOIscoVnBpJAAOpKv+ErUb4OwELIJ8rb4OJGTEHAHD0SS62
/xL3Hv5bWJNF7jt9O7bq2PUbpNBsyMQK6i+wsVybr5ulJTAlxkb+zjB18bNIdamyjDvNULS6NSPc
H9jtDTwD/Ul7G+UTtLMiCvNPyuh4YnPYcyjMM7KY0SP0B440e0UysyqxXxAcpk7Z8DsC4aFvJFyP
5DuhA2mTtDLWpok0fQpwWVmVUcejh3342iZO9Dh4/tKvFyY376GcEIslJvVqnxMXkBaTfFeEJL9M
Fkbu3RI7R3dw2Xgc9iH4Q8G2aDGEATWMsUoqCm19jOKXL0fHUd1S1oUvgzv6mwzG6G1WQqNvTKn/
UJUHp77XTHW2szBEhhagYBKacL6KMMnvVnhcibNlmvyDxcPJaOdLbk5r6VkOZG3+RAvL7jwwsw7W
0Pz9U9TA2g+8Sl0s6XKoJwY76nWPpIbzT6HkEPXSpj2Eld99bwJ9K4PWEc9dN2ixkf62xTAQRmA3
8Ocqyk4LBVyicRtdi2Q5Dm/3ZZG1hyjCdmlYeCIjsTG3szWJ5xG7gS0qlfkyJLQbto4dI1qL47lX
GMTMunqcLe69KGYuileST8piko8SLOIuqf5fYztrZDal+jS1iTYT0wBKF+VRnXPaXp2SUtI57LWC
Tnq5FgpL1uBEpNLcfbcU9X3K0PK1bfgyCp4/4X5wMtcJ5dCxagzzjAbOwGQ6ZBwJLladWEY8u2tI
Wlk1HDxdBdUw5BuZqUkRXiH82kqR1a+M9DnN58wy2m1ILPK72y2QPcfKneEBdngKETqUUkExQYQo
0Rgt3oTXAockyIBQwpREiWvzY+vSZ04D7dslZwe5pkGU1spDrurcYefjn+JCOogFbWzCOHb4gugC
cGDysfpOtxhdhV9zI+bDy+srJEKJjdeoWl0GcfL0m3Z69J2p+w46zDOqSX2yev42iAQHcOlI9rZK
tyqo+JDiz4LCAHs4nAa8CWdQxk5cTnVrE51xSeZhxi4FsmCxwbycwICJE7fXy1OWuTibUcrJhD8d
vzkdKVcd1BXDXT1FRnwooCFSpbklq5bQLcyofP51shDDoYhyMu5ZL/zgBVs87znNfAJ++wbnc9vS
0bbQs+V7XCB0XCk08bQAehPIcltdCGfhruRZEpzcGVFJE/CG1a7++GLCgizVbz3uffVrKiC5kabR
Hij3mwM6YJ4qYjXCSzjIuQ8TJSheUOGLof3Grs5drd/zvuJWVmwhFRoE20je+Lbt+CbXlejAHe5u
p4QtQApq9K1oczYfJ2qi7iFAecd4vNIPKG0ctiarCptD0YrgJekXFTAPXoxuu7g9RRGeTNRA1hQV
T7OZSiK9UvFsGT49QJDShjjKF88T/AaCz6xZMPogTZyglySoX7Fg50VvBJTd6xVyElEjdy47UFth
snBteIEWa5zlbF7RiBY1Yes2VxMt7fPQ8A8rDybVttdV2oLCN/+zYrwem/OCkxuDXzwTyfbk2hdZ
B6fS8onjGyzok8NAJ6PvWluPuOank0Bw2OqvE7tcRZYQUlRrN8B1GaP/xPCC1wpNdbjx7AUbuy4n
TU92EdtRkvFyoXBnd8QiHskqHpYKgDsL1QVvCddmluRhZ5JI1AkyGHJ5Ue2ko+gmB5s3ozXlu6P0
zsKfxppOEWWWM9I5Zk1lMIAN/Cm/YSDDTzPSs5onYVoTSyTMuNGLXldJet37lJUa+yoSbPKUIpFu
yXGvXLDdZ01cb8Cfe5Fu3EE82Rf0xtpGHifOde2GkeJYU33dHpSXzF9bjqHH6/p0rCHcpwABewIO
nOzOG3yWiG8O7cGR2XgTR3Pr/7Ugiqnwf9QeISZrTO7aAyFDAfhyjXUdzLTn66pwFSKRVWaF4uyS
T7MX2ts5lRptyDqtBHXLUpSrXpbsRGgDsORsLECIVqbalkxfkDEVrD40p/m6xWYU1xYKIeK78Kg9
Ez/WHlhy4lnGbjVtsKbgzfLChhOGfHJ7V9UsmiGt2O3tRNxLz1oe6dRZ1Kah43X6iU37ugM6WY91
ZBV63GxyZvTx3ZMtvrK9iddGH0CkRUZYtKOO6dkUqqgdodQbPoZk5aC/bTr0vGZ2o+0Po3pWF4Lm
WxfHWDt4CTB6f4lkxHWTRAv2Pllg4pvUaZVYtdRCy9OIsFOh4Rnx+xNditj36hfYmpqNK0l+ItYq
qVjtpgiX9rmXA0VIhO3cizmRwljWSl+vF0wPzmB5T4OvinsIjd9iIzTWWZB2B1Su2uGOnR3zw/RH
ZHcVnLsmXNkuLfV6rCBF24rjkRwoTiSdQrqGYdUHVCiz+5KluLjJBIfJVSWnRe0NZFA7s0Qxyzio
6hEYg7YndZ3e2U4nMLauZHGks1eHUtRIpCFtlXdhZVc/ApVTL7iWYjOkyNSKZav3t0rBkLhp9OZ/
k5KijjdiHFNTwbylg8nL/Gjg2PlcgrIN6ybHW+IpSi0eT1vU/LUJBDfJljD/QQBx7rGn9gDBkH2p
GalxCl3SNbHPVBcO8p5JmrEeMIC+vTbKqK24MXagHRkx5AtXZsvXCxcPsMmqqA8cbBQwS7weJmHM
vr3AoMn+qKgxOV2COtim+gwXBsFzoR+ygq6NYWRGZX1DIE7Nltezp1WuIq8bPK09eHEVnBKI38ep
DjA9VzJ4EQTzfLeW2WcsmSH1YznZu9K1OD9b1MWHoYjYrRY3sZ5HPhkjHrbIIM10eBQH5nZuiMxB
nsKmrp2PTwVeyMUmrIGviCepMeRR06rq2ffahleoz1k8SWhkN0Yld4RP8r2xaeYEoreLD5aMkz+c
0cUbUkK5PFP/Mb5ChxWc0JrrCqMBIzE4mYus9J2j55FddaRhU/2ho7/BQGJo91XfQV9AUOnTq/RE
j2SLePZ9Ud1yxexK4DzcEi81ODbC0KKTKFwOFnecXSJisWRYGnTwtVTiTIiJ3g6uJbPE8cdFP00i
bFmYO2J6ifh1597a8cnxc9zCoFKxq0kdc/KpHqJs0/GGsDvT7Sw7DsQB+1+3MK01BmzGQ0tal1pT
Tpf+1m5tdbAiaXwbalt+h/CKiytVJeIn1VFuTzkTY3e2oB4SRywoyvY54MoXh6+L3XEY4g3VNGXa
bFHYI/K0VXJOvNrfRKmbfC7qPnrCRnpU6wGjyk3WSXM/+3I+B3YdfoKtn30jGpbfJIlu6qiUIbdD
tDLoWHOyBcXa6030Vkx83NcrrPC/E57fTHgs0/HBnP/9hOfuHZ+F9/L7z/Odv37or/nO1XKNJD7X
BdkCmTFBvv6a73jBP5jisNVLCRvz5xmPHfzDY+GDTsEggu0Hu/yfxHPb+wdCDzQsRKo4nlZq/ycz
nl9hN8nHE7PG5AOSO0NIxkm/okWlOaQtTT8ClYjQNuJDnfIUqWj+VAg1rqNIyt9AuPoX/heefP1A
sCmmnxbf3IdS/+sH4lofQw1z5wMhlu2jCbUY0un0O4T8V4T++imkO1gAiozI4J5/QBN7ScnbSEjj
M3P9/WSBy2dVi8mY59Rb05jylehadu8mNS4dk55PP62Bhz8v52fQlTyq/3aZAmkAJSipFdzk4MN8
ZRhmHxqv1x+q3MUVGZrlsmO+ZR5QWfonZcUtvZ/ShQvFhSCH2g5pjevEAHilC3+qfAkJ42ol0mGe
TwSjIELYX6YMrkzGn80xXoM0nBuADERMIi6SYTfLNaEF84+mn7OLnfpEdcPAPMSOxCHFg4FYuLLB
HA85fEh0JqrsSMwFII5NEDH2L8vBbJibMJGszy3Bsc8Wus+H3h7CG5jb9TvVfWKuyZyaf8Q62Hos
8/ElH3B36FJVnkJBzlOL7Yog8NfCdSI0q7c4YTwhIpMfnBR9T9dgbSFcAnSD0SPcmrhl7WHCmKFA
FQRQuyby3bH3WjWLIY/XWcR6c65hU41yWBFsK5ulPFVOgGFKHllkbXpJ+1jlIygRXtE9pBjPX3Vu
vNwtbLCH0Cw03JeQNj9YzWNX9NrjxVN7TpOcYPqFr2P340tqFuMLvtruE0+H4OcOYynonfl6cFXz
bSYCcx3hh7ROIJN/ivuwesUEkCcDE9c8uFPAOzRhsWL3Jc0dWu9D0xAnPA31/MnEZfvTbLbdZ7ei
jwzJtUCC19PK5Ev3Ob2aC1ac+kXhc0fon7A3oSEkntCF6gOEkdfbruZch8pvbavGyi5kQwcM5yDy
YN7RfsOaFj47eZX2mupniQ6GIkGsdIbmmyI3izDoft67yZAfK5+HO3vULgr/mnjT2WVbbk2I+ce6
83HMWXSkuGNQyokwu3CsUJT5cXMGt8c6IYjGP6C+mivs9bJdQdvOpiGqt0Q140sILHEXNGQ013gb
7OsCeyOhuOKAZu4cZvplNxp5j+X/CELMtbhOSl8ZxMV6zICbcG8uxz9Elsz7ObGc+8jhSVxzqJ2y
njdoCJC/5fXAfc2i+t3DYwb6a5imkNaNpNxUcRheCIRvvkHUW+7Ilp4/WfQK+7LiZcjbJtsZWdmT
XkUzkjjJtIkjHGqEwb2FcWoe0kHfar1Ec1hPf+ic0N2SzfhBNAtPgijQee8I1j/BZvVrHqG8RAX/
OjEnJ42+Le4j/4c5BDSdiVEQCY1LvnWMO/lmWnPzBd3r8BJZrE1SdrNkb5mVv3EcNDGhN/7RO159
RpPKolSIMhUC3bPrGT3iXqe+rwvbuQ8wcbof4Is+l0lXvw6k1b0ZvaNjyjNqFyus3iDkzrcpIOsT
/lR+zSzOR9xWTtV7hPM0QXC2dm/H5hiTbi4OQ+/82FWdcVFzXfYblWBYMPlz97nujOwyVwAdkPe4
P4JQgRsFnrJ2JzM59ISuwp0NVbKXkFO/1TmOHazajLjvGbT9CxxsIjnNmY6EkXFz7l0LuPQz8wmR
ua9jVU79t6QdnNdEgM5Fh9FeSucA0mCUW6b1+KnDVwrlzRTZg3OB+YcvLa3yJ+HP2pV2YBojJDbT
TbOg04UIZK56xPflijKTrWkoz0MVIAdmhd2AVD30Zmc8VmZ+MeRwduD5ce2efFxaZMnSU/a5ldET
g41zYeC8b3q8RGTex8fCyj510sHHKYecPDjz18QvYCmPw/cstqASldE3PChj2F8uuDCZyCd4tdM2
lxRyXRj1+FqQ3hwlHczbJtxhxSNusOUINgKbdDy4ZbSJ6ig5O4sz3xlBPc5rRC43burfGFndbJK8
gatWw60+OpYJD59w8zUcMElWcjZWqyLPf0T1AkfRlqW3HzqHuY9TXubSS7ZWYQS3KUOHO/CVCbEN
L2yTFuI2gW25HaBCH5eZB2mJ0TyaoNqHwqvmda1dnpCMkG9soxwbS5Hu4Qfr8NoCg0gEU4chEk+0
acHOdbzuROa1nW8t7v23rp4mdy2bgIyBYuEZriLM1A9WnXg7V0xvZRW2p6GDhIoUZzhGBBNvqAuA
5CWp45iEd4iUp2FPa8yZxwHuo8ThmIst1W/T0m0ucDjESvRZtyPSAxUxJi/pKvDVm69tRic7U3io
RSMuyVn2GhgkYq9d5WLbh33mtMZfzt8gUUZuPDo2FaLdPFKd+TtnYOh8rNlfzc3MJkKxntX4Q5GJ
WN05eVffTgsChsoyraOl6m6Dkoe3qiPWBXFDWbEC517Im9pt1adlslOS2YuR7qY8TPkGWLK6Ea27
vNfoao7kfyzPNTzwaC26AI8LGRyLIZwfksxeNmM4NDcZzlJEvOfkurgZXqpkEG87BI6POOxhuAfS
jTCqnVAr1D6ow1hs6ZWW1QTvDzMmO/3iuQRS++Y87ZyQhnwIRmPXxEzghqh4zDExQQ1nTscksRU5
y/jARUYUvOR+JEizZcUzHIqP/qhCrQRw7ggZd8BoJuNS9Mo/C/I5brAWGQHfZBA728Ztiz8AE88x
HfIpUD1G+g64K8RgaTHPceLsDhG7OGIIodHtGIPcfAnt1yH1ZkwpJLxvIMW8u43nKAMNReL8R10U
Rb5xPKzxNxqnRnaD+USNA9d+ELl8hQCdJJslS9KT00fdt8JOXfNOdA5jS5LYRSRfg9E0D1OcQSA2
K4KYsU2jEfZiOX6twFnJTpl0XVA3j1j85hu3GVHQ+WOR3KKegagJCSL1WH5FfGztsT0FTVc561Zh
db+aKokcjVyKbp2CbdzPFvK0JS7rr1btG+jra1x5eTZogXWJlKY251AulkMqu/LEaEyyOdf9dz8J
J2KBJwsMhIEnB07NLvyjpH/c1DhpXxgO6ncgo0zwMKIJAXe1lUqcFNew9/sFIcTFqGrGSGNiI+rI
EgKJIugj64IiL0aroOqvCmZjjWEgDwl8j4HaQFX4Z/HVJMAoqZiZWqRe6jMdRv+wEkWIflRpISpl
qPuk0J4xOqJgLLfWiP1IivbuSOpSeSJLFGmR2WGrDzqtrfcYlQDCNDDxZcfhDthtXDBZHl4Sy47u
o4JKo8T38Bwt128RNF9sQ1tYYKWoN2W8Jn9gFuevkoC55jFoGvHANlh+t2u3GjdGRBR4R5l440Ya
Lypavs6Mc8pe2y+9oFvh2QnQuHJtFu28jwp3vmWMz/UP47SJIs7yimLrlYyxAr6DLn8DiOZer/Kj
1XEJdsScyS/U/MOfQUTUElbbMk0CRvoTRgOzDME9gBPzY4bH1OPfNxEfqDe6iYGa5cKVtT3MWtmB
fm2VWivIKm3ge8AWqLkhmj7X5TBS84Zx2GOuK5rFJs185MG8dWCwG3yBuNlDL3/X0Hyk0l6/i/4m
cK0EX+cj5WkAoCNupukPTkLlv3aXQd57DMi3UT9hK+hQEMYBd7YHyme6XRVb1Gb2YemrN7TMLMzS
bm46e5xvy6luvjBCd+5H8qM/TVTcu9/cOJrjDz2mgLmItSqqbUb1H78scosMfyK7OxgJ4pexK92n
ueZFM0Ua36OKyTYcRSwwBBKg/T0zFZNz6gaYv3pPa+pmz6EI+vsvdW05f218bQnRD9ddCMl4pH1o
fKOhYY0kEXEnhd0w8A0YJ3T+0JwYdIz7FgeFDVvzsgXa4+CBs9N8SWuaVywxeE2dMbvAtG5ubO0m
gadT9b1Ocu/RZ5ayRXeMubWB5cSq6Qn8+vtvLv/FQgSQ9QEv4CjaLkY6vy5EORh2nc/gpgp2xXr2
gHvhJgTzrpohptfYUW2C2PZ+jHiHHhIUCztw9Hc/rT+TcUOQi6RcMuQUEfhVVHcj5IHXUcO+yWJn
t9DG7DfLyWJ1h815Od62cewfQ1dkG9PB/jdRvNAFW8khChJ5j4NrvW1VQb2q7d4oIJcdou35lgya
adM2w7Sp9A5jOYNxgYLhPhnSm38UfoSbtVU6CLCAuGlpHJe6d6ry4zCwgRH1Ss1Os0xfEmX8ocXR
K6SNCnbia62uyqV5LPNG7ymBLtszCvqgQCTgmIn75ODwskWnU58zuHsnRPLUoALIAafj8SVaDHQM
WA7nb609ZPBW8sUbT004RdykhPQUA5gby7MoQ0oNuBjmaCXsdLBbwq16o3M2XFBpvVRQpFBBaddv
z13y6JhpR/AQx5kM/UwrQi2dIVk+xGCWDBhJxX0bmE733WP8WHMaU9O3ZkzGNN5QXDHU02qr2ITx
8lCU8p4S5spAj7qmnTYPdN9ssT4eoWZKq2mVQq47aWCSVwQ1xmYtjZtPyPvXOR2yXZuAoA8j1ZWZ
TazIpaehiLEie+mT/M1r6R8XBUbOTMtOUKbBd7/euyCb4I5AIR3XHDrGpU0tIHMOjsfMHpN9mMVs
ehjR5kd4qdU747Lq3ZkFtaGVW4RCKZ6n3fvtA52of5oR0yD1pel3cwyiy4JeRilhH01YQm+97u3K
ONCB1D1MKGfJcQSe0TjvBDLsY9uReJ9i0rOidvIeC7sdXkyB1AOeLGbQHeNJ06HDqsXV/RUlJS0G
Iq3PVgqg1DR5fe49QkBXocNu0oclyg2/pzMKHQfXm0ouvCPYp+LTqgT/J45gzTcUNtyVAnV6R3e4
Qq26HMqYM7GpG1A5a+LIUYE+QmPmyTsJzQdBv9V8mWbPPwlGwW9dzag3gjF3k8weCtGIG9dygO5L
gifXlV+OLzi/0N5Pc7L3NQIU+LSbRQY+5CW0yfgNLD983tJlm/gLIwG3eBiVV3+F+ku7bcroXpQO
iUcTQg64Z8QPG7pw1t9awQPBdzeB/kWwi34G5IgchX5Vld7fzSxjIAtY8iYbNexUW+Dvj0kEWpEx
ARnRzWuiTBr4WDnNo0m0F3rvlFLkehYjdWb0AtYz32a2z1Kl6AXXgZy3Aljl6nJvvl0i7MhIVfJP
12VoKSAYlndjHtTV5ywC8bC7uXm8Ij6lzfIpJi+HbgNy0hR0wUjhkkPuUFDlUJhOQ+hKfBmBB4wI
M8beaehsARy59RrIw3Nm3mWI7NaoxX60/jLfLbxu5ZpRPMXIpMDC/Aj0yqxVdmlqRxUrCuCAPoWS
bKiY+TfDCDiHBRFTPOyKjmrhiuCQMbaKFl7BKoCgYmFxDfyXmXJdD3okjNk3g70IC9+y4I2JVCHv
rcyVTxQ8JnZg7oijL4q8kj0sa74stgNQJvup+UauGpIls58/lQaveWi1DM9GFgUJNmxrdPThzRWp
MXzOc59Sgzn1oo2LCguwpyHremsLPv6K31wPSZWB3ZYVFCPDNP6AB6bLZQ8LoXVeUCw1nZnt/lya
aEh3tQM0RBBXeDGJjDvVlYV9HV6LJ7/vkCQJMDTkjmBqg66VJ5hJ99gys29FZs/mbkBngoJUvWHK
g3EeQvzT5LHPVlPMLYxl034zS+yypiwbxLajfdqiFAWqSHmn9XpuWr0Nd2HV3eZdDiIZJB41b9by
4xyi8y38TfEca9SbukSfAjRob8xgC/aJofs+NGH1HoswuveGGtiIYDYcGR0aAHaiVe5yOaFGv67l
rc9MmfFTmV2KaQRFcjgmXU9AL9JngyAj5GbwsXf22PLBnQBRR0M6915kSI6KiSldE1CGNFB3nqcW
YWuAbAoOEJWwQzu8vnIVavxSVsnAgyTVJT/OuVmeFnsoTxIp97HQzyCmPHzt8Giqd+3CPLxgSr5F
Eje+zBNlco347GRWufVsFAzjQ/axL1Xn16+xm4c34Bfu+goJjj2gpW9h0h+V2AykivKzYzepUSx0
OLv72KNefaOHnman4MXew6AABa1yXorZHKs3zMcBqCcwYzsJaRV6CmfbZXptAS4j+9aL57rNKo+7
AXI037aVE32mq59hn1mF7ic60gAUc7iHFtDmU81s8WBgwzyvx27kZppsb7D3OoavNqeWO9b0eDZr
jQy5Cz7K1ZuVqyI5wiZqbqY6B0TUWyUkYWvbYgCCnRyy/pw8JlAv2C52E3A+kMsOOo2SDQYsOc53
ZH+IZ9T8wx9eGao9c/h8VVLg2etEWzLWWFh9xRSOkqPplvwICYImpsYD1vLKt3GU3LVFZ3pavmbj
jhn3oM+JkCnHqflCVYId96Bm3BuZPwfULfDZzpOBwhs3HsoJcjioIGfcw8aBBz772XKXWUDq17+9
vpiki3LEGKg3vklsBi41h8qxXHr1oCzMHhF6JvtqqnihE6rKCGt2UuUkK9upvUVCmcGXr0YQ8sWe
vHmnuuzH4CyVu407GtgrUOx12JZbdKaTrgJmRdzLpraWYQ+QwBVPRw+e7WHwndeljeLNoicxGLTV
W3yO+LCsGvybPuyr1bVc/d9R5W9GlQgVdGH+70eVR3h+ZZV0P48q//qhv0aVvsc8kqmZLxho0eNp
scdfo8pA/EOSzUQbihrCQlHJwOufJlkE0HMoESlFs8qX0AK2v/RoNtI2l+aVTCntCY1Y5j+aVV7l
PD/3UPTAHtNSrRHT+o+rSe9PosnETfASEl18oxpBHt9UE6guoaHc1o2H7xDR6s7GGdLgqc6oxFZ9
KFFLm6Mv1SbqcDM5tMAZuNMxlKPc9Jxwm4/VMq1608QAntmCs4cWNxuPUGPaz03JcHY91nZE0xPm
sNdHqyMUEopTs8pDrDNWA5kIziqsBvcUpKTtrthmlyOGhb2zKmEYbbG2sNvtiMF8vLanig21g3Wx
cnwD09l09r4hEh83vR+Q7b4QaAJ/LO+7NVN/ADMRTY4FRtQzpQkK925iBLMqxoFoIMvYeZ1g4oWr
gGmjMhfJU52m86OKzf7cRlZxKVJgri0TMyNep74CLi4lhGUcKepLLutxz69vsOep5kM0ucGNRdrK
LRrgPab8LeFwVVKR5iup+rs442ZOViY2SobNjkLW+pwHmbVKoHo+CUu5W/C/t4ht+h5afrApF9t+
GDhKjiPxH5tYWFDrFuwlS9fbGnOChLA28gfbM/KzXU4XaWKwIPOcSqVGz/XNDa1673gVLB6vzG6F
hgATxnCXsUVhDCczie7wQHDOU6xdGxHLDSeTTAOrqs5h3RY/0tENyIZ25l0nMQeMWq+7EHnzTYZh
hYZFhAyiYmaeHX+hePgcOIbmXBXlus7lzTghH/DIy31K286+2CpQtzbSpoekM5vHOou/0qHE77Jy
pw0K5lvw3HkjBx31ZYUkKbi18ThWqnjK24wMgSzvzpYN+b/njvw/9s5sOW4ky7a/cn8AMowOwKzt
PgRiDk5BSpxeYJSUwjzDAbh/fS8wM7sr06yrrN7rpbKqlJTEIAY/++y9Nh0SxbUv8/HOWAqJHyob
vhUoSxt3sJc7lQ00bi8eO0mPv6mxMDWbU5x81YHPOrAM1jrXvG5Cfts8J5XStjD50848wz/8WfLv
3yfSLa/AVNntqSUOH/3Ma69sqfFB9nEOCy7R+s6lziLKW+LNhbk0B23I+tG0uaJ9Iccbm1TXRcFS
bXuHcmEu+9tmcfQbUCov20FtTM9uToFV61KKvnGcyd12HPEPUCSY/Tt5EU44nM1U3E7T0PkbcKLY
rZqA+rV8YbBlbQxxkmtwu5gMNTI2RiSl8dkgnpwO+jHIlLmP/YtLmoppt35Vs8wfUqe/N+CAszYJ
t2HpPhKEL3fUAbFx8H3Q282zctgKAU59r/y+3BdUmKqoyuyL54JCoiriUqqfRhK3lEeM7UZL88WV
4RJNKoyP7TwZbL7CcBfLNtnmpvvGw3C4t9tq2Rsg2vDtJh6FoIP77AqaE5fcH6BowVk1HJvbyjj7
8AOIC9lvuOO7nfSr/oCN24bCcNZjdjNWIyuFEUNwnd3VMXK0K8KN0bPTBCxGjyqevX0x50vkkst/
pKquvLaBl5ymnI8ZJ6RzQuxartVS6kM9Fva2JT1+0MUibt1+OqvemU+9cuNiO1vDfIWR+ywtZRyN
Tnl3s2ulFDgD06CD5QmGnluG284C0vKg6O2obpCy7zCGfSfT4e2E0OHX3FHUA9m0+6To0w/KCbJ7
VOGP2qXywusqEF+Z9SHaycPo15vj+9DzLa/dl9u+Le1LUtbwYGyPS9pMSjrL3BIzaFo+KB671Mqt
ZZENrWIR5713LcmTQMqOo0lyDWZqUe+hooFlg+mge+r65ak2QYYzY1X3JFXccDOFQBIeEi+2Tk4L
oOMA6gHyAJs35HadN6e2IAlCNhBVn/7i8HHM/V9tA0wsYT6k/ScoIdwEVE9vDMH+rBV11VChkVWS
FF8jPchzbSYMpAHO8gFJw71KOxCrmxq21oLGXKrBcml1qcdzVZup5N1idD9YRzUK8n8uzd2Szjaw
ij5o6PFpluBYSGg8Nws20OvCC/vJ6WNukWLm0gObNHmvg4VXIWV2x2VOl8j3kas/iyyqu4GCGbHv
bmbR+o9daQQQKyyzP7ORCs6diunFC/M6oftzPKkMiT0tZfkUUJ3jb/rJ8A9pEXPhhnpO31pUnd1k
u9XRypL0Ay+SGW6qoM9zTH6je5M4vQXqiOOg2OhZxid0He4PZ5ooUFq0cW15tP+qCxdTJfjq+Xac
huEBIHFnbn2hILlAf8XemHvSWTbuouWLGTvdR9eb2Rvv5IQwXSVvB0dX9/Hkhb/MJZUaum/sgKAt
pheD5uG7CuMgCWaYiZUjfnp16AFmTZ1OEvGYyl0SQt3wmulU8bRFqLJstQVbv7IuYz5FqFFp8Cwn
5d3ASSp/GrmZx+dKkovZiDabr2zWxTPvkXDXAuHbExkAqNH4fhtHVmGlyamnLfhHAWLD5WFE0iSk
/PBh8dm+biqVGg9ZzuiysZ2qf8tVXNw5JWBurmJ2+RG1O/oUovv+dDn3PrZz/cTUOdtATOr4BD2x
2lpFys3aNpQNanYqcQS7mlYpe4But1N2aN7Cnp7fvFnNv8WYMN6xxkz72sihrbCqS5CFOmWcYZhP
D7XH8wZxszd+uKYa7ikHT7DxGsGAmVnhifaNuX0PE5ZVuKpjeWotWP/bPMtp9wpBQ790Qea6xKuc
8TF3yY0gSrK3F2NbnrjnMngvtgmXXrlLt+FvHu4cvzff4hDf6K7OzGLZWoywB1LY2WNMRdqhc5Qf
1fDz8k0XuPmBxzP0Mc+acC4Vtn+j5rE7W+m49pq57FwnOWxLmwvOL1sdLUHPTtH0ukjkNr2VKU3r
G2toCXsP43bwPKz5xiSrjR9jBV78vD0NvkslelXW/VvR4wPaZIkcrEguQ/OKi6Otd6MLBmXDKkP/
JjhA3cYYpbeOLb67SRp+89O6+miSodk7aTmVWx7xcUUZVdEYYMgLnogeBYmnDF/ebYhE/D55fXls
01YlEb5QjR3cUc53jEDpZYwt5zkcGb83QeUsUJr6CUtOYzdHhmX+a0FTb3DMcco8BgW6QYQtzPqY
sMVEbe2176BixqsXjnAZ88U23yRjbrxLcEZwLZkDNtrat36GHZDDHY1YiXEOmjx+zcKx/kY1iBj2
Dojtixwk0kJuGMxgPRbeyneKE5HHB1PL7LWr/btETThn2FRPgbGbaXeLiLaGV3cMzTvpu9gTQuqK
YTq19r0oORsGVuIfAIrTxeX1k/s99LVNXync5ufaZWzfkEFDPbEMx1JstzPzQAlacjeMtt7N8KFP
dl7SA+J641azPdtLEuY3FjhKIdkgp1SG9VEmhf+bwNycrhscmkLF2H9LQOR+FzCX91NjUuTKT1MP
Udu78hZ3AE2YHLMG3MIefKGsTxijEfPzn60Zwv7DF1tvWiJBPFqc+ZZwS/pSxkv5FVpTSrjRM5gP
YnnTAxgECVaI4FL0VYj4xBmxmpNzoCtj2NcsGY5BRnR0U9tJ8ToEvkXNSzxPKSEOb4x3bWuLHYhO
fSkMqz3PWBRv+A7LG9vNsh+xzsZ9BZn8yMZ52iehU5+6MnG2dqFfiAjMMrJsq/9I0Bce2LNCajSz
/vSfKbkes1H96yk5YI/6T6bk+mf2UX/8bUhev+bPIRkmC+YQx3dN/KXsQ/9nRg6CLyzIOIGxJf0c
dvmlP2dk64sP54MuYvanVCitqew/Z2T/C+5g3LeciX8frf+dGRm2z9+Wnyw+iZ6x9vR4agWYiP+6
rJNMa5lOF7LJjl62TleWHzSCxSTaM9MmpaRBB27UoGgZkatOWyQ0hYi0r241+fslsggJ7GIzmyiT
tKp7HS/1e0hSmAxwWGAn4auq7dLEXMO1rt8rj6oYE6LLfZ/NYqR9pHduwTzTYlLkZHd3Q0jFYiaC
J78vysd+kdO9OX1UTc89w2D5jFrYvzWssYxITyUdCwWC+QcI52rZZIOhNKfrxI63SwgGa+OMPiaY
VnTF95S7mCgOHXpUjNl9jC9HZadi6RaeAGUob4kX0wUszViDCOztwN2xM/cZKZ0wp0o3yJ1Dh0YL
TTmN0xuHTDwOf7ab/saoS+FA/i2aHy01U28NW5o7OShWcw7uFGqi5x9gKes3SigwiHKYQTqei+6q
2jz5sFOWUjTr4szqJEa0qo0Eb85oyYL5jrhJ8+A5qgk3c0A7NB0Gs0/sJCvuAqdarm7p0HuqRowM
DcGJWeI8ZEycaknDjqvwMmf+g9UNONtyp8LcWVocx6rgQXgWCD0qs5/IIw3bbBiGnTsrhzVcy66D
wpv67I2Jv82Vlpdgmamf1oPVnSddkvrGTkaYP/M60uJmZddRb6jy2ala+STdgpOUtGa9IRJqvWZ+
Eb+OBizHdva6XV2Hxs2sKXqjzEdsGq1cnL6xvtGJJV/KQrVd5IVVfzPHfXdJg2D6hf1Q56AMRwMN
uQSHie283LUQiHM8DCFcR4vs9y3jbG8RxpfFR6dyTnvD0nmHJKugkNn5PLznlBtgisUugp7YOQml
3mFtHZGUsse0LZwXO6mya6g9/jTH9Psnlor5Xnape7HsnCEhpajzyCicIB417dYep+44k1Z8TNIK
ab/Klzfsff3ZMavwt7mf/X4vTJixG8thZbmbsSI9IvxQRT6MSWO85okjHlKX5NRmCmKDLsdBFz/c
tnEw66Y2LRamrvCeQR1l5VR/5edYfGNWSx/8JR9uB0ulZx8SAeHTZganHdcu6GIWSlsu1+Zr4HTm
fdKPzbA1On7dahL3lu5NicqPP+OOvSVyAudq7vLXBc8ePuLy99LEglix2Z7xBpn8o8EXNY7sFCeV
C/i94WKWN3BelpompYHiqmM1Q8WOJ41qDtDAUefUS/NjN4sHK8g5srq+jpD3EaBoTXrCFupPu2GR
5Vscwxm1ypjTky/BvEdY6JoVoOA9SelJdPzMGqO1hjtKOTTeuYzXNyML6ANufG+DFbWE/avA1cVT
sYPvw6XI/fIYDwvqVwaZ/tvyOa4iVJj5g58hsIdbt2WYf3L1QOFMiYhRexRgd8Zxlv2zyxH6ahQB
llcWB/PJYVQmUypuMUtBIl7n6HKdqFtZqSsqhU2VF/M2FvwEWvRQXufegYX9x1ye7WMnLHc+zXNb
GpY31TrHW116tyZ95Trhm4z6U36Gecjv5BjdQa5qQIgsIFZ9wEMoyHNErI7qDNrVsBF+qgmrrpDi
7jvFq9ZgraqDv+oPGUJEuCoSswYEgQ3duM21FQNW5WmtkDDqVcugLZh7QP3sh+kyaj7DeDQv+acA
YoWFuTeH9NvyqY4gkwS+Qi9BOPH4ie3Q+x7NVVOJEVcY++7FnOcPI7ILrEJIl+pCHpS2WrN5wllW
barFH6N5FW7MuZi29qeaA6c6ILpmFdCkEXvk77oPClCXWcO5d4bLuIpDKgymg70KRtagME26xES2
PqX1Z6KoVKjSOarf4EEOt+Eyu3sxU27HZXQRqyxlJj0FnJ9SFduGA5WfxoHyKK4m1eg79aluDQ1Z
42CVvDqlwkeoibAboSqX12IVx0TY//Sb1DwXWWJddBV2O2OAhBi15MjWx2yHyhZw+X31zT7ZepbX
bLtVjtOrMJeIRN2Vq1in8HZ800UiI3Z2qHthdvV6o+OWQOajn2VASUH666uyeprKOIazhWrgrhKh
15iKTfR0CZk9tuyM0o9yiT/SVVq0V5HRXuXGbBUexSpBylWMHB1xHlZ5EtM+T37DfPFW6dJbRcyU
2tuIapuGE6T/Y2a0eAxocok0K6S9o3S4lyy6f4khru9oOxlWsXQeXXTTfpVQecYYN/mYoat2adU9
ErQst/CsiouzCrDeKsWGy5D+cD/12bAZhgicyCMXYXkXYqh+yL2VablKu9kq8lqW+eC7WFZWufNU
rVJwGTjh1pCrPDxb797Ucz62jOIJxAbBwVVOpkC32w+fGjOPw1VvhiqFz8Cv9yQBmDk8RxywN+DJ
RNo9e8OsjjXh2JMYeUUuhRYno8RP97v56T/bpH95Tsb+8U/Pyc38t0Py5xf8cUgOzS+W56/wrL+c
kEPxRbg2pkaiASyaPntH/zwhO+sWyQp8lxXTekD+3xOya37BdcaZm6haANIIQt7//6+/ALCGv/3v
f8xmuc7fwmH0UOFncMgc4GpcLY2rffAftkiqAmGCNT44m121XIx8aLdzYRePi+MVP6t60qf5U7+B
6YuWU3zKOp8Cz6fWQ5m48cD8iwLE2D89uM4YPxea2/vSrWJRSs9wArRjVXPimud/1H1KS1aMsLyU
/rPCi3GVfcvivlcVO3Y0kfLntIpUUyeD53RpaFOEtYWKNX4qWvUqbqHVnNJV7ppW4Sv/1MDEpx5W
r9IYpq/ytxq1LCmRzXKW1i9j1rmPCH6oahKYxq9xldoSY7otQAmgVFC9+Ib7uvtwaSd8WRLqjm01
pL8Mx0G3CxOPUFi/+A8tXRkc+ZUzcKcny632YSUQIXHVL78yyFTUOdhxf4ILNBl2fBKfmmGCGseK
rnEAJKV5kUcmDwz0qhkyuW6T+liKeNh5U5y+WQq0SETOIDgM694Po7Aon5SVpvecGND3ZJMcM8K1
h0SHwdljl3Ewm6V1trqqxBNIFpg6uk5Lf6MUOgDqvi3RlylboaXGbcKfyjJxkeBV9ykqKScWFGE/
RnZcdGcZFzlmVUvgs6L9OSq7JbysdVefm0U6u8I2uAMXE/Lin3z5SGitOxKDbo4FTCCmkDgY8ZHQ
WoVHRLRPXTmPZ8sP0BHthQ8nLMuRBtm6vLegdGOrwdpzT3ViIyPUjOm1lCaUeOmOAcu3BuNYqtWy
8D73Q46dIh63SQU9pRxqKDbpKowsuLc2VB2An58XGk7IAo/nMcctsxHpkjwEY/uLdJ6SR3PUXbY1
AtL1ZAfAQTkw3OYN9jLqy3uOHUeK+MrnWC75idbIbqdDlZOprsX00VohQ8XcIw2hRu1Dw+l9Ro7O
2VtNyOC1ZNZ8r8chyZ87E9zFdNUGDrCSjSILogNJuewRe1r6QHMKXr2f/HTt2cV1R894gWOsBl9+
Qy+harI7U/hVfJcMNGtUVgMJ2R0n+Ne0XgfQfL4lAX9GPHTbvNRP7gBKb8a/hZXEsqb6SOV7uzca
dDo2YiKaQts/I2DjO6qKitsbCyUNqRGVufPGr5Fq3JC6k8FsMc4TadrnaQEoxsfLnNFJieXTIWJW
WBd7DIGJm5a/WRr3EcDuscQFd6NbN8bO0qPsm7U6spTkc5cLpJfN5Kp4Wwc9VyBUJ/POWBFl2xUT
ESHyg/PP9Xi2q77awU7wT6wV5xvpaKoYqAo6dB5rD4pmdHcRQyfPdi6rR4Xnrt5kjfAOIq/HRyMc
rjrlxiya/Bdgmm843TeiDAqYfI27zQXuuCbLh68GrtY7ivX8aKhRqrLFs57wx/PUCkC7M5ewPjEF
qyY48Okmn5MgYhkAp10WD/D8n0NcYzheuLGNxjnmY/IoqLTYVdTORXFH2UGemZO3Yf6kyVELaGsY
rPi0m/mr6Tjp1mSndvIbV+/sUlAbYuf2o2hXfbfUxY6hwTtRO1PtBOVayyZxB3lL6t/cdcRibxRI
8hendN1Xv/LybVpwpl/alNlIjv5XNBZ5aWdytTykBp4pHFN4VmZebPwwoVAhchSJvjcLjGvQefMH
DT/lN/KCwbGhu/gojTC/mS0jXJgok2UfY1qBaWFW0UxPagTTvQMvgSnI76tVArQ/THhwZGayib7y
SlMC0I07CmZMGN58KNeZAXqHB7dmZExKPm0b526PLyoMf2Sg+PjMnYkdU7aMC3wzo77J2KLd50MA
odykrXOqC80gYps7EzQeBBBf7sEnVa9MIwEkKsghxDrr8TWnbMvGj33nFUt9bwE2Yt2RmF8pUip/
Dcod33wrcZ/8bqmvxE+TnWJHui9b9NGJgNiJpeaAuwllY+cFGKEiJ83kU+Y6lALh7PlwBi5pDOgz
EeWuvg3gGBwXw7Puh8ErIuJrkrtqVk+JVYlgUxlWdjdOISdzhrWbwYNhbaZeHk35UIDJD3hklthG
wyE/QpPIKCaCW7YppsBnx+QkWycnsUdxYKrPZtmm+wrJCFZ1CeyAyoWU8Ig3vHP8y4qNNqbsxp6K
4TjYMfAybS3fq1EWkXZa/dWZHETzOPf7DS6YMdn43fCN3hX7RiPMYrFvJkJIwsy53rr00RPSeiJg
bO91k7dbNROYjmBEpC9t1w4PjhaggIYG0YwHU3fkjb58pAU1H05K1m0jhbWwrHVA9tuuBqYox7PX
j9dRqiFnPnescXw1O7EebhUjTGG+KoNd6JEKoz57oWc3rhlayDDyJipMqjV0k1LWUFPXspPWmoFz
wKbsWnPRP4NxEru4UIzBVKkSQ8KiOG36fo3VpUoeZrOC4UGBZlYAC+QijU/8KMutBIV3dVYliVDg
WWJh3Xaiz36P8//nfPwvzsc2YAEsUP+3jnzf/5b8Ffv9x5f8cUK2LPGF7T4+Kzv0HUG+4n90ZAvs
tyccNq5kgPBTCQ6wf56SxRdbUFIYoiXDT/hERvyhI38WEuKL8nFAu74LGvjfOSWjFf9VRzY5InvC
x2aEzL3Wtf4NoVAwJhYzK3k4vkQJQ9psTNZ+PajM+zBuXffqig5+QYPjtN8j+lj4FOcpE1ERU4pH
Q7EjrJbCmQ6nx5gVo/PItt0olxcvmAza/gS7FUhVdUERy1owMAIi+lmZbLZ4TQ81ph2qsIAi2RKV
i5ca6hnSQRO6ya7Cjnle/Y2/HLyoDS+zLvhurIUIiwiSs1+sTVFNwgZx9MtH6mNiDo40KqDbUApE
7xAlJY6QcgNWquLRUrY9jkfHNb75pvE9WAsbqrW6oV5LHERKnUO2FjvAOs5O/uTJd4p37J1rtiHY
0Fqkjz2JIzxaDWURk9RxiA8SHWrntHzHwG548pIpL9ttaKbppYtxy04ZFafYrr5na1fFMIk0v8Oy
a2wpBfHvs96k5UJlS5pFpVipDn6aEikIEew2GLgz9eR741hv+Umo11g1tEyx4pI44OLkiRErDhHS
GFwQY9LplKE7XTQPiVf2TxYnCXcxTwlO6R2hWyLh5KLoDvJHkfLgzJz2RfVLD/yjy4co4Fx/Noba
bDaANlsZVbEO7oNi9uWGNzSXRA6dYa25wLizJdQ49OQufPXGw7ATD3wnKN92MVULlh36UDJTgslc
sbjU6qW/sOm4O9CzxXHIXLkn6y22Hh3aW4RZ/9ppdyFSzet8awMUvXLE6M+qceEwVZ11NdYCl3qq
xDl2ce3xUKTgZYUmbdn3Uvzy2QGT/k41TVCerH1XG+2N+wk+NX+noGJ1moMWFCVgvmDHB+G2Eb16
dfuAeT5tTrrOILiaDq9xzHlBJnpEvsFFzGa6gNpWW0EAM9VCuIMlxad3lUPCz0pbk/9UtTWhJB+8
avtc9oDgEH+g0ap0BdMSw0HYcZYFFxHR+KE55wSjYUe0Sfqz6ljZR7BbCx/Tl6qMmwnY6QAbY2nu
Bg7aN1hO0ouI6/mDXOpK1l0hu0T4K3WC35KS0wHBgUuAtx5VcFTmUTFpumwLRouQcjR/Qn3NvvL3
dZJlD9kCuDxKuyml+qSPK+5sCrDxD7QqA8yYNxLIGdbF6UbrTHaE0F0nQkiTzradqsmKyI7DIco/
mUTik0/UV7LybxddzXflijLqC1/CW3ASxRW3lmXnPlGh0vCzOwNYMX2Ln4AkzzJBHNF3Ob/aK0Fp
DJcuOZMrfdTLmOtrKI0fxieOafhEMwU4QL27sXGoxx5RsMZ9IlXzupDowsywMp8o/7abg4sxsD7w
f64YNwN8xZEnkXpyMXg3J/t39mhZ2uJQ0mCFezlnseU0bf+L4sRvniQR4mTeAJOtsKf2OBep1Zz6
WMG7bQ08eLCeb3Wc21d8/tyPsQsnc5ezrd94eLSREbr8oBcnOOekK2g1m41luVksSGM+py7NlNUX
B+oZh11pJdDZMn5WDcw42kds7TpXo8VDv3ck4pwIc/vSMPzvnAA81s7I2jXfmy7W11a72dZ0Spuf
M0Vg+fe+8/OP3ByNb1g1p7fBXKZ+x6jgcq+5CyHaXDu7yhLGeOqTxI1KR+bDTqRD0l/4F1zalA2s
mhu65TE5bAQ7cMx/g+HZeL5d32vNTa4oNocmIlKsooIJwxMMUZt6aiecZz01oPHI+pzZhiAgKfK6
lQHehbj8agHPe55m/eJyCY+s+1YEYUhi6Uizn38lu2FtE6ojURLT7uSHtW/u8LAD5zCwqtMIOS+P
+OjcO8JQEjwyBk7rlja85laPWuSHoGuc125cXpNloe9zFJm2aIGNS4adyRw5yU35Im9hQawwbmvA
M4v2Ajx1XpIrAKQYvTl3S6XVsXL80edo61LpGJ/R6mdUAWjBv2dX/3Oe+hfnKZRZ+5+epy4f9fDx
V+/671/yp+LImSkIGf1MTk1uaFscmv7wroPE/MJxxkY+dAPqcDwEvz/PU5xq/tzD41XHxG5x1CGi
a+HJ+HfOTyz1/3Z+CmlhMcltWwC8AluIv52fungMyjxZxKUCBABfg+gP+R8LJ1cXycGAgApnERvW
vIEM3MR3Ta2QNHrPNNjE6JFT/lNJ/6ZRYRkXTr/sDL30bnwMYiYE9tATQTS/KzWB05S0sb+Ht1m5
891oFhlIDGX7qC3cqJTN7cehrMTN5HbDjyKZr6Ob+RjcbIM8Wyp8IHx0A+6HLlnzG+rJCDSF63ok
NxSBT6yxv6xFvfqAKwWsXb2AXYhy3uHUwPZDNhzLjhzzA6XMxVPfxeHbUGqHLQgihsXQQuD+Iuo+
ZUGvwlfDwb7DH6GE3i1haa81Ij7PR0fV1c5psuC+6Grx1rH63hphM7/Tl8YEz45g30hOQviBqOEj
yEYlauOkBonGxmgPha6I2VAc+i4GEFf24LB+t5os/NGEwY9yUXcBaDz8pQXvR/4jvp2kcO4zLzOP
HLat3Zg7AMPZ8/LvOGF3lTkpp8hUytyOM8e1DaJmCCpLQrgv3ViozWx505Hyj+oBNOrwvMDNPdm9
mg8kC9Q1HGx1RmhYN/zk3A1MSSCh0jLPfnI9eNccGBJlso1t3NMdiemeh+aRE6TFyWKsv6YcJQ46
kM0DkoUfTdSgoS8Go33repP9YjTl4G4E5PB7AlJyG5I4wtiFC5puDn0pRw9LVyZdsPt2Tfh6nS5n
SrP3zuxoMo75Qh1i3Ol3Q1XtPshK40D/mSZYZusfrP99mEVW+6RNFd9Jo2tuGiOR1cHVhrpfpBaT
RYfj5I4rR/3Pf7JHdaf0ljdDyzExM7GMkUefINH05xzEwlyf2ZXOZbP1x7jLwz1bHRZVFsVumwno
x6x3Zoqd9cfn2PWfJ+q/eKKy4PjneaCX34bx/z3jgsvq7C+rnD++8o8Hq48/iceXCB3L8lbH0/8O
qoH9RXhA7lzxe02U/Q+GJ/OLIDPHA5AcEROpj4Hqzwet/wXpWOCFIjTkrsPsv/OgFQF/yF9oDxAV
fCtw13WTBdXmswDlH9Y5icLbX+cU4g6VLy8knaEw13Y7XBxVudvSxS2xKaRjPQ6WgdsmgaKBhL4t
TWs+FmlvYJ6Mpb/vx7B/YkYAjuWUEK/pzz2koYHDKJNhc2kWr9tLgVsApTP1TjRBYQaROY3GEYj7
WZDr9Upv4xae2E4hJzyPDT7cbjoJgoLDSa8SGhLhEHyz6iEEwO5RXB+K/DWc52droNFw40Lw+6bH
iZaZuVR7LFE8fDCRX5O5sc60jNHQvtTDvINFXE5UR8dsa1VHsGDSFpZ7058ObWNcs7jNB6LUxO96
p+MwNFNDvAyO+aJ5HAMHM9VXBkdnr3qcJ3Y44KoP9fqdl3UxgIwS2TajOGKPPoBlMp1V9ZSkHtLj
yhDIB37ZNzvrAlr3W1OQwaJseLoNCNsEUzlGRmc222RaJTeGuvGpgCfzEDeWc41dx2Q7I8D37xsl
+Y7LwNDbUDKvMmi6Oxsi7YZO13LL37lgSz7yDiPsAoLB9zfx4rzIomiPNKpQZKDsgyVTiGt6ggSs
GG62/pTakevNGPTLRLs3I1W68QYAyLgJhB43cTUew7kev7kD7bN4+7W1Mya7j9xc4Wzoh9rj5+HJ
GyaG45ibb9i4PLZnzbQr4vE5pkaehHT/TRWYnEJl1u/9nCsszC3BLBWkW9ocd4k1elve/cnj4NZO
vaX5pbwN8qq7K2sW7HzKVepvQGEIsjqDeCgcI94aqT+9xX1sX1XX5IAgBDK4bn8bbealTa00ImCX
gXudCZPw4tz0ORY1onwL1na6zdl9Q36pjfhqOeMr02Qd8c4sTjCW4uQyj2Y5XRdo690Hx/zh3Zw7
+SvLJ+sqEFkvedI5T9Ql51tMFfKGKb4j9jtVfGTURPe32NfeAQXLO6Ola92ezd/cunr355ny9Mqr
OxIqTAoluJV7VfpYWuDtBG+km+VXokVNlE9xuRNdXMpIU9ZQHU1YW/k+Fg2aeVnP83uKQmNuLQVV
fjcY3bBQFYP5CySavfP8kZVJjeBOqkpjDzJT8wa3GF6+xVLxdWrth9mz3vQQvpk9KxwwrDtWfVV7
DEVG0YTrp11/mAauGDOxxYsXB1/xy/xG4omK5hy3+a4n2QgMGyQ0oQmXvo0wyKI8FTbYEZ4d/A5o
I86Q3g1ddiHvOJ/AN1D0TZFyCq83wbpwO+D2Sg4BLbZJxIL3rcqMVj72oyJ9YQ773JAx+lDdbOAQ
trdqcqYtys+CRTE8KNdJT0WhJ0wg2g4qGC8W3uNAqhzogZkXO4B/LG4Ws/FuQevQB7zCuTh0WLuu
HWeUasPYWq0IXty+UvQN6wvrYGqOxyE9FAFk4liQGvRWEFi4IsFql/NQspTF64K/alvl3XwJQLS5
9Ygw9wkXC1bOGEZ674pUsdouoZCJmbRvQLQuygkAnfOVVtZI2R4md8iiyaqS23kCIxHJXGuKm0Cd
ebA5bhdm0GfSbKmk3NxE0akAqtFzkjQwvg2n2q/HRLXASFzEtoH9DQ4B2Jq3YtdKz2xurdLpaMqC
TNmTJVsZbd4nr60QU8CTqu+uTtg7X4MV7CYEykLqWRzhVKuhnX4y4MIVB6ehNhNH8WdCYRYosH56
L2m3BlS+kuTobOvZsAjoHHq6K3WiflEAQQCc7qA92CwYTH7WysMCpI5TYEeiPw2JR4na2pLCoV+9
UiUDJIS7rJTvvFjEfh5LDop6BeGVcQMUb2xnAHmwVMcf9ic2z18Jeu7K0psS6ymh1enorJw9Sl3a
qK+DnBgZvqRUc0Rs0UQtXrA7vH6Y61din93XsPsUFD+yhelJzO6yW7vrLmLkbMUoFMBgMO0biSvj
sqxUwMUuH2OhVeQPOPmRzAYAJX32S1Kb0dAiFFAA3fLsnS1sfKFjdzRVWGy+iA10W3NxHnqwaUaz
2CryVmphuvILM3MJoqJsDeIl0A09O7NYxEI8nGV3Waqq27GdG356Tb9ESdXONBuV7Q2QAODiKz+x
1+H3IByrU+L1PylNAbZY/Dd7Z9LcNpJv+69y4+3RkRgSw+JtCA4iKWqwZFn2BiHZMuY5E9Onvz+o
63a41H1dr9+6Nx1dUSWCBEEg8/zP+Z3xtSxZxQrKPnZa87gxO4h0HZ3YGogM6Tv/ZgAnofrKvrGx
raK2DvJ+JMG174yeZEP2SQu4j2OSEdtx/VOEmYtfY3ETe+Wyn9wcYCQZM9B97tC7e7mgXzp5gNgn
B63CbiVOgvphua85r59ancZkhzM1g6fsRVzvLJ6c3cZKJ7shR2zPaNUOOAKxc6loEruEIMzyQIIt
MJ5HEp7zNiUwvWyRkqwQjH/lLbiXzGLtkGaePV8R1H+QXudm22VYWMr0zO1pYqKpA3iMaWN8pSRk
I0yCEnNtTnIj9NLeWmwkkm2TdcsXu9HTl7IW08lTmXnWbdUfCAkBxh1KyohDc6azQbj5yK0fvzXr
+ERdzQSZd8Rsmys/N9yXGbsperbOToMItI3645WffPIip1KUGBZtuQMSNsIi9uMfRFKNAygIedfP
frsf/dbc253KCOJU3F4x5nKC8plWxkTE8RND8mbrZaWCd0zfA2YPG+xnt6AhiUVqLCNYjTc83Qhm
105jnzuMmclOWV1j9rgRYVbirh7EXvY821D4EnKlvadpHMrpCCCQV8Xbxe8HfRQMyM4MZ42j0bYu
C79IUD8sMAbdmpKdcVivBol9LinLqf2AprTE1u42j1vxtZdrwnUiMXbvJ137id6bsceMPKchoBJ5
IKIFfB/P0tViJiAiKGTEUIyP0mNf3s2KgHSApbIPzOsy80sqz/nyobGkuBp7ecA1pJkIL8jkaGEj
xWXUjqDZ2sNVnBrr2D3t4509GSXmk5W/zwqoLSihtyjnSh3xBX4TSb1GREkYa9sHrjI7FdOBXAk2
yQwguXkvO5uTdK4D89Xx8pwfNnR8HC06IsCe0zaPiydPdqPSGTXYWlqhUi4Fa46blLdVi4OHMU2i
d0oml0aOzT4YS3U9ak8e3cRnKE1xqLzvi04DpqRW5+BUbrcL+NJOvu7bYVsQB/oxkVz7FrDm/mzN
rneOnKSidW4evOtesDSjh9mMg0sppI3/yHtWJeAOZheIjbF09hCuyVZNUhw72t+6sMfk8dWGJIPn
2ifVltoe94HCCi5FNs9vACmYrGA6feF+mp7SkYLuuXXc54HZ8RwydPIiIspp8o5esjaxKrv9XDGe
Ys5k76Q7ApAFSLRj2BPgewRdJqdhoA6CGuWZXeyn3lvt8NU4hZlkwFvnTfIytyOTEPxDpKXTmobc
xmw64uiDCkkm0lsfKYymbuLurUF4P6zKmq5pU11u/HZpHpqRusuQ+3n2E9xu/4gCWjzDwi4woNK3
dKKIPjqlXiFOcB+paOV6PYs2du/tRY04cRv060VwgEUSuloR56BfTdb+wt1JGWkSjSrJuTWX1Z7o
qDxkhVEdJ+zemyYoxse6K+y9Ibqdalq8STGRqwxw6U3medaZm8Sw5QfIj8UbLBYs3PnsnEFyYrTN
LofkhJvDLOswHwjW1WXPb71zsnOTskYpSoFZKlDF9wRCEaQprNi7tNXuz0HV4w+3nCgbb6i3vwyW
Ndn7sXP+U079X2//T0mnwPIROv/3CfV1rdP+n7JOf/+rP/b+JJpQQmn8Zdf/brxkF/+HqBo4f4P0
AcefzjxQi/gQ/yGq2vbfhOVbsDJ9jJ4B8+1/7P0tXjBgJY35k/Aqy/B/S2S18YT+uvU3TZNkMUqo
9EhVMate//0vW/907kZdp2Z3lFXk+dssM8xPImmXi08P3b5uM19tZOOJ197wokdWat1x5pl0MroU
Egc5i9Bjt3JdC7c65A5MJWswC/zfPAMf/YYHHaAagAe1UEFoYrOGgGbot6wjMTVBBntyLIxATclO
gbxIdGG2xISzsrwBECG2M6j33XhQpbFc1S1GRV3p6S/6eT+ozJwBUJI4CzgNK7nlY3l0hqWRzWnT
HEnKTHc4KoNDzBMytJRaPxfv+5dL5O7vrJVf3bMfxJb346FrU6yAmu6ZH1GQFtywKWYLfhyNzqb3
pnhdPWJhGnEOfn+kDzm29UhQJzFKmj40GjT5P3+3CyabpYdBhRm37beseggpz9I4+KD8HwarcA5z
kkWffn/Qf/HxPBA4gFe5mHwh1n//ywWVCbCvZQVhi2HWnG+M1a/fYyJGA6Dwed78+0djk8FYAv2K
BfmHqF4c+GNalRmkPDHK/FJ17ytSzLW3uggef38sc503/MLOWc9n4PFrJeEGPgdn9p8/GpO1Iilz
kR7bZCpQDpIIk1DblvXWp+prk8zJdKs7jf5MA80V3BrVsOUEpPX79/HPZ1gK4XukJ8H3sK/58LVC
7/HmUtvZsdU5Q8upn5l+x1H0GLiAGf7iYP98DUmxqpYWmz4c5R89LF0bFDb18RlR92W5r9k3bJXB
L5jANvukuU8xF3pVkPt/cdx/9SE9l12YiW7qUfzy53NNkdbINqHJjtXYDmCD+DZHW1PTWaU6+/eO
5VCSifc0MAU3VUbjHxtcaC9lk5YEeFRMBjjtxNpl04huPsfzaH/+/Zf34X77fixpkpSkFQfK5Uep
lTW7a3QG19AyLyMbXrpLTog+g7n9/XE+OPT/fhymcIHLTYbL1frz+dNu0Xe0LqXHSAB0305jxody
5gqv4GCvoENK4DYTOTjW/F2TRTsyeclfAHs/XDvre2AXzY0OqpXlio/XzjDTQtFKxXsYegZj5tCy
WATjeonQlU917Mstc7n5L+7nH+q6MXxJnpkOH5xaLp6ha1D41zvQANO6XiIvPSbgX74g8pUn13Zm
eiGq5NDZTQUUhI038Ix5ir0wGqmOO45uNf0gAAAAscGrf8qjinzYOjuku5r/WTLj/vff0L96n5Iv
htkYqwPIXh/GmzkK1AjCzrgStue+zrN2unBoC2KpkLJGl8FYhiY6Z+i2O6Me84uADkyVXBVFR53X
zhmuQXQkEmvfBIbb0wwwJHUGhiBAxP79e/3nq9anashmtgvAjEnGh7cqgooRQDGmxxLdi2XwiioM
q75Xu98f58Ovnq8Osx5fGatiUGz/hElODYuTYvTpEa4eNhUaOFOKIGsJa9KRD78/1sfb+fvBEAos
no6S3PjHWvfZ72XvTBm387rLt7EfsXumGCUkiJnjaG7isJnG+WzqyfsK2DE+TLVUf3FiTSHXX+Iv
T5X1bdiMuenWZlHA2/nwVCm6xrD4ZURXnh67GeQfLr0Njh27OcYgMu8Z94pXmURpmKYaPMncJFnM
/89pjKRjTZ7f+e0BfUl3Cue+3vRt1nRhWyiQN1ZeLpci6YnIpK31aSns6OdAYvHJnwvKfYqO0rqg
7dzV75xjrPfleaAasdngUbY+STjLD7BTxRUVJuZ1wlZUbwUVS4+GNy737KlsJOsqGW4BNaqXIprF
62KwjGM4T+o8mKoIbLQhm1NVtmhf+FmiKxLTDkqul+iEFshuXSPUIHCAP1o03wKd+V7p0v48EqFp
N9NashQCrHR+FoNyQG8qIpi73s+SS2zzywYmS31yN6SvOuHmXfex/EmM2LfIy7JsDKtI+HEI/TfW
e2hazmF0BIuhykNG8z08iFTJeV/9duz8Txjzud749cf5npIADk+61QD8xX51Ay3E+7oQ59xOaFsX
b/3bXta8jVnaQFbSscd1yRj4Majt+cJzpnhq23m8fT+9kTsq+MeJuG9gk+enemEfd4woH7JPFrSn
Sw4gRO/aJYEA773frcBOnTu1cIdiQmFQ+ZFzRaJJmSJ8bz9A5ufczVR3U5EgRPLoTKnzRSPMGYBU
RHW38mFWJzyvMyZpcoFCE2/71ktfO8EEB7WSgdohWNbCCxwf8oHotf0ZzDGWHcPi3Ja2lb4W8Lv3
Jnanl0zS5A5zDLECQle53EsMWJiw845iyKGdbunkHpKt55jpt8JV3JqIN4IaY6q0s9frsFzpfb4m
KbHW2ygqJyYq7bfsfAGQD9imNl6plks8zvQlRGy95o3qh+UeJ6kQTD1Y5+iEcoIw4wOAUc7oEgl7
LrAd0dzmhaZ3gT/c5+qVuQPdNCIHdqUTdgwkO41Hl5TKmtJHbI2NIjuh6O+Chfw8ppDptjaKdg/c
ygTlt6zYXWj3ULK7+xgXx1H4XXUeY/wgxJRSzIZY1Uy7Wk66Rb4CcRE9xsrb1c4atHer/IJrNA+h
qHi3WBoPeYokRPnltBbA21992AGbximJYM0kmxitboUxLaHFni+kM7nbY6gDmNtVRY7M41hP1K6g
KlB3nZnBPkmIEBECq0/k9IhqGETC83JcGcx8LKT4LkzyvAAGpPTG6vF6Kul8RVWzL4T5b7sJThfW
iWk7zD52NWDJewyjn93IhZjUNxbDgiJE5gOXrKrxkAelCGmWXHNVdEYGjUOFbJB86pP5FZ4NPb9A
XjOjtLezS9LGAo8Byth/bte4LFaQpgBt6vNU0431DaXytDBzAwSZ3iQu3s7ccR+HITrXlRc/K+wz
u8SZp1NSlNyAnXWNVFrzjZva9oVUdntvpkV/MgYqCJbFvc69dq1ockpIckG+3kTi/o00VXM1mzXs
sSoaUOowyWUns3ZqcxMZsXetZcEbqguGqZthtpbPSPA2FXNrPZEarOCMjtzeslByku3ocr/IPVF8
pogk/swcb3yYa8n6oWaSQMnIALeaZhF7JQgx+8mV/yMrwc1MhTsdk3blekesoi9dLD5BBx8/eeM8
7+xF6936/CEBVDdDEqZNW971CiiAxy8NQrGBR2tj5dDUupm1SO5PPAsrtw9d4aXciio6652IJ4IX
B95Vk7H1wa6SUxIzV/tgEc5BjwNe3K6xylssz09esbRbc1yZ8e2C4hsD86D2C/xytpeZRfaoAUNc
Zbm8E/CemAjpGA52PJ5tPW0V9SqnbNQCvoE/Bt/sbOqjjawgbUH47IxjFXTJieALRANrBJm1DCUX
ZsbagS1CYdwXCLu7cu6eaRKTewE7/qt2Kv+ncibiY4x/rEerlN6XaVyC5SBkyhREj+T4as16rJra
q2ZZgpvJaF3ojyiRdl03oaFaD//7GFwFk2kpZEPdvTUWTuRmnSu3yr54pSMuQdQBMHTQkmnaqVjC
rD1PXhHcF1ELJZj2QJvNf5Y4yBSd+WikBuoDnUoU/nnQGSQRUB7CBBEZFznfp0X09x4Ej+PEcGDr
M0zb+lRVR0TM4DNEsTyMkDn3LmN9eFCp8zmHRnLHJNEGd2BmxyhrrQtnMN3aUKPaITIPg5Rc2EF1
wUgiwqgMrLu4LeQVQBH7OmDkjNq/SPq1WnNb+iPFqGJp9tTf+S96JVxxo2nDoR9TO6TFvKNmKJI+
JOfKgl0yIvzHoKifKmZPN1r49a1YIpb9gV2jtfa0TO/m3KiddTBQHCjs9r7K3EXEqdv4TIDJr+k7
WPnYRjC/KbbjjJ1GjRGOmjwszsHQh/BReKY7TPfDqh7kDTt2bGV4qtgAmPWpwDXNr0s1lzErCzKx
Ut36/TRd2W2fBGCf/atyWrrj6FfGhpGUf64BBV7gevsHWNvla161nrvLm6D94hCt3btulv8MZInq
33gouGAN0JKyonvyACuDuZ52XVs7Bdb0haos/CbDi2icDCqH0RvHmBK8nIerUGGbVHJLY4k+mxHT
CYF9gG88RZu1vo/0iWEEayLirACxd1Ucr/RqXb96ZjWclikztrRVT3dtYi+HWRJgxNWq7kwx9K9Z
l3PPbgueGtwEOgqSw8Hx2lx+VhQYeP13wt5MCoVTTcnPxIDoodKeitvYUXQ628r42bpJdZlkY92k
uCo+g94cXp0u9b/GOgDUtqJjgKyJxZc89ghDe2WIIlJdGa4znywrA4tbusMXDOuERPOyJcs6YGHP
WkZgAHfMkFVUfDMzNoCfTasKk8qIvHBBnZVw1HTlVJm4OGNakOgceWaACJrB+2vtgrXN6wR3c9ZO
V2a0ZnYpjNb4baya29m8xA++nTHfZF5IBJlBgMAxySophy3E3adfjMe0CMSekh6+Nx4KB1s06kTL
gf7esDdih4FVuzJKzkLnp98iRH+IeixxLonXMKn0rG66coUdPc34rl4MqzF+Wq4eryMf/ISsliw0
a152cqYAz1A6rBjw7hvZm5TlpAjCtk8/szCOsAO5oGzy9pNrP8WkaUCFcnult4mLqnwStAVvhG98
8oYpx+xQLSG2rT1evjW9QvCNVGi5mVicbD1iJnRmUdjls8cm/+LUYTClr3lhJVVosE+GYqNqHpXx
FZ5GC0PU+AajMjiwl6eTrrOCfU7GP8zJZFh9KUMzxdBTSr33oRWGZA6NrRdxOYtsMs+zLA96MYmD
88JJrf0DJYn5pmSEfoCsND20roWnHEr+JauGn0YjGJMtZcWodrBOBGUEsZpkOqXdXBBuQB6gr5Ro
dNPpQ5Mo8Zor0qHs8XnqsBA6wclx4FGl7b4cFeFjNWXXuTkdcpehrc2CK2RT7W7VON2OrjABeE7u
lezaJKQalErRttkW2ifeyVLwbjJ7Oq5o8N77qn9THdUMjVEvB9NNV/BT8K2bDYbQc+OeGatYmyUW
RyaIYKaNl9R19nWUkIPQwQ0ukhOVg1/HcrnVeYTPy/3cdBHj5RrBiDTj2e2Wn1kbP5kBNF+rwuOV
N+B/i5dApNhNMWhsPBW8mlL0Iax17KCGKT/XRQofuLZep8BkYWXE3OQT61i4HRWjlthnujlPiTcS
bHW/l0MAxpJxDO59gx1BPGr9ZbGX7xPpJ5e40771Crrz5mCOvwjcnAtpGz8/OV0DTYzxOBxj+2Au
u6FNn6dhgjmpkmvZfhb+oB9bnwFr0qcPnh0n1KQGedi1g342rA7zBwmoq4E9zLXWHQi+KVt/5hit
pJ16zy4eqkNatq6/7ZOxO6atizw6Zut2wguSCYi9yRI67XKHzA213hBUjW6flNMnIgvBD6LlADKN
pkDQoROg98XBGqzRPiu/7KmCA6c/3RXMlnk9q82zFwgILtmrzIzUMSaTG+y9MW+6Daqmk6mNAEC+
p6SC2FnOeujKs7Vn3ChN6cu2N+oMkmyAaOr2I1vOPEjDTlsRTqg8+tlHLj9AjsqIAQcSGxHLZyO1
tfyabVHMZa+3NbcXdKZ1pgEhIPqqYzYIkUFhBOBIfFrpQrKOZ9yT30bzxXAku+TUM3aKsJW4yQyZ
DjsVzGw7tMdtaewzO6xwznCjS+kzzRZrvM3cGR6hSeeKGXf5KcnH6GtcGojcseOZn8xeqp0rO3Yi
8TKIV9IQrryo1R+zsQOF6SSRTQ8dfWDpUBiuODSm3R1Z2/PShlsZsKjYoDO6jJe9Z3rsrwDDfXPJ
aGzTjuUfNSjNnewAxBHfP8KIzUJ6wrqjlfc8SHubDt1E0kSCjfziM2s+v09q3o83NI6xmzEQUhBl
M7PJwUgKzymf3/+TwC8hGbls+2svCw6eZOIIELJ5ofOXPdjUWagEvj3ejgvLHoPNJrOepXIfgpyT
ibMcM0Wi2v27UNwUE2OUiaYnnaMbF2VK1CVNk+BgUN11KpMxP2EprA4uHVBf6lTxAdKMV+Q+stz3
CC93Mi3M51ILvvUqF7znceqOnaymu3xivbsYa41MrulRamY6TSdyT0em1tFjI9n2EcVq6pABcHtg
qcbeXuvC67ZDHo05xgFUEcRLbgbaZHciCA3UziDbYx6JsuT6F4txHdSU5CL+0VmUZyiK/nIOOqxV
8LkChSRDSAGIJc67vYI/7FwXrRI30hzluc5oIO0XiXgVLfnp/bqjYJdOK2pRWP5DigLWvtwnqidl
P0zG+v4SICNGhboG78JZ7gu9npNCM2Uz+Ue+q+mGGTKnDZEydEwKpCiUIpK1SnG9rpaLB4j6FkKF
v61rqr9chytAOYLXDob1BYvMfYitwIA2P1A8VsBBU2uGDE+TeC4Ff5JXTnf0qvXf1oqzZbrT6pKy
6ewYeKEdDoJAblu6NJ4TU+J3zFUeHNKe6z4xWF6bHjorHCU2/CYsk5+L6SAq0R9zsBdeFHp5/YKU
WEHrrKzhswIjfR2YVOANNIi9UKk1AdNO+OkYCT9hx9bMJkcKp6PGrF9yr1e0GOJ2A8A4FAJTcBGZ
n9gc8Akrgr8a7EecswKOxuoQVKl1zb6l+6KC9fSW1BmedM1pGoj2fRpzBUJv/cFafU5gcCmbFwC+
HHrS/XAq1BwdFZIreHUKWl4WCLWxQJFTLX8XdGl+5ub7qmVPk4yZsvVQzfdK0BUcMMw79ANV1kLx
7SgV8WOfmJVGeg5QLKrgoLpB7eLanS82EvilKYfoazdK4hmLu5hnmprMWxK20UkWNu9csfORW2Kc
wUHYEvGDsaiPP5qrYCQbcy0biaRArGcIcx8/xmYMNFeJt4hXopoN+AXfgBGeNPym605G25rdKa5J
7o+Bw5kCy2UQ8ouin17U8IEDtV6DnaAzh4Aa1onYopHJB4V1ZXhraabvse3zica++S775JANxvTc
1+n0bRp8plA9C/IOKbWJdwnLCp6MAIOvzX6obhLMMo+Upvo/msGJfqb1FJwGCQecCieeTFRKt/tZ
ekTlIBFSfxC00dfMlXTJ9R0QkK1XI3BTYZ3W89/l5/8EHf4i6GDZ+A9+Uc+3L+rlD4vEzUv59n//
z83b+F+Xtyn9Xv9Kdf3jz/4nji8wLRC1l2tqy3WZbv/D6WCKgPgYOrVD3J5p3jpj/yM+Znv8EbTX
AB2ecA332384HWzzb7bF/I8AGPNka523foBU/Q5aJT/MMMDDcnhJtE0ydQuk82GG0ZJCXMa4yq47
C4/mi1MjHVPv7imH0Axp1gC0z2pFxw5V96VxrC2cCx17Rw/qxAiA2TV64IA2KZ7QEA2t6dk8LJhB
gSy3XeHRruGxzGyvKhWTCXfpnB9n58GAI+TDVxtApjf9j4JGMFx0c+x7cpeTiU+CW5EaysOXrQfT
xiGs0Jke7KqLaHRgYSe+FvZYpDNGboPmii6pRVWeUn+tT6DRYmMNpcQtykoDokly7QLga/yHxPJo
qgIZxVSHJozSUctqucKR8dgTBzF3fga+TnxJW09ROFQ1g08ctRcg+M8pveN6hx3qO4Chbu+1zXwn
raKChzePGX/qzsbyrcEbnf59YvifH+Bf/AAZk67X4//uNLq8pNXbr7+9P/7ij9+eS/LSdqUDBGNt
GJIBF/8fLiPPBKnMAi6glJSQzwpb/p/kJl1F0mfS5gFx821L4HX6I2Dk8FOWHlZGfBz8bFb/0b/z
0/sw4WKcxy2B12EYHLjkQv88kJ0DIlGKS+YK9voc7ORMlOP2l7Px16Yahum4rCQ9EyvWw8TK9OdD
MMNdd2eU3w2RDRXep4ATI7PLKf3HOf//OArn8tfJMgCqaZIJR6GCrDe+1dObkn/h2Vlf4tdp4McP
8sHc4aW1g3bGIfRy74n7Od22y+vvP4Up3p0/fzqKb+KXYcpqcWWY5kfXV18YUJaHtruSRtV9r/Ff
4CkUlEmysVyuZARmmhwny5dCs0buBYWTvY0jHsnhME/DeEibrnuyksU2qWLos23HDYySkkFu2QyO
10HnpmzPO7G11TRQfxNFDylRkYQJj84e51XLphA8O1O1yHyrRq3zmy091UT3oY9eaSLkIKISemF4
QGxzw0suRdOsTmjM9W7a1ezoNetxUXhn4S8uA1rAZPQQzclFtIbLAqqYw0UwmUgMCc81LjV5mLWb
nMoAfa0plvgMQL7YJg15p8xrv7tW6THsL+2db+C77b2FtKZFqCC31Oepmp37kdzwwUA03tV2l7HP
gF5VaNPZ97lPFHlqzIuPxLbLbGfaTAgpn0i88yKsyK69JZt3NZmomYFDb14i2OJXNepcGNc6uY+y
YfyOcX++H+geRGyJwI55Q8bx0uVtrNzoOWmwUm1LpnWfcQdIG5it+dZ1a0kmc2z102gdGrKmrFBP
gZX6Cc585dwT0ueF1hOMjepSo5OpDYNReNozKbuyiRThJ4RGiHaQxiNZEZfg/eU895QX6iIzbrLY
eVO9QWfKrPSPbJk+O4v1FgBO/DpZ0L4cbaTPKgeAJyiOZdWYtOahGp23dUsakH2jWjlrccpmTNfJ
h1Bq+6QFr1dOvI9s8vJTGcj+KTWouiim1juXvsYtXY4R5uvOPOh+XAlhVvZOXNkGXdPtRwwEh9qy
ePBJ143DIJqjnU+zBDvhAoKNZGqGrdzlANbihm2bqQOtY/lVJrPhIa8X/aCgXSH2BGtQCtztfRFD
aBdFlJ/wlUCaNWq9G7Bu3PoBp5PCdqqBS4YpW4t7540agyw7ZsxJ901B8ncz4ZiOCC2xHXF0FDMd
T8VDVukci/BI7bJVmNkhiWNxMJ0ueo3ANMJyxGx9Y40BQx4qegHCOGZFyQ1K++2cdNZ2jmc3BH7p
nOama69bY1UX6Cw9ukHj3kWGTWygSew7j9DQ9ejIp6hs2aB4Sc/qQA6C8ScK4LHtFEBhPYErI9oe
vSosAJugGWu1sQ2iBzXz2J9Olvs/0ZdV2AP0PXdEXV4TGtZ3FG87QMSpt9kZvQoYyATr+YjAw23N
ZfpRMCwlPzBMBRwazAJmTwijhNR/TWWF88jmfdlFsw9zyzakefBZAh0IGI7PvhUN36pIJvfAaMQV
beaFu3X0xL7aSwcmJYwZvps5bMYWEMoNLTjjS2fb1aXScXA7mYv9yC6coW7fo/FMrSnPoxXPd/aA
MhM3nX9H+UX1AsplvO/mmeLGLFE3E8m8a3NiPwstUZ7zBhnEbOUQQvpyHwh14mvHnQWpG6k8BO7E
AVpwmFRJWtSJdIvwKIYVEVyZynXlFgNODXhlFD+d1CX4lRR1QtfSkP2Qi9tfUejS73IDHAyXBu4B
1qYEDZr+gH0bKnnfpD2dcImz08Jpz8XoQlpP6hbmCluueBOTB13FrsTdZgHMAWb6y4l3Gz9aZr2c
iFG2Z4Z3c1jIKG3DDHAMgOQyC44s8+S+xuvPSD4OjrIPECnYzANFi41Dl+QpvEfX5ppApkdnCoTa
Eb7ojn+XdZKWdt4I1t7Oi3TU7SxRBCG1PJyHqV6AWiNT3FVF177CflPcxob8voBYd0gyMYeKu8A3
Sn+WXU3u6wqO8fAGpGDZW9i+zu+ixVinBRQTXE4vfV6br8qrmPgXbJ5/9gEWlbmHNo1rD8Vp1Tis
ioJeOquQ9SY8CfRreqsMhaW49xksDX7OfpBr+J39T7m4Ga+j0fWQDN+RNpFBh1DPZHWhLq3KNrX1
X7xJ9Vs2n/ynTmcbuxSs6OVdT7P62PrEWIa9p5PUT0NalgcV6OqAJBbt0oX234w6UVpumSOIad1t
1/qF9nd19ElJsR7Xmdz6UU4z7UhwZJy74SZg6oNclAAs7MwgvbgkXlBJFC1EjKunq5rhmrXxUQOP
HYjvmKED7KisN9mMezWc5nVItVwp1vHIqRM99kGKVmdOvXh+t0qkziqNvvupZeNXB290UQ+WRnNY
6Hb0vhLr2ZgdilLttcYj1Vx4Kg2ShXDiQVbUHjqkLuzkx7skk69yUdm58hyBLEUl6PERtzE1LW1k
+AdWo93Rboz8aQyIelRVixDYusZOQrRnCIm0F78LuOvDjhhPvzEyxMyRoOXONtEu6oB5aIKoe2dT
uvZili1tdA0XOD0a+Wnhig5xUUKKdET1lvEMP2K8YAeTu8sTF1J85yZGfKsyHdDGxhzVdXBvp11T
HXzYrM+KBana6NSKqJysgCa9Sy9WZEx3SuXL/WKI4W2oIuNzufZVLYq019Y33D++p1xN0c+ZBOhu
cuxxL5zGvEGQNAi+5txk7HW0V1iwIeSUfq10798H9UDRndDyi61n58vQGc6XTDbzDU8qd5+0ibGd
09TYIu4h4lOkeIEh1X2iOajaEUEsdxRyTDfvZ11JrDG0CPs0U8Oer6qaB1+fnWWHiaGtYVlUehnD
mgtxPwFEP3sMMXdVkKljOSv2kbQjoNcKIuWRF8wnjZB1G1E7dMRzw9zz/VpefBObneH4rCt857xA
A7+BHBftmCPGoMMpc9ggvOS3gvbeI9lS9zmIouGgIrytMOJ5GNLeyde/kBjI+xrJr0WBjsfALiF/
IKrJxVx1QTxH+TzdcFOYjxQgV7det5DgqyU7Yywn8xMVipJ6TbLZuwUGJKp3TjcVLF0KM7zsFia8
sdc26rOjS0T8cZnuTG9E2O+a6bb1eh7dXlIBzW1rtEGIWV6+BbYS0RxlUrPFs2k4Bh0+AbBSPRNo
RVU5eaGqftRYQfeaGw5rICayZ9Ox1G2Lbs/cwaUcPEFBnUdKiFpMXHv89sZM0qwyHnshkLj8kgZy
SIB0mg/I8CLu+Wkq2WSb5d0c7Q8tIzcofQekwOJJMOvYlQ3SsB2k5uu7G8kpcZg44yheIayhYE5p
bW8MZzXtYdvYwZuzGDNjuAP/5Z3IUM47X80dZF8wWmBfBpxqZeAOE8R3rHSbika4e+Eyj6T4pUC8
jfiHR8doAUgFSKvXWhkgaPlP7zKbrhoKR9roqqfr4pAKezlmfuQeRrqG10906yWTFaI+JjcmmLo+
1Gn5YE15R9wPz8DSJMZByVrRmyZn69tczSSBrap9ACiKWzVPjTMj6zvdEOEGUJ+EY2a8+S0wGtOp
nm3NLJrUWXTNx8ghStTcOWWM6uD73bir0UEPUcTgliI2dcZ91+HPbIW3Y4WYMCmWUL2T+c5CDAzR
XMrvXmV8R3S/neDX7K1pLNd1W3v0E9j83pI+jnWyhJ1vxFfcrQ6ciCHEEV5tY4w0DKL9Z6MidgLK
pmY83rcRlLGVYG4z8RO+wuQiG0pwvIbPWzV0vm+05cJIa5jRN9GlqZKYFFdc7dy0wFpNFlEDs8mS
b7Ee5FUO94fqSj0Nu8lf6oeGYMpCvQiORPrhk3OSuc1dVeXNs0Hr+YanevkVKyXT8MHDomniU/tv
9s5sO24kybZfhFwAHONrjGBwFilS0gsWNRCTA3DMw9f3BqurrxSMxbiqfu2HyspVWSkPAD6Ym9nZ
ZyM9lV10/TQfzMTP9jhzdIEWZzaV+aiy7iyvnu/SyKkf0BNnW1pwXArwY51vnNlxtqMLMiOs43gv
8Y/Z9VXGlVyXySFKAQesjBZP3XrOLw1g1RRWpO3Xm6GMBMJFrxuz7LIpvhPeG19HtLnXht8hlaxN
u7zvqxSYkVl2w104T+VFC6Fvn2pxs2s9epLMHC4lxUON6iiMwbrbjKH93YqtCu9uQNu3ltGm94Xd
ljuSc/VXpya+Wo1GbN5MCJq/Ikt1D+gJi+dwcvVwVYGFf9KXE9IxckXNyYuDsSi6yzjxrOs4b9pn
BIk2rvLVcABC318O2pT9AAVCrw/YuRIMUQtKwFX5z7wBad47hvVCNbM0WSLKPRigeK7qlnqWg2CH
akNfWNx1G5TUk9Zan0Xh5gAtbINCUt/HN6U2/cp61/tilm5BV82MY24kZxS2MoXdkE8rYryZWmac
0zLRaSMkq6lmJ0tlGuAii2uv4+p8Xk7bw8Stgj5uMUNI8vBdVvOmSfJHTVIYLlr8O9nlVyRuvE3h
UzjODPVci1Rg8EZhhbYNt+o2NpExrE8nfyyzvLxqZ2le1MAxCuL5nAYlQdOC8jqsZJtBywOuS472
a2olLVsDZGkDWt9Tq+EjxL3T23OLGdDPJuFnyhHtFYeivCNUTF9GQ5Sf0yqrvqhOje5eaTZV4gTQ
Rrbvy8XVAicak8tUW9xbwhgKBLoUCbLawUOrI9966M3uVzR4FNFJ71yNvldcCiLbH4XCvWLCK2Dj
aNnNXPYSb2ihyX1Lzx+c6bS8ynosS+lfVu0NbTTRTUowtNDmwO9Bhq3ouHNoEK3hZrP+f8KnBjPO
meavOheHehSl8wEvju4uQ820sVD3PI11Izi4oFmBpgjvGyXK70JT36y0Gb7Rlvgw4w5m7VwKHxuN
msceF0R2dqUJpOGLUajvohKnQbP+ZOuyydchHoJO3Om7uQcuSj+hFWheae1jqGGYBGNMhNazAxaF
j0eAp030nRoQeWl2wpUttIiuj9F95KrDeUKL8Lcwx+1FRf4zYMHhUleGuedPMVGtVO0DquafrvTq
275sp+/RHAKEzAYPxzExpdc+pqX7vnZ5YzCx91WUgoHQAKryJtxnuC/WY9KXNV0NCQu29uPVUBBT
TTE+0DamlK2IzTvuIE9syNntqGbnUNHjuWqH1tkqWYQvpZ/Na0llKtAqkd44WFgBAUBOvDJrotsR
rtg66ofiUzE3ERGudp/neXvRQue8DxPNuXMrPdo4qWPeGHEvXo0ISnqZDrBFgAYcQuD9t4VNklva
mf1gKXoLaSWe8Wf4mhbwweKs2edst9teCQUBbtTvARM5UOdp6y/brNxDDJEPLTvuqhsLtfX9Hqim
7B4jmLOr0dWdg4jKad8O9bfYL9wAKBInFoEglqeQQHLh91eEcu5hsOiaaqIqI/4ti9euTXuASK36
Lui+/9p4Laalq4hW7++lnqb6paG68BKMbrohWzIw2RrzsTO1cVprmMX7N4nEcXxdFlU1rkRdKntX
FePM1Syu6W+ZavlY5HAWSPX7+xhd+0aRwnqkD/nXONLlqwMUoyFE1Ad9Hn7AHMopHJLQJ6jiklTR
0jMb1K/zxDcWp4ZAozPswPq3wcM7TzktbWsrxCKCqBBaReL9aEwIsiXwMvqMOF+nYQi60XlxuYKM
eO/atX5PDOWQOSNNpHWe8cNCB31plbbYOpUgkZLhthCFRtD7WvgaO8K+A8xn3jej/1qNlvYUsfQ+
m6Zbxxu7KeGS0EMXbhoPtwCtsMu97o/d1kyqYgN/D0MiVAFnlEJLLvXPLCgKWtd2kNP6hmceC+mc
UZpFr3l1MFjk73qNZFyiSuZktec+np+RerzL7HrLaL4hdI8CmHOsMnNHeyROcutgKiO6JBAqrBJo
ElsZKbn5OMN7aij0nhTVbNNG2HokKdEbR5F+NHiw2Isex9TiyABUdK23+EZ8PNSxxsvjqQwT3SzE
SJ8Rj/LVRmbrk4ROERQ11KNMtlng1CkhJ5N3VUVjvgdiNf1tkpxBTYOiJXk4GwHV0aB2EkJexKYt
mLATX5k0g66cmpQdd1LrzPMd6+iW52NBU8JwqWhaztGrBCylZqW0OsCrWCz0GS1lc/PSi8wko4md
U3WnJoMMopzj606O45nxl8LF8Rw1qY+iZ/OWGs1RYWOKLBWD+mkCL9dIwBc8oFMNnz/+iMtDHA8i
TCbmIizVKQvwz3/T7I4Gx0Xrm3XQtqRu3SEmiohcEd5IU5+DecKNo+/weihrguSPhz41fwQ2Rmjd
Kd4Yx1VZ6rSjEZmiXpIkE02gNs4D6ZIIdjUdBzma3ezVFOMI+/Gwp5a+sHRic74sdkqUvn5/YtH4
TglpGkfnKpUHI+8/408xB5HDrPVd5u/Hw51akCj1Ebdhy4S96NELjupKN2jIY7imtR8rs9pz+R8x
uHX1M7vMO1XbMmGFj/aaGzgbjX5U5vbn+b+/pTN3w4/mbW5OYfcT44xxpeF1iWCJhjMoxPpLjMFu
0AJn/g8mLVas1LstgQj83aJxRUupXa8RxkTWvQ2I/FpFbLF//1L5hEv5SqfweSxvtxCFdVbO1vO2
C/R449HeD5DFsFJ15vudWoUWnTt4cZGVRyX853TJxq7oJzmwoQ6A9Whe/eZ45bePH+fcGEebWmKD
AuWgrgNUDBjJ1nvLy89JTpePf7zQmX8GH4fp4b6bHH7qDbXZ1oEidr2OOt08mFBzsY0dki+xxg5D
j6C++G/0GyVot0VBe25He7/0BFQASiisP5/UxdGOZtmK/t3SB2oCkAn0bOvAyMoqjMhTWu+UX2z+
9r0yHm7CPnEUPSbHa6/iWuVNqO6CvBgJUJzpHo9F90wo8X6B00bh4WVIatekU/1ogfuRQX9FJqsA
55Ru3agSxJHqr9yUWsbHj3NiJB7Cs/GnMBAWukfTxG+SZJ4mrwzY2mgb1BZIp/uo6vTp43FOfCY4
N6aOYnWJjt5Mkn87ExyVZ8Dg3DKYE31byxfNk+s0K5aOx8PHI5nvz1jxx1BHZyw5KmeRTqHV630S
94UVrXD0/Ze5KprIvpg/TzbxGK1FYb2prNbb6DVNYQ5X1m07Y2yfUv3dmw1ptLwWJMBzi45L20vV
oYX/dBEN8XwdSu6BVlUIurWpFnGvarfSxO334PZyvIGZRQYboqZck2ZLVwOk8zMPCv/6ePlxglPX
01kABuKxo70Z3yZN+EXHO23i9tmn1+bG6L1Pk+MkL/ncuYdOSuqnklZAYBNQiiZyJqNz4SDMS2wq
s0alMrr5P+chF6MWWnxR5p/U4IHNJ7GUl1m1bbKFhAXSCX1nKmiEHkqaJHscvbRU69YjfU8Bte1h
07aIZBkn3ZDCc68yi14GjErC9ch+vfGjYT270bjBeVf6vC3gaCt/bvTv7tJZ+fEMODHXTIAadHBw
ZhHyL0HCb3MtzPuK6GPivaQ4mvWGLy746mMQpbgmoAEWQ/DxgO8DHiFgBFg2EjoQOscBD6Kgvh9U
jp+D11pI6Mt8W2EKfOUI1e5DL2qvYlKvj/CrosuPRz6xfInm6I9Ddo7Y+3j51tHUa3HnFAFprulL
7+DlWVHveaRnLf318VAnHpIGD3Yjch385zh0pC7KfXPqiiDva6oiKKpq0rX4h6H1qi+cJsMgpqHA
DpjPJGn/8eAnnpO4auEg03RKBH001V18XUk7FUXQhGWyr4biMVpgC1461X8dBljLJmWgoOd6ZR/z
e8gBNRHKbRmg+XuepmLYmN4IwVQK8dfTlHCDhikao7h9vAM2qKYsu6jvJH0F3bCZHRKvIr0dBtvZ
kXj6+bcv0NIX/DN9jyBQ7ONjK0qkKixZ8Vh2LgL09EBPoQgb60aK7BxS5v0CZDBCG0IDm4L28fFV
0RsSO13Ok2nWYyy0Z/ShP9NRPNKReyYGWdbynyEIQ3EtdXg0jpc3HMJvax2LxWQqNBox0AVvBblS
v7Qhgsp+Xs2LnE6a56LR0yMC4KKNbVl0x8eLpVwPIkAWVEZ/yHz1Uk7Go6izinZ7iIZxZ179/acj
8F68C6DKUO39czuzwR0hf3ezQOu6wwS51LIy/Cr1M8O8Dxgt3QYZAVkMwot5nFDoPX1MEv7ooNfM
hchQWBdq5ET8+GHe7yKMYuAry86MSd8xJQOJ2ogppJEtHOwF5+TR1N29uoVzn1YtBXUPE/OpPLNL
LsYV72bJsnEgMLFBoxwDR7AIRIITk0zw6W1dDdInDVeoDJ2HT5V+LihiNxPeBysUq9hFuzPaq6LR
3X2L082FpI68wznzcZ7s6hOd8OA9lCI4WMKCalEB0RbnfPZNKCtIcu0zv/7kh1kseCkGIto7/jC0
JMSSyoYMyE4X23Ty04M2kuf8+MO832H5MPRVklLyTdofj0LO3IIBWESlpN/Ylauy7AM9Mx49tz0X
tZz6FHhf01UJ+YU77NFsdqUoVFWwEY1K0MgSxhejo4+7j5/m1A6EYQhpOJw+SHYs7/S3bWGGGzZG
nZbRPISkrHc5plDgImpp5HcEM38fRXNnpE2UI2OBlB3fUIFPOD0NVxl3x/Dn8u7qxLnP6/D546c6
tXhwQ3FcWnK5GBxP47HB4WouWTwysb27bDIosYX2T4ot5a6ObO/HIEFckS1szhxVp/a8NwcWEkcn
Lj2kTvVYWD3OcJF52xYaEqZop9Inlc4PLMQzo52a8Fx7TCY7N8t3STLJM7oO7IBARSrb547t3g8m
suiPX+Y7YBIAMp2X6JocR4I256N91e/MsbNJuQdeN+hPSayXO4x56UdLRS+pzbnD59TwynVXtv1t
NRXZjS1dsY89ejpnVKQUlrGqNCogDwik6MfouvTc7dY4+eZdbtisTGCCx4FPHTa6PeQ5p81oUSZo
qxej9bEKEV5zkbjeM0bBau3ixHolC5E8ZUPfXIR++S2mo2N2FvnzkFsXZJF8KP6aWvkxz/Hxizyx
1qhpE4KitwDucXwgSpffgFlZGQzF/FPNRrvTFc2UoaR/ZXr5eKwTr8N46zG2l0QtUfef69oE/6Jj
ukJoHxo/dRIO+ALqL82ElafrF4uZqNOeiTBOLDrDoGJHRMOJ9S7E7ms5gY8vebzU/hInETgcunao
Y2CuJpBHf67qodrQjdEHf/+sQAL9JSNFgHi8U1p41SS115QBd7UbRLY1WWl5TzYen/Msepo8OzoT
+576koRspAFMg9vvMZGQtYIK26rKQNOjaj0ZPV0JhWjvB6gjQe5wkf74CU+cOTwgMZTgYCNYPFqB
eVhbcVLyasc+onJh1cNGByS/EXTE/idD+eAn8OKEPXZ8iCrXStq84Ipm+GVxZ8sKubTbOpdJZxhn
tq9Tc1SwoBYdwpLpP5qjPS1xxUxmIGjy7hGszi/brh5x06lB61f3HlSJv74csYEhujAhAVI+OV6A
xkitzWzmIpjNmR4/d/hUd/VGkQc4M9CJjZmUOtIrQeYZGcfyPX87VdWMXFYPuQLKyH7GwW3vzdXj
mSkh+DOOAvo/xjiaE76GM71lMQYN/cYKe0x1gBFlfzI7HBpDCfE7iXS0iUOtwP2l0edyqF2ahajV
dl6dkfzr6IYsEiq9Fo69GiY6EFPAESSirQ+4Tcf3po+5fTEhkQyVXuzzhuYsbreQ8/sovIhtjyKF
PqIWNhacGMbgxqfZz2m2KgyANgtQea/32GpxgRqj21TqRIflQmfIkvo2Ht14jy3XdCFtWjR7EefX
PZ4GYNz9x6TMmjVvONvBx6bnJ6ZRMKA5ERurYVbbsIttmoWz4aq0RAJmLO12H7/eU3PTQhlnME+Q
ZR3vn7CHqnZymJu0Cb9UY/vixerWEtpO5JgCakP5Hyw7Ym6CPdL3FISO1oIdT0WFXUoR4AO55Jxu
BjO7GNriTPD6PuW3IIcpbJHLJE3nHw0D8ScW9ehjPa9n90oleKUO3o8q+0wR+pqGlDUk9W9RXZy5
MonT45Kl5Y1yuT4OyHwFh04NNjmRcpq/xPjPr7za0u4RuugSpwyfO05l5wBBsr6CvU6TIFQZNvLK
7C9suvztdNAuhN5pO6O1inVIYygTTu2pd1LB9tPvttFzUR9pBYQJFW381nDIvbjzJjLCB6xS8YOd
bczn2xRjkHZGH5vye2CvqF9oPoy71JPzHvBgtUPRxf+ez/Y6btp06wIPeaqEfe5TnNrTHQjQYKZJ
M6C1/HOPSPTGzousLwIIfhPVpdU06PvMaPszM+vUXvTbOMeBUa/6XJZw5wJMnvR1Qb5hncfx9uPl
cupAdMBlUleg3gYW+M+H0StTlRXctICik7eeFs2wbj6XGZascTOdEZ2dHIx8JXeWRVx6fIlwajaj
QrJWtNjJuYnOe3BbOzpA6aVukzOv79RG4JD257RAsvcu+JXTJJyULqqgTut7iIS4UITTcynrX21C
z0LsnHmTxql5sdS8ucDSQuAe12nmRkneL3FaOkpwPrNpHLy5Hi5McvGbUmhxYKkK5ILyxacED4Vg
ihA1RGWC6X2EmYJfWtNnF0kQ8owwghn38Zc++fPYEEkjkb/FQOXPLz1gH6NlMWHOUKlfwo+eYrN/
ePO3+Q/Gwa0FoQtNG++Cg6bXpljRjxdwE1Vkc9qXYtIG/HrqMwfpqbB1YUuTYln+4h6tQzH4KDjo
vQxaNCNxQ4vrUNzXpX1IPeMWH8vHXPpnEhWnJvBvQx4HrOlsSXr09DzQhnEfdeUv35I0tzuHuuzP
3DnEqfm7kPDJRcO7J5f05/dqB89S8+jiWwVS4Vsbq1egnM4aFpWHGwhE0wXQsc7ZkXE3WLQGmrF0
ZtY0/cEWe8ZvMX4OK7BynYliAVUbOqO4rR+i2Ye/XUiMPcLG243u4D15NrsmRLmGhimtGTdztqQ2
S/NVH/DecgGSjEr/lmJwTSuO2raEfInXD/iPiWTb5ZP5oGi65rA37TOz9tRb8BelLikO5u1xARa3
nqYp0CcEs5ovcNjFY1i3nqE3XJIzfcaVfDgz4KlPvCizFnc/kq3Hr12lRjRVBENBUgH96FVXq90b
HkRE0K1WOL3Ip48XzFvvxFFASMcMroQmy4Vr5tGXjjT8yxxP5oGTz/46xvXnwYqNxTB+si/jUson
gISAQCw6J9/kAl4MCyXvZuhwtPTttQG25ZnXcOK9E2wsEmjcGbhOLIvvt0DYdyYPEJGQAexW3NLr
ybkuYsLGKS2bZ1zS5oC+yO9nXsSJJCZdCWR9ll3bfXf3jUZ7VmHPim7mkFZWEVk7GlLFrgnrZg8m
QayYKXRO2nBIcQzBab7JUF5Y51jg4sReuejCaccAokChzfzz6XVaI7BdTHJ0yykcozddQyJgz9Bb
XdiXvBn3ok3pRkZiBSZQkkQ2tJw6KkCf/m4Qg76bphDey5vBQzvrXwiLi308MKVQTGU7mvrsPS35
vyaasdmy+63lpPGWXmFrU2MUHsRO5W7HuHM3XnRplpl4yEQx3rJsEaFNLITn2Ov8g9TdrzpUvjMX
81PPTwUMDbq7VOiPE0ek21LZtILnl9n4ACeYXlRnTJ4TQ4t3H3/0U0PReE2vAWp0jo2jAISiE4YA
y7EEBRg3qcpb1Hyjyg5+LKPnj8d6+27HK23J/gpurxyDx9f/QnNkN+QJl4MeGtYKs8IJsddsGftQ
lT2QY2lcGqUe3rWjOdyYphbdm60GOEhItYffUF+8/aD/wzecwTcsRU6uxf+DEnjHT7lGOvDyI+6g
2LXN7xiH//43/41x8P9he8L1gLKH4ILyO8ZB/GPT5UQWzbPpHbUFm82/OQ7mP4QNTAH+NXJpRKP/
j+Ng/EN+j+CUjI2zdNc5/yuOAyOwhNhGbQZ75yngi4lOfKVhcJbI17iM2Kq9MlwlHtf7397O3b+m
8AceKTyE4ZokBsmh0tn17taL51VhAYdmJBPFFtIRaCPluBrCuDuTIXm/XrlcO0u2lhwa3XnLP//t
YIhaLcT/AFxwO2QdfCb9tunzlPvefOZYPDEQPU+0qi0bkP4unO5Zi35Zz3CJm+w1k9krZtavKf/9
12+OYWz8ULhYkz472urpCaG3xB5VQG7A3/peVa0WC5h1Nib/watjrrLrUHWn/nScDIyUnluoqRTM
jby+GhdfONJa3lVdpGceyuEj/LnPkY0gU8adToAPOb7VuT2M79YfVBAPgNucbvo0ReMTQrwn1YMU
+/gNvo/DGUxQ6qI9w/H9434CuI8la7PE+LRqAF0h5wtSUIGrUkteYMmDV0UpvMI09e+zggz81mD4
FjYdfzqnLjtTxoUKVJWUDx3d/CvbR1tLX5w4s76WU+jdCyX/wq5ADMqq/nPWz5guTzS9KCrUQEDA
NE/b1NTDh4/f5KkpT63nf0ZZ4qPf1pZHKNJrnWQUf0TzXY9PfY6F+RvZ6H830tGsH/DBKfuCkWLZ
TRtnTF9meO7r/4/l9eZf9Oero8LlecwM17foVVrm6m8PVYa57eWlyjlzzXKj9F4Dwq/a8W628mnr
hxg3G35t7EAL2IFej+UmlXjpisoqDn1FqW89lHT9e1Q713VZINaIkxzkdyguFrTNrnOz14k+1Ito
Nvpr5cLYBvsMTsr0y2pVKv4vUxzmWz0bzHXHiRG4Y5XfT7VvPmeuWV7YYRp+6/N+2gz5aAehCyKj
nEDOYXvsATIfoWU0U4cZKkxtb9NXkXXRthSqu0wWW0LB4gF5qHVAwzb8qEJ2eaN1+O0I7e6n1Cov
YXv36Tp2vbjEt07q31PEuZTf+D0aQcpLHvLQGZznXelH6jYy53LT0vnFZU+EYboysGZCGyBamLfI
d3eVTit0WkGV0/DCWOc6TzfnbFww3du12xbmOnTZXGJs2LcOYip0u6Ox4wpZQlMmbXqw8j7ZU94p
Lw0dtq6Xo131fNwfMPwzn6O4ty/HyEi/RV4pn5whoyGpEepr5eTmc8izq5WLwPerwid15jfhtLwC
MOy3ayEm1vroWIjoNauWT80AvQAYYH4PT7D9FvJqUG1W6tbp0lfd4Jt2qJee8TN7HZshfMALsrwY
lq0xbprycpLEvrta0tHP2vZlDKDCGT/RJWpdsKO3a+wukn0fSbEiDMCrHHl5AXyPZtqV1WEQGwnl
Qx+NilcHMs4NiHteYidJIJra4Hmrt2kvG3ghACq8KwD7xTZLeAlkqoGdWABz80pFj96MmI8e/yT7
5iMthrY7wPe24zRHxIR9Drry2pH7pDB1dW10vfI3Thz2X+JQaf7WNPrGo/cQW4OVoxf1FWKM+dlD
tvM4Fln+arp4E/CM0xa1YrhCdFAFFnTTp5JW/EcB4ChdoyCCvFpbNpIUujt6hJ9j7l/VNBmQRzX5
BG04ZsDxMWIpV+hhNSp4jv/UVDXLzoLNue4tjrgZzTTSNLWo69B5xU9Uu6Oe0kKRvvhc93dABPtr
ukuNaJX4oM2bPhw/DbXff5nrOdvTjtxSDtBqM8E/Wdjzdk49eoMwyB26FbhZ4zvNJc1PLKVLmPzh
ZGzkYDefe9y9vkYpbEt3kuyhY8mPrTtNHMDgJRN6bvj1RsaXsOMo+1ZFZnEYQ5TB9YhtLcDhV9OL
/avQwAGEHwIRF1nmRpuaatjEuRPfQE4Yt10kFxktX6gTHH10Tst17NWgH3FKeUh7bEMhGI3xr0L5
dlBkDihhPDLnK8vovqhm6vfUCRCk+x0TYYasjnAtAaNLJrvS0O42htwji//VdrW7iZvxAQOFoC37
71084VRbOOa2C+EvcxS693HHojQKfpZuyP66b2t/G2Wscwq84cpUbvbsgSS9RLm1A0Yv19E8Kuw7
h6zBAzvBK1u0kknNrjjexVJNm6JL/VtBULmrNFZ91slp02MSsxINuKS5ZneDM93vjeXcVRbPbebp
S9Jo3q1HdfdFjkAXRN8aJHIG4zG1QnEYO2YUHbzht84PKfvKqdz0lJe2djOzjHJAynRELNoIrQYg
jLpWW8cwmu4Np65Wli5fbJuNsq7ZP8BLuPdzAn3DxCxlE7p4eCDL7Lx71PP1lTGgikF1xDQExl4B
5M+7TYpj0zo3u3LjDAxdlyUOqwgC1ygZhh8x+XtMyAs0vA2qYxoOt3Uib+k7LXfxAHombnJ121RL
XF2a5aU0FJNpqGLMeXPDoqjA20lCHyccpzOwl2PXxd3la5t5xi99YLfqlzli67Nxk4VtcpPaY7Tr
MfpjjyOSWGlaa4N0sncNKJE1ek9zbYuZHbEtx3U/O+XnZOQNzW5YgJV367UFDIg2r5adW+p1TcOU
Uzz2KgrBfxYFzlhdft907D1axO4x+Cz6rMcTr/fLbiewslhFRZ/ciNDUv/tG1172GvYiWdndelkj
g8bR+30ak/HL/Ui7buvkVuCH9kVL0+Z2GuP2OkznZ7gEw7OXTd7Gm+gntWbDDmb8obZFXOW36LPC
O5l9dSt07omIX8toEYO0yWfW81Pd67DWaQGETpQD2NcFFbSpASVf4n/D5v5ds0uMUlwOvSU9dKEl
Md49BTtvXbDj6LlnwCs1QAnPfFL1r00W1AiZNL7BjrsXTHsHYBfndrFGKDJ2AalDq94Xsb8yjVgN
q7bxcXOepGQzS7nkVUyR1M8Xg8ts8bjToawrdylJorHCuaUC1yiVIDsioqrVAQAN1QJ2MT83uZkf
hkrgoOa2ulqXXlcdhGy6TWeQupSbsBppx7mcBhNEMoePrNn/cncIP1XmgPYUkDHMBivp8/gwpL6A
GwFpqPcOVg8bF4/7Trj4CNP93zmrGQ3AazOlMaSePst/KZtuBiOJ3IvRc5UB7h0qCdGNrWOZM7Kv
T96ShYD/07Z3oDGR+6cWdA2chqOU/F5cWxsIZ0YPbNJovnmZnmGLO8qHIRUjInjDiYgQptBKVsqd
+kMh02wDN/q75XV4nKTYzU8iX1k2mRvTYX2xcfT3tp1qix+Php2Jm6Nzssxpzzo1xapMgQp10msD
s6KfbKzClyy2M0h3ZgbTiFwwIBwY03CIbzrOaGzrI7h1hYUl9xrblvmG5Rr9iKRL81Zm4LYtXbDW
+P9qF8lo697OjXL2N8th+7YiohNuS9awGtDD2hvFAwcZSZp87U32OVu29wkgHGC5++s65mHQWN8E
B78Fo80MGaxrdBnAYGe/MYf+Gv0JfHCvJk4AA5bcTFRq4O3PxBWZDzePBW9fkguLEggC5y5q79Ks
y+8hQ4Ccg2bidy2pbgR9iyYuGdS5AeMNA6uMPXVw8dCV3adw4pj7OPB/dzOkLEOPDyPBiCXPcZTX
bazezqNBSej3BGEFoCoOKI7joojLS80CRPHxeO+rYsuALn5xOPAK9KdHN6eiJsCxnGzpNocPtnAo
yk3SYGy2Sev8BV9Bf5thRnXr2N5w93bs4GRHCTg2B2MXG3hzAVe0XyCu9PsRwNWZi937VC+/j64S
Os9cVAbvLuUKLQMi2C4L4jy3Dl3f5K+lQOq/GtoBuuviGETjDhhw0pKp0d70DrGmkfGLlUGgnfAQ
hDLFwTMrbzOZ3DybRBUYfkydfWmBHLkqKEBeZU7j4+VSJWrVdqEdREuXvwCBV24tNw8f0H5ZL8Ih
X7zy+cve0wz3fgoNDuBwGunMSJL029upWBQoQ9fDnJnncv7vpZDLuyCipL/TsbHZO5ocUYfcntMr
C9rF/d3WmnKFXwVucML6UoH8p30f6wUvjc2dDdN8jQLkb3tnkWJS66KFmU/CND36BXRuDA6lpCTw
uW/vbS0qL5U1nNsG3mUsGIVEBXILBFs0NhxdSbuk60OnKJPAsQieHdpo6ZV2cLUx/cUCPoMmNKVc
HqCH918+Xg/mMt//uA77hChiyf/Q9vZejobFp0XD3UAxuBmiMJBW6V9pYeh/yztCY/w37OnW12z/
Ce/Ap8yfKjxI7GHbTj3kyLYs4mTZb+t2VeELIrZRqwgnrawOiL/9q7Qsmp9VuBhJaCF9dP9K/v1f
vvpcvpomRSbJB/nq5AeNkS/FH6nqf/1L/52q9sx/qCOx5/6b6E3K5d++5vo/9OkaSLdJnpEZd6hk
/ztV7f1D4yClCiys6M+ko/z3VDXkQ+QMS+qSRYPG9i+Qw8dtuOScoANYdIJQGbFoIDxaE9WINWEl
G+OyUFbf4ouF890Y1DaJAiwGCvo1yniCi5NmhjYQ8iKewEIixqWk8ZX9An6yMI0NONElPLJTZ0a3
hB7HSi8jc7FB9MOCtYX3F6W83970idz38st+W1HYPS0q8aU4zMZBG8vRL/eaDhu6eq4v0d+On4y4
0NY2YdrV1Lv6DRQjbsYfD8jB/G5IJFTLmU1ef3FbPipaaYkE4teV0aXj+FeYPkAHkz1ny57GvqjS
oe5qVWDUuvrq01lajevO6l0r8B02np0dwVO6wG93AQ32CL9W0GrJo5gtWD+vSFyxLXFtv6Mf3XiU
JkLZvRUW5SUYEgRp5HQ4I4wsrJ1VVWMSurYRW2e7aCh415rTj59wrePeZ8z2C9zDssG6ymMon3RE
tK3dcLl02AAhUGxqZCUcvgjBddt03Y4WkQknxsR8rA3BJBgER28tCIUmmnVRw7UQ/WqPPMbajZIp
2tKSMERbkjrjnR5bErFpHJmPhgGEd5W4Dc8GTaj6qsWwRCNn4GeMoHZHMLWm+mr2A/gbBw+c+HaM
c34RbuvigqAnHj/X1YJ/4tJtGo9mGhsNVVAqEjf0DrraDocdR30xRVfEh7ZumH8R1i2k0yC5fJrr
wnxEJGuOz8ozsAIVZsubSxo0oquJa1t5USuPCLNHgTxDHNIYWqqef6o6SMtb2Juc4ONcYZehQaOJ
7/BjI6NYQhyMSVQInh9pr/2CM2f41E3cefoOr7KVP+DotamQRtCtxR+tNxUvCUNKvoJjUer6Eg+E
PoE1Y5iy5T2Kbm0ni19FgpvmgIKjreaHaS75rP2izr6kW0PGh3n5JO7ycnw4UXw/MEuXfqWRW0lk
q8GZR555HWPEea95egw5eGTxUj+HhlWB2UUWgjWUhBVKgmVV0wXtbkoM7bdW6EYbiUEeCLphnB6d
1mxvOH24m+Up4D+goV35EqWtfT1NkfOk9a5xM/RK3kFzjF5MkiMBiWPLWydm4b4UUdY/K4HT1s6Y
mbLxgDlJP/Stt47TJabPoQXjsjY69riF7eI/aTRstvcmxsXOxu5dpk1fu7zeIcmd+lZvR5vyvx1p
Be0qXSVwjZ8sD4w2WQPo/j/I2PLtEkGQ8DqlU6e+8rd5+ko/4PgpyXVSHA4l83UZMUca/FO6NTdn
43Eyly8vM6wRV1o48G2zYZakUSE/f+XNsLhwZWFRZqocwl2j4/T4BYfT8RPRPAtBm11ecGLS6LTP
QE9d2uZMVjQcG+77fUrOMg3N8Y7iRRV04NrGKwHYOIJJ2jEKSbJ0RtjSkBocx5T3Ag8eu5AOVuUl
niVm/YjTgab9F3vntRw3kq3rV9kvgA54c1soX7RFiiJ1g6AcvMmES+Dpz4dSzx6JnCNF7+uJiYno
mGkJBSCRudb63RPe2bO46kypybtJBfySgvZk/DCXtJEfUlsv83M0ZHKvSk0KhqGWdZiHpYicp5Jn
SU/Js1T6SNkZBDEPAgxK7qPCLxRVA/5Qx0bAOg0vCzlXGi8OS1W+Y3dYPopO2vwtarTYQyu7Nh/T
XjPIijH8xH1Whd+bt1kUsFH4sZHXXzxrNMgo9SkeobNwTY1YeoVvZyyzT9KQY0zkXh93X63I7/KP
kh3CwIE7mh15W5dV5frUNloUbLwCl8+NmUNzWiEbzI6tIC8Uzqc0bjLC39RHv49E/o2oCdNkBjWJ
GAtOfTDN25LzZxYrs8fT7xBVJvlMaL1cXT8kpsWMAF0s830NivWnVM1wrdPYv6lgQjw7Qx8t9qAP
Hlz9MSRlt/8w1ZO2wfeWlN66aUOrj5ODVQTRmsF8SrBWCgnKsIwJG3evdPZMftyF2pyRrsMYnVZz
azMAqDJwiIls14LQxabx9aeWfMLQKvVPGqOeVUds7SqfKgw1k1H5e7z04s9FG3nfVIyHDqEu1S3e
UVf9KMW0yQmhvseNJf7kWEO1KTmk1pR91hnQrfpk2Em5NSudcROG7PgmEUl0F8QYmHpNTneCAXhx
nTZx8cHMWm8V6G23nbWOEcCg4Izj+IkH4tjcDsVcXjlMODb96BX3bOvNpyzok4fBLu5GT1fZTgqc
3cSEAZdO3bkbyGN7iFu3+IAgp423squqKySHzH9zMZMGF+RbPC4IjEbdjPunx/QG0+r6kUOnea6c
sknW2dxWWz/V64+J6y6PFgMuYgmcvgpdj4CqxlUWUWVDif+k135PJXlLRW/be3PRa2F5bt5ghunZ
64QIQiwEJ8qB9RLUxUC2rHd+IaYF5bLqw+LSuY0d4z6L6manQ7VZYyjWPGe5ZPpE9pB7qOi/hs1U
ev2N6OzoIWgSd6e1c467G0w87AFmH56P695oSSdObNjTHoLrdBg1I4Cslo+kA0vMMU27D0U/Zfuk
at3HIR3mr7peZCdC1ueTrGTwJz+rN2MFSiKUSvzn0uOjMHvTRom6tHzM43Ev7hrGKdUy1h1JacFW
kJFwpg/1iYRduf99XfQGJL1cdWHxoEfE4Qod3a9Inx3NiZeMTnAUBbtoih5FhE1nUmP8/jpvYNLL
dRC1oXqk2ltYD79eZ0hqt2+DODrazMnZU3XJnl2p5sVRERvGP7/YAvnyOFEovaMMGXzDWkwRePQL
ptZ1ndiHCz9AS/tg8/tLvS9kmZFAnKUW1+G/vQXSBanEDc7SWOqRlndT9ZTeDiRXJoFdfWoXFuY/
vp6B4M5gmeDU5bwdzaD847MtSgev3CR6+nEEkbjOieFUC6rSphgF/eFxvmm9eXfc3ELYxQCNl/e2
WJ/K2O4C2dlHie/6sMK0iuKHDZUTuFJLZNYS2WKFWjnwzzozbfWPFylAoMNz1qEmm6jOf108dWWT
rFDk7rHv08WeSLMOyhj/pMd+/ylwFbhzAQJgx6Qz+fUqRWSOVZS27pEMUPyW0irdef4fuar/6So0
lD4eDowz3s1r3I7sWUfjXi7MCzcFQUJz/H9YJuTjWJBA6XZoN988sVyADmMX7BzNSKaYhSPNI5Jj
BJOH0mHcdI0a5j+0dO/3L/Z09jBuC4UZl/318RE8G01j4dpHrY7cZ6Mnn2LWB0qRHkXEpiKp08Se
fmaJ/P6LeL+zQESEMoNZBULPd18E+vaUiGjco/Oerzuq2Sc7F8LMnLn+H5Q1/+EWWRxQm6jBIf2+
3Sw9zLG4VGkelUzKEJ+K+jS3IKSFvQzAlw5OLavmn98fGgQfYpvzHzwyBp0UwYTEoWPhQmOpSlgT
he4nOxqdP37plynar315wHQC5rbtBd7ilPfrS6wX2FVnPwGtbQN/lRmlg6rN04szCfDyps7g7jDc
pExWI3Ud2N/U3gxiUNGWIaRNc1EDWMZm+xV2v0XVOVfg/37uNn+SY7/feFGjWIgi2JFg/b1VblSp
M6aTFrHCS0bYYRqlzcsSu9iuUNKz1LKAsv73b8J4/+0uUnrqSkaRENDe0mLignlJxBl31HyNWlf5
Fv0DlnPdV18aHJkEWy7rPUuNG9EX4mUYcIZfW2mgzqI1RYEdbT8vkd5juusmg0zX3//A//RMFuYk
PDWLd3eZY/6ElOiCGDaCCZ1jOfsU3bqTfTJiwHrcVKp0Bf72pzHOu28PUuHyNTDKYYnidPLrchHE
eFP0Y9NNxiHO0nrGDH4SFctULfP039/df7oYc6Mldw/bvXdrEzZHgAAYl3+FyPMuq/DO11ufLsfR
G7qk31/s3avmzmBT28YisGY7e1MXlblmNG2kT4Q0ODSWcdqxsvgQ6RJ/f6G3LiBQYdkul+IBPiNH
+tvKiBiKVLmNN1JByKS90+nh+lDz2w6dIHKr9tRkA5MQO7ahuowJwF/REGDBLHk5BmuhzkmaMyfQ
Rpol8Ma5eZk9IGxdcxllMfWytjpuOrTnggzZ3SU7pqvqoC7/6UZ88ZoAl+Fcg/z5thRKMcVvPGKL
j+YMhD0CGp1KUPtdrJOH9vuH9m6hcynWgA0UwEjvHUDVxbrZDSqRRwmd+OBjw1AQF0F4NEYu9WkJ
NPnT/HA5vX7aGG2ONaiSC7neJx/73Vuq5hKHfenYRxfLg2/YDgxHaUfB02Ug4npYUJJhVpCmrZT5
hwPAfLtE7IWkCVnT4soL6OVYv35mdgHHAapNdjQILSzntZ75hC/uJtwvLZgRKvI/u0ae2+uhBm++
CWLYGDj8x+ne7CbIHPggT2e9L5kizvkyrxF43tFY9JJ/nj3WkSzdNtv1/P13Hil2FX8TcU77AEoS
SHVO+M+9k7XQDJblRbAa1cPUSfIiBpLL25XptgiTR8VorI3Aj085gyMoHGKIFzEEKPQ1vsi5XBMn
Xd6PTBtupNtpZNan7h1ORdq8w1EefHnoqhmtuDB17NczHSN1z+mJ1yI//KrLSbGF7Ybge12j96GB
ntMjzt9GaA+FQ9hTbyQC/+he4DPJ7FsfxvrVmrOFVU0uFcOjvjEK4+tIIjlDcS3jewlUswxDpzhP
7oZJ8c8eKdr1wSXsAf2KJEpij4sKXVElZv7fWXh/F58ELDN5CYqlrhEN31pSFc70nWk5+ec5kdk0
7pNUQX6IfU2dG+I6kjuISgWW7rEYuvsW/k+5hlHE110bZZOf6xlGy1r2nSG2IMLqnGPVdRW7bp2f
4SG0X4nA4S5GCCfzN8utevtaCmMZRY04k6+UnvIHuXXn1Rn5uQ8NxGagWjOzrwae5sBEo2c2lxJm
rLZuM3F55iBMrro5YRDul5NrbeAv8jf2MOEghY1WdRAq67UHRZDRHIp85tQKdJgDggwoqzVvq3Fw
urOREoOwzlkuyR39KpkhxuSNTQiD0D4Mg2yJKum7QQvnpmqIBTAXJfscs4IqAsIhfnpj6l3ZQ2SM
h4S4t4hz1YBRU8uCmZaPo9u8U6iGzBXwLFNGCABKPhqVI4sduWYsMKROWKprqeRsuNQBzOxZfXPs
MmpIXFC4o+F61nTCj1bh00qAg/oedHN0589ku/8YwTlFz4+xEmU82pnpvKZRkkSblnA2qNKXz8pd
WHvE5ViH0bMy/7XCdoP4CAe7LUMZCSgop6IIzQ5uRShdh1UkfHfhuxUOz9Vsl5m5lbX9Z8jJ47BV
cCPvfkAzGFS+Ro61FBKxTW3n1x5EUyNbJrGS8fyqwXpjrwiLmsPL8ee5PUPGhNmVd+UQYDWvcj1V
GcHkud6eoBrxmZaNBtJQTDYP1o4G29pmgRmn920l+CGGzuxk2xRmi129IdSnXnmWNjDocfL87Nd4
7Fw7qjAe3Syr7JDgt3T65msgGRv44qZ9PxkNU+BkojbGc9IYvZLzGBiA3PuEcQVrxQbNgRlqd5b3
kcI8x/vYkV0NiFuQQq1lqyiCtxGyhTvZsZAt0/qJMFi4grKafUYSEN6Opa4TCkFojOp8BmRzP2Tj
jxP/vzjpH3FSjuyfjt/3up4URhBHwa846eUP/QsnJfk4oN9kvsNsgrrtXyCp85eHFvEH0Pm/8Kj+
F5QNnGvw82ISZC0X/zuR1XKXcGUTPQzeNpgaoYH4B/AoaqJfD20OayxjaJvoshkFQVP69dyU2E2K
XsRgMY6uBEbmsTt0K+JRCKhsXHt40ePSAzpx6nOK9+DNjNZvJXwgiLAK+mxjeCnphoRoTRtJGtBt
4ncZ0gyN2XDgyZ0KUusIy9JYQc1uxNrx6QhWdRTYySoC8oLD7iSnoRjrKz0ODKKBzOIKrlR+59WW
vyv1INlFXuQRnlnYhMuVGtEAfe7u5jSRh5yy8bpvp2g9o3bRmGNz4uIZ65snT9Xjp7x0p3ytGNSH
VtJDL9TMbj9UdXTGHABuVore+dAvEXBz/erlBf6puUVwrFR+t+FfAAgcXLXNI+XejpHyOQXdANMC
Aur1w0JO2+eEV3wZaym+e00KhTWr/APSAPktVmYkwqRsjLs0aXqYyZY82609HrPc0zn28mwqQysz
v2V6rYekUc6rBqIfxEwAqZtYr+ITeS/al8qFjrKCdMjGPYvqMKXieQiUOGfjAtIk/vAhabruIQg6
Va4KbZafF/TrWWp5HmCfYU8rcjGzHlfFgMbLr2iNKXBWpp5KLFOC3AuptuSr4GTvQ9MeP6JkNXnI
VfG5IBl1H8xpR0ZTmn6Z9b64SnV5q82xc8xl1xwlzuGnJipQ9ToeaV3Kb801oa8T7N6pNyXvM86f
CYUTCTCj6PnbUGJvzdYqTpNBjKGsS5cbVUGGBjnqr4zU0cjm1JMdDL3ikblW8jHv0gR/mKrBxnZS
db3BWYyANjpbsoSo6LHBTFl7pFva/XVv406L9ZduoccgcHabzMsoLp70lrCYKlkXswUFHCxw/J5m
Zi/DRi2tX1VwfDZZUt2loHgrW0zeVSzree3MBCKZ0i+vG/QQVybGNFOYl6OtkWM1edPKqZv4CXmF
6UKvju3PQo02fr0AJDuvIAwJrUa56Lw5aUHL43XtV8YNGEZwH0cTqSKYEDcJASvJNKxd6RABEgxf
Ks/KD/oCYY+ZpiXroe2nnV0l6oSxO1kyWdBVH4I6i5610o21Y4SZfLYhqsT4Kka97VeJPvbnYR7J
Wh6m3HjpgiKqwrgS/b3RV+KTpCgLg2Y0XnNpyQG6ajedWzARf29bOW490g9wsDKndhWUliJUoUsg
6fSRYT1Zg56cBMj4594VWKcYHGBxSJQbVodx5X/KPN27Jopq0g8Ud8HjPOS1Fk6ZF8HYTIqhILmm
rbd+UpWvlCDBB5lCvtXHZu020kJn4E7fnEZOaNYMo642kR9Vz1nctwapMllH3mZRyZfOw+BjNXlZ
gz153a1LbehLItec4CoxVbduOnnPyCGwsUHme0ZngDUWLi8bn/oY2q0Hq3VY/AXtJl3bSUDUOTZt
RyIovaOjt6DPVpL5PAc729V9z44msdgmpwWTtKGw07MJg3lXp3qu1lrQRTaUN6m/mLhRbGabzXRA
NDGFQVWm2Q6VQHGIJ0vc5Ha0hK7WVneWfmrzYL0y+wgtXpAnZ3QWjrJz1B+iWFV+6Gtj82nwCH3d
2zS8e/jBMcxzfWpv7VZqX2rHg9VPZNtwN4lJY3OZoRrXWhbA9bftAWM88jdhK4/fRJGML5NdGddW
m0KyhwfoTyvLmUgCCyJL3CZTEOVr32zICEtG/JSQkpihoTcPcd42a2yQxpN0JeYMAF9rt/KONkmp
cOorDOOStlgPcRodspxtszZssVN6+RhXTr9r5Uijw4xkgDYBtgV+OlVh0A3uhqH1/HUG2yw3g+EK
/ER6JE11MsBc0EkHVzoKg/6EAa6L+xY+Y036cdZi3Egmz65y/dmfcjc3V4m0jK577okMzG4jFRFB
FmTurZGBLc9GIc9uWehn1/DiO7ZFxdQ6nw9DPD45dlWdBXOOc2+0kbnS0yx6GpniP1vU6P2KaMDx
mND7PPmIINikMCU4E3hY3enoVO5g74htG5dO2KW5TVtZtmE9zOYmcyQpewanXajKKb3pzaDfCp+Y
ibXVluVNRsrqc+/m+Ae1RcKDoWPkUw9wvcWDyr2CuuDezqozr8ldjIC85y56sH3pHgi3Gskp0qjP
kyFKvlmzNt2idenJJdVETVM4RTdB3TQPM2v8EHPjX5pUwAAnZ2wHG4oQ70jMn3KsNGCyC/LYY6OY
tplNPpcyOpzWO5wR885hP+pTYz6Z3UwwVYoxYTlmdxD0gJuFad1GddHabLJ5dB7n6FC7mXmN0C0m
knK2FxZ8X9/FMAp2y/N8JPnJuAqymWADW/MIzJLabZ4Pg7UxzZHU5WBOvkYdxItUaTBqpVCQsBy9
m47T7E33Zi7HXTAFwWEw+vZJRnV5NxjOsOd7cqcVoxSSBxsvKHlFMeAz5vj6usuqBNGCFYj7kSBz
ArAyi0BS7AE2iZOSyCoK+xaD6uh69gJ1aDkYaSHQyFeB/0Wv0+CL0VomCVytI57Tvkg+6WOUH9pa
a3ZMujQfpJethuWXcEjbheWESwjBNh2y/A43x/FT43njOsf86cWsUzI8J8I9u2TZNIHAzHQ3Yxs9
b6Q0zfqhmoJn+CZg/gM5dg3YruiNUK98MwkBr4OXVIvyB8Y+rbhzZZu2e4J4hLYi0C93ILYYQr8y
3S7lHAuMSheQgpK0CTn4efI1I6cHKeI1zrkE+lqJ622bwPXCBIJCFGbxeD8bZp2dOkle2b7vtOTZ
aSwnfTVdPvEQaonubOQ4E6a2qBzE7F4bhlID6XIx0rL+yJI1ZY6LfgUB61VE8wtlr/qY51r1JRuU
+RR0vfdoiJgITZE+isqbNqUlyoMnWqwwe6QAXq3ObjG/sAESopy8Zp374vVj/xmQlwrCljgntk7/
4uE2t3c9v7gTRrEhg0u74uXQBCPhPlSMIr5bszNUq64RS+SusMg+S/sUPno9dfeWM+ZT2Pd2IlaN
DOL40Xd7uSlx4btPZuod0ihGp9R+DP/+2z39oXuybCrG33VPH7rX5OfO6e8/8HfnZOi0TjQmMO0X
0NFarDT+bp4Mw/5Lp0vCAU23gT6XcIp/MUzNv3Tmngve/O/eyaN3Wvy4IcMsTGXasH/QO13U5j/N
O7HSgfmvw2BnvM9Kfov51qJmS5z86TqoZm3OQ39spmlbumPwBOfeOuSKwHMIp3Fzah0buGeC+32Z
ZVzm/xKp5QmbMmYxCypXpgZj6mly7ugZWjqEulBpRAoqris90bIlNp7ReNa8SVUi7IOBwuZDEqkA
9XaPhgi+9zjwjRBcr90GpU3yWw1DH0N/5sO1/529cUr7/QhqoIZD7PUGh3XkwY06MtAVw0Mz8JAf
tKr2zA2xxKa9ibNRzieepW2h0YpUqHPZZBU3OtP+0oxRdNnzRBlT2kzDxiK9YSwG6uaZs0W57kZk
1Znkl3e1teemakrvXvvMfD599DMbYldTJtk9gb83nZLiMDtpvE3qqH8NDD1FeFkiNUtzCg4X+m1I
pjKGQkwjZw8JZcYe76AqgjepzM044ut4MmEGYdRHD6Zu0FoO2kGN9Tit2YHi6QFWYT/ra535W7yN
4C+Z3s5MIcjsBsTaHcRWyEVGWqzKnDjUZR+iQ7puVFtXvIUST6Vy+K9PyreqS7vpDzsCEiUXE4D/
P+/85tv4Py+1zH/eFf7+Q3/vCp7xFzE7pDD8myb+r13BC/7y2BTYdbCXgiX2M+/cYVdwFtAWFgOO
sovF69+DFRu2Os6vDjpx7C6JsPtHm8MbIA7/EDYFEl6YqKAReud9ZQyuGHQ9rg8Dk8A0zKvYubWo
Xm8unls/PZo/E8Uv1yKaB/IJnzyuvG9GOAMsTnB1ozpceIrzAMkmo+R5mngCVwLTrz8gS29xngU+
ZQQF/QNsiWLhDaIpNSJVIPtxvXKh3Y56A46RKYSmnWLbq7qIEbmlfOOR7Bzz8fc3+2Zetdysw/CL
3Z63B+D/5maFpreqbmV1mCGBfsWbill0QXjO1WTM6gznMnhCYPqnW34Dpl2uytPiYFp0PO/M/zp8
N+XoeyUgkKHuCCHuvkKlBhkKlln6P0fvoN8DZGElyRVhG7wLM8l0TTVmK4N9okX1yfNhvxCDwCnh
W/C+o8F9+f1jfauTwLwFzcVFooTnPlStBez9CRefWkOf40gNe2LQcWrEsxfcYr5Qxf3RBqieaAVu
fBx5Dh7jhLMYnOqpagBlw8TNiXeNvdY7d5NJbrkcnH5YIXlsrwwVqOfJ9P+wCpxLFNBPh+/yew0Y
DZe8qOB96AUhqOhIy67fOx588EcNnW10auOCdiyuYZmUIjbGo4G4o6Bk7BzjkW9wOi8k4L2pw8I8
pq1vHcoJkUdstdJd4Y7DWqIHBJNduAEqJaL5OOgmzOZKDsZNaeo8B5EvhIXebMHxNZkiN5hM+JKN
o4wbTXpwHnoP4nSjTYg2FgFBlCI/X80Sh8XP/mChdnflTPI35gJmdpKWo+7g4oAQYD2YB3swKO0j
HJIAma40JUsuwvelWoGfIhuD55oYBj6X2JYt+ts0U9edHQz2vaqm8YpkY2B+pmM4I9L+Q/FYNgI5
lXynagCA1MZO3QW5kD78ZNG89JkJFi516/ADwVOo7l/wyR/udCbeZRiI+cK0zoJNZkjn1ZdoUX4A
TuUQQUtPOnXWhGY8Oh3GHemcAqzBb6xgmQbqBYgQiAdeJVDqhWbe25I7bXKGryVWbILpSBo9mVkO
8Nn7I8SYnud4QZvwGDceeyi+5xmp/tMoEH64GohfGqM5FNYITIcGHOQnUBokk4ufw4+1mmQxMGti
pWN/neaq/VpkuPYgFuZmzYmgoF07QgQO4WXkCeVPlJaHRdtSdiv8DP1+AzKVfEwGKjm/YT9dd3kP
L6ycbNYJ7Y39Wrc+aGbc8PEL3CoCbFeemqKEpmlXKStD4Y8V2jFIu6QdL+hMqfOYToDrDa7JI+Xr
bl5+kOTjGl7U9m+lRWJYByw6IJmPkILP6SIfXvkLrHZ5/jbZsYy5fbwLc89bBz6QYiiqQL+5/Dtd
xIyvBBZm35iTvca93ideN6zHOAi2vWhZwMnyebiweBusTLMoOhntgHx8aMd+nQvlB2eYC4a0Vh2U
x37VFb6e3XQEPDfOyi9zUz00cBxljMmTIli6yPRpFTEssZjKpYZ+GI3OQyvFqB44sW27VNtNep+N
a4EjZHRumoqcn4RAYpJaEsLXr8w5mF5gko1fh0kTA1OQdk7vxkkzx48tjz/ZtQCgu9ZMqnE16zku
ID4oaQ2jc6U5g8Nzbh8bK0o2apk7R2ShbwOrCEUi1GG0hL1t/My6cfy6D9GT7CPCIU9dXKtHt+zr
CyOJ165NN7aTu6DpifGMWbAgDm1yV92kjFvNTbrzmIg2xoxkcD51dh7YrK92tMI4SNVp8DTSffw6
Lle9btagn/V848s+/ipatk23TL1jlSbuDU7BAYKI2Z6ujGoskdaoRY4KyzvdVc3cfQ3SZKGoapi8
rFncwdGOOlUBEQ5tsDI8L3qyqrar1oZmf+gSMg1SKV4rw8tusDN37L1gzoGOitDWYiUv9Lcpd9qv
CaqtYcW+rM4cc6xlE5EEQlEt4pSe4T9OC0nPIaLiiYDbHpOIeAERnWFQ5wuNViVoIBrbaF7wLUOg
T574q6r9+ClzXDbM2swfMzRFH3Hf4cO6CJ4ivYVXiR/mwW+WdPEArdyaY7R+dB0kKWkGhZ3biLfQ
4X2HnOpZDz7ObWN8KqWmYYuK0MA/WKWcLWQLTau2ljQYMLimZX2e48FxsYvPj0XQRFej1sR3ss0S
mATBo0fw+lPRydepVMvunxpPbRlgydHznIAa2OedxkiPTMnMT70W9WPIcFS/boLRe4DGlXtrFBAH
jAO0YW2NwgiDxPBOuPVLHx8Zs7pVPRkk29k2n8rEb9a1ajE2xkiBRG/E0kw4C9sZVqUVVTeVp9mf
C8Pi3284seQHLFvM6HPgjykMJdFE9Xb2YQ6sQEp6jD3aXLsqi7Tn0ZURJhOdEz9PJFftU7vyb73E
0tcZt7TzjAbX/MmM2pda+dQiTef4V9ZiN5MbA69VBCh6UkZ0bBZ2EUsUbpjbTyDyN+SNcyyUNewG
rXDbr7D2gyvnQuPK3ZnDQvSslDbW/XWstGUp9THQSZzUxg3xWuylwjXZ0zMGck+Dya9xO0xs2pFX
ExZFwD5YwvGbVxd2cNrY/A9JvjCjlYWc1y2aFKmDmbPfywEicTKA+6MEbuGTYGB6FTSFFmaYChaL
SQabFvxddYc6jG/JIXp1d/HaqSUXtqLZfp0n/ExR67BNekkP8u7BykEUh+lFcteNFQmZfTPaV2Pf
64AyDkoi2Wnt18pC8Y4cg4krJ6tAb1dwPrapwz5dXlgLk6hB6IsON79jOtHX7H78rB+0CpFkVBKR
tvB2PEafJ1FAKxsmZI7dQO1b+pDrjbmoEIcB1yEP6afSVte4W0Cs0WVQv4ymaJJb01kIbGm5UALH
YSGQVDKdvLMtmqLltHA7GzJakZB6U6xGXx88L4yVDd07bzNBGKczPUCFc17cxGBjnSRI1dhIlRJI
3WeLwseIH0dvrif2TSQ39kwODfuiZzwUtaYfmz7RvndSECrfj3jZ8JupclINKZsJjdVF+CQ5yQU2
9o+WXOT+8eKAsJWezYwjVunyRBmIzCsIPhzrfeMjhSslW9VDtLzRLLN4TRd+VYG5xo1mCLqGzpx1
TDYcvHfSTeE7kb64+eFDznOitHxwrVTrH8BgC7cJ0zGJE/9c5ERucVQ1wWw1HI1iSrdTnmqx8SHz
qZaxchk7ZwWLHcmoXjubVLejPIxQbq07JLXoQydzV2oBNYhnwuPNbZncWCUhZhB0pg3/FWBC6D2K
bG6uef3iXGMOcMiHRHtWWpAetQ4QZsBfMbTxE97HpmsATKLfxIbV4T6Eu65wQocDE5xwmIlCUVr3
sc+WDuOsh7cUQ2GajRKgWYlDPcD3iLvCOFdo1+oVZYhcYemEMUdORdK5Zf4dipCz9Yc6AkCtmWN3
Ap8PvsARF8LqewX+rBXTbaDs8cC6pjDohX4bdI1+65SM8Qe9RBA7lXuCk8SG2jh6UG7PzJ9DdJ2J
ZNwo27619c6+VjiN3fO2OZcrVRw5+cqdDdcTTYPVhX7pbuKguO4JMFjhKDLd6lMTf4Dg0r/I2rRu
alwz6xDJMgWkwgkpKCpEd5C6jDOVX7UBU9K/OzBGj5Y1ACqvSoAapuGVN9qRv9ey+ZsjYHne2D2f
8BZ/1DFZl4QyLKmH2gBbihO4XU2oSNhBEp0dgvOK3bDL6lMvTO3gWpNortu8YJGWCbtN6kpW5Iyb
GzkkeNi3d1M+Zmk4LBT437dRS5f0S1eCCQsNBxoJc2FvvLW8nge8fDjxsG50LkX/oGC+yUVf+fvr
vOuCmYYubH4sPhhD0rj92q3BuOv6rO6afcGsHVAWM4hHAR5YrIhRr08uYrnkeNkOf3/dd60/10U1
BMmezvR9OhsteWFlNa6iKitcXE4QXZatQnQ5eslC0Sur6YwzH3uxGJYq9/dXxy/g7dNFx0BXzAfO
j3jrbwG0x/TEcAl0uui8Z1+aj/6y62YXSXZH6Bi6ykbSliyVN4nkbO6Xn/DfGf6fJnYGw6Wf3tZ7
BlRdkXjw+svA7sef+d8xPrN6aOK8wUV3Bv/5pzE+pCaCFVjHi6kOo6V/j/GZ/eNqBFH/xyhvGW79
a2Bn/4VxDGlXMKQYkNBE/pNpvr0YJ/+8uljU4AtLtI7l+Iue680EpJnr3IwgZNx6DfBZWGglxDsI
407IhpRPew9Ze7VF7Ux3tkizr2OTIqVI4+RrG/lzTclcmk2ITp22I5lFWa1q4jm+zNJkblOlvr2y
y2a6qkUui4/pbIurup31rxmLldK+J1x+tSAX00JkGKxdquHB5nWdZx5aEQzDUVmpHK8l3deGREwF
9cEsJvS1bn69sFhDo4+6lTNpVzinN8zPGz8OjayazbWY5KcBNg5Ia1IcbHalCTYGRnHM2npndXGk
D/woMTdkOjtJaLtJek0kxHjoi97ba6RSHYa6zJqVTCt1PwhtZ2a9ua7N4ONYKaL1tKJDBU9Pxa+a
5uyj4kin6LCadY9IPAkMWJnZbEjDWI85Ni7rvi4y1a5g6TvA5JUZr2ibZBvOQJyzseLN85T1uYc+
ZabOEY+69q5txsw9jQASX3gi0ynHSy2Sj7NLhgKS7lazT56MVb7ByH+FdN5VzU76TVJsTGWO13Vm
F6ldYP4+wa2rtu7slwPOZXaSdNaeJDw6YxW2eTP03mnuFQLWOTRgoJhqMyZ5nwHT48+PhvZglLkR
DCekk/h2wrmEFuZfSMye16wbLN9eBuysz22LP0RB4IL6CjOnyb4HmdF+x0HfHK0bsyJwB1V2GRlb
QNuFbQ7P2XtuRpS/FAHBcDXGOe1O1UMf92QekQxAMXdI7aCyiGLP7wF25EZPYYBEST7ekqY3QGBI
8R0sVF6vJ/ZDvCMMAluyvN7EsT5v5zTNd3md3Bppo86d29vpOtIKc50GMqnCQnTx0feh1oS2xdMO
zcyP9jqVOyHp5DYcCOaQWzDS9rU2m+KL2QnD2gZ562J6KeaEoUHkF1Qz2TIPaAPj2FrduLKtuDhm
8GCMvV31n5IMFns417Zzt2TlORCpmpiYJ1s/4aRZbvGr1XaDZVdrj8tdF67V7Iz/x96ZbLdtrVv3
iZCBDWxUt0mCpajSKmx1MBTLQl3XePp/bjo5sZRc+5z/dk8njSQSRRDc+Iq15lrEdFuUnSBuIEUZ
IkXggCt1gXOmhp5eGCKsoa0Z7YBSxS4Ow6gjpYJWiKihy+QJQf1yREmh02zr7IR6tsuNmWxdPQe2
m4VXdoSw0O+lfcJiCdFiSoNn9voeuWHLgDLMlJu0TotjL5zqgRHFlVU41q26s68DFnY+qj6wtLW4
XBJEYSzeqZbMiqotrtDBSbPS30pSEK9LKw0/h1WMRbqWuOoHIGIt9e1qju1wlyRDusNiSalSK9oo
zMxdZTfep1BqRJnAdDnRnj4uhn5dmFT+jhbYp3QZrBMaD5RzSTs+WXU5RqskncbTFJvGl9yap4mK
eimZ1me6eWcbst8IvPVvGvTefM14K9qmS9IdYKB+tVl8rps4AH6p9XPtrdLBlp8qc5yiteEM5Vfp
zuG9lchQX0G/tH7vcqBfhde2/I5KO0BhAAIASYYucsgAD9rlMZ1qyHdg+zZwHWjki9DdT5SBTLmK
wWXcjCSbRldwo/ddfCG8qL/vkIGuM67PPZXkLbd1eeca88kbUXpaaeDtNSeqwBGatXN0Gw1HPbE1
7utkF9GNl7kxPPKyeEWf6vmZjnxhVSGRtjdzKfXVrItDYCd3Xd64tMTD5Kfc3Z+EBtF5JRjpQuoy
g/XYLQ+MvwAATVborBynBqSJxW1V9rr5XGYhY8yo1/xpFDIBk2lbXyxaPiwD1XJXIn5dS6cZn9KI
BBqLyunSyCrUioMzfdWmYtgMhtm9hSk5Z6lVLxt6jRbDh2F+NnDTXC8CSekwucvNXFjlVmRhd2M0
TXUBaVT/xIyOpTMY3LTelmUbbtqy1l+wATS+nPryDuQZXOR5jEwgJb22kqIL36Yl1PfFUDhfgMcs
mr9waxEGP0KTBcVFmxcywihKTn53RLrouIN9adRLuOYbaW5lKIyHsPaqC0a10bH0mgoBRjT4Xa0j
5pq9aP4Wz033iTy+OlnXRhD5rT5nKJVEm6+DCSyJEIPB8mae+zUGiW95HpsbMZUeSjSjvCQUNVlr
Zt2c4KyMt5mjbYgB8S4pJ614xQY7Cg4m6QOXkS5qX6B5fM7awbhPCGW6dCp3/qSPooX6YEfenfQm
5L5uNx2YVMYS2bEc10MU69fNUKVPOSDtp9Atmpuiz4LHKg3ii34C+xCN7vIgGjlviJZNdnMzzJuA
rnal08EDyuHdluupM/TuUGTLQC/s9A/ApxiExrItfC224DpYstygkdRv6tYJzY2DRvFYjBoq5jwd
5wsL/W/K9E4YG5fQQK5jN36Wk6OGbvAY5ikfonWCiuYoYmF/Nfj9zDyDIr7Bez2u7YRh2bxY7V6X
Cw96t0Ccu2rDNt7ahNCfnLiq7gNnYE6rWY2drsIAsaHvjtOpr8tm21ZENf7XHvDvrbMxKP60OL76
9nvz0qbvq+PvP/RHdexZv4HtlEw2/mKl/Sly0SmcLWpmko6/76X/pXExKY5Ngj1gPKLReEdR0/+T
Ypjkug/FsCtZXAtpol80uVOV5ubHdWDG5JO9RTScTLKbhghdPAo17iJT1slcnCAaybnKDxjao28c
gGgRUyVLtFwEiq2SKma5i2qx4M+/bJSU0WDEdprO+sZOSR2Ns+rRMBtti0Wt/yyVKLJxlT5yUFJJ
r3PjK0PJJ9OzkhI7HbIUHNNra7bMq05JLnEp1Vt9cHM0nXrBnA9ppndWacLwSll7jeNRkUH61aQE
nXo9QrXSIw0zmlt6dxmB0HeN0T0y8F0OLUgtZqoIRO3aWu7QnTZ3ClOzNZWQdGEKv9FGszuqudMa
dFDK/EBMGxlJB/l5Wmf3Pcu4F8fJazDPZcAmaGH7x4C3vcEvHz3VedrPaw6UyjfDwdh6EcM3x6qj
O2uyk82gy4Hvql5MpwY34Mmt2wfGwIyGKEAdCggqyrVuVst90fXpWhfT7wiMGqYwQ8ohoA3xqY4L
vBdFZbXP0NQoAWo+w4csTfIrdxyirdZFyxGxDqamiJrfzwbXUS4pmM1JoMU3htcmey0Lr8c0SbZO
MqX+ElnJuoVnsNeR0pymqOhPhSZgSIocrFEHsOkTJ2O/TRF6rzukuNd05O2eIXhx6dT6eOJAnPcE
wpkviTTLY+KJ7hN76GziGNTSTWFUXbpqIsM95BxJlzis9G0tHM2H7lLcwiY3P3Wz7L4ANsjeZqPV
742hj32bBug6by3tyowdgDeoablWyK3rqfA4ct38s9nEw1a4VeEXnNWbsUix9uqWttHMZkIl37bX
oqtwOU7dtAZ/DAs94cZhJ6N53lfTTPAG1I1AU6UtJqAuRkfpRlJd3BZszDC5eHUHKyJfVrleDlsX
Z/kKhcbLYAzuxRlzAierupKNCNd9wQROMxa2km04bSdBFMZmoPg9VSTbEstbuXseodm3pAiTG73C
ohmn4XKdWklVMQMPtK8uhph8FYSt8Fb1aGfTillUf1HEtkNzH0VHpFIsGhFN+coo9jkWuf7UTMl0
sr1UZwXQsgx12FNjSKiH20YLly91RrPCsqKaLirUV/eeTK1rt5aI3qtwNwwObgi97VC60xumltmB
UB5I0eOeLByMDzV+ugiYmW+3nUO+41houGpcm4d0kgQHsmybgzXzcF65tWBDQgVAl2s3Qf7IMVJR
12TLvghrfYN0n0mtVumX7N+KcUfUAJpQhPubhnnsdR7m4XUTScO3a9t8zvBIYIXVmumpDSJkYJPb
z5+QwZrhGkyzBrtfRHvqy/zYL6hXif+De70etNoatkVFFU7OhiDT1SKm4EpL2WM5oqjJf7DLoFrL
ug44SeJq8Ze8fM0gy6oaNZ8uzcXJecqnVszcdB60x3Bo2UYngnkfI4NwAmUgGIDiqK2NLdPdBVi3
W023RqaLp6YNin4d0g9U9TazS6R4l8iV3IntjxnmPegmKpMw90jBnW3sRpPet/qnoJ2N2X4Inbzq
7jrlZNqXil5SHJfKaLVl3blJPlW+ZOY2fmqSKXS/ypB+sSCdI9NH6yHHC0jwmluBVdlqfd8lrzNj
DpHuEBY1DQ8utFr/HZL9akiGGhQh2M9kbcPL6/sq4PuP/DkjU3pWBqtkglNRnGO6/hS1CQOZ1Q/a
Vh0MlkOfhgoGztG/hmImAjcmWS43JGO0c0nwH0hcgRN/qANwRKiXQeaFpATK5IdBc9TJaSCn0rx0
gtZ5nEdp0S0JDWH+kulIkohn8aeqPJIPVYtVKephg46o3eBfz3aIZGq2inpvfAZ6mV6V2KHwDU10
9mujqjk2eops3ERy+Nyl4O67cOY8qWCnrNG38jisuqTzJzti/d+Ps7jrzbb8UgzBcL00HoJUokZU
/780Dob9oBm3cS7TvdMk6FGblCgQB4fKzsbBXq6qiAfaOgyxAvuw46cbOc+OvY0mdwz3COuW3odf
SIpNn0GKz+Y0fa0xul/HoTXkqxEk43UQ0Get2J7w3vMqn8kYn+LUOZRzIxmtiJ6BE99V/qupSHhH
AD/zTR1Z9XwA9Wglfp7Pk3Z0+QNBMAQL2Tt8kdkNGW5V3npsSe+WJB2u62zEyMwu0kcsS3EftCXm
xbFx9jn7lHpN+s4S4pPophuqm5SOQzYg0S7N1HgAnNw5S+WP30WtgbBYJeeBEZrOzuW4C7dOAw1I
96ckbwodaSJqWfO7cpYWUDvIVpTk1FRhHdnrxJZuUaSb2M20jMO2yiREviEFRNAwS2X/ZsXBMF2l
9SA9WIVZ3HirqgybnOUiA0iSSvBohmsw/UnAnGTWtnTlgr2VRRAjUz9GBE53QsI4sF6ukW2We70d
RUBMVJQFfi3bQd04DsnuE5b+rTYl5J9g7Byz4dh1fV/pV2LOk85sVk3bDiMHLolIYys+hww0jeUL
h+tcNK/dWHd5vrIgUGbB7X8PvH9HxwtwQ43J//cD7yluv8JojN8BpP/4qT/OPNf+DWG/YSHtV0GZ
INv+tRfwVKChQHEFLQv0H8bpv45ApPxYo8H48F9gnZv8GX/uBSBSI9/FbW3jk3b/Q4e0OuD+2uiR
kupZyHgRGDJxZqf3cdNmCJ3JrxXZF2e0wVn+SRx7s8dexOL7zOj94QLdfP/VP0Ye/tMLOmwOOXEs
ngJnwNIPQkw4IkaFBe8cBOz6YhjxCHnoCWzWyvsQneYvApnfK5W/v0FAXVwv1M+uqx4zP3Z6NDdL
y8qG0XkZ2S8goVB4JIm4bxUi++dv7f328PxSfNR81qxryGX+2FQ2oHnCPhXyAvcs3AgHwKvVLaxp
bSNEPLyg3XXSBBLzrxem//AuuZMs7gaX3dPf0PhwfYZZ1xp50UL6OBRuRQ9E8YdOdAiRXPz8fQrx
95uGO1CAWrOFa4NIen9NJ3xxuUOW18VY2ryQUynx1ZjoaDOHzkELw+i2io75NAGymMnWbT8jkUT0
MWWod3Sj8H5BZfv722dhqmTornBsFmwfVNMUw3hOw0Ayt1NaXo/icQdshn/8/70WRQnJpNzC3Dgf
bqgwMRHdzLO8MDnHr3qYZ69Ol093Z6npzy+0uo7vv5wsDNnUWYxHLFf/SKCKoYCyJOvlBWOIt9ag
EO8N0pp+/iL/dO04hITH0llwSn34MPUhkU5nZPJiSUluS9yBpbJrI+8US8ru/ecv9iGrQn1HbGYi
jjBYsHMJP4r5XdqSYQFGfJEYiohtDrymCDT0SWzHkOYiP36RiqN5RqahCScgcCAz8Bd/xt/vYNLJ
OPbUZlVp/T/cMIEh2IXaqbyY3M44mmkhmOYHnnuqtJY7tPbgfKcAne3VvPRKIKu+vFaF4O/fgMr9
0yegimLpqU+aSdj7r1OaoXbO04ovr4ps03WdPY9CZ8mK4fXP3/g/vRTaBgpnzAWm8fGOmiq3KRun
Ni9iAAF339nSFD4c9a7NJ/HzF3t/1FssmSWrbeIjebLAn/z4YlXUlRnzIcz7KHYXErlQLhREMn9Z
RtRuQzFzOvz8FcX7I1i9JEQRNdOzuc8YP6g/6YenS5UuErGS4x11Bb2ktkMyAigft9MIgIm1E58r
WVlQ+t3EuD8rrfMJTKujKSSRG9v1HghFsz+fIMhg2UzOC5hzFpCaEoyJ8lcXyTo/Yv/6lsPLtGG0
koSsnBAmVsIPHz/1aSKn3JQw+vR8qy/Rsi1jW9uyLUp7EFbU1CGiw6Qp4Vwn1WxvBL/stkEOk29m
eMHtKsgDzt7AgtG9oPR6nXATQ2sgIxfdHzEOka83iRigaI9ISETIFKeOXPRjiicJsq97bRRFzWGL
1PgtUKzDaMD/7wanvHBDaR6bhAt4hnrchHGGCQDcq/cIM4oIBaT8tdiLlr3fCnVxg7TQwzMByiCG
NRL2sWnvqOp5DQXEtduInqGmw2Pkhwx91ceEE7RRqQAhZ/0tcV/Ljrhizz6OCpjfMgwlKqwR6K3P
1pQ0AazoVIzWjrmI5zvBaPMG9AnQooWVcPwsZiLTVqDHbeWOdRmLntHGRZfaL2lscLefyU4zTuPX
luA5ntBwGl9oeIyv1RIYpCw59V1jIw2zRoclZBzKYcX5O1ir0bN4wghW7GQV1HxJJ9c9IcCDzjJJ
rmiA3n+WOJ8D02xfEQiyZSwJQ+gWg+sDC95hbR4uj8aAbLnylOL+bKkUzDpf0zw0QKQSGbpZWkgU
hGkhvO+rmf+LSEZyBM5xHHkCauoc6iB7HYTG+SlX8KTeVnC8ga/kUZPsQ8T0qMdY2aPajWxAKciX
FucYqcJES5w/tP16YkAZK2ebvCRdUzz/IgNeGcNTYGmooxm1Vf7lnCRsfIfSBW0w6AFy0UqdlyQL
1NgN5IBoFRUCfwwhOmm+OctP7RLhBHdwSJrC2XMSaTmkrNnKcTUEJclSvjNLnjddGiB0E4XJvTwk
mvfY6gG/1u3wXEwavWwlVBYGYhGoZfOZAdYVeGnXlRkueNszNngiBno2lIhciU71jFWLviHzgXI1
n0JzMfYL7DbHN2CBPRfDUBANGs+XWQ2so8ZyJVYMFYW7FbHeHGO2socQGQW/JQOvPhZL2ft6G9j3
WbbEI4sylw7RYcd1BTRZv8hlVKLGSz1vHVstSARLk+u5WOb71MNV3pdRVR1TndT6gnsyQuXfFrdd
1aLbTYI+/1ZaTffmSqBzuDb7K89W5PR5ShgB0P5W45qQg3yDEw3RZKew63aWNu22tWb7K35R4aND
LZDbYFvYAgR2RkgtQD+Y1MF3L/vyyksGMYItaKPn0GTR7iCuIzGERVwNLv1CzJ1T79x2tL+gXO62
zC6XZwy35dGUeQiQfZTLc5HV6YYklwXC5MDH6AbWsE7TsXhmqel0fjEo/JveODtVjLLpniCe+k2T
a5uaGnCFQgfpg2t06mACj1/qwR3yXg1De10dEsiX29nq529BWI6bSIu12xlC5ec4HSSxXKC/qgJ2
f4LjYOWkzYvTSb4fJFD4gZFH635oxDYH1J80rnYlp0jn+DeDslyljRkJX0n72BenNYIrtByY70JC
9VrYfycqXXePPZM4ABDGqDnOIQFS5QUQRhsdXJUhkKk0AfTF2sZQCQNVateYSop221uY7eHlfs2c
tvzsZVimYk9M21YLTB/Xvr7zgi6/5alEgAF0v+hkS5QcVajziZIkl5wI1AC30fXVDZYhbmoN6mX3
cqY0a0bCV6JV3qJNCZQ9ubDPsHTDBHShvBzda9go21a5eOJ+hh0I4qMbvMcG7H64cfuJwMI0jtAt
dazPkew7Af4Fw9LKL4GQqHemmvjgGddY13o8j93eCsAJGVIl6CnuHosY/ERp3HEEnQXqZ6uPNtFH
Ya+hhLOHRZCTKfnq94yC9nICvLG3RFp9qbAM8aehqWjRaRcZjIg6pJ5Dg40ondhPvvNRW+XPFrmL
1dtcDRKbk9MFm8zp2k2RyPEbEvOa+UqqWU+eHXgHFCvtPiPRMoI8HsY97sgk+r0dupekssyNJeOQ
gdLM8fE5WzSohfFS4c+GMeFeDQ2yWDuL0w0B6/U+0exlO7tF9bAANnEAesnxYbCa/M4OqzcjWz5P
OPSu0w6qFueqwnR7Tb+RfWW8sqQOXxEbjZ/C3uGT4xufbGpwzN5Khs6IWQIkK8CbrHWOtsXCDA1F
VhEGiSUFvFJP6u6+8yb9QtblfEmYCqqVZYrhgrBGEyubTyFBXOF6j0RNTMUGcEl2OTWNvF7iJbtm
29Df5THxmg3Tpq9y0LJN2S3m76VnD8Cvq8UgStOIMfy5Jv5chD6rsQduhqQo47jwAstPclce53H4
nazj8dPYhQiu8A9cNkwEn9PRRlzV4NPjWVkIDBFs1K48OccgUCzzqHmjh6dwCNsXIx6ri9wxIXzH
LGwQDmvw4Ls2b3aCI2+rUcwOPoEvBpQc2F3TNsoK895OqwpYmbl8qlA9nPS5X247BAkrD27Nlz5j
67bBpCfjI8i/yVq7pa4h4AhGN72yJ32sdoho2j1drnZKUP4/YGc3vLWW9igTDc3RU7gB7njFqKx6
E0PdXvZVRRghD8KLImlzIE1kK7UMdWkvAHfWO0grAi8ClYW2DgdnuA2JOkLmlQRYDlqOvC/p1EFP
mzML4ZHBMWrCtSV/rhqK0TfyhiCSrCiNy85BubCaGRm7wJgcyYEoxm+EQvfB1oMtug0r4lelrI2N
mdnLvu2d+K7NRf3Qi7l9dEE1bohDSVmzKIcDdmHyeqOIyE60V75ZjU68FsQ2vOp5x3Oo0+dhHbAh
zXzJpboZFvoUNk+E2lplEF9D25se9GbULq24M4mHNmtz67IlBDSFW22LgMMa1yVUzXbXc+++BVmk
MpjM7itKZOd1tDs73uoV8Q3rNhOk2iZlxso2gAn7tnRLHfsNYTn9HgjUmxVN4Q1UU5OnXNx2RyWr
KolyKWo/mmIYUCiGGlxABZi1bEw2hm4jl/RCavaQwB1CSaLSiVZWLzv3Iu3RnGjSIZCbDNSe9Kol
udZREeqrgD3YdeFlWbcqjEm7jTSTTy1jgCSBMYxk0z5OUT0F8r8K6X9PBKLAxz90Y39TSCumwf4l
r9oobr6900l//8k/5qHOmf3IsAquiEF7+ocKxDF+o/elEdddGrjvY9I/10FoR5AukxNPlgcSEqVs
/msWSpge/7vJOApZs27+J7KQ9+MW4gqQmdCBoY1mmMQk78NQQGK+DUFYLSSvIBI2F+R7hh0+/nBR
/mH++b4D/+NFQCYQ/MD7xPb5vkPtykGrQMsv+z6Fnzs57UIG0eCs8Qx3m5+/FGuyH8ZH31+KKStr
csk40jI/vFSZs47GKbzspyEmo4jn3oVhEEwklAgwg2e+z0UDgXnBj+SRN/2Ll//b5VQEGiY+jmCs
ZBJZ8v6d8vx0rdE2eM4W472RO09u3Po/f4cfJgyS8TnTVsa3tM6IKj62zrTAc68HoqbcGO95LD2i
yC3XPeMItNX1t5+/GHXyxwsKkIGRO8gNnrwI+tVU6YfpAgnV0p7Qge4ltttjmOaCWGpPy4+pxSY+
G+QDCBviqwkTVFHWJv5DKgCP+Kr8HHeNbIbalWEwOOsEQXU/wvOipxq8GvWFisxm2U58tlGLSikv
PUKlPeNgcJr+biTjjmV891ZI1Qo1nW48zq2HYWj2+twHQmVeRXWPNjNKqTv1eXqcUY/jDgrHcMVI
rkHZx1wLc2oWPuG940GbN+Yt1bZ1bfEYubMpYVaDbPD4hl141Q+FwOVMEaySt1foqZSJe1kOqAku
+0Qbtmaev0knuytj+RWx+W3X4KgfpZsfK316DgcMaF6e2BsEejle0WTB1LbwmK2teN0UAltcMn6j
nqsPThJdM9jQUGmj+JZG3m+Q49hX04QOydPs4Mh+79HRRHBMopgnbutUoMkGCNiadz+xofFnkSRX
i1eH950ts3XvoiGikiAADC/bNAbDfomzYJMQGXWJMp1alaCagHCXCyvU7XSDHLSblS4h9A7oDfpp
G1OX39cOJqqIedracKFTV8QK6mRtCkTtBeWY/SDxvz5F6dBcF6Xg97jQ3+9LkaKeb+ARsVFHPtU0
wMgJfYkugrxu8NzRFBpFnW6hnnGL5DXYuRLvYjIWApxlb2x5mOuPskzhYgyo9rUoNvovfazXiG30
WZxIsgvv8VKTDB/TvAZ2TnhWbRPQPcYqxYqk+FMQRM1ttSAAxah4whZufqkXt7uXvZnuay0Sl2Iy
7X1ecC+AO4u3fVdMuyI3v0TInrFexH24TRxzIvQ29m51MKs7ooSbyyXUyps+m30DauclXqQK0EGV
6dtmZGpU2hYio9iumDRNVrxrPNlfxAFrTUoW+yaGoxoEJnbPoHPEyhPhc9KnEXg962kawqPMA7Vz
H2+rOX3AT4BojJEAHr2CwrZFoxezT6CZBOhGBKDYGSagOyiO2X7OO3lgSFtfzPSWmNRDq7zOZ54b
3NEYcBihhPqtGdTzS6sBpSVHEKlfmGi45W2DWGcv8u2MgpLSGO9nGtSOX+s1rxamJo2kp2kmZRJB
JwHe+eOkucEXN+2KdeCG3i4MgvFiQgIO5Q3Dte1pGPuZlPDdB7VmSB3FXNAjC7NSxMB2Nh4XIxIn
havbBontPZZlmSAaizEUOtELnN4nT4AdDrtOv4thje6NwXx2+Fw1Nws/paUOStHhSpvxcsQ+i/k/
SJvVIrXOD8Yh9WHmRGt7SS61tq5ukdpmPkT4V4LzWndFXtRMMR0OhwC04kZo+u0099sOvCF9EQb5
Enbqbkn5tWFg1w/Axx3Qg+2o+VXdlNveKM0XauKUfNnK3mBer6vQvLesylsXIgVgUzhDe9NrlfnC
ue0e4nw0d7qI0JkpsVWEjRlMuKyWqyCjw1qZQTU/lMLNThxIywGwCj2yYeG6hNUKtEJjkBeUa9LR
gPfq0Qlh8y7iAQB4GfPGKgyx22a5KK7a3D1kg/GQ5pG+MgIBFNZtjpKpAOBR8MqM6tzLMEi/wRZL
4EO2G6c35EuvywpthDlc08rm3srCh+tzJNjX8YzGjPSd7GDnRrOHtZf65biMn0tkkhghGl5Z95J5
Xmc2X6CVVkzKCaNlT2KsdUTKi7wlgsD2SSAUawFFg6bDykyM2lG3sWHf8z2xp1fEExAj64KJdVus
08ZJHq3IggTqxSW0hybr13TsEnUEpwfbUgQoiyNPGRiQGgDHMqAXdLW9oLJZ17XzFUJU2MFJ4XOv
Ays5uInr3GftJHYA65nQGXJeO8NMQkQqjQ0Wn2jfx8y3S0y0LC4t69qOBQHrWhg+u9YmJzl2l80R
l38g6FVwcvkGHCNkl3N2bxIlubZ0UZFC0qXGJ1nbG5sEiKduTuXzNNjRld3Yy1NbmD45tGO8Sqqm
uepF1W3TPOHOm51kDwW7WWWMmn0enm9F2hrYRJp0a4dBe+D5OB6GxOTMqKfSsS86kSNG8Y2s7b/X
Ff9VeP1C4QXOS5kT/3fBw+M3qAlF92N5/8fP/Fnei9+ko8RUmHcNilxVrP9Z4pu/SVNC1cLKyKrR
snmlv0p8/gXVP5tB9p1sQ34s8Ul4YgLHbswVID6c/0OJD0nRYtGJngJZjsN6StWsP1RwrqCCiUvX
2ruk61BhRUiDQ1I6frgm/1Djf9hCKboVtF8F8ULpxpX40EgE/QA+lrpj3ycFRdRArN3KnYLyueiG
6Sa3yQ8h7JlVS8kQ/8vPX1t9Xu+rfl6cpSaZhFw2xG0f3iKYp4yqyfWY/3tEFTlNC5NnYkOSW3p6
l8BAfQmBKnoMyGPTb5c5/jZpjI83fD9Nn6hWZv2wLXbd4GZrE2oQDAb8dK2bMBZJsgAU8NxUmzZk
8t63TnCX8yz7/v37Ov1P+K38hwv4j29C0dfo+tDp82x+/znpjazYYy3evl7AH07owba5lstD7Izz
Qw0CZh2IlMRtDff/WuiESI4euwKrDGeFKvbQkzAVuClbtN/6sMQ7j5nzdnDTDGL3QKDpMIr7PO7V
qHvpIF1hYP2FGoRb9m+fA/lg5PwhkEBj+GGt10qz72dn9PZ4aUef1LgMRFUz75wyefv5R/63LohP
nH7VpNmC/YcE5P3FsgbMRxXn8X6AS7BHrs6HZ7v1senM+la3wl/pP9Qd9OPCUt3e7HURJimUmvex
rzQEvKJcy3i9MG5uOVHIm+4BEfz8Xf3D9SOtnR0uG10XLOqH6+dhyCC7U3P3DfF+O0Iv3yrTi/dp
+yvY2nnZ/+H9kMkNt5gvHurUj4dCguvLG7kHSaPlIb84LeUJlNzdrHBWc24iOxeRzUO77NK7eYBC
U2V26stEBHdRXywXZPnWtw39S8wikXof9g6j9kHQeocqzrUEkLKLuTcfCEMqZkYLOnR98KN0hjLk
RaZKPYFdI963ht0+jfYS739+Nb9jC9+9S6YaKhTOMdTYganJ+7skILSGSOtm2o/qEYqXeTw46rGq
qQdsqR61Ns/cCaK/b6nHMDdvsqdY6bfD+SGtHtfV+cnd8QyHV64/CRgIV5Y3y2dHPerxkW8aMRqf
BOtzmDpjJtaNTcoB/lWPnAIq206VDlFYGH6hygnUmqDdw2eOs3Rvq5Ij7A1rTyQxeANVkOSUexsz
tOO9BvZqXarCBXSr2LVm6d4jpEoOhDjlfoGNoVPK1a/wYex1TsDsgdqSYi6jCFsNqlDKVck0BLa1
qQZDrm1ZgW7rbWqrToTlPm3K9LGj8spUCVaoYszyqvl1nokIcFWpFqadubMCSf2W2JGxXtLK9jVV
3llQi+4JKMqfnDBK3/DxkDeV6h41obIdYwMlr2FF/tD02WFz6DuqkGTglR0SVVwutWdfs9JzfVxB
Bd1BHo/XNGP170WSWS86NaqmitWIqlVT5Su56povwzjcaE5zBJ3LX22Lmpwn7zANWnGFyp/h1VSM
VMaqSNacYqdXyUldTx9rOuZ1VVK3qrgWNHwoANl7sTQ7MNXI2WdTjGvnuhyXxXIlegVJmlXhrvN8
WSeqmDdKzz2A+jJfmsBubyiA2+LQwdBd105r3qdyW6jWoFFNQl+b5kupGocU7D4j7AmvR2kUzQMq
kH5d4uXlo5ngz6sGZKQTiSJkwwGDAM624dCx8VnNGtE/ykvzaqKA9htbVLdzQyx2wLhOUy3PEGa9
36s2KMo7spd0yD8GejQ9lHKVeFP4qUjCyyC0nyPVUEWqtQpUk5U09tPcpS8Gceb+CGiLmGhass4K
XKhcjTg5Uz8eC9W6gb+nidOZo/fkha861eLB6444omj7RF6wt4EhcqGppjBtJxa5qlHUVMtYqeYx
ot5eM6Sho2zO3SUPI8fnMZRu6c1sus8xjv1etaRN22oX1lKWp041rGxe5pdkbPXbPm4dd1Wce1ud
HeH1cu54cfPT/M5CstCYsr1QrbFT8nWxNVrilMKZHPF+A6spWhH6TAJWFwUEzSfF12aQ4eckEP2r
irL7bA7NeMxddwAL5NFFhJU8NTpY+Jpd/RrR+3DoBd8vbU4r4l3nOTSJE3dacShiz1nwrtZ2TrY7
xLhJW6YHOUAkQJAVHfQ0rDYyK2lk5j5YeSZ0G6IRilMM+BRHHUggjDfFKSn6tPJjSOxHEilSHyHc
vNNst13VrZ7SMg/z29A1Y3mlz2HmBxVFwcLieQWnJwVSkINrDHlyiCVwV4beVxvC4IwN77g5OnYH
VBk6om9E+nyxdHr7tHijvCa8VL+aGbMAYAo6G8RRVQ7fBHRU38v0ZY8KovkaOVO4tcvYeWQWVZxI
hkELolNfkJ8dwfwfqU4GSj5sxvrKDr2Ev449a73qhU4xw7TpLgtl/RlmVMrCnCy7mBT3G82qaLBS
AImjZDRUhV7/WHZtdiDLrn1dtEjfZwlYoqThTdJtL5d2VgbHxZP8XbNZXZms1Y9Oq2h3I/PytW1a
uHjKotp4zcA7Zw987en56Fu9aZCCgOMQw2Z4vTgVe7BULvyM4WXtE3FzDMgayHZj2nukgQzAowLN
JleGCC+0Fl2aWBvTi6xrwcEAgZ+FE9vpBS3R/2PvzLbbNtIu+ir/CyAL83ALgiBFipoty77BkhUL
81QYCqin/zeUTnecpJPu++6LJMttiuKAwjecs49b7QJvIuQbdPGuS9wgpI4Up5mFOzvfbH2nBp6f
81lwrrdmfyqAOuAOcmyTbWHdH5JGc85MErWHlSfIPvhtoUo8tCLOmjlfJRQ32IwuxELdY8SUlOn0
IHR4hmIjGzK9PQ+lQSDJ3LcHpExKhtSL1tlZ9MPYcygYYrJu5g9sIvuhK4iP7m6uiixuN8Ri20xP
6BGJVBzHHDU9vCsc9nciaYI5LLN0PogPZCNvv1e+Cdvvs2sx1GAdixXSByzDacU2CPRLWCazmiCp
WR7ay8oci6ADO7tZpLnU6hdB4/8a1r9pWFFlbKjff9+wblup03cxfF9/27P+42G/9qzWTyB2UeEh
wvzVgvxrz+qwlmIC55lsUMgpo0j9tWU1wPPQX/nmtn9AoE+V/I+tlOX/FPDjMCptNCdDB+T0X5iU
WGX9rt6mBSJL1acHpj8md/p3lbDZC2ayk4MqcdZya9cIC18mLMDynEHrPIMQAW+fOgOFpp5n09Wc
N+N91mlzfUBuvpY7wT24BlAIr4GIQCtMJlGEZoesMEU0nd8H8wA2sGxQ6wVwDRQBJTdpaWRWRAhY
8rSYjfPCnOq1Ihkq5Uc9zQyUHseyVfeDCJ7IhypYfLPBClu34ihBfUq+EgP/y4SjqgmZPAGLcVuY
q92ovwRcn+jZtNx8aBpZngYBfaWtfbQZHQ+ULlQE2/GWm5o7AiRQw3hIlKnt60ELkEGLVseCYy0w
gGslkJNg9OEKK7tXazZGQo7IBFD2UIQfb9RHJjdHwzc+/5wsyoFHS2PGt1kK5R9YMAUt9cx0pcrC
3nnWxAMHR6JcMjFSEjtQB3XweS4UKpQGVuyLR196cbs52DlmQG4BCT9HsoYgCGkTz274UiIZ0NZ4
AG+6kzmRP3hIA+GE4OCgdMiBtkAUPksbs0u1L9NkOY+kymHecSfLuIZiyZErHaN6XsvK8ylqJuNF
1NvWp1x0flpVZ8utD0LyXWUy2C1Wn5zKbMl+1pju3XQYLg8fv9+w/VZ8s8UaFvzzygTzCIkO3MuO
VqiRsS6m5kCXOu9av1MsPHiTB38d942apyz0xtxkzmpM3AenkfvaNcmXWXZMKqNURyyxwooz1H5A
KtVWzRQ4vsJGa8uTsiHDC5ux7ljMzPby1HzpNBT8sdGtvn7gq8ICdKz5LvhdeSqmYYh49nzHcs3J
yZlynEewNNUzMPbqMevE+gJFcrj2Gyt4KtTsxxmnqxuxObGoyqb0nPQEqRVrR6QkcNYzO9YcSXNR
kuUysm6aW15koTBHO8ocmoODPyWESQK7xw1GN1yKjlSWRq4H3x6CQ1WZ1rt0LdJLE1HXLXcuKLEQ
PQkniuH5jdlNWbX8rGCqOkoBl4pqZ/8C/JtF6xV71DTDQ1IH6yVXstxZzDwjyozkUgPLXUjNkP4B
Gq0RI7GxnivWVYfaJ7OU6JkM2eIy5rV/KA19eBxb+8UZq+ma+c1nxMJrsWMltAFwJmI59uB1LnWa
qBFVnuvGua8SdEOAuiYdmA9UDCjZ+eQLYOdVeze4qr4fNMuN5brWd05uGyfQp/C5zB6NJtOko6I4
2psUFaeMMqSCPgQFWFaO9WlhrBfCW/SXMBH0w3LBnGjTau1AxuZ8qcgOircR195sR5v9S1KQtysH
7dB3FvIbSAO3EA/KMy5q5w4cjkkQ0IxGVfcGSMwkORGI4QOuvK5IUJ0iuejeC26B/JIYRvq2iqJA
ytBeiZWPXnVBGTUYmiQR9W1G6HhBHO5O5zGv9FMwoLUChOcxbev+sQ9ofgg7NLL9lM0WXOWyUZ+o
pnWc1H1GOdCJk6LWe9ZcZz1AuKVQs1YAM6FIO13bI5zFDDhXo03F2Ax7a2ocg0vZkQbVr9ShXrvr
WSbYHLNFDZ8DXr9F2Cqmvquubr0hclUqTlNS0Kms7hbTio6JCeSWHRtSbk47lXkt2cZNJ5BdESvi
evCsWAsDCTJFXZxngifXHdhMitLCdHN2SMgSRTAvh0xPm51c61fSg/s9YFWTkMbeu2nXSXsqy4rD
fzKpTwO5EDTiNdVIapKvxB0pyAQaQShiocFhThISp9KATOnLx8nSl2PyHuBNOFUtV6gJo4oox+0q
6qgtHxfGJc9CUmi7GiGP5MG1xKd4K3cY0brNYUk5npHpELUygnx4MJztiai/l6gxSaraVXOpLlKX
IGYyqQXNDXf79WYQqJGjltnonpRGdRG+4fziTPhfufS35RKW6r8sl2AKZ/8XvZbt+PpjwfTxwH8U
TIH7k4NbkcksHzNj2s2g/Y+CiQwdWIdQEPV/2R1/rZg+WIe4HGx3M94wQPxnxWQ7PwWWoVvoOEwM
gFRa/03FZHs8/28mlJvmhPE+FgTPRP5iY3T5cdbFYL4b3MUzrxULhVQd8iFdR4QMph7W63DRRjKx
uxoDMs2JU/QhKwn1RTOZoezM3DgOc6ddY0qe9muv1XEKJJmlrhoubdocM2FNJ6TrXoRC2D23U6M9
kviNEqRJ2STn/sbmq93HGSwCxF5yLMOpZYFtdH0b1gNMMxduHgpsZcQmQWENgsfEOhQ9hAV+b/BM
TnqkVbu4Vi1OHMRcHH1yL1V/S1ZPhEYK5wTz3mM/cLdD9F8SiO6eDJvV5lQGEQzlnyf0MNGEdHhX
o3ndCatZL4lIyXsdMUbP+lumcYAgTtX2CWbIGOGwOtB106Ok5gErd/M5WOdiPzDwi1Rl76tF3IoS
WSLQ2vEVqIwVV17t7zqH5EarBhJt1MDNeKfsaGxYPjDVyR8YhrVRbRjq2DGZ2sl23YBo3XyEn3cr
1kBHyFEqeL05pygRVKgcOwsolWNFaY68UoKMCGfchqcy9y6ZAVoelvrD1sPuR0Jzg3o6dvYmLKhM
wIxoR7gJp3pkJvpBA8a3c7L12Rlnjk0QeXvYZGM0wj2LqnVC3OpoLnvU6Vs9oJpZFmQrCF3PaOyZ
0MJEbJUXazn3dwdLUEQorxbm2LfC3nGPQRKcRkYqO780UaKoRHterbxFEDo5gMrAtlnTssSmjR6Y
Ony9MrlFPRHlCYjH8OfI8yS5iovhxAAu1mhYdDtqcPyGjg/feULw2WPY3QdG8bVjOHzuNTBuTUJ4
uGP10TQIGVpVeoBEi2y5J3i4AgpSFv1TO7jP/qKuC1N6YQrYLtaaXN+TfpIdvK5+VU7xtehH+1C0
iSCKQDZ7dtfaqTeD77bSCia0AdJgDLLUkqGL9prQufSeJFZ2/ik3IBM6wK5MsYL4Bj4aPEuhMTpX
ZH0YX1dbGSyuh/Oild/Uai/7BV33vsiL9eg07CGUalBhVHwXQPn0kcdU6ZgpYH12thK/VfFnpSFe
tGFE0eQtCSmcw7wb2rU/oAyw9y0mutil3o8Tq/gkUOddiASpY8v/lgaDflpS3DpO52pPeESIqqRy
tSOvyvOHei79XTNQwBRlth4IMxZPsIhwIHtB+aBYdkTDoC7UtFUMTVISIJC5McOyOnLoDffNsg0/
TE0nPlcoIBB4XAhfxXfglGaUjRaKCa9wrwya/h1jvPlomunV6MzmedD0KdLMrPs0sdWOJzyQLM4L
b8doiKGGrPtQd9p8NziF/onQZR2Lh8EMe0YoPGYdkWATxFBgeM1jqVnrXdJN+skYB+mEATDifCe1
Mtu7nc8eYazd3VQBNLCIMYj5VadrrG0Wf1G7boDwH9rSvdHs8lvORn5LEquu8DoxyvRnLfIU72en
BgfIfEU0maW/L0mGA0e2zqkDUMXYe3zU/fxqamb35Ctilm3hPLgkuGBOsVrWJgszRVm5kY35CMVT
8AZx8SEHE8pk8a6acHHoRW4c1lz7XhOuFlcksInRu84lf39gSg29nLRLUktjL9XEDuVSF60bEjvz
LCZIdv7at6kMU189Dmhxjh6a+7AqvU0fMo3sAv11b9JLRKJBN6WnrrisphcTIfca9BtQPafwmCEr
PSZmlu5qD1PtqiHgYGa02P33eQBO4SkyRh1RoFipwIuC/CzjojLnfblix2BQDH8iqP0jY//btjK/
uu5wXaR2cTU4y7MvB1CKuTviWrHcq0nPm6cgmD9XADyirvO+kz4Lpy9BxyZTliPGdPbskeWKb57y
Fqmc07bVpfJchqHirspIlUisDMNU378LMemI5GwyctXUHmwbVFQCgWjfy7G6XispDvYifLSH8CMr
pISDlX0NVj94Wu31yB7KOCt3W+mYax+PfoUu3+cZG6WeenDldwNovcLgJkQqAhsMiWClNNIqFpPj
hHrtPHbIaiKXFeN57YerVMAUAubLMmuciLTNuL3ATHG/VOXyIpMJSfjq/dxO5hxmaZWhGhrlYWkW
zI0Ni2SvnoPbsSKMJ0Xy3dv29ovLS9eDlB8Js9nVJJkXqgW3ksdLj/GKA626MjLt8xR0RdgDnrXA
j3IWTtOVPyvBWZMLoFWJe+T8zU8ZIsRDigNhTwz1NtNk7QC+E/qwspwYo4YVm1WHYcvujEPqFZ8l
sXuo5/yndRwYJPYi7LT03dI674SBJYk1vGah3blG7LSevzfsWj/5HRT01uZOrjhVYzKE20j6K1Ct
b4RPNOMnG04ryrzU1/qgOS4S2n0HYBFKm3wG9157GwnRHYqK0XZFPX3LjDOQ0JpYFWwXGTpSXGXH
3mxzgL5eRxv+yZrk5iUDRywGSErO0HJ6l+j4OolLqjET5wHvlueKLy3+EdWchDUPXoB0f2O8M6HA
ip+x5+qEEuLyUTP+r7z+u/IaxQKEoX8/jbwtq9esrX8srX950K+ltY1Ihpkm5kUDMboTUK7/s7Te
eIiuC4Hf1M1NJ/PPYaQFLgShCTIDVDX/0s5Y1k/o5tHNULwzkGST/t+U1UhlfiirHZJKqdDBlRj8
Bob1B/O+4B7aLOwZT/aoQQKzK+5P84gOePRZgTYZ9sUg1bCagYpz9liQJ+1TNjrFzxxmW5zKggNc
EeBUB3lywJtliScAvNWZTVle3I1uA8Zb5N4XR7nNKePcOY+yMKNgix/pAT/XJ/ZnqMHKACTrXLAj
6nqMbKwZ2wuq2U4d6pXLWDLgSlVmdnE9SxF8mfPV8o+Ay1Nk0/3qvsxymfy71XQ85MF5RrHEvGJv
uVsOcACqLn+dt3jg6SMpuGUvnMYd8GT3enT0bExjjNe6vQ1YMNaFtcx9S95UGV2RF7NjVt0N3TIv
N1sG4dFur4WdHJGuguXb17jwEIw3ju3AkYYgC2QDWDOU7BvfJBZYUsvyfvZhvtaT7PF0Bzql/Dyz
m4FyYehvUlaDVPsyyx3WSyVaZlQEDQdPuasnobSVMWJDoBrbBq3mlOFmQR6Vr3obxXXR2WpXukBB
uh2TDTODaofYuVXFzyphgesAOcTw6TB0RNWNVt2e04NZLom4Ye6pXekSNbEOMztUgWaFErl4WAxZ
c5Vp2nxIgUJRo7gTw4lBxwMH6e7eqKQTu2zSXyGEo7Oupmq3lmvGwG9AUU7k1jVwY+vQDnZ9hcRi
OpTN3LPMb1qgEHO1HewL8ckZaum6aSPLzdJbRq/YkLNqiVxIcJE9OhbFCVv8QQXJvahl/ZlF0tiF
ZVL5oSJY47Yq3E9lW6f3yPiHO5nN3j0NwfwFAtUSpQHSctFly/0Wehuvc5s/UwAnd5XZrvCNu20j
NE1swTwziaSRezdBUCbPWbdYxyVztVttSbYKRmhBPHvCuk4QPhy0QssVJSat03PX+/huk8r91LtG
8wg6vUSGkWTpsqMFtZZdXgtv2bUrEvuG0hb//jjU+4ma6UouShxkVabPuC+tc6AgQ4dG58gnOzBo
Jv2OFD1aFFG9G9J22ad5ChBi2iLrKs0WRRerjTuRk3MupPNUIGweism2wHYv3rVBxEkKG5IcHwZ7
03w7pal5Jvu6Pdp2QERasfJZgw0T91nlNs/wFLAVJ173jT3yZ6MX844UNf/EJw2QoIN+tg6df1Fr
tdyjDMhODTXJU8oM9WWyVF1vcyjzrWiFftZU43Ef7y3vhGUriO2i+44bIjkaDpMsGOUMyhKveAxK
f3rR3aL6DJYo/2zJMd9yC/zyc48wBOY+V5irjeJAtJu5Dzw5xnkHS78F8c5ioToUwiJFPmick1wG
pMXNWoL757HarcFQN1SOKnCduXp+1yTFgri7W8SO5G+LbzGBd5njkwqWj9oQ2Vq/7ls5kWefMIbl
fRkhZ1fZLtV0GuJBsoYJmgjetvlskypzO2riU67EY9Fp3s+LQw4D5eZG2HRY0zqg4hStoSjscw3P
9Fof6fjdYkgisANXgT14l1USH9y20/CogI9HjtDbN3eC2dhJ1d5R6qlvhC2LPjRgeeC5wI+ZUo5+
SjPb2bk9Azha6X5F/xykF8Y505fRAUAK33uXlLWOkIUefVcsDCjzLn2lZsy/V5I8pGHur80pkXvH
lUuUzRPk7izJj5bmmT6uCrlemzBFIrt05YA939S44uwMZFlPjYc1VSMWTffb+7IY8Ad3oxHsPxIQ
Z5ha6LWTTSeV1RLDsJmNJC9KGw9ymUrrcR4T/1sp0ZlBiJhwRSMGC/ZYGtYHW0t8uPKN88pSrD1j
CxZwWkaDc27SgQWkRkOw2ORnCMelDXEzANawGtpw47FTX0FSWDJCKYXIacgxHtT+nIfdakAzQB15
Q/A8Q37ptLtRX9567nkPBl0JiLtk2PFD2ZoV6KYcSLlslO3lWhu3zYXfQaVshfPeavbPedeb1wYK
eAjlPURNIsMwwRNckNfAvbFE+pfAKstr/K5uERbqLWODDc+WGCB7WT61uniErcl4wRDZjr4f5yy9
bJzjtDrouQrue0O0e801oZ/b7HmOqZbdVOWcxnQECb2PMD7nvUObnzp6zPX+VtB6P/QmZLoMGMZT
6jHPNjLRnSQm7r1ASlVdnBZ3iTM086Vt9PSoyQVigVu748EmiuGeby5KKz2Qd/naip/7hc6WNaJR
UfbY/nPqJvaJ3xBbCNR7tFoMh+jMnPquTjQnrsy1vTJA1e70QV+iddDza02kXug2TXsYp2WK7GkZ
v5gCp1Llt004e+XXcTC+FX2HFZbb4/VMpCB81UFmd2ze6VuGtoyWGi0WwMPh3YAVvMdCOz0WoOr3
1P5k9qR+GRNd6EeW0JJHCujhBnrXeJABk5R1yMUtFhDL2BcqQFiA98gnNzPTruR0Frmd7ZxGfhO6
XX3tWXfE7G3Kn2tyxfarwpvKsfc186vvosyHK0IivZ3ulVgvHP4rcbwgXEG1oGcb9Su9qOxozg0z
Jk/OuFadVrwFhY9ctcq0A5s5EPZDUt0XY2WdGI/nMXTI/oqE0G4/4SI7WnY7xN5C5aXRkB9KM5vP
ed2S+lQtTIBGQ9MifWURBA1y3lve0LyNjsx3/O5POHmM3bRm7lEifQBScVE2AZkNyVdIXAIzbg3n
rde7+2mCSdEwnUHEpA4c0VBfLO3FgIcdZhltWF4qKoxKd/el3t6A/rr3dFLthv6gGNfRI5Yy0rPm
wccGcCrgOMbwNf2QDQwCw7wxQ+JIToOqtozy6mLVmvYQDKi/KncKjvZapBEEm3v2M3crq46YHWEe
qlYDOF+tLKonI4LEXR0GyMZQmYAf22lL25hN2Bpmi6w2zbNutXExQ85274mk0/yoCpwjgWN87xOX
DeCKLS+vJxxZeedwIysz7gfWdC8ZdL/l9doTr8fXrx20owse9N7ViHAIgN2EszMZ2Mq66WqpCS8G
Zkznmyv/VI/rfZU7X7G3f/pfL/WfsBdhy2201n/fS919b5ot8eW1yX/sp3554K/aDvsnPLYbFs73
Nv2ET0/zj37K13/CDGCAsXPRkuJU+I0fwfyJP9ows7+2Yf9cVVikr2NVcD3DRwXtbl3YfyHuwOr0
Y0+F6XhTnXgov2yMspiPf1xVVLU1qLrTGZB6TblGk9Hm1OnVFqCTEBuxDxisWrRM2IxiObp9EJqD
EFecaIYeqx7H3S6D24PochgrJ8oYIqPrRBQVieCt4y56K7fVJI2RDh1gWoxQkUZK5akNA1zn1Y6U
WzHD1qzB0PYMvjrmdjQa5l4UGRwm7ogUfKs4rdui1PBtnatDqU+JqbFHtSsv24uP7Sp9b/+YltvO
FX4a+1fjYxX7sZUtPza07ce2luOmJPGO4e6UNcfcU/l3FB7pm9wWvcu28nXWtpjo+lgEZx87YeQk
7IchTADanra1cbstkEnIrs7ztlTO22y8zNui2dhWzonO0RK22yIa9hOTOy8tZu5rLKqXbWWtbctr
yCTkQJKtyt5yW277grcZkxsbb3al+qlxscU120Lc3FbjZsA7b2/rcqmC+m7cVujjtkxH19/eFduC
PfvYtVPXNSf65458T1bxpcy82EQnNO6YPV0az0j1PVxeCkeBG7bYNWz1kRmN1xN7/gGC16OB/Qth
ikjQAZhakQIW2uQBjZis56UqzRiXmn+oEd2gI1BJcsEmiv/V0mkAW/aljjMPD4C+/WLvfgQRakQS
Dls4oU1KoTffbZDdaEBkeCDi5s6ecH0xYyfckBJp+rJ1A59EbS2381A4sBQx8A7+uHM+QhIzmFjW
FpwYbBGKDOGae9j09gUL2eec1iPCl1hGbLjXuNliGNeJQEZXc+qjhBCvtwYIHuj7D8lEgOO0RTkm
W6hj6rZolSx/X9vMRrNJb6PkIwgy2DIhC3AlMXzy8j2Q8s1IAi1uP6Iksy1Vki854LGFpMlBkTmp
qoDEFazn0KtMmw2Cc9/ybdsx6D8jks1CdODItrPhRdVEM6kt1zLbEi6dLetSDqRephOeYWMiQbea
ycS0PS+96racTKfqustqk53p+UMPh548TWEs8676yNice743H8Gby5bB2a14jCdyiKPiI6ITgIaz
Z5m9PKySBE/cEzZpnq5dr2R7+khE8xj/umRI7RjKJgO0AChKIqj8JR901YjufjTN0pGPDpsMXPtO
X2bGs0G6VLHXnSI/u0L37kc/S7LPi62Q0k5GUVlxE7Sohyo3X3n+Ob/B7W9+Dugl9bAid3veCSbM
GK+NVnNecKQ2xZVs2ViEFZMBiTpGV3ZzQJQp5sc5z22J+CufKO/SVCN6GkzYXHwpy1GoJlLQk8FV
Z85AVda5gYrmwVw42SbIPF8AtqXoxzMj5/PR2pqcTNaC+n5BYJFmJL4v24xerh7xDawn/H1fW2OZ
4mrx7S9Ti6D9zSsDo3QJc0Z9M4fVNLYnZLgW/W6ToNDnX25SXhVEozKKynQiuJ+acnLJpugttJ7m
KGjhTY1wi//dqf+jO7Xnbiazf3+nfsjan7//39VQvTY//yAq+OWBv96pjZ+AwH8wiAPX/AGU7Bk/
+Ygz2cF43JQ3c+CvkgKTzEWDUaj7L6DIr2gQfhwhL1sQ4ybb/C/u0Zb+h3s0Fi5L3widSAtQKfxO
TtCLdBJ1ELQkchF0VaxZy0CCKn6f+kG9z03nRdbzfCH3BVvr1L1UqbONyrwbs50qTmWVIUhnvEX9
WjdswfRnBPQpPWfVF5xk0o8Uw9ArYYCYslfNi4sVdaM/eDcdEhl8HMZdQUrxa2DVF8DgF0uTh2Ts
kmgUToDCqnYYlE1+yPD0fdKn/IatFh5gQEYcPy3rRc1X4eKYZFfo6twG+p1rDCwFhXxtF7kgc2Zn
YoN7J3D6fagK7s9Wuu691r/xrOUgidXYdWnzHpTNBe3kQ7I4GTfDKbbN8kLu2p1drGd2OMwUCy1c
svyVKqKN2l69OXQB1Wy84dd96dchpl2pdqLOrM8o9o658N1Q6oBt22GL09H8G2O0Xsq5evVgmcV6
Kh90UV62d2DkLsigoXovNj7TgIQgtqqVeWCNAGDaFkiznJ9SSz5sQ+qdz3L4SlTBGxVAcDAy+5im
RCriW79SFbBMTQ68Mbq+s538ZGaTuVvK5cllvCA7+yWzylO6VK+iLxBVOTfEkjNjcO1hb/OCpJ2/
t+N6Z1d8Vqs1xn3Q9XCKNuEjloZlzGhNTaZGZssbZWaCtDsIfyFlQLbPS5BRkza357HjPE617b3M
6lf6VsCCK5C4kRMRe9Kw72z+AryoOywfd6MpDxi4zobPIl2b9XPntdpuLrN3q+KvOUZ+KcvlTNWI
uxUMGAM9XmFrr8+E+9Ajjm7F5tDSonLgiebcLygWbXUtnOLE0PFZ2H3Cqb081boTLWsDLjAToATa
/LWZGb1U5kJGizrPZppzgIscKL73ki/6N7+3bgOwEztXIiUBlqacSRzJQXhSvXPMSQrki2odU/Zc
BADhKi1HHPvTpM5uu2Z7SaoK+TSGdQo8vgmLGhn+mrUVdoP+3KTGW8C4L6wXwWKBmEWmKk+9mJ7s
pXqv9YJj3W3J26yXJysxMqAVY8esgcpZuVq2M4yc2cz2vhuNy8zWfsFbUsQEryKUtT36Sx7H62RY
z8JVWu5L7omVvo+vI7eIm46R1lfSg4IdjJI1YoQw31uwqKJqSRNmOwzYQIDNx95b51PfOvPVQHDQ
ZsLCy5+t1Z6FXH3baN0a6xlI/zrrh52pVdbbaAxf11m414ZfdhujpM0RzwhmzUWEf86KvFLJ18Rr
sW8xqa9IZrf75rlskud6YcYeoXEOtnzpfLdkyY3dlF+ZcUJkXCpkF9zulJVHHV7dPTMqAIjCdRk1
5YtIT36L5dX1+ptKy+6aliA3ctueW43pz8Cil7Aa53VpVvHWNObEVVlk+8pFJeWhh+7gssY17XPE
PCe5Q/uBxazh668K860FLRQOfY1kadZ37mIaseXRSvNbUAmRmwVkmT4ErJ5/a+vedFhMvnRr6b14
mnszmb28Smbxrklxtt3y9Jubzp+Yiv9gk92ieSEv2Vz67MJ+H6+ck/UwEa7AUHvWSPqa+hFwx3KT
O/1FJYYb/vWzcVP6jQQNKy7PFnBDw7mCB8D/PZqI9PWpcVcPASqXOv7E8mRWMNFcRlR/80ybvfdH
Y+e2KGTkZNKuEmj2O3uA9LzFKlCeHk0MbMHGWdmO48KQyJhgRzJ0k6se//Wr+1Fg9/HqLFy5aOw2
WwL/5nf6jY8+tZog80n7oS5zMpbP81O7cGFrln2UGoC47fWCSj2LgdPtr5/aYgrwx9cLApWYUvLB
Pft3dmcIv1IVYBuPA/wi/E01qzz8QNtxcS7aojzqwfImh2WOcWLNp2IeuG6JlMU5uL5lQL1SLLtT
ihYVDcAxCCCqE4W1N315lkhfkdTRvLFQCPu2uDSuiGtnfljq9Fl3MnCXi30zkRayW9o2ODhO231J
mfHtCONeo79+pX/yFQIjgJDScAEfmL93kJtVHtStaSM5NIfYbvU7PVB3WB76v3lHt2jqP7yjqCS3
0gqlI/6AHz/NQBr+wv/JdzWo7CtaqbuVgd9eZzhBMR0U0eCXlzE16vtqXu+8Ua/vkXMQ/qnS937m
XN5KFdTJJTLy5ZxqpLsGcnrSAvfGEvMh8znuHcCy2E024uxiLi+pY64HaMfdfslXcil1MTw05fK8
CG77k5nbJ5SUAFLdEcRyk78nOeK4pgRuLBa/PSxa8Z606tlPp1iNdBpLZx2z1TlmWZPv0hq+LB7T
M7IgoJ2TuvNWIA+kpRgxttevYkO2egY11l9/YH9ywrCD34hnOo4hiP0/vo+KsWFva1ZzVNL4KCcW
TjZ2ophdpHX86+fa5kK/v+odnfsUcg0v+AO2X5hr7lX22hydcn6Az3Sq8V38zVP8ycniEeBgoyvA
BgNc/cfXA16qHCtdb45tMHf4WRZMDol620569DPrYRQYT0z7GGjmjUyCbI+0/MQi9PNQFN981umh
if4UwU1hHUno4iYbcDp1a31h4POuXElsaJKXx8pyFSFwlmR/o4brKnf3qGc/+QxYGPb7WLlXNJmV
Q92Cwx38F5LH2BSYWC0crQdiiZCVmfm7w1Yv7PPyMi8lTLZ03SwgFKgGLawDq62hF9/N+vjQNma2
R/P7N8B7+0+uWD6LAIAg57BtO+aPbxhEcgBKa90cjYpGYc7qfJeTZgiOtOQ1Z7wDOeUW8lP/pnZc
zCWDIK/ZqG/Hgu9yUjasdJoplomS4egaLSMy/UUWnRX5Oj01QcU3yeQh8Uucm4zJIKtATqIO8X7k
FeszudtvatDD3MsfF4vqMOh5wUJbDmWmP68UYmGXZN3BquQBvNND6rgTdlK+n3bHwTe4wI8Djfwo
cPLBwXTUc9CJ+Rdx0L9le/zJRcI9Y/vfRpEgaOHH90imPbprOTdH6TcRJc4SepJfx2bCl3Tp33wi
oAb/eJ1sXEiONXIk/T9ck71trYyBpgaMxNDsDVIOAFcXp4Q7VWDw+aiWr6RaaZDINRzDoqACTKuL
W1IATm3i4toHspejxtwHzPvAKLLubVb/Gy5T6Of+bRUgNM0Cqv2laS2s7cNbXaiHpWLo6m03Y75m
qVW+JnKrUvEJFUq/9BM276U1d5Sre5wdfjzykX60l8perAhthwk6gHR0lou7opNz3CXTGFbYl68W
0hM+mqCkWVCa4cM7NZN8ykcaSZ/JL1ArWj1HyScxpmRB2yRHW/OTWRp3vZafLItqzfCmKN8Gztt/
aDV/kszbF7KbyJS0xbDfLqNhccimkk9uujUQMJi5nggGqXqqpf/n7syaGjeCAPxXKN5xgeRDemCr
UoYsx5psHGfZ5IUaZEUeIyzQ4YNfn28ki/XIxt549ODKvIHkVqvV093TJ8U9vTnB0QtCQMlljN/o
ddxii6UPr1/c1tyLU6Z7ZRCYRLOeZPpf151jijfD5vfxaNqf2c02VVH0epg839Dg7eaNUWsU27CB
0zS84VDMUC80iwymMCa7oz1Le/Se/XvEEMabp7PW3ZRJ6BSBLbrqYER+hPw8o7/ALX2E7ijT+W6R
xr1DH7c3bG9sHQpCGUEHR1X7+pDOOX61mvgyk87CIzO5n5yi96Ycsx5abGtlf+VH7UgVdqX0mSHC
yp6fjGgzM0soRB7zMxxaFzSNG1+6JOs709juXIRp8Nql3cnk0p1ni6vwLDnhgPZEYnDQlJe0owg8
hji4PeaB0IM8QC8SjHJJ6A2x8jtECk6QMeN08W1qY26dxvZLl0SGrDsPmD0aOljWAQdD9OHIJs+Y
hke0/hhng3SKBCWXvx9TpUCWcdibZlm/2aIgPwoZByBjOkm+zuhvMpoNxg/U+TyfnbyRnrrw2snb
y6/xS9rvcDqgWqF9N0WJcMjMBjZTYZU1n3ZK/fq/yStcvohqjXuZe85+z/x40fcTulUnpQdKXf0a
UYI7iPa7aTugI3/FZ+dRfZIqDAIZaTPK0OkrtsA7Sjm+2yCEIkVhDf3zY+JgLQ43qtAGLwkLozKk
xGV5mRGyjdMzx26rsTb5Kh64QqKPiLD9/Qpqbr9HewMxfKaxjCRzX3qp5n6kfhttofktc5zWqVCB
sUIF6sNtsiJb9DjOF7Xbq1TouA1CDTajqRhQpRbakAceEBVoqayGNJlRQRXQ86FxxRZvWeEFIq34
bxnORbA1XwdHBYt8MgwRMypYDRJznQ4tuJZL5wXHbaj0XDVuqqDSwVGBlnXqzGJGhU6DGSWW0yYF
M18cKlZ3hNNqWJxYKFPDz64WSvbAdoTNkduUCq0GhdUuuW3kEKgFc2lUaDcwIIgqwjH5KgTRIckF
BlX9pI74WDrCCxjdrk1vhU280HFIzmAwmBoSli/kxmHxAvKswKk43mxRlB8TAbFAgMyyrIpuUJNB
m4z8IuhVvD1OtgN7e5jTmAeshvK4OiQiv3O6thPoCkoGDHMUlzvl8HiAwmRT3WA5jZbqPcqc6Pdv
rVGBoa5Ox2Zy5VIq/gcq/ITQeDc+uyMZDnOzU/rJJuv0oxtKg2v9+tLYuh6eHyurUrtR1csUz/5h
lX7SdkpuCq1cLE2j/DnLny9fcP3R2rPKtyr/eSX9WNCMa5FfWCzRvBPPGK+/hOJR6GU4xU7/gcn5
sYbnij7YATh5EqtWJgXxqFRjuOTmRxMdsKvcT+aAn8QkEUkJSX1GYuaoI1PIXRESBY0r2XkcnhFz
xrCjMIrFMCohKayJRWBQmUOeTHwvldSllsBy4ASOyr8VV+7HHRd+KGZCn45CZkENxC7PN0fRP0fd
KMyeH/WkSHxtNXAhDexiOdS5sBCOpmT/7EdxoKOswlkoH1PIV1BcyhJOzt42Znj5j/0/5vWQUr4S
TA6XBE7EtinC12QfUIqt70js8hr473oyJFivfz8ClSg3Y6SjWQWsq6anmIK9XZdNRCJq2C+3YJZ5
T4sSxfz7FacfU5y/RDTfXCMz0ZMaeKMn5MTXcKYveg0buycYWlbNzjrFIimftf826YkkEd4oS/w0
1XiaFjDNOkgivZEMhO7dws9Qww7vSXRBUu2Eg7+khg3Tkwl1RIl8edFk09IPYcqDCnqUxVXQtSBO
+/+KDGGckuOac8qd/xiLivWE07tdC+ip0PWWRc/PGsynnUPPVpyx+9iT29tX1gC858+lp6kxKh7U
cceUBRXmf9GDsoSkJCyg2zUI77u8SVVXxBGaUlM7VuHSNcZ9RxcsQ7r/NpI6xZtwY0mn/SXttuYC
phjHPrXCJYr5p2y26viUX3cU8RjivSvz2BD8H1FGt7RNjLj0qpsyYvGA9XZsCnwN9uAA6vtJ4msm
hV24P01RH/hz/VRpg3QNEvfPVIxWGZE4sVWDrt8y2MaQSb5JTjaVU7BdOFdNaXwvkpGcBKm+NUng
atYgZe/9JD3aiDwxjBqY714mXkRjcE2s2O28As6YMIuIoF+g8QllgDvN2U2epvdo3br/qYxFbvqZ
7lxTd3ihL+JP/wIAAP//</cx:binary>
              </cx:geoCache>
            </cx:geography>
          </cx:layoutPr>
          <cx:valueColors>
            <cx:minColor>
              <a:schemeClr val="accent6">
                <a:lumMod val="40000"/>
                <a:lumOff val="60000"/>
              </a:schemeClr>
            </cx:minColor>
            <cx:midColor>
              <a:schemeClr val="accent6">
                <a:lumMod val="50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97EAF96-D037-4DB1-AA11-98F8D8074FCC}">
  <sheetPr/>
  <sheetViews>
    <sheetView zoomScale="8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image" Target="../media/image5.emf"/><Relationship Id="rId13" Type="http://schemas.microsoft.com/office/2014/relationships/chartEx" Target="../charts/chartEx4.xml"/><Relationship Id="rId3" Type="http://schemas.openxmlformats.org/officeDocument/2006/relationships/chart" Target="../charts/chart12.xml"/><Relationship Id="rId7" Type="http://schemas.openxmlformats.org/officeDocument/2006/relationships/image" Target="../media/image4.emf"/><Relationship Id="rId12"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2.emf"/><Relationship Id="rId6" Type="http://schemas.openxmlformats.org/officeDocument/2006/relationships/image" Target="../media/image3.emf"/><Relationship Id="rId11" Type="http://schemas.microsoft.com/office/2014/relationships/chartEx" Target="../charts/chartEx3.xml"/><Relationship Id="rId5" Type="http://schemas.openxmlformats.org/officeDocument/2006/relationships/chart" Target="../charts/chart14.xml"/><Relationship Id="rId15" Type="http://schemas.openxmlformats.org/officeDocument/2006/relationships/chart" Target="../charts/chart18.xml"/><Relationship Id="rId10" Type="http://schemas.openxmlformats.org/officeDocument/2006/relationships/chart" Target="../charts/chart15.xml"/><Relationship Id="rId4" Type="http://schemas.openxmlformats.org/officeDocument/2006/relationships/chart" Target="../charts/chart13.xml"/><Relationship Id="rId9" Type="http://schemas.openxmlformats.org/officeDocument/2006/relationships/image" Target="../media/image6.emf"/><Relationship Id="rId14"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638175</xdr:colOff>
      <xdr:row>3</xdr:row>
      <xdr:rowOff>166687</xdr:rowOff>
    </xdr:from>
    <xdr:to>
      <xdr:col>10</xdr:col>
      <xdr:colOff>104775</xdr:colOff>
      <xdr:row>18</xdr:row>
      <xdr:rowOff>52387</xdr:rowOff>
    </xdr:to>
    <xdr:graphicFrame macro="">
      <xdr:nvGraphicFramePr>
        <xdr:cNvPr id="2" name="Chart 1">
          <a:extLst>
            <a:ext uri="{FF2B5EF4-FFF2-40B4-BE49-F238E27FC236}">
              <a16:creationId xmlns:a16="http://schemas.microsoft.com/office/drawing/2014/main" id="{8E6D16AF-BFE7-462F-BEBB-23FAAD85A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3</xdr:row>
      <xdr:rowOff>166687</xdr:rowOff>
    </xdr:from>
    <xdr:to>
      <xdr:col>12</xdr:col>
      <xdr:colOff>0</xdr:colOff>
      <xdr:row>18</xdr:row>
      <xdr:rowOff>52387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A36D0A-5816-490C-9443-60707988D0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381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104775</xdr:colOff>
      <xdr:row>3</xdr:row>
      <xdr:rowOff>104775</xdr:rowOff>
    </xdr:from>
    <xdr:to>
      <xdr:col>9</xdr:col>
      <xdr:colOff>104775</xdr:colOff>
      <xdr:row>16</xdr:row>
      <xdr:rowOff>152400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B81D46C-3239-4800-9592-F9DD5E3B89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10150"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9</xdr:row>
      <xdr:rowOff>66675</xdr:rowOff>
    </xdr:from>
    <xdr:to>
      <xdr:col>4</xdr:col>
      <xdr:colOff>0</xdr:colOff>
      <xdr:row>22</xdr:row>
      <xdr:rowOff>114300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DDA90B43-7C08-46A0-8FEF-0617CDF46E0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62100" y="1781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476250</xdr:colOff>
      <xdr:row>6</xdr:row>
      <xdr:rowOff>19050</xdr:rowOff>
    </xdr:from>
    <xdr:to>
      <xdr:col>15</xdr:col>
      <xdr:colOff>476250</xdr:colOff>
      <xdr:row>19</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C31AD94-E963-453F-A00E-271339B538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39225"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314325</xdr:colOff>
      <xdr:row>1</xdr:row>
      <xdr:rowOff>90487</xdr:rowOff>
    </xdr:from>
    <xdr:to>
      <xdr:col>12</xdr:col>
      <xdr:colOff>9525</xdr:colOff>
      <xdr:row>15</xdr:row>
      <xdr:rowOff>166687</xdr:rowOff>
    </xdr:to>
    <xdr:graphicFrame macro="">
      <xdr:nvGraphicFramePr>
        <xdr:cNvPr id="2" name="Chart 1">
          <a:extLst>
            <a:ext uri="{FF2B5EF4-FFF2-40B4-BE49-F238E27FC236}">
              <a16:creationId xmlns:a16="http://schemas.microsoft.com/office/drawing/2014/main" id="{29D096E0-B19F-4A9D-876A-209EF351F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709612</xdr:colOff>
      <xdr:row>2</xdr:row>
      <xdr:rowOff>33337</xdr:rowOff>
    </xdr:from>
    <xdr:to>
      <xdr:col>11</xdr:col>
      <xdr:colOff>376237</xdr:colOff>
      <xdr:row>16</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11BCBFF-2EAC-4992-BD7D-AA513FBBA3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86212" y="4143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442912</xdr:colOff>
      <xdr:row>1</xdr:row>
      <xdr:rowOff>23812</xdr:rowOff>
    </xdr:from>
    <xdr:to>
      <xdr:col>11</xdr:col>
      <xdr:colOff>138112</xdr:colOff>
      <xdr:row>15</xdr:row>
      <xdr:rowOff>100012</xdr:rowOff>
    </xdr:to>
    <xdr:graphicFrame macro="">
      <xdr:nvGraphicFramePr>
        <xdr:cNvPr id="2" name="Chart 1">
          <a:extLst>
            <a:ext uri="{FF2B5EF4-FFF2-40B4-BE49-F238E27FC236}">
              <a16:creationId xmlns:a16="http://schemas.microsoft.com/office/drawing/2014/main" id="{82D0DED3-E4B6-46CA-96CB-EB6271059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161924</xdr:rowOff>
    </xdr:from>
    <xdr:to>
      <xdr:col>2</xdr:col>
      <xdr:colOff>0</xdr:colOff>
      <xdr:row>20</xdr:row>
      <xdr:rowOff>152399</xdr:rowOff>
    </xdr:to>
    <xdr:graphicFrame macro="">
      <xdr:nvGraphicFramePr>
        <xdr:cNvPr id="3" name="Chart 2">
          <a:extLst>
            <a:ext uri="{FF2B5EF4-FFF2-40B4-BE49-F238E27FC236}">
              <a16:creationId xmlns:a16="http://schemas.microsoft.com/office/drawing/2014/main" id="{7ABA211A-F39A-4477-B48E-C71A76A9B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17</xdr:row>
      <xdr:rowOff>161925</xdr:rowOff>
    </xdr:from>
    <xdr:to>
      <xdr:col>5</xdr:col>
      <xdr:colOff>9525</xdr:colOff>
      <xdr:row>20</xdr:row>
      <xdr:rowOff>147637</xdr:rowOff>
    </xdr:to>
    <xdr:graphicFrame macro="">
      <xdr:nvGraphicFramePr>
        <xdr:cNvPr id="4" name="Chart 3">
          <a:extLst>
            <a:ext uri="{FF2B5EF4-FFF2-40B4-BE49-F238E27FC236}">
              <a16:creationId xmlns:a16="http://schemas.microsoft.com/office/drawing/2014/main" id="{8E526C5B-A76F-4B23-8D04-116C61ECA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18</xdr:row>
      <xdr:rowOff>57150</xdr:rowOff>
    </xdr:from>
    <xdr:to>
      <xdr:col>7</xdr:col>
      <xdr:colOff>866775</xdr:colOff>
      <xdr:row>20</xdr:row>
      <xdr:rowOff>61912</xdr:rowOff>
    </xdr:to>
    <xdr:graphicFrame macro="">
      <xdr:nvGraphicFramePr>
        <xdr:cNvPr id="5" name="Chart 4">
          <a:extLst>
            <a:ext uri="{FF2B5EF4-FFF2-40B4-BE49-F238E27FC236}">
              <a16:creationId xmlns:a16="http://schemas.microsoft.com/office/drawing/2014/main" id="{569784CF-CF16-4CBA-AB3E-CBE468C34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238124</xdr:colOff>
      <xdr:row>18</xdr:row>
      <xdr:rowOff>66675</xdr:rowOff>
    </xdr:from>
    <xdr:to>
      <xdr:col>11</xdr:col>
      <xdr:colOff>133349</xdr:colOff>
      <xdr:row>20</xdr:row>
      <xdr:rowOff>123824</xdr:rowOff>
    </xdr:to>
    <xdr:graphicFrame macro="">
      <xdr:nvGraphicFramePr>
        <xdr:cNvPr id="6" name="Chart 5">
          <a:extLst>
            <a:ext uri="{FF2B5EF4-FFF2-40B4-BE49-F238E27FC236}">
              <a16:creationId xmlns:a16="http://schemas.microsoft.com/office/drawing/2014/main" id="{FD1C0414-94DC-436C-8BC4-AEB5ABCE1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87190</xdr:colOff>
      <xdr:row>18</xdr:row>
      <xdr:rowOff>50312</xdr:rowOff>
    </xdr:from>
    <xdr:to>
      <xdr:col>13</xdr:col>
      <xdr:colOff>1201615</xdr:colOff>
      <xdr:row>20</xdr:row>
      <xdr:rowOff>150324</xdr:rowOff>
    </xdr:to>
    <xdr:graphicFrame macro="">
      <xdr:nvGraphicFramePr>
        <xdr:cNvPr id="7" name="Chart 6">
          <a:extLst>
            <a:ext uri="{FF2B5EF4-FFF2-40B4-BE49-F238E27FC236}">
              <a16:creationId xmlns:a16="http://schemas.microsoft.com/office/drawing/2014/main" id="{929B1170-4167-4845-A400-639ACB0FD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390525</xdr:colOff>
      <xdr:row>5</xdr:row>
      <xdr:rowOff>100013</xdr:rowOff>
    </xdr:from>
    <xdr:to>
      <xdr:col>6</xdr:col>
      <xdr:colOff>95250</xdr:colOff>
      <xdr:row>7</xdr:row>
      <xdr:rowOff>180975</xdr:rowOff>
    </xdr:to>
    <xdr:graphicFrame macro="">
      <xdr:nvGraphicFramePr>
        <xdr:cNvPr id="2" name="Chart 1">
          <a:extLst>
            <a:ext uri="{FF2B5EF4-FFF2-40B4-BE49-F238E27FC236}">
              <a16:creationId xmlns:a16="http://schemas.microsoft.com/office/drawing/2014/main" id="{8A89CC01-2641-4CBA-9C7F-BE178F8EB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a:extLst>
            <a:ext uri="{FF2B5EF4-FFF2-40B4-BE49-F238E27FC236}">
              <a16:creationId xmlns:a16="http://schemas.microsoft.com/office/drawing/2014/main" id="{C4E4D300-601E-48CB-B56B-4C6D81719F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xdr:from>
      <xdr:col>0</xdr:col>
      <xdr:colOff>114300</xdr:colOff>
      <xdr:row>3</xdr:row>
      <xdr:rowOff>161926</xdr:rowOff>
    </xdr:from>
    <xdr:to>
      <xdr:col>26</xdr:col>
      <xdr:colOff>381000</xdr:colOff>
      <xdr:row>13</xdr:row>
      <xdr:rowOff>125603</xdr:rowOff>
    </xdr:to>
    <xdr:grpSp>
      <xdr:nvGrpSpPr>
        <xdr:cNvPr id="90" name="Group 89">
          <a:extLst>
            <a:ext uri="{FF2B5EF4-FFF2-40B4-BE49-F238E27FC236}">
              <a16:creationId xmlns:a16="http://schemas.microsoft.com/office/drawing/2014/main" id="{F13CCD7A-DF06-4C51-80AA-83083081E089}"/>
            </a:ext>
          </a:extLst>
        </xdr:cNvPr>
        <xdr:cNvGrpSpPr/>
      </xdr:nvGrpSpPr>
      <xdr:grpSpPr>
        <a:xfrm>
          <a:off x="114300" y="733426"/>
          <a:ext cx="16116300" cy="1868677"/>
          <a:chOff x="114300" y="727146"/>
          <a:chExt cx="14005727" cy="1717914"/>
        </a:xfrm>
        <a:gradFill>
          <a:gsLst>
            <a:gs pos="0">
              <a:schemeClr val="tx1">
                <a:lumMod val="85000"/>
                <a:lumOff val="15000"/>
              </a:schemeClr>
            </a:gs>
            <a:gs pos="100000">
              <a:schemeClr val="tx1">
                <a:lumMod val="65000"/>
                <a:lumOff val="35000"/>
              </a:schemeClr>
            </a:gs>
          </a:gsLst>
          <a:lin ang="5400000" scaled="1"/>
        </a:gradFill>
      </xdr:grpSpPr>
      <xdr:grpSp>
        <xdr:nvGrpSpPr>
          <xdr:cNvPr id="31" name="Group 30">
            <a:extLst>
              <a:ext uri="{FF2B5EF4-FFF2-40B4-BE49-F238E27FC236}">
                <a16:creationId xmlns:a16="http://schemas.microsoft.com/office/drawing/2014/main" id="{13592E40-AD32-4C60-BFA2-F9FDE2682ECF}"/>
              </a:ext>
            </a:extLst>
          </xdr:cNvPr>
          <xdr:cNvGrpSpPr/>
        </xdr:nvGrpSpPr>
        <xdr:grpSpPr>
          <a:xfrm>
            <a:off x="114300" y="727146"/>
            <a:ext cx="2676002" cy="1717914"/>
            <a:chOff x="371474" y="752476"/>
            <a:chExt cx="2657475" cy="1998953"/>
          </a:xfrm>
          <a:grpFill/>
        </xdr:grpSpPr>
        <xdr:sp macro="" textlink="">
          <xdr:nvSpPr>
            <xdr:cNvPr id="3" name="Rectangle: Rounded Corners 2">
              <a:extLst>
                <a:ext uri="{FF2B5EF4-FFF2-40B4-BE49-F238E27FC236}">
                  <a16:creationId xmlns:a16="http://schemas.microsoft.com/office/drawing/2014/main" id="{8CAC61EC-E214-4C7F-A10F-A532EF3F3FB3}"/>
                </a:ext>
              </a:extLst>
            </xdr:cNvPr>
            <xdr:cNvSpPr/>
          </xdr:nvSpPr>
          <xdr:spPr>
            <a:xfrm>
              <a:off x="391128" y="752476"/>
              <a:ext cx="2618772"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80CD2C37-E0D3-4231-A8AE-98806DA462A1}"/>
                </a:ext>
              </a:extLst>
            </xdr:cNvPr>
            <xdr:cNvSpPr/>
          </xdr:nvSpPr>
          <xdr:spPr>
            <a:xfrm>
              <a:off x="371474" y="1133474"/>
              <a:ext cx="2657475" cy="1617955"/>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KPI!$B$17">
          <xdr:nvSpPr>
            <xdr:cNvPr id="5" name="Rectangle: Rounded Corners 4">
              <a:extLst>
                <a:ext uri="{FF2B5EF4-FFF2-40B4-BE49-F238E27FC236}">
                  <a16:creationId xmlns:a16="http://schemas.microsoft.com/office/drawing/2014/main" id="{553EAE0E-ACBA-4488-A478-532374E854B5}"/>
                </a:ext>
              </a:extLst>
            </xdr:cNvPr>
            <xdr:cNvSpPr/>
          </xdr:nvSpPr>
          <xdr:spPr>
            <a:xfrm>
              <a:off x="581026" y="1181100"/>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C67518-A842-4B76-A596-D8E604F07991}"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$18,107.33 </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69EBF269-BEC4-4729-B1D1-39358C2E5AC7}"/>
                </a:ext>
              </a:extLst>
            </xdr:cNvPr>
            <xdr:cNvSpPr/>
          </xdr:nvSpPr>
          <xdr:spPr>
            <a:xfrm>
              <a:off x="504825" y="2238373"/>
              <a:ext cx="2286000" cy="479085"/>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4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6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r>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nvGrpSpPr>
          <xdr:cNvPr id="46" name="Group 45">
            <a:extLst>
              <a:ext uri="{FF2B5EF4-FFF2-40B4-BE49-F238E27FC236}">
                <a16:creationId xmlns:a16="http://schemas.microsoft.com/office/drawing/2014/main" id="{14ACD796-CACC-49C4-BB55-C9F679DFA08C}"/>
              </a:ext>
            </a:extLst>
          </xdr:cNvPr>
          <xdr:cNvGrpSpPr/>
        </xdr:nvGrpSpPr>
        <xdr:grpSpPr>
          <a:xfrm>
            <a:off x="2943429" y="763152"/>
            <a:ext cx="2689430" cy="1642983"/>
            <a:chOff x="391128" y="752476"/>
            <a:chExt cx="2673317" cy="1909168"/>
          </a:xfrm>
          <a:grpFill/>
        </xdr:grpSpPr>
        <xdr:sp macro="" textlink="">
          <xdr:nvSpPr>
            <xdr:cNvPr id="47" name="Rectangle: Rounded Corners 46">
              <a:extLst>
                <a:ext uri="{FF2B5EF4-FFF2-40B4-BE49-F238E27FC236}">
                  <a16:creationId xmlns:a16="http://schemas.microsoft.com/office/drawing/2014/main" id="{B307E243-718E-4C45-A174-B8B1F517742F}"/>
                </a:ext>
              </a:extLst>
            </xdr:cNvPr>
            <xdr:cNvSpPr/>
          </xdr:nvSpPr>
          <xdr:spPr>
            <a:xfrm>
              <a:off x="391128" y="752476"/>
              <a:ext cx="2618772"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NO</a:t>
              </a:r>
              <a:r>
                <a:rPr lang="en-US" sz="1100" baseline="0">
                  <a:latin typeface="LATO BLACK" panose="020F0502020204030203" pitchFamily="34" charset="0"/>
                  <a:ea typeface="LATO BLACK" panose="020F0502020204030203" pitchFamily="34" charset="0"/>
                  <a:cs typeface="LATO BLACK" panose="020F0502020204030203" pitchFamily="34" charset="0"/>
                </a:rPr>
                <a:t> OF ORDERS</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8" name="Rectangle: Rounded Corners 47">
              <a:extLst>
                <a:ext uri="{FF2B5EF4-FFF2-40B4-BE49-F238E27FC236}">
                  <a16:creationId xmlns:a16="http://schemas.microsoft.com/office/drawing/2014/main" id="{0BECE5D4-F495-4FE6-B060-19EC7D385342}"/>
                </a:ext>
              </a:extLst>
            </xdr:cNvPr>
            <xdr:cNvSpPr/>
          </xdr:nvSpPr>
          <xdr:spPr>
            <a:xfrm>
              <a:off x="406970" y="1147170"/>
              <a:ext cx="2657475" cy="1514474"/>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49" name="Rectangle: Rounded Corners 48">
              <a:extLst>
                <a:ext uri="{FF2B5EF4-FFF2-40B4-BE49-F238E27FC236}">
                  <a16:creationId xmlns:a16="http://schemas.microsoft.com/office/drawing/2014/main" id="{317D5F4C-FC0D-4CF8-905F-FBBFAFEF840B}"/>
                </a:ext>
              </a:extLst>
            </xdr:cNvPr>
            <xdr:cNvSpPr/>
          </xdr:nvSpPr>
          <xdr:spPr>
            <a:xfrm>
              <a:off x="581026" y="1181100"/>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1CBE83-0A8C-4B6D-A6BB-59116DF603AA}"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$1,896.32 </a:t>
              </a:fld>
              <a:endParaRPr lang="en-US" sz="2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1" name="Rectangle: Rounded Corners 50">
              <a:extLst>
                <a:ext uri="{FF2B5EF4-FFF2-40B4-BE49-F238E27FC236}">
                  <a16:creationId xmlns:a16="http://schemas.microsoft.com/office/drawing/2014/main" id="{292AF7EE-8E7A-4471-B835-0B20A76B6E69}"/>
                </a:ext>
              </a:extLst>
            </xdr:cNvPr>
            <xdr:cNvSpPr/>
          </xdr:nvSpPr>
          <xdr:spPr>
            <a:xfrm>
              <a:off x="504825" y="2238374"/>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p>
            <a:p>
              <a:pPr algn="l"/>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52" name="Group 51">
            <a:extLst>
              <a:ext uri="{FF2B5EF4-FFF2-40B4-BE49-F238E27FC236}">
                <a16:creationId xmlns:a16="http://schemas.microsoft.com/office/drawing/2014/main" id="{80A8287D-07F1-4803-A9FA-C978B46F8BDB}"/>
              </a:ext>
            </a:extLst>
          </xdr:cNvPr>
          <xdr:cNvGrpSpPr/>
        </xdr:nvGrpSpPr>
        <xdr:grpSpPr>
          <a:xfrm>
            <a:off x="5701916" y="746196"/>
            <a:ext cx="2676002" cy="1628983"/>
            <a:chOff x="371474" y="752476"/>
            <a:chExt cx="2657475" cy="1895473"/>
          </a:xfrm>
          <a:grpFill/>
        </xdr:grpSpPr>
        <xdr:sp macro="" textlink="">
          <xdr:nvSpPr>
            <xdr:cNvPr id="53" name="Rectangle: Rounded Corners 52">
              <a:extLst>
                <a:ext uri="{FF2B5EF4-FFF2-40B4-BE49-F238E27FC236}">
                  <a16:creationId xmlns:a16="http://schemas.microsoft.com/office/drawing/2014/main" id="{A24BD2F2-47E3-4981-8C25-4188685C351B}"/>
                </a:ext>
              </a:extLst>
            </xdr:cNvPr>
            <xdr:cNvSpPr/>
          </xdr:nvSpPr>
          <xdr:spPr>
            <a:xfrm>
              <a:off x="391128" y="752476"/>
              <a:ext cx="2618772"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QAUNTITY</a:t>
              </a:r>
            </a:p>
          </xdr:txBody>
        </xdr:sp>
        <xdr:sp macro="" textlink="">
          <xdr:nvSpPr>
            <xdr:cNvPr id="54" name="Rectangle: Rounded Corners 53">
              <a:extLst>
                <a:ext uri="{FF2B5EF4-FFF2-40B4-BE49-F238E27FC236}">
                  <a16:creationId xmlns:a16="http://schemas.microsoft.com/office/drawing/2014/main" id="{2CCDD7A4-4EAF-4DC1-AE69-BF261474E904}"/>
                </a:ext>
              </a:extLst>
            </xdr:cNvPr>
            <xdr:cNvSpPr/>
          </xdr:nvSpPr>
          <xdr:spPr>
            <a:xfrm>
              <a:off x="371474" y="1133474"/>
              <a:ext cx="2657475" cy="1514475"/>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55" name="Rectangle: Rounded Corners 54">
              <a:extLst>
                <a:ext uri="{FF2B5EF4-FFF2-40B4-BE49-F238E27FC236}">
                  <a16:creationId xmlns:a16="http://schemas.microsoft.com/office/drawing/2014/main" id="{2B6BF9B2-6C79-4E35-8F11-169950EF86FA}"/>
                </a:ext>
              </a:extLst>
            </xdr:cNvPr>
            <xdr:cNvSpPr/>
          </xdr:nvSpPr>
          <xdr:spPr>
            <a:xfrm>
              <a:off x="581026" y="1181100"/>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E24AA8-E89F-44E2-A4A4-3455159C769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1344</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7" name="Rectangle: Rounded Corners 56">
              <a:extLst>
                <a:ext uri="{FF2B5EF4-FFF2-40B4-BE49-F238E27FC236}">
                  <a16:creationId xmlns:a16="http://schemas.microsoft.com/office/drawing/2014/main" id="{9B8A13AD-D1D7-4E7F-A3F1-E5B0145136D0}"/>
                </a:ext>
              </a:extLst>
            </xdr:cNvPr>
            <xdr:cNvSpPr/>
          </xdr:nvSpPr>
          <xdr:spPr>
            <a:xfrm>
              <a:off x="504825" y="2238374"/>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p>
            <a:p>
              <a:pPr algn="l"/>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64" name="Group 63">
            <a:extLst>
              <a:ext uri="{FF2B5EF4-FFF2-40B4-BE49-F238E27FC236}">
                <a16:creationId xmlns:a16="http://schemas.microsoft.com/office/drawing/2014/main" id="{B2195C5F-24B0-47C6-A83F-36493C3CEB33}"/>
              </a:ext>
            </a:extLst>
          </xdr:cNvPr>
          <xdr:cNvGrpSpPr/>
        </xdr:nvGrpSpPr>
        <xdr:grpSpPr>
          <a:xfrm>
            <a:off x="8530187" y="753627"/>
            <a:ext cx="2673620" cy="1631077"/>
            <a:chOff x="371474" y="752476"/>
            <a:chExt cx="2657475" cy="1895473"/>
          </a:xfrm>
          <a:grpFill/>
        </xdr:grpSpPr>
        <xdr:sp macro="" textlink="">
          <xdr:nvSpPr>
            <xdr:cNvPr id="65" name="Rectangle: Rounded Corners 64">
              <a:extLst>
                <a:ext uri="{FF2B5EF4-FFF2-40B4-BE49-F238E27FC236}">
                  <a16:creationId xmlns:a16="http://schemas.microsoft.com/office/drawing/2014/main" id="{5CCB8BEB-ABD5-49EC-AA91-567C99777B47}"/>
                </a:ext>
              </a:extLst>
            </xdr:cNvPr>
            <xdr:cNvSpPr/>
          </xdr:nvSpPr>
          <xdr:spPr>
            <a:xfrm>
              <a:off x="391128" y="752476"/>
              <a:ext cx="2618772"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66" name="Rectangle: Rounded Corners 65">
              <a:extLst>
                <a:ext uri="{FF2B5EF4-FFF2-40B4-BE49-F238E27FC236}">
                  <a16:creationId xmlns:a16="http://schemas.microsoft.com/office/drawing/2014/main" id="{A567CE3C-CDFC-4B78-BC89-9123B0CDF4A4}"/>
                </a:ext>
              </a:extLst>
            </xdr:cNvPr>
            <xdr:cNvSpPr/>
          </xdr:nvSpPr>
          <xdr:spPr>
            <a:xfrm>
              <a:off x="371474" y="1133474"/>
              <a:ext cx="2657475" cy="1514475"/>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67" name="Rectangle: Rounded Corners 66">
              <a:extLst>
                <a:ext uri="{FF2B5EF4-FFF2-40B4-BE49-F238E27FC236}">
                  <a16:creationId xmlns:a16="http://schemas.microsoft.com/office/drawing/2014/main" id="{A84468C8-0B55-4616-924F-8853D13E7A52}"/>
                </a:ext>
              </a:extLst>
            </xdr:cNvPr>
            <xdr:cNvSpPr/>
          </xdr:nvSpPr>
          <xdr:spPr>
            <a:xfrm>
              <a:off x="581026" y="1181100"/>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96ED02-473C-4C5C-A490-ADBFB2961620}"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1344</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69" name="Rectangle: Rounded Corners 68">
              <a:extLst>
                <a:ext uri="{FF2B5EF4-FFF2-40B4-BE49-F238E27FC236}">
                  <a16:creationId xmlns:a16="http://schemas.microsoft.com/office/drawing/2014/main" id="{AE2BE15E-7FD8-42DA-83A1-8A9331F0508F}"/>
                </a:ext>
              </a:extLst>
            </xdr:cNvPr>
            <xdr:cNvSpPr/>
          </xdr:nvSpPr>
          <xdr:spPr>
            <a:xfrm>
              <a:off x="504825" y="2238374"/>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p>
            <a:p>
              <a:pPr algn="l"/>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70" name="Group 69">
            <a:extLst>
              <a:ext uri="{FF2B5EF4-FFF2-40B4-BE49-F238E27FC236}">
                <a16:creationId xmlns:a16="http://schemas.microsoft.com/office/drawing/2014/main" id="{95EB8F6F-CD6A-47C9-A71A-4822906A779F}"/>
              </a:ext>
            </a:extLst>
          </xdr:cNvPr>
          <xdr:cNvGrpSpPr/>
        </xdr:nvGrpSpPr>
        <xdr:grpSpPr>
          <a:xfrm>
            <a:off x="11304397" y="746039"/>
            <a:ext cx="2815630" cy="1631077"/>
            <a:chOff x="371474" y="752476"/>
            <a:chExt cx="2657475" cy="1895473"/>
          </a:xfrm>
          <a:grpFill/>
        </xdr:grpSpPr>
        <xdr:sp macro="" textlink="">
          <xdr:nvSpPr>
            <xdr:cNvPr id="71" name="Rectangle: Rounded Corners 70">
              <a:extLst>
                <a:ext uri="{FF2B5EF4-FFF2-40B4-BE49-F238E27FC236}">
                  <a16:creationId xmlns:a16="http://schemas.microsoft.com/office/drawing/2014/main" id="{621A07FF-4977-49D2-B86B-76A49F75D29C}"/>
                </a:ext>
              </a:extLst>
            </xdr:cNvPr>
            <xdr:cNvSpPr/>
          </xdr:nvSpPr>
          <xdr:spPr>
            <a:xfrm>
              <a:off x="391128" y="752476"/>
              <a:ext cx="2618772"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PROFIT</a:t>
              </a:r>
              <a:r>
                <a:rPr lang="en-US" sz="1100" baseline="0">
                  <a:latin typeface="LATO BLACK" panose="020F0502020204030203" pitchFamily="34" charset="0"/>
                  <a:ea typeface="LATO BLACK" panose="020F0502020204030203" pitchFamily="34" charset="0"/>
                  <a:cs typeface="LATO BLACK" panose="020F0502020204030203" pitchFamily="34" charset="0"/>
                </a:rPr>
                <a:t> MARGIN</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2" name="Rectangle: Rounded Corners 71">
              <a:extLst>
                <a:ext uri="{FF2B5EF4-FFF2-40B4-BE49-F238E27FC236}">
                  <a16:creationId xmlns:a16="http://schemas.microsoft.com/office/drawing/2014/main" id="{798FCE25-5A62-4223-9F2B-67025959BF7C}"/>
                </a:ext>
              </a:extLst>
            </xdr:cNvPr>
            <xdr:cNvSpPr/>
          </xdr:nvSpPr>
          <xdr:spPr>
            <a:xfrm>
              <a:off x="371474" y="1133474"/>
              <a:ext cx="2657475" cy="1514475"/>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73" name="Rectangle: Rounded Corners 72">
              <a:extLst>
                <a:ext uri="{FF2B5EF4-FFF2-40B4-BE49-F238E27FC236}">
                  <a16:creationId xmlns:a16="http://schemas.microsoft.com/office/drawing/2014/main" id="{FE09CF17-9990-47E4-8A96-80AF8CAE28A8}"/>
                </a:ext>
              </a:extLst>
            </xdr:cNvPr>
            <xdr:cNvSpPr/>
          </xdr:nvSpPr>
          <xdr:spPr>
            <a:xfrm>
              <a:off x="581026" y="1181100"/>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23776D-92E6-468F-BCF1-F3DF031D71EC}"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10.47%</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75" name="Rectangle: Rounded Corners 74">
              <a:extLst>
                <a:ext uri="{FF2B5EF4-FFF2-40B4-BE49-F238E27FC236}">
                  <a16:creationId xmlns:a16="http://schemas.microsoft.com/office/drawing/2014/main" id="{BDE94AD7-7160-480E-B92F-7AE7D405B2CA}"/>
                </a:ext>
              </a:extLst>
            </xdr:cNvPr>
            <xdr:cNvSpPr/>
          </xdr:nvSpPr>
          <xdr:spPr>
            <a:xfrm>
              <a:off x="504825" y="2238374"/>
              <a:ext cx="2286000" cy="323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p>
            <a:p>
              <a:pPr algn="l"/>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0</xdr:col>
      <xdr:colOff>71036</xdr:colOff>
      <xdr:row>0</xdr:row>
      <xdr:rowOff>19050</xdr:rowOff>
    </xdr:from>
    <xdr:to>
      <xdr:col>26</xdr:col>
      <xdr:colOff>381000</xdr:colOff>
      <xdr:row>3</xdr:row>
      <xdr:rowOff>139700</xdr:rowOff>
    </xdr:to>
    <xdr:sp macro="" textlink="">
      <xdr:nvSpPr>
        <xdr:cNvPr id="2" name="Rectangle: Rounded Corners 1">
          <a:extLst>
            <a:ext uri="{FF2B5EF4-FFF2-40B4-BE49-F238E27FC236}">
              <a16:creationId xmlns:a16="http://schemas.microsoft.com/office/drawing/2014/main" id="{9117B030-5CE5-4440-9C46-55195B1DDB2F}"/>
            </a:ext>
          </a:extLst>
        </xdr:cNvPr>
        <xdr:cNvSpPr/>
      </xdr:nvSpPr>
      <xdr:spPr>
        <a:xfrm>
          <a:off x="71036" y="19050"/>
          <a:ext cx="16159564" cy="692150"/>
        </a:xfrm>
        <a:prstGeom prst="roundRect">
          <a:avLst/>
        </a:prstGeom>
        <a:gradFill>
          <a:gsLst>
            <a:gs pos="0">
              <a:schemeClr val="bg2">
                <a:lumMod val="85000"/>
              </a:schemeClr>
            </a:gs>
            <a:gs pos="100000">
              <a:schemeClr val="bg2">
                <a:lumMod val="6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ECOMMERCE</a:t>
          </a:r>
          <a:r>
            <a:rPr lang="en-US" sz="14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US"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286692</xdr:colOff>
          <xdr:row>11</xdr:row>
          <xdr:rowOff>63500</xdr:rowOff>
        </xdr:from>
        <xdr:to>
          <xdr:col>4</xdr:col>
          <xdr:colOff>599412</xdr:colOff>
          <xdr:row>13</xdr:row>
          <xdr:rowOff>29866</xdr:rowOff>
        </xdr:to>
        <xdr:pic>
          <xdr:nvPicPr>
            <xdr:cNvPr id="30" name="Picture 29">
              <a:extLst>
                <a:ext uri="{FF2B5EF4-FFF2-40B4-BE49-F238E27FC236}">
                  <a16:creationId xmlns:a16="http://schemas.microsoft.com/office/drawing/2014/main" id="{59C0093B-2C37-43A4-AAB3-B9ED6BAB120E}"/>
                </a:ext>
              </a:extLst>
            </xdr:cNvPr>
            <xdr:cNvPicPr>
              <a:picLocks noChangeAspect="1" noChangeArrowheads="1"/>
              <a:extLst>
                <a:ext uri="{84589F7E-364E-4C9E-8A38-B11213B215E9}">
                  <a14:cameraTool cellRange="'KPI YOY'!$H$8" spid="_x0000_s11461"/>
                </a:ext>
              </a:extLst>
            </xdr:cNvPicPr>
          </xdr:nvPicPr>
          <xdr:blipFill>
            <a:blip xmlns:r="http://schemas.openxmlformats.org/officeDocument/2006/relationships" r:embed="rId1"/>
            <a:srcRect/>
            <a:stretch>
              <a:fillRect/>
            </a:stretch>
          </xdr:blipFill>
          <xdr:spPr bwMode="auto">
            <a:xfrm>
              <a:off x="2115492" y="2159000"/>
              <a:ext cx="922320" cy="347366"/>
            </a:xfrm>
            <a:prstGeom prst="rect">
              <a:avLst/>
            </a:prstGeom>
            <a:gradFill>
              <a:gsLst>
                <a:gs pos="0">
                  <a:schemeClr val="tx1">
                    <a:lumMod val="86000"/>
                    <a:lumOff val="14000"/>
                  </a:schemeClr>
                </a:gs>
                <a:gs pos="100000">
                  <a:schemeClr val="tx1">
                    <a:lumMod val="65000"/>
                    <a:lumOff val="35000"/>
                  </a:schemeClr>
                </a:gs>
              </a:gsLst>
              <a:lin ang="5400000" scaled="1"/>
            </a:gradFill>
          </xdr:spPr>
        </xdr:pic>
        <xdr:clientData/>
      </xdr:twoCellAnchor>
    </mc:Choice>
    <mc:Fallback/>
  </mc:AlternateContent>
  <xdr:twoCellAnchor>
    <xdr:from>
      <xdr:col>6</xdr:col>
      <xdr:colOff>177201</xdr:colOff>
      <xdr:row>8</xdr:row>
      <xdr:rowOff>16364</xdr:rowOff>
    </xdr:from>
    <xdr:to>
      <xdr:col>9</xdr:col>
      <xdr:colOff>126611</xdr:colOff>
      <xdr:row>11</xdr:row>
      <xdr:rowOff>23010</xdr:rowOff>
    </xdr:to>
    <xdr:graphicFrame macro="">
      <xdr:nvGraphicFramePr>
        <xdr:cNvPr id="81" name="Chart 80">
          <a:extLst>
            <a:ext uri="{FF2B5EF4-FFF2-40B4-BE49-F238E27FC236}">
              <a16:creationId xmlns:a16="http://schemas.microsoft.com/office/drawing/2014/main" id="{A774FDE1-301F-4A36-94C9-643D859ED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356751</xdr:colOff>
      <xdr:row>8</xdr:row>
      <xdr:rowOff>38904</xdr:rowOff>
    </xdr:from>
    <xdr:to>
      <xdr:col>14</xdr:col>
      <xdr:colOff>269456</xdr:colOff>
      <xdr:row>10</xdr:row>
      <xdr:rowOff>57622</xdr:rowOff>
    </xdr:to>
    <xdr:graphicFrame macro="">
      <xdr:nvGraphicFramePr>
        <xdr:cNvPr id="82" name="Chart 81">
          <a:extLst>
            <a:ext uri="{FF2B5EF4-FFF2-40B4-BE49-F238E27FC236}">
              <a16:creationId xmlns:a16="http://schemas.microsoft.com/office/drawing/2014/main" id="{791FD718-4217-4387-89F6-E8F5B71EE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173865</xdr:colOff>
      <xdr:row>8</xdr:row>
      <xdr:rowOff>38241</xdr:rowOff>
    </xdr:from>
    <xdr:to>
      <xdr:col>19</xdr:col>
      <xdr:colOff>226095</xdr:colOff>
      <xdr:row>10</xdr:row>
      <xdr:rowOff>111439</xdr:rowOff>
    </xdr:to>
    <xdr:graphicFrame macro="">
      <xdr:nvGraphicFramePr>
        <xdr:cNvPr id="83" name="Chart 82">
          <a:extLst>
            <a:ext uri="{FF2B5EF4-FFF2-40B4-BE49-F238E27FC236}">
              <a16:creationId xmlns:a16="http://schemas.microsoft.com/office/drawing/2014/main" id="{C78143DA-2F4E-4230-869C-EF1ACABEE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79243</xdr:colOff>
      <xdr:row>8</xdr:row>
      <xdr:rowOff>9718</xdr:rowOff>
    </xdr:from>
    <xdr:to>
      <xdr:col>25</xdr:col>
      <xdr:colOff>251635</xdr:colOff>
      <xdr:row>10</xdr:row>
      <xdr:rowOff>125779</xdr:rowOff>
    </xdr:to>
    <xdr:graphicFrame macro="">
      <xdr:nvGraphicFramePr>
        <xdr:cNvPr id="84" name="Chart 83">
          <a:extLst>
            <a:ext uri="{FF2B5EF4-FFF2-40B4-BE49-F238E27FC236}">
              <a16:creationId xmlns:a16="http://schemas.microsoft.com/office/drawing/2014/main" id="{9B62E86C-36DA-4368-8CF8-2907569AC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383513</xdr:colOff>
          <xdr:row>11</xdr:row>
          <xdr:rowOff>49940</xdr:rowOff>
        </xdr:from>
        <xdr:to>
          <xdr:col>10</xdr:col>
          <xdr:colOff>76200</xdr:colOff>
          <xdr:row>12</xdr:row>
          <xdr:rowOff>160194</xdr:rowOff>
        </xdr:to>
        <xdr:pic>
          <xdr:nvPicPr>
            <xdr:cNvPr id="86" name="Picture 85">
              <a:extLst>
                <a:ext uri="{FF2B5EF4-FFF2-40B4-BE49-F238E27FC236}">
                  <a16:creationId xmlns:a16="http://schemas.microsoft.com/office/drawing/2014/main" id="{9E52ACDD-F040-4C1E-BF71-DC71B89936C9}"/>
                </a:ext>
              </a:extLst>
            </xdr:cNvPr>
            <xdr:cNvPicPr>
              <a:picLocks noChangeAspect="1" noChangeArrowheads="1"/>
              <a:extLst>
                <a:ext uri="{84589F7E-364E-4C9E-8A38-B11213B215E9}">
                  <a14:cameraTool cellRange="'KPI YOY'!$I$8" spid="_x0000_s11462"/>
                </a:ext>
              </a:extLst>
            </xdr:cNvPicPr>
          </xdr:nvPicPr>
          <xdr:blipFill>
            <a:blip xmlns:r="http://schemas.openxmlformats.org/officeDocument/2006/relationships" r:embed="rId6"/>
            <a:srcRect/>
            <a:stretch>
              <a:fillRect/>
            </a:stretch>
          </xdr:blipFill>
          <xdr:spPr bwMode="auto">
            <a:xfrm>
              <a:off x="5260313" y="2145440"/>
              <a:ext cx="911887" cy="30075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599971</xdr:colOff>
          <xdr:row>11</xdr:row>
          <xdr:rowOff>38100</xdr:rowOff>
        </xdr:from>
        <xdr:to>
          <xdr:col>15</xdr:col>
          <xdr:colOff>334218</xdr:colOff>
          <xdr:row>12</xdr:row>
          <xdr:rowOff>136071</xdr:rowOff>
        </xdr:to>
        <xdr:pic>
          <xdr:nvPicPr>
            <xdr:cNvPr id="87" name="Picture 86">
              <a:extLst>
                <a:ext uri="{FF2B5EF4-FFF2-40B4-BE49-F238E27FC236}">
                  <a16:creationId xmlns:a16="http://schemas.microsoft.com/office/drawing/2014/main" id="{87A2BFD6-755F-4351-87AD-8EB8FFBBECEF}"/>
                </a:ext>
              </a:extLst>
            </xdr:cNvPr>
            <xdr:cNvPicPr>
              <a:picLocks noChangeAspect="1" noChangeArrowheads="1"/>
              <a:extLst>
                <a:ext uri="{84589F7E-364E-4C9E-8A38-B11213B215E9}">
                  <a14:cameraTool cellRange="'KPI YOY'!$J$8" spid="_x0000_s11463"/>
                </a:ext>
              </a:extLst>
            </xdr:cNvPicPr>
          </xdr:nvPicPr>
          <xdr:blipFill>
            <a:blip xmlns:r="http://schemas.openxmlformats.org/officeDocument/2006/relationships" r:embed="rId7"/>
            <a:srcRect/>
            <a:stretch>
              <a:fillRect/>
            </a:stretch>
          </xdr:blipFill>
          <xdr:spPr bwMode="auto">
            <a:xfrm>
              <a:off x="8524771" y="2133600"/>
              <a:ext cx="953447" cy="2884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155050</xdr:colOff>
          <xdr:row>11</xdr:row>
          <xdr:rowOff>16516</xdr:rowOff>
        </xdr:from>
        <xdr:to>
          <xdr:col>20</xdr:col>
          <xdr:colOff>292099</xdr:colOff>
          <xdr:row>12</xdr:row>
          <xdr:rowOff>165239</xdr:rowOff>
        </xdr:to>
        <xdr:pic>
          <xdr:nvPicPr>
            <xdr:cNvPr id="88" name="Picture 87">
              <a:extLst>
                <a:ext uri="{FF2B5EF4-FFF2-40B4-BE49-F238E27FC236}">
                  <a16:creationId xmlns:a16="http://schemas.microsoft.com/office/drawing/2014/main" id="{B86687C4-001B-466D-B939-0408D41D6505}"/>
                </a:ext>
              </a:extLst>
            </xdr:cNvPr>
            <xdr:cNvPicPr>
              <a:picLocks noChangeAspect="1" noChangeArrowheads="1"/>
              <a:extLst>
                <a:ext uri="{84589F7E-364E-4C9E-8A38-B11213B215E9}">
                  <a14:cameraTool cellRange="'KPI YOY'!$K$8" spid="_x0000_s11464"/>
                </a:ext>
              </a:extLst>
            </xdr:cNvPicPr>
          </xdr:nvPicPr>
          <xdr:blipFill>
            <a:blip xmlns:r="http://schemas.openxmlformats.org/officeDocument/2006/relationships" r:embed="rId8"/>
            <a:srcRect/>
            <a:stretch>
              <a:fillRect/>
            </a:stretch>
          </xdr:blipFill>
          <xdr:spPr bwMode="auto">
            <a:xfrm>
              <a:off x="11737450" y="2112016"/>
              <a:ext cx="746649" cy="33922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269910</xdr:colOff>
          <xdr:row>11</xdr:row>
          <xdr:rowOff>60568</xdr:rowOff>
        </xdr:from>
        <xdr:to>
          <xdr:col>25</xdr:col>
          <xdr:colOff>457200</xdr:colOff>
          <xdr:row>12</xdr:row>
          <xdr:rowOff>190066</xdr:rowOff>
        </xdr:to>
        <xdr:pic>
          <xdr:nvPicPr>
            <xdr:cNvPr id="89" name="Picture 88">
              <a:extLst>
                <a:ext uri="{FF2B5EF4-FFF2-40B4-BE49-F238E27FC236}">
                  <a16:creationId xmlns:a16="http://schemas.microsoft.com/office/drawing/2014/main" id="{53ED7A5E-A65B-44DD-88D8-EEA2070C79F2}"/>
                </a:ext>
              </a:extLst>
            </xdr:cNvPr>
            <xdr:cNvPicPr>
              <a:picLocks noChangeAspect="1" noChangeArrowheads="1"/>
              <a:extLst>
                <a:ext uri="{84589F7E-364E-4C9E-8A38-B11213B215E9}">
                  <a14:cameraTool cellRange="'KPI YOY'!$L$8" spid="_x0000_s11465"/>
                </a:ext>
              </a:extLst>
            </xdr:cNvPicPr>
          </xdr:nvPicPr>
          <xdr:blipFill>
            <a:blip xmlns:r="http://schemas.openxmlformats.org/officeDocument/2006/relationships" r:embed="rId9"/>
            <a:srcRect/>
            <a:stretch>
              <a:fillRect/>
            </a:stretch>
          </xdr:blipFill>
          <xdr:spPr bwMode="auto">
            <a:xfrm>
              <a:off x="14900310" y="2156068"/>
              <a:ext cx="796890" cy="31999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74840</xdr:colOff>
      <xdr:row>13</xdr:row>
      <xdr:rowOff>152072</xdr:rowOff>
    </xdr:from>
    <xdr:to>
      <xdr:col>25</xdr:col>
      <xdr:colOff>603452</xdr:colOff>
      <xdr:row>29</xdr:row>
      <xdr:rowOff>160054</xdr:rowOff>
    </xdr:to>
    <xdr:sp macro="" textlink="">
      <xdr:nvSpPr>
        <xdr:cNvPr id="94" name="Rectangle: Rounded Corners 93">
          <a:extLst>
            <a:ext uri="{FF2B5EF4-FFF2-40B4-BE49-F238E27FC236}">
              <a16:creationId xmlns:a16="http://schemas.microsoft.com/office/drawing/2014/main" id="{B45974F1-C00B-41EF-975F-4C2BC7C107A3}"/>
            </a:ext>
          </a:extLst>
        </xdr:cNvPr>
        <xdr:cNvSpPr/>
      </xdr:nvSpPr>
      <xdr:spPr>
        <a:xfrm>
          <a:off x="12266840" y="2628572"/>
          <a:ext cx="3576612" cy="3094082"/>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7863</xdr:rowOff>
    </xdr:from>
    <xdr:to>
      <xdr:col>19</xdr:col>
      <xdr:colOff>566693</xdr:colOff>
      <xdr:row>29</xdr:row>
      <xdr:rowOff>162979</xdr:rowOff>
    </xdr:to>
    <xdr:grpSp>
      <xdr:nvGrpSpPr>
        <xdr:cNvPr id="175" name="Group 174">
          <a:extLst>
            <a:ext uri="{FF2B5EF4-FFF2-40B4-BE49-F238E27FC236}">
              <a16:creationId xmlns:a16="http://schemas.microsoft.com/office/drawing/2014/main" id="{C545CDAA-F0B7-4EFB-971A-E0E49BB57E28}"/>
            </a:ext>
          </a:extLst>
        </xdr:cNvPr>
        <xdr:cNvGrpSpPr/>
      </xdr:nvGrpSpPr>
      <xdr:grpSpPr>
        <a:xfrm>
          <a:off x="0" y="2674863"/>
          <a:ext cx="12149093" cy="3050716"/>
          <a:chOff x="1241" y="2674649"/>
          <a:chExt cx="10788172" cy="3059079"/>
        </a:xfrm>
      </xdr:grpSpPr>
      <xdr:sp macro="" textlink="">
        <xdr:nvSpPr>
          <xdr:cNvPr id="91" name="Rectangle: Rounded Corners 90">
            <a:extLst>
              <a:ext uri="{FF2B5EF4-FFF2-40B4-BE49-F238E27FC236}">
                <a16:creationId xmlns:a16="http://schemas.microsoft.com/office/drawing/2014/main" id="{C894F245-631F-4DF2-B889-0D5250FABFDD}"/>
              </a:ext>
            </a:extLst>
          </xdr:cNvPr>
          <xdr:cNvSpPr/>
        </xdr:nvSpPr>
        <xdr:spPr>
          <a:xfrm>
            <a:off x="1241" y="2689134"/>
            <a:ext cx="5530173" cy="3044594"/>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Rectangle: Rounded Corners 92">
            <a:extLst>
              <a:ext uri="{FF2B5EF4-FFF2-40B4-BE49-F238E27FC236}">
                <a16:creationId xmlns:a16="http://schemas.microsoft.com/office/drawing/2014/main" id="{49B08005-B469-424E-A06D-0AEB11A02F93}"/>
              </a:ext>
            </a:extLst>
          </xdr:cNvPr>
          <xdr:cNvSpPr/>
        </xdr:nvSpPr>
        <xdr:spPr>
          <a:xfrm>
            <a:off x="5646736" y="2674649"/>
            <a:ext cx="5142677" cy="3016555"/>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53449</xdr:colOff>
      <xdr:row>30</xdr:row>
      <xdr:rowOff>77691</xdr:rowOff>
    </xdr:from>
    <xdr:to>
      <xdr:col>26</xdr:col>
      <xdr:colOff>366651</xdr:colOff>
      <xdr:row>46</xdr:row>
      <xdr:rowOff>159028</xdr:rowOff>
    </xdr:to>
    <xdr:sp macro="" textlink="">
      <xdr:nvSpPr>
        <xdr:cNvPr id="96" name="Rectangle: Rounded Corners 95">
          <a:extLst>
            <a:ext uri="{FF2B5EF4-FFF2-40B4-BE49-F238E27FC236}">
              <a16:creationId xmlns:a16="http://schemas.microsoft.com/office/drawing/2014/main" id="{84A2F9CC-5BE7-4758-9A55-E071AAC5E400}"/>
            </a:ext>
          </a:extLst>
        </xdr:cNvPr>
        <xdr:cNvSpPr/>
      </xdr:nvSpPr>
      <xdr:spPr>
        <a:xfrm>
          <a:off x="10357767" y="5681360"/>
          <a:ext cx="5768429" cy="3050168"/>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547259</xdr:colOff>
      <xdr:row>29</xdr:row>
      <xdr:rowOff>172801</xdr:rowOff>
    </xdr:from>
    <xdr:to>
      <xdr:col>16</xdr:col>
      <xdr:colOff>586337</xdr:colOff>
      <xdr:row>46</xdr:row>
      <xdr:rowOff>144279</xdr:rowOff>
    </xdr:to>
    <xdr:sp macro="" textlink="">
      <xdr:nvSpPr>
        <xdr:cNvPr id="97" name="Rectangle: Rounded Corners 96">
          <a:extLst>
            <a:ext uri="{FF2B5EF4-FFF2-40B4-BE49-F238E27FC236}">
              <a16:creationId xmlns:a16="http://schemas.microsoft.com/office/drawing/2014/main" id="{F1EE2C2C-1B2C-4997-824D-E8D572DC553E}"/>
            </a:ext>
          </a:extLst>
        </xdr:cNvPr>
        <xdr:cNvSpPr/>
      </xdr:nvSpPr>
      <xdr:spPr>
        <a:xfrm>
          <a:off x="6033659" y="5735401"/>
          <a:ext cx="4306278" cy="3209978"/>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453139</xdr:colOff>
      <xdr:row>14</xdr:row>
      <xdr:rowOff>180936</xdr:rowOff>
    </xdr:from>
    <xdr:to>
      <xdr:col>16</xdr:col>
      <xdr:colOff>453140</xdr:colOff>
      <xdr:row>17</xdr:row>
      <xdr:rowOff>2342</xdr:rowOff>
    </xdr:to>
    <xdr:sp macro="" textlink="">
      <xdr:nvSpPr>
        <xdr:cNvPr id="99" name="Rectangle: Rounded Corners 98">
          <a:extLst>
            <a:ext uri="{FF2B5EF4-FFF2-40B4-BE49-F238E27FC236}">
              <a16:creationId xmlns:a16="http://schemas.microsoft.com/office/drawing/2014/main" id="{11A30474-7E7C-40EA-AB11-B46685A21BC3}"/>
            </a:ext>
          </a:extLst>
        </xdr:cNvPr>
        <xdr:cNvSpPr/>
      </xdr:nvSpPr>
      <xdr:spPr>
        <a:xfrm>
          <a:off x="6549139" y="2847936"/>
          <a:ext cx="3657601" cy="431006"/>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0</xdr:col>
      <xdr:colOff>38100</xdr:colOff>
      <xdr:row>29</xdr:row>
      <xdr:rowOff>148657</xdr:rowOff>
    </xdr:from>
    <xdr:to>
      <xdr:col>25</xdr:col>
      <xdr:colOff>241301</xdr:colOff>
      <xdr:row>46</xdr:row>
      <xdr:rowOff>128604</xdr:rowOff>
    </xdr:to>
    <xdr:grpSp>
      <xdr:nvGrpSpPr>
        <xdr:cNvPr id="112" name="Group 111">
          <a:extLst>
            <a:ext uri="{FF2B5EF4-FFF2-40B4-BE49-F238E27FC236}">
              <a16:creationId xmlns:a16="http://schemas.microsoft.com/office/drawing/2014/main" id="{A93034B1-6AF5-44CB-B49D-0D5F556A94F0}"/>
            </a:ext>
          </a:extLst>
        </xdr:cNvPr>
        <xdr:cNvGrpSpPr/>
      </xdr:nvGrpSpPr>
      <xdr:grpSpPr>
        <a:xfrm>
          <a:off x="38100" y="5711257"/>
          <a:ext cx="15443201" cy="3218447"/>
          <a:chOff x="24272" y="5661937"/>
          <a:chExt cx="15371691" cy="3209977"/>
        </a:xfrm>
      </xdr:grpSpPr>
      <xdr:sp macro="" textlink="">
        <xdr:nvSpPr>
          <xdr:cNvPr id="95" name="Rectangle: Rounded Corners 94">
            <a:extLst>
              <a:ext uri="{FF2B5EF4-FFF2-40B4-BE49-F238E27FC236}">
                <a16:creationId xmlns:a16="http://schemas.microsoft.com/office/drawing/2014/main" id="{E7659CF0-91CE-4A80-BB55-05EEC440695A}"/>
              </a:ext>
            </a:extLst>
          </xdr:cNvPr>
          <xdr:cNvSpPr/>
        </xdr:nvSpPr>
        <xdr:spPr>
          <a:xfrm>
            <a:off x="24272" y="5661937"/>
            <a:ext cx="5917406" cy="3209977"/>
          </a:xfrm>
          <a:prstGeom prst="roundRect">
            <a:avLst>
              <a:gd name="adj" fmla="val 824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Rectangle: Rounded Corners 100">
            <a:extLst>
              <a:ext uri="{FF2B5EF4-FFF2-40B4-BE49-F238E27FC236}">
                <a16:creationId xmlns:a16="http://schemas.microsoft.com/office/drawing/2014/main" id="{9D48EBE5-722B-4479-B3DC-9B3917A68351}"/>
              </a:ext>
            </a:extLst>
          </xdr:cNvPr>
          <xdr:cNvSpPr/>
        </xdr:nvSpPr>
        <xdr:spPr>
          <a:xfrm>
            <a:off x="102865" y="5716321"/>
            <a:ext cx="3643313" cy="428625"/>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latin typeface="LATO BLACK" panose="020F0502020204030203" pitchFamily="34" charset="0"/>
                <a:ea typeface="LATO BLACK" panose="020F0502020204030203" pitchFamily="34" charset="0"/>
                <a:cs typeface="LATO BLACK" panose="020F0502020204030203" pitchFamily="34" charset="0"/>
              </a:rPr>
              <a:t>SALES</a:t>
            </a:r>
            <a:r>
              <a:rPr lang="en-US" sz="1800" baseline="0">
                <a:latin typeface="LATO BLACK" panose="020F0502020204030203" pitchFamily="34" charset="0"/>
                <a:ea typeface="LATO BLACK" panose="020F0502020204030203" pitchFamily="34" charset="0"/>
                <a:cs typeface="LATO BLACK" panose="020F0502020204030203" pitchFamily="34" charset="0"/>
              </a:rPr>
              <a:t> BY STATE</a:t>
            </a:r>
            <a:endParaRPr lang="en-US" sz="18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111" name="Group 110">
            <a:extLst>
              <a:ext uri="{FF2B5EF4-FFF2-40B4-BE49-F238E27FC236}">
                <a16:creationId xmlns:a16="http://schemas.microsoft.com/office/drawing/2014/main" id="{FB03B30D-F1F5-4E34-BD46-09AED547C3BD}"/>
              </a:ext>
            </a:extLst>
          </xdr:cNvPr>
          <xdr:cNvGrpSpPr/>
        </xdr:nvGrpSpPr>
        <xdr:grpSpPr>
          <a:xfrm>
            <a:off x="6176489" y="5824048"/>
            <a:ext cx="9219474" cy="460072"/>
            <a:chOff x="6176489" y="5824048"/>
            <a:chExt cx="9219474" cy="460072"/>
          </a:xfrm>
        </xdr:grpSpPr>
        <xdr:sp macro="" textlink="">
          <xdr:nvSpPr>
            <xdr:cNvPr id="102" name="Rectangle: Rounded Corners 101">
              <a:extLst>
                <a:ext uri="{FF2B5EF4-FFF2-40B4-BE49-F238E27FC236}">
                  <a16:creationId xmlns:a16="http://schemas.microsoft.com/office/drawing/2014/main" id="{56662286-5E94-4DD0-A1C4-C5054BB20456}"/>
                </a:ext>
              </a:extLst>
            </xdr:cNvPr>
            <xdr:cNvSpPr/>
          </xdr:nvSpPr>
          <xdr:spPr>
            <a:xfrm>
              <a:off x="10402435" y="5824048"/>
              <a:ext cx="4993528" cy="417952"/>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LATO BLACK" panose="020F0502020204030203" pitchFamily="34" charset="0"/>
                  <a:ea typeface="LATO BLACK" panose="020F0502020204030203" pitchFamily="34" charset="0"/>
                  <a:cs typeface="LATO BLACK" panose="020F0502020204030203" pitchFamily="34" charset="0"/>
                </a:rPr>
                <a:t>FILTERS</a:t>
              </a:r>
            </a:p>
          </xdr:txBody>
        </xdr:sp>
        <xdr:sp macro="" textlink="">
          <xdr:nvSpPr>
            <xdr:cNvPr id="108" name="Rectangle: Rounded Corners 107">
              <a:extLst>
                <a:ext uri="{FF2B5EF4-FFF2-40B4-BE49-F238E27FC236}">
                  <a16:creationId xmlns:a16="http://schemas.microsoft.com/office/drawing/2014/main" id="{74E833B0-2530-4895-A1C0-60F22B7067A2}"/>
                </a:ext>
              </a:extLst>
            </xdr:cNvPr>
            <xdr:cNvSpPr/>
          </xdr:nvSpPr>
          <xdr:spPr>
            <a:xfrm>
              <a:off x="6176489" y="5855495"/>
              <a:ext cx="3643313" cy="428625"/>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TOP</a:t>
              </a:r>
              <a:r>
                <a:rPr lang="en-US" sz="1200" baseline="0">
                  <a:latin typeface="LATO BLACK" panose="020F0502020204030203" pitchFamily="34" charset="0"/>
                  <a:ea typeface="LATO BLACK" panose="020F0502020204030203" pitchFamily="34" charset="0"/>
                  <a:cs typeface="LATO BLACK" panose="020F0502020204030203" pitchFamily="34" charset="0"/>
                </a:rPr>
                <a:t> 10 SUB </a:t>
              </a:r>
              <a:r>
                <a:rPr lang="en-US" sz="1800" baseline="0">
                  <a:latin typeface="LATO BLACK" panose="020F0502020204030203" pitchFamily="34" charset="0"/>
                  <a:ea typeface="LATO BLACK" panose="020F0502020204030203" pitchFamily="34" charset="0"/>
                  <a:cs typeface="LATO BLACK" panose="020F0502020204030203" pitchFamily="34" charset="0"/>
                </a:rPr>
                <a:t>CATEGORIES</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0</xdr:col>
      <xdr:colOff>114164</xdr:colOff>
      <xdr:row>16</xdr:row>
      <xdr:rowOff>75102</xdr:rowOff>
    </xdr:from>
    <xdr:to>
      <xdr:col>8</xdr:col>
      <xdr:colOff>602626</xdr:colOff>
      <xdr:row>29</xdr:row>
      <xdr:rowOff>114164</xdr:rowOff>
    </xdr:to>
    <xdr:graphicFrame macro="">
      <xdr:nvGraphicFramePr>
        <xdr:cNvPr id="118" name="Chart 117">
          <a:extLst>
            <a:ext uri="{FF2B5EF4-FFF2-40B4-BE49-F238E27FC236}">
              <a16:creationId xmlns:a16="http://schemas.microsoft.com/office/drawing/2014/main" id="{D335A15E-CD34-48B3-AF6F-166025706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585755</xdr:colOff>
      <xdr:row>17</xdr:row>
      <xdr:rowOff>38101</xdr:rowOff>
    </xdr:from>
    <xdr:to>
      <xdr:col>19</xdr:col>
      <xdr:colOff>139701</xdr:colOff>
      <xdr:row>29</xdr:row>
      <xdr:rowOff>135294</xdr:rowOff>
    </xdr:to>
    <mc:AlternateContent xmlns:mc="http://schemas.openxmlformats.org/markup-compatibility/2006">
      <mc:Choice xmlns:cx1="http://schemas.microsoft.com/office/drawing/2015/9/8/chartex" Requires="cx1">
        <xdr:graphicFrame macro="">
          <xdr:nvGraphicFramePr>
            <xdr:cNvPr id="119" name="Chart 118">
              <a:extLst>
                <a:ext uri="{FF2B5EF4-FFF2-40B4-BE49-F238E27FC236}">
                  <a16:creationId xmlns:a16="http://schemas.microsoft.com/office/drawing/2014/main" id="{009C3524-6686-4623-BD4F-61926899A0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681755" y="3314701"/>
              <a:ext cx="5040346" cy="23831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375444</xdr:colOff>
      <xdr:row>14</xdr:row>
      <xdr:rowOff>159540</xdr:rowOff>
    </xdr:from>
    <xdr:to>
      <xdr:col>6</xdr:col>
      <xdr:colOff>381249</xdr:colOff>
      <xdr:row>16</xdr:row>
      <xdr:rowOff>111094</xdr:rowOff>
    </xdr:to>
    <xdr:sp macro="" textlink="">
      <xdr:nvSpPr>
        <xdr:cNvPr id="98" name="Rectangle: Rounded Corners 97">
          <a:extLst>
            <a:ext uri="{FF2B5EF4-FFF2-40B4-BE49-F238E27FC236}">
              <a16:creationId xmlns:a16="http://schemas.microsoft.com/office/drawing/2014/main" id="{C6CC74DB-50D9-402E-9276-2EC2214C4ABF}"/>
            </a:ext>
          </a:extLst>
        </xdr:cNvPr>
        <xdr:cNvSpPr/>
      </xdr:nvSpPr>
      <xdr:spPr>
        <a:xfrm>
          <a:off x="375444" y="2826540"/>
          <a:ext cx="3663405" cy="370654"/>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LATO BLACK" panose="020F0502020204030203" pitchFamily="34" charset="0"/>
              <a:ea typeface="LATO BLACK" panose="020F0502020204030203" pitchFamily="34" charset="0"/>
              <a:cs typeface="LATO BLACK" panose="020F0502020204030203" pitchFamily="34" charset="0"/>
            </a:rPr>
            <a:t>SALES</a:t>
          </a:r>
          <a:r>
            <a:rPr lang="en-US" sz="16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298078</xdr:colOff>
      <xdr:row>14</xdr:row>
      <xdr:rowOff>34346</xdr:rowOff>
    </xdr:from>
    <xdr:to>
      <xdr:col>24</xdr:col>
      <xdr:colOff>541386</xdr:colOff>
      <xdr:row>15</xdr:row>
      <xdr:rowOff>214500</xdr:rowOff>
    </xdr:to>
    <xdr:sp macro="" textlink="">
      <xdr:nvSpPr>
        <xdr:cNvPr id="100" name="Rectangle: Rounded Corners 99">
          <a:extLst>
            <a:ext uri="{FF2B5EF4-FFF2-40B4-BE49-F238E27FC236}">
              <a16:creationId xmlns:a16="http://schemas.microsoft.com/office/drawing/2014/main" id="{C0F5A300-005D-4554-BEA9-2370D84A100E}"/>
            </a:ext>
          </a:extLst>
        </xdr:cNvPr>
        <xdr:cNvSpPr/>
      </xdr:nvSpPr>
      <xdr:spPr>
        <a:xfrm>
          <a:off x="12490078" y="2701346"/>
          <a:ext cx="2681708" cy="370654"/>
        </a:xfrm>
        <a:prstGeom prst="roundRect">
          <a:avLst/>
        </a:prstGeom>
        <a:gradFill>
          <a:gsLst>
            <a:gs pos="0">
              <a:schemeClr val="tx1">
                <a:lumMod val="85000"/>
                <a:lumOff val="15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20</xdr:col>
      <xdr:colOff>124222</xdr:colOff>
      <xdr:row>16</xdr:row>
      <xdr:rowOff>35323</xdr:rowOff>
    </xdr:from>
    <xdr:to>
      <xdr:col>25</xdr:col>
      <xdr:colOff>446087</xdr:colOff>
      <xdr:row>28</xdr:row>
      <xdr:rowOff>164306</xdr:rowOff>
    </xdr:to>
    <xdr:graphicFrame macro="">
      <xdr:nvGraphicFramePr>
        <xdr:cNvPr id="120" name="Chart 119">
          <a:extLst>
            <a:ext uri="{FF2B5EF4-FFF2-40B4-BE49-F238E27FC236}">
              <a16:creationId xmlns:a16="http://schemas.microsoft.com/office/drawing/2014/main" id="{D8521A14-D59D-463F-87A1-495A47CC0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32</xdr:row>
      <xdr:rowOff>120835</xdr:rowOff>
    </xdr:from>
    <xdr:to>
      <xdr:col>9</xdr:col>
      <xdr:colOff>238125</xdr:colOff>
      <xdr:row>46</xdr:row>
      <xdr:rowOff>134843</xdr:rowOff>
    </xdr:to>
    <mc:AlternateContent xmlns:mc="http://schemas.openxmlformats.org/markup-compatibility/2006">
      <mc:Choice xmlns:cx4="http://schemas.microsoft.com/office/drawing/2016/5/10/chartex" Requires="cx4">
        <xdr:graphicFrame macro="">
          <xdr:nvGraphicFramePr>
            <xdr:cNvPr id="121" name="Chart 120">
              <a:extLst>
                <a:ext uri="{FF2B5EF4-FFF2-40B4-BE49-F238E27FC236}">
                  <a16:creationId xmlns:a16="http://schemas.microsoft.com/office/drawing/2014/main" id="{AEBE7A96-BA8A-41A3-88CE-8E492173CB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0" y="6254935"/>
              <a:ext cx="5724525" cy="26810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583406</xdr:colOff>
      <xdr:row>33</xdr:row>
      <xdr:rowOff>165101</xdr:rowOff>
    </xdr:from>
    <xdr:to>
      <xdr:col>16</xdr:col>
      <xdr:colOff>444500</xdr:colOff>
      <xdr:row>46</xdr:row>
      <xdr:rowOff>1</xdr:rowOff>
    </xdr:to>
    <xdr:graphicFrame macro="">
      <xdr:nvGraphicFramePr>
        <xdr:cNvPr id="123" name="Chart 122">
          <a:extLst>
            <a:ext uri="{FF2B5EF4-FFF2-40B4-BE49-F238E27FC236}">
              <a16:creationId xmlns:a16="http://schemas.microsoft.com/office/drawing/2014/main" id="{762C4887-F9C9-44B7-A44D-97DDDAA9E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358732</xdr:colOff>
      <xdr:row>32</xdr:row>
      <xdr:rowOff>151090</xdr:rowOff>
    </xdr:from>
    <xdr:to>
      <xdr:col>22</xdr:col>
      <xdr:colOff>321622</xdr:colOff>
      <xdr:row>43</xdr:row>
      <xdr:rowOff>0</xdr:rowOff>
    </xdr:to>
    <mc:AlternateContent xmlns:mc="http://schemas.openxmlformats.org/markup-compatibility/2006" xmlns:a14="http://schemas.microsoft.com/office/drawing/2010/main">
      <mc:Choice Requires="a14">
        <xdr:graphicFrame macro="">
          <xdr:nvGraphicFramePr>
            <xdr:cNvPr id="124" name="Region 1">
              <a:extLst>
                <a:ext uri="{FF2B5EF4-FFF2-40B4-BE49-F238E27FC236}">
                  <a16:creationId xmlns:a16="http://schemas.microsoft.com/office/drawing/2014/main" id="{855CC517-9ED9-42E3-9FCE-170FBF19ED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41132" y="6285190"/>
              <a:ext cx="1791690" cy="1944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383476</xdr:colOff>
      <xdr:row>32</xdr:row>
      <xdr:rowOff>160810</xdr:rowOff>
    </xdr:from>
    <xdr:to>
      <xdr:col>25</xdr:col>
      <xdr:colOff>284513</xdr:colOff>
      <xdr:row>42</xdr:row>
      <xdr:rowOff>173182</xdr:rowOff>
    </xdr:to>
    <mc:AlternateContent xmlns:mc="http://schemas.openxmlformats.org/markup-compatibility/2006" xmlns:a14="http://schemas.microsoft.com/office/drawing/2010/main">
      <mc:Choice Requires="a14">
        <xdr:graphicFrame macro="">
          <xdr:nvGraphicFramePr>
            <xdr:cNvPr id="125" name="Segment 1">
              <a:extLst>
                <a:ext uri="{FF2B5EF4-FFF2-40B4-BE49-F238E27FC236}">
                  <a16:creationId xmlns:a16="http://schemas.microsoft.com/office/drawing/2014/main" id="{3BCB5F4F-4B72-474E-81A5-30DAFD54681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794676" y="6294910"/>
              <a:ext cx="1729837" cy="1917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123701</xdr:colOff>
      <xdr:row>32</xdr:row>
      <xdr:rowOff>160810</xdr:rowOff>
    </xdr:from>
    <xdr:to>
      <xdr:col>19</xdr:col>
      <xdr:colOff>247403</xdr:colOff>
      <xdr:row>42</xdr:row>
      <xdr:rowOff>173182</xdr:rowOff>
    </xdr:to>
    <mc:AlternateContent xmlns:mc="http://schemas.openxmlformats.org/markup-compatibility/2006" xmlns:a14="http://schemas.microsoft.com/office/drawing/2010/main">
      <mc:Choice Requires="a14">
        <xdr:graphicFrame macro="">
          <xdr:nvGraphicFramePr>
            <xdr:cNvPr id="126" name="Year 1">
              <a:extLst>
                <a:ext uri="{FF2B5EF4-FFF2-40B4-BE49-F238E27FC236}">
                  <a16:creationId xmlns:a16="http://schemas.microsoft.com/office/drawing/2014/main" id="{4B0F4D95-A056-4BCF-A528-F82A8ADBEAF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86901" y="6294910"/>
              <a:ext cx="1342902" cy="1917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482601</xdr:colOff>
      <xdr:row>8</xdr:row>
      <xdr:rowOff>38100</xdr:rowOff>
    </xdr:from>
    <xdr:to>
      <xdr:col>4</xdr:col>
      <xdr:colOff>444501</xdr:colOff>
      <xdr:row>11</xdr:row>
      <xdr:rowOff>76200</xdr:rowOff>
    </xdr:to>
    <xdr:graphicFrame macro="">
      <xdr:nvGraphicFramePr>
        <xdr:cNvPr id="171" name="Chart 170">
          <a:extLst>
            <a:ext uri="{FF2B5EF4-FFF2-40B4-BE49-F238E27FC236}">
              <a16:creationId xmlns:a16="http://schemas.microsoft.com/office/drawing/2014/main" id="{EEA401EA-ED60-4FC5-BE7A-5EA15625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8.877804745367" createdVersion="7" refreshedVersion="7" minRefreshableVersion="3" recordCount="9994" xr:uid="{8052EE45-A15B-494B-80CC-F0A53B4FB44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20529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4098E-A5C8-49EA-81E5-00C0748236A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C16" firstHeaderRow="0" firstDataRow="1" firstDataCol="1"/>
  <pivotFields count="25">
    <pivotField showAll="0"/>
    <pivotField showAll="0"/>
    <pivotField showAll="0">
      <items count="5">
        <item h="1" x="2"/>
        <item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4">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D8784-E20D-4B39-A5E1-8D2348412DA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h="1" x="2"/>
        <item x="1"/>
        <item h="1" x="0"/>
        <item h="1"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i>
    <i>
      <x v="1"/>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D0D50-7DE2-4C2F-A304-D7B81F84C9C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pivotField showAll="0">
      <items count="5">
        <item h="1" x="2"/>
        <item x="1"/>
        <item h="1" x="0"/>
        <item h="1"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3D153-CF34-4DEC-B79F-75B86F2BA6D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25">
    <pivotField showAll="0"/>
    <pivotField showAll="0"/>
    <pivotField showAll="0">
      <items count="5">
        <item h="1" x="2"/>
        <item x="1"/>
        <item h="1" x="0"/>
        <item h="1"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10">
    <i>
      <x/>
    </i>
    <i>
      <x v="8"/>
    </i>
    <i>
      <x v="9"/>
    </i>
    <i>
      <x v="15"/>
    </i>
    <i>
      <x v="22"/>
    </i>
    <i>
      <x v="31"/>
    </i>
    <i>
      <x v="38"/>
    </i>
    <i>
      <x v="40"/>
    </i>
    <i>
      <x v="44"/>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85C18-BA65-43F4-864E-299321CDBAF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25">
    <pivotField showAll="0"/>
    <pivotField showAll="0"/>
    <pivotField showAll="0">
      <items count="5">
        <item h="1" x="2"/>
        <item x="1"/>
        <item h="1" x="0"/>
        <item h="1"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3"/>
    </i>
    <i>
      <x v="9"/>
    </i>
    <i>
      <x v="14"/>
    </i>
    <i>
      <x v="3"/>
    </i>
    <i>
      <x v="5"/>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6701A1-DF82-4493-BED8-21582E896D5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D58A49-D94A-4C5D-9D24-07EF4C2A065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4B60FA-CDFB-48B2-BDA1-5B60F3309F5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3:H16" firstHeaderRow="1" firstDataRow="1" firstDataCol="1"/>
  <pivotFields count="25">
    <pivotField showAll="0"/>
    <pivotField showAll="0"/>
    <pivotField showAll="0">
      <items count="5">
        <item h="1" x="2"/>
        <item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B1F22A-D0B3-486E-85AC-CE53CFFA6E1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E16" firstHeaderRow="1" firstDataRow="1" firstDataCol="1"/>
  <pivotFields count="25">
    <pivotField showAll="0"/>
    <pivotField showAll="0"/>
    <pivotField showAll="0">
      <items count="5">
        <item h="1" x="2"/>
        <item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D6B674-2F27-48ED-9B42-B6FA4FA7F48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A4" firstHeaderRow="1" firstDataRow="1" firstDataCol="0"/>
  <pivotFields count="25">
    <pivotField showAll="0"/>
    <pivotField showAll="0"/>
    <pivotField showAll="0">
      <items count="5">
        <item h="1" x="2"/>
        <item x="1"/>
        <item h="1" x="0"/>
        <item h="1"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Items count="1">
    <i/>
  </rowItems>
  <colItems count="1">
    <i/>
  </colItems>
  <dataFields count="1">
    <dataField name="Sum of Sales" fld="18" baseField="0" baseItem="0"/>
  </dataFields>
  <chartFormats count="2">
    <chartFormat chart="1"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EA010E-5A6C-441B-AFFF-6B19606817B7}"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48073B-C6E3-463D-9E1B-76E44510943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3:B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A58E12D-D36B-417F-A06F-CFF056189D93}" sourceName="Year">
  <pivotTables>
    <pivotTable tabId="4" name="PivotTable2"/>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20529582">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8D58FC7-9975-42E8-B4D2-3B20064D5F49}" sourceName="Segment">
  <pivotTables>
    <pivotTable tabId="4" name="PivotTable2"/>
    <pivotTable tabId="3" name="PivotTable1"/>
    <pivotTable tabId="9" name="PivotTable10"/>
    <pivotTable tabId="9" name="PivotTable11"/>
    <pivotTable tabId="9" name="PivotTable7"/>
    <pivotTable tabId="9" name="PivotTable8"/>
    <pivotTable tabId="10" name="PivotTable12"/>
    <pivotTable tabId="7" name="PivotTable5"/>
    <pivotTable tabId="6" name="PivotTable4"/>
    <pivotTable tabId="8" name="PivotTable6"/>
  </pivotTables>
  <data>
    <tabular pivotCacheId="120529582">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6DFB54-9279-408B-812D-4F6497EC3BC2}" sourceName="Region">
  <pivotTables>
    <pivotTable tabId="4" name="PivotTable2"/>
    <pivotTable tabId="3" name="PivotTable1"/>
    <pivotTable tabId="9" name="PivotTable10"/>
    <pivotTable tabId="9" name="PivotTable11"/>
    <pivotTable tabId="9" name="PivotTable7"/>
    <pivotTable tabId="9" name="PivotTable8"/>
    <pivotTable tabId="9" name="PivotTable9"/>
    <pivotTable tabId="10" name="PivotTable12"/>
    <pivotTable tabId="7" name="PivotTable5"/>
    <pivotTable tabId="6" name="PivotTable4"/>
    <pivotTable tabId="8" name="PivotTable6"/>
  </pivotTables>
  <data>
    <tabular pivotCacheId="120529582">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C66E58-7FDB-48C8-878F-AF59946FF271}" cache="Slicer_Year" caption="Year" style="SlicerStyleLight1" rowHeight="241300"/>
  <slicer name="Segment" xr10:uid="{DB9AEE70-AC94-463D-A909-6BC65AC461AD}" cache="Slicer_Segment" caption="Segment" style="SlicerStyleLight1" rowHeight="241300"/>
  <slicer name="Region" xr10:uid="{8B880FED-FF4C-4D54-8ECB-B353D07DBDCC}" cache="Slicer_Region" caption="Region"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B9AF0DE-8524-428C-928A-DF80C29EFB0A}" cache="Slicer_Year" caption="Year" rowHeight="241300"/>
  <slicer name="Segment 1" xr10:uid="{0EB07FD0-ECCE-4695-BB69-E7F8D2FD8DFF}" cache="Slicer_Segment" caption="Segment" rowHeight="241300"/>
  <slicer name="Region 1" xr10:uid="{581AA117-0D00-44AA-9073-7FC7CD7BED0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9.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F017-2AC1-4AB0-90B7-741FC47B47BF}">
  <dimension ref="A3:C16"/>
  <sheetViews>
    <sheetView workbookViewId="0">
      <selection activeCell="B9" sqref="B9"/>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7" t="s">
        <v>10933</v>
      </c>
      <c r="B3" s="6" t="s">
        <v>10951</v>
      </c>
      <c r="C3" s="15" t="s">
        <v>10952</v>
      </c>
    </row>
    <row r="4" spans="1:3" x14ac:dyDescent="0.25">
      <c r="A4" s="9" t="s">
        <v>10936</v>
      </c>
      <c r="B4" s="22">
        <v>202.04</v>
      </c>
      <c r="C4" s="23">
        <v>74.01100000000001</v>
      </c>
    </row>
    <row r="5" spans="1:3" x14ac:dyDescent="0.25">
      <c r="A5" s="11" t="s">
        <v>10937</v>
      </c>
      <c r="B5" s="24">
        <v>500.74</v>
      </c>
      <c r="C5" s="25">
        <v>168.98049999999998</v>
      </c>
    </row>
    <row r="6" spans="1:3" x14ac:dyDescent="0.25">
      <c r="A6" s="11" t="s">
        <v>10938</v>
      </c>
      <c r="B6" s="24">
        <v>226.83999999999997</v>
      </c>
      <c r="C6" s="25">
        <v>65.456199999999995</v>
      </c>
    </row>
    <row r="7" spans="1:3" x14ac:dyDescent="0.25">
      <c r="A7" s="11" t="s">
        <v>10939</v>
      </c>
      <c r="B7" s="24">
        <v>1054.104</v>
      </c>
      <c r="C7" s="25">
        <v>265.94709999999998</v>
      </c>
    </row>
    <row r="8" spans="1:3" x14ac:dyDescent="0.25">
      <c r="A8" s="11" t="s">
        <v>10940</v>
      </c>
      <c r="B8" s="24">
        <v>949.30199999999991</v>
      </c>
      <c r="C8" s="25">
        <v>184.66289999999989</v>
      </c>
    </row>
    <row r="9" spans="1:3" x14ac:dyDescent="0.25">
      <c r="A9" s="11" t="s">
        <v>10941</v>
      </c>
      <c r="B9" s="24">
        <v>6038.1549999999997</v>
      </c>
      <c r="C9" s="25">
        <v>480.94619999999975</v>
      </c>
    </row>
    <row r="10" spans="1:3" x14ac:dyDescent="0.25">
      <c r="A10" s="11" t="s">
        <v>10942</v>
      </c>
      <c r="B10" s="24">
        <v>1242.7740000000003</v>
      </c>
      <c r="C10" s="25">
        <v>273.8479000000001</v>
      </c>
    </row>
    <row r="11" spans="1:3" x14ac:dyDescent="0.25">
      <c r="A11" s="11" t="s">
        <v>10943</v>
      </c>
      <c r="B11" s="24">
        <v>642.59799999999996</v>
      </c>
      <c r="C11" s="25">
        <v>188.27179999999996</v>
      </c>
    </row>
    <row r="12" spans="1:3" x14ac:dyDescent="0.25">
      <c r="A12" s="11" t="s">
        <v>10944</v>
      </c>
      <c r="B12" s="24">
        <v>1334.873</v>
      </c>
      <c r="C12" s="25">
        <v>284.58799999999991</v>
      </c>
    </row>
    <row r="13" spans="1:3" x14ac:dyDescent="0.25">
      <c r="A13" s="11" t="s">
        <v>10945</v>
      </c>
      <c r="B13" s="24">
        <v>392.93999999999994</v>
      </c>
      <c r="C13" s="25">
        <v>43.223399999999984</v>
      </c>
    </row>
    <row r="14" spans="1:3" x14ac:dyDescent="0.25">
      <c r="A14" s="11" t="s">
        <v>10946</v>
      </c>
      <c r="B14" s="24">
        <v>4011.904</v>
      </c>
      <c r="C14" s="25">
        <v>-554.2405</v>
      </c>
    </row>
    <row r="15" spans="1:3" x14ac:dyDescent="0.25">
      <c r="A15" s="11" t="s">
        <v>10947</v>
      </c>
      <c r="B15" s="24">
        <v>1511.06</v>
      </c>
      <c r="C15" s="25">
        <v>420.62909999999999</v>
      </c>
    </row>
    <row r="16" spans="1:3" x14ac:dyDescent="0.25">
      <c r="A16" s="13" t="s">
        <v>10934</v>
      </c>
      <c r="B16" s="20">
        <v>18107.330000000002</v>
      </c>
      <c r="C16" s="21">
        <v>1896.3236000000002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EF81-D8D6-4AC7-B4DF-2C5963B7DDC3}">
  <dimension ref="A3:E7"/>
  <sheetViews>
    <sheetView workbookViewId="0">
      <selection activeCell="A5" sqref="A5"/>
    </sheetView>
  </sheetViews>
  <sheetFormatPr defaultRowHeight="15" x14ac:dyDescent="0.25"/>
  <cols>
    <col min="1" max="1" width="14.5703125" bestFit="1" customWidth="1"/>
    <col min="2" max="2" width="12.5703125" bestFit="1" customWidth="1"/>
    <col min="4" max="4" width="14.5703125" bestFit="1" customWidth="1"/>
    <col min="5" max="5" width="13.5703125" customWidth="1"/>
  </cols>
  <sheetData>
    <row r="3" spans="1:5" x14ac:dyDescent="0.25">
      <c r="A3" s="7" t="s">
        <v>10933</v>
      </c>
      <c r="B3" s="8" t="s">
        <v>10952</v>
      </c>
      <c r="D3" s="29" t="s">
        <v>10953</v>
      </c>
      <c r="E3" s="30" t="s">
        <v>10954</v>
      </c>
    </row>
    <row r="4" spans="1:5" x14ac:dyDescent="0.25">
      <c r="A4" s="26" t="s">
        <v>71</v>
      </c>
      <c r="B4" s="10">
        <v>985.82829999999979</v>
      </c>
      <c r="D4" t="str">
        <f>A4</f>
        <v>Technology</v>
      </c>
      <c r="E4" s="31">
        <f>GETPIVOTDATA("Profit",$A$3,"Category",A4)</f>
        <v>985.82829999999979</v>
      </c>
    </row>
    <row r="5" spans="1:5" x14ac:dyDescent="0.25">
      <c r="A5" s="27" t="s">
        <v>32</v>
      </c>
      <c r="B5" s="12">
        <v>670.56179999999972</v>
      </c>
      <c r="D5" t="str">
        <f t="shared" ref="D5:D7" si="0">A5</f>
        <v>Furniture</v>
      </c>
      <c r="E5" s="31">
        <f t="shared" ref="E5:E6" si="1">GETPIVOTDATA("Profit",$A$3,"Category",A5)</f>
        <v>670.56179999999972</v>
      </c>
    </row>
    <row r="6" spans="1:5" x14ac:dyDescent="0.25">
      <c r="A6" s="27" t="s">
        <v>46</v>
      </c>
      <c r="B6" s="12">
        <v>239.93349999999978</v>
      </c>
      <c r="D6" t="str">
        <f t="shared" si="0"/>
        <v>Office Supplies</v>
      </c>
      <c r="E6" s="31">
        <f t="shared" si="1"/>
        <v>239.93349999999978</v>
      </c>
    </row>
    <row r="7" spans="1:5" x14ac:dyDescent="0.25">
      <c r="A7" s="28" t="s">
        <v>10934</v>
      </c>
      <c r="B7" s="14">
        <v>1896.3235999999993</v>
      </c>
      <c r="D7" t="str">
        <f t="shared" si="0"/>
        <v>Grand Total</v>
      </c>
      <c r="E7" s="31">
        <f>GETPIVOTDATA("Profit",$A$3)</f>
        <v>1896.3235999999993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F0D05-386C-4F43-97DF-2F59FAA6D6ED}">
  <dimension ref="A3:B7"/>
  <sheetViews>
    <sheetView workbookViewId="0">
      <selection activeCell="M9" sqref="M9"/>
    </sheetView>
  </sheetViews>
  <sheetFormatPr defaultRowHeight="15" x14ac:dyDescent="0.25"/>
  <cols>
    <col min="1" max="1" width="14.5703125" bestFit="1" customWidth="1"/>
    <col min="2" max="2" width="12.140625" bestFit="1" customWidth="1"/>
  </cols>
  <sheetData>
    <row r="3" spans="1:2" x14ac:dyDescent="0.25">
      <c r="A3" s="7" t="s">
        <v>10933</v>
      </c>
      <c r="B3" s="8" t="s">
        <v>10951</v>
      </c>
    </row>
    <row r="4" spans="1:2" x14ac:dyDescent="0.25">
      <c r="A4" s="26" t="s">
        <v>32</v>
      </c>
      <c r="B4" s="32">
        <v>0.334155284075565</v>
      </c>
    </row>
    <row r="5" spans="1:2" x14ac:dyDescent="0.25">
      <c r="A5" s="27" t="s">
        <v>46</v>
      </c>
      <c r="B5" s="33">
        <v>0.44072339765166929</v>
      </c>
    </row>
    <row r="6" spans="1:2" x14ac:dyDescent="0.25">
      <c r="A6" s="27" t="s">
        <v>71</v>
      </c>
      <c r="B6" s="33">
        <v>0.22512131827276574</v>
      </c>
    </row>
    <row r="7" spans="1:2" x14ac:dyDescent="0.25">
      <c r="A7" s="28" t="s">
        <v>10934</v>
      </c>
      <c r="B7" s="3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7AB9-485D-45E5-9B7C-7AF956D9CC95}">
  <dimension ref="A3:F52"/>
  <sheetViews>
    <sheetView workbookViewId="0">
      <selection activeCell="E4" sqref="E4"/>
    </sheetView>
  </sheetViews>
  <sheetFormatPr defaultRowHeight="15" x14ac:dyDescent="0.25"/>
  <cols>
    <col min="1" max="1" width="14" bestFit="1" customWidth="1"/>
    <col min="2" max="2" width="12.140625" bestFit="1" customWidth="1"/>
    <col min="5" max="5" width="18.7109375" bestFit="1" customWidth="1"/>
  </cols>
  <sheetData>
    <row r="3" spans="1:6" x14ac:dyDescent="0.25">
      <c r="A3" s="7" t="s">
        <v>10933</v>
      </c>
      <c r="B3" s="8" t="s">
        <v>10951</v>
      </c>
      <c r="E3" s="29" t="s">
        <v>11</v>
      </c>
      <c r="F3" s="30" t="s">
        <v>18</v>
      </c>
    </row>
    <row r="4" spans="1:6" x14ac:dyDescent="0.25">
      <c r="A4" s="26" t="s">
        <v>358</v>
      </c>
      <c r="B4" s="10">
        <v>1474.25</v>
      </c>
      <c r="E4" t="str">
        <f>A4</f>
        <v>Alabama</v>
      </c>
      <c r="F4" s="31">
        <f>GETPIVOTDATA("Sales",$A$3,"State",A4)</f>
        <v>1474.25</v>
      </c>
    </row>
    <row r="5" spans="1:6" x14ac:dyDescent="0.25">
      <c r="A5" s="27" t="s">
        <v>54</v>
      </c>
      <c r="B5" s="12">
        <v>7821.5870000000023</v>
      </c>
      <c r="E5" t="str">
        <f t="shared" ref="E5:E52" si="0">A5</f>
        <v>Florida</v>
      </c>
      <c r="F5" s="31">
        <f t="shared" ref="F5:F52" si="1">GETPIVOTDATA("Sales",$A$3,"State",A5)</f>
        <v>7821.5870000000023</v>
      </c>
    </row>
    <row r="6" spans="1:6" x14ac:dyDescent="0.25">
      <c r="A6" s="27" t="s">
        <v>1272</v>
      </c>
      <c r="B6" s="12">
        <v>1700.8899999999999</v>
      </c>
      <c r="E6" t="str">
        <f t="shared" si="0"/>
        <v>Georgia</v>
      </c>
      <c r="F6" s="31">
        <f t="shared" si="1"/>
        <v>1700.8899999999999</v>
      </c>
    </row>
    <row r="7" spans="1:6" x14ac:dyDescent="0.25">
      <c r="A7" s="27" t="s">
        <v>29</v>
      </c>
      <c r="B7" s="12">
        <v>649.76</v>
      </c>
      <c r="E7" t="str">
        <f t="shared" si="0"/>
        <v>Kentucky</v>
      </c>
      <c r="F7" s="31">
        <f t="shared" si="1"/>
        <v>649.76</v>
      </c>
    </row>
    <row r="8" spans="1:6" x14ac:dyDescent="0.25">
      <c r="A8" s="27" t="s">
        <v>1487</v>
      </c>
      <c r="B8" s="12">
        <v>302.16000000000003</v>
      </c>
      <c r="E8" t="str">
        <f t="shared" si="0"/>
        <v>Mississippi</v>
      </c>
      <c r="F8" s="31">
        <f t="shared" si="1"/>
        <v>302.16000000000003</v>
      </c>
    </row>
    <row r="9" spans="1:6" x14ac:dyDescent="0.25">
      <c r="A9" s="27" t="s">
        <v>88</v>
      </c>
      <c r="B9" s="12">
        <v>1233.0250000000001</v>
      </c>
      <c r="E9" t="str">
        <f t="shared" si="0"/>
        <v>North Carolina</v>
      </c>
      <c r="F9" s="31">
        <f t="shared" si="1"/>
        <v>1233.0250000000001</v>
      </c>
    </row>
    <row r="10" spans="1:6" x14ac:dyDescent="0.25">
      <c r="A10" s="27" t="s">
        <v>383</v>
      </c>
      <c r="B10" s="12">
        <v>186.69</v>
      </c>
      <c r="E10" t="str">
        <f t="shared" si="0"/>
        <v>South Carolina</v>
      </c>
      <c r="F10" s="31">
        <f t="shared" si="1"/>
        <v>186.69</v>
      </c>
    </row>
    <row r="11" spans="1:6" x14ac:dyDescent="0.25">
      <c r="A11" s="27" t="s">
        <v>335</v>
      </c>
      <c r="B11" s="12">
        <v>2493.6479999999997</v>
      </c>
      <c r="E11" t="str">
        <f t="shared" si="0"/>
        <v>Tennessee</v>
      </c>
      <c r="F11" s="31">
        <f t="shared" si="1"/>
        <v>2493.6479999999997</v>
      </c>
    </row>
    <row r="12" spans="1:6" x14ac:dyDescent="0.25">
      <c r="A12" s="27" t="s">
        <v>319</v>
      </c>
      <c r="B12" s="12">
        <v>2245.3200000000002</v>
      </c>
      <c r="E12" t="str">
        <f t="shared" si="0"/>
        <v>Virginia</v>
      </c>
      <c r="F12" s="31">
        <f t="shared" si="1"/>
        <v>2245.3200000000002</v>
      </c>
    </row>
    <row r="13" spans="1:6" x14ac:dyDescent="0.25">
      <c r="A13" s="28" t="s">
        <v>10934</v>
      </c>
      <c r="B13" s="14">
        <v>18107.330000000002</v>
      </c>
      <c r="E13" t="str">
        <f t="shared" si="0"/>
        <v>Grand Total</v>
      </c>
      <c r="F13" s="31" t="e">
        <f t="shared" si="1"/>
        <v>#REF!</v>
      </c>
    </row>
    <row r="14" spans="1:6" x14ac:dyDescent="0.25">
      <c r="E14">
        <f t="shared" si="0"/>
        <v>0</v>
      </c>
      <c r="F14" s="31" t="e">
        <f t="shared" si="1"/>
        <v>#REF!</v>
      </c>
    </row>
    <row r="15" spans="1:6" x14ac:dyDescent="0.25">
      <c r="E15">
        <f t="shared" si="0"/>
        <v>0</v>
      </c>
      <c r="F15" s="31" t="e">
        <f t="shared" si="1"/>
        <v>#REF!</v>
      </c>
    </row>
    <row r="16" spans="1:6" x14ac:dyDescent="0.25">
      <c r="E16">
        <f t="shared" si="0"/>
        <v>0</v>
      </c>
      <c r="F16" s="31" t="e">
        <f t="shared" si="1"/>
        <v>#REF!</v>
      </c>
    </row>
    <row r="17" spans="5:6" x14ac:dyDescent="0.25">
      <c r="E17">
        <f t="shared" si="0"/>
        <v>0</v>
      </c>
      <c r="F17" s="31" t="e">
        <f t="shared" si="1"/>
        <v>#REF!</v>
      </c>
    </row>
    <row r="18" spans="5:6" x14ac:dyDescent="0.25">
      <c r="E18">
        <f t="shared" si="0"/>
        <v>0</v>
      </c>
      <c r="F18" s="31" t="e">
        <f t="shared" si="1"/>
        <v>#REF!</v>
      </c>
    </row>
    <row r="19" spans="5:6" x14ac:dyDescent="0.25">
      <c r="E19">
        <f t="shared" si="0"/>
        <v>0</v>
      </c>
      <c r="F19" s="31" t="e">
        <f t="shared" si="1"/>
        <v>#REF!</v>
      </c>
    </row>
    <row r="20" spans="5:6" x14ac:dyDescent="0.25">
      <c r="E20">
        <f t="shared" si="0"/>
        <v>0</v>
      </c>
      <c r="F20" s="31" t="e">
        <f t="shared" si="1"/>
        <v>#REF!</v>
      </c>
    </row>
    <row r="21" spans="5:6" x14ac:dyDescent="0.25">
      <c r="E21">
        <f t="shared" si="0"/>
        <v>0</v>
      </c>
      <c r="F21" s="31" t="e">
        <f t="shared" si="1"/>
        <v>#REF!</v>
      </c>
    </row>
    <row r="22" spans="5:6" x14ac:dyDescent="0.25">
      <c r="E22">
        <f t="shared" si="0"/>
        <v>0</v>
      </c>
      <c r="F22" s="31" t="e">
        <f t="shared" si="1"/>
        <v>#REF!</v>
      </c>
    </row>
    <row r="23" spans="5:6" x14ac:dyDescent="0.25">
      <c r="E23">
        <f t="shared" si="0"/>
        <v>0</v>
      </c>
      <c r="F23" s="31" t="e">
        <f t="shared" si="1"/>
        <v>#REF!</v>
      </c>
    </row>
    <row r="24" spans="5:6" x14ac:dyDescent="0.25">
      <c r="E24">
        <f t="shared" si="0"/>
        <v>0</v>
      </c>
      <c r="F24" s="31" t="e">
        <f t="shared" si="1"/>
        <v>#REF!</v>
      </c>
    </row>
    <row r="25" spans="5:6" x14ac:dyDescent="0.25">
      <c r="E25">
        <f t="shared" si="0"/>
        <v>0</v>
      </c>
      <c r="F25" s="31" t="e">
        <f t="shared" si="1"/>
        <v>#REF!</v>
      </c>
    </row>
    <row r="26" spans="5:6" x14ac:dyDescent="0.25">
      <c r="E26">
        <f t="shared" si="0"/>
        <v>0</v>
      </c>
      <c r="F26" s="31" t="e">
        <f t="shared" si="1"/>
        <v>#REF!</v>
      </c>
    </row>
    <row r="27" spans="5:6" x14ac:dyDescent="0.25">
      <c r="E27">
        <f t="shared" si="0"/>
        <v>0</v>
      </c>
      <c r="F27" s="31" t="e">
        <f t="shared" si="1"/>
        <v>#REF!</v>
      </c>
    </row>
    <row r="28" spans="5:6" x14ac:dyDescent="0.25">
      <c r="E28">
        <f t="shared" si="0"/>
        <v>0</v>
      </c>
      <c r="F28" s="31" t="e">
        <f t="shared" si="1"/>
        <v>#REF!</v>
      </c>
    </row>
    <row r="29" spans="5:6" x14ac:dyDescent="0.25">
      <c r="E29">
        <f t="shared" si="0"/>
        <v>0</v>
      </c>
      <c r="F29" s="31" t="e">
        <f t="shared" si="1"/>
        <v>#REF!</v>
      </c>
    </row>
    <row r="30" spans="5:6" x14ac:dyDescent="0.25">
      <c r="E30">
        <f t="shared" si="0"/>
        <v>0</v>
      </c>
      <c r="F30" s="31" t="e">
        <f t="shared" si="1"/>
        <v>#REF!</v>
      </c>
    </row>
    <row r="31" spans="5:6" x14ac:dyDescent="0.25">
      <c r="E31">
        <f t="shared" si="0"/>
        <v>0</v>
      </c>
      <c r="F31" s="31" t="e">
        <f t="shared" si="1"/>
        <v>#REF!</v>
      </c>
    </row>
    <row r="32" spans="5:6" x14ac:dyDescent="0.25">
      <c r="E32">
        <f t="shared" si="0"/>
        <v>0</v>
      </c>
      <c r="F32" s="31" t="e">
        <f t="shared" si="1"/>
        <v>#REF!</v>
      </c>
    </row>
    <row r="33" spans="5:6" x14ac:dyDescent="0.25">
      <c r="E33">
        <f t="shared" si="0"/>
        <v>0</v>
      </c>
      <c r="F33" s="31" t="e">
        <f t="shared" si="1"/>
        <v>#REF!</v>
      </c>
    </row>
    <row r="34" spans="5:6" x14ac:dyDescent="0.25">
      <c r="E34">
        <f t="shared" si="0"/>
        <v>0</v>
      </c>
      <c r="F34" s="31" t="e">
        <f t="shared" si="1"/>
        <v>#REF!</v>
      </c>
    </row>
    <row r="35" spans="5:6" x14ac:dyDescent="0.25">
      <c r="E35">
        <f t="shared" si="0"/>
        <v>0</v>
      </c>
      <c r="F35" s="31" t="e">
        <f t="shared" si="1"/>
        <v>#REF!</v>
      </c>
    </row>
    <row r="36" spans="5:6" x14ac:dyDescent="0.25">
      <c r="E36">
        <f t="shared" si="0"/>
        <v>0</v>
      </c>
      <c r="F36" s="31" t="e">
        <f t="shared" si="1"/>
        <v>#REF!</v>
      </c>
    </row>
    <row r="37" spans="5:6" x14ac:dyDescent="0.25">
      <c r="E37">
        <f t="shared" si="0"/>
        <v>0</v>
      </c>
      <c r="F37" s="31" t="e">
        <f t="shared" si="1"/>
        <v>#REF!</v>
      </c>
    </row>
    <row r="38" spans="5:6" x14ac:dyDescent="0.25">
      <c r="E38">
        <f t="shared" si="0"/>
        <v>0</v>
      </c>
      <c r="F38" s="31" t="e">
        <f t="shared" si="1"/>
        <v>#REF!</v>
      </c>
    </row>
    <row r="39" spans="5:6" x14ac:dyDescent="0.25">
      <c r="E39">
        <f t="shared" si="0"/>
        <v>0</v>
      </c>
      <c r="F39" s="31" t="e">
        <f t="shared" si="1"/>
        <v>#REF!</v>
      </c>
    </row>
    <row r="40" spans="5:6" x14ac:dyDescent="0.25">
      <c r="E40">
        <f t="shared" si="0"/>
        <v>0</v>
      </c>
      <c r="F40" s="31" t="e">
        <f t="shared" si="1"/>
        <v>#REF!</v>
      </c>
    </row>
    <row r="41" spans="5:6" x14ac:dyDescent="0.25">
      <c r="E41">
        <f t="shared" si="0"/>
        <v>0</v>
      </c>
      <c r="F41" s="31" t="e">
        <f t="shared" si="1"/>
        <v>#REF!</v>
      </c>
    </row>
    <row r="42" spans="5:6" x14ac:dyDescent="0.25">
      <c r="E42">
        <f t="shared" si="0"/>
        <v>0</v>
      </c>
      <c r="F42" s="31" t="e">
        <f t="shared" si="1"/>
        <v>#REF!</v>
      </c>
    </row>
    <row r="43" spans="5:6" x14ac:dyDescent="0.25">
      <c r="E43">
        <f t="shared" si="0"/>
        <v>0</v>
      </c>
      <c r="F43" s="31" t="e">
        <f t="shared" si="1"/>
        <v>#REF!</v>
      </c>
    </row>
    <row r="44" spans="5:6" x14ac:dyDescent="0.25">
      <c r="E44">
        <f t="shared" si="0"/>
        <v>0</v>
      </c>
      <c r="F44" s="31" t="e">
        <f t="shared" si="1"/>
        <v>#REF!</v>
      </c>
    </row>
    <row r="45" spans="5:6" x14ac:dyDescent="0.25">
      <c r="E45">
        <f t="shared" si="0"/>
        <v>0</v>
      </c>
      <c r="F45" s="31" t="e">
        <f t="shared" si="1"/>
        <v>#REF!</v>
      </c>
    </row>
    <row r="46" spans="5:6" x14ac:dyDescent="0.25">
      <c r="E46">
        <f t="shared" si="0"/>
        <v>0</v>
      </c>
      <c r="F46" s="31" t="e">
        <f t="shared" si="1"/>
        <v>#REF!</v>
      </c>
    </row>
    <row r="47" spans="5:6" x14ac:dyDescent="0.25">
      <c r="E47">
        <f t="shared" si="0"/>
        <v>0</v>
      </c>
      <c r="F47" s="31" t="e">
        <f t="shared" si="1"/>
        <v>#REF!</v>
      </c>
    </row>
    <row r="48" spans="5:6" x14ac:dyDescent="0.25">
      <c r="E48">
        <f t="shared" si="0"/>
        <v>0</v>
      </c>
      <c r="F48" s="31" t="e">
        <f t="shared" si="1"/>
        <v>#REF!</v>
      </c>
    </row>
    <row r="49" spans="5:6" x14ac:dyDescent="0.25">
      <c r="E49">
        <f t="shared" si="0"/>
        <v>0</v>
      </c>
      <c r="F49" s="31" t="e">
        <f t="shared" si="1"/>
        <v>#REF!</v>
      </c>
    </row>
    <row r="50" spans="5:6" x14ac:dyDescent="0.25">
      <c r="E50">
        <f t="shared" si="0"/>
        <v>0</v>
      </c>
      <c r="F50" s="31" t="e">
        <f t="shared" si="1"/>
        <v>#REF!</v>
      </c>
    </row>
    <row r="51" spans="5:6" x14ac:dyDescent="0.25">
      <c r="E51">
        <f t="shared" si="0"/>
        <v>0</v>
      </c>
      <c r="F51" s="31" t="e">
        <f t="shared" si="1"/>
        <v>#REF!</v>
      </c>
    </row>
    <row r="52" spans="5:6" x14ac:dyDescent="0.25">
      <c r="E52">
        <f t="shared" si="0"/>
        <v>0</v>
      </c>
      <c r="F52" s="31"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3CD5-EA3C-4124-A324-1D236C7E7D83}">
  <dimension ref="A3:B9"/>
  <sheetViews>
    <sheetView workbookViewId="0">
      <selection activeCell="AA33" sqref="AA33"/>
    </sheetView>
  </sheetViews>
  <sheetFormatPr defaultRowHeight="15" x14ac:dyDescent="0.25"/>
  <cols>
    <col min="1" max="1" width="13.140625" bestFit="1" customWidth="1"/>
    <col min="2" max="2" width="12.140625" bestFit="1" customWidth="1"/>
  </cols>
  <sheetData>
    <row r="3" spans="1:2" x14ac:dyDescent="0.25">
      <c r="A3" s="7" t="s">
        <v>10933</v>
      </c>
      <c r="B3" s="8" t="s">
        <v>10951</v>
      </c>
    </row>
    <row r="4" spans="1:2" x14ac:dyDescent="0.25">
      <c r="A4" s="26" t="s">
        <v>72</v>
      </c>
      <c r="B4" s="10">
        <v>2000.7240000000002</v>
      </c>
    </row>
    <row r="5" spans="1:2" x14ac:dyDescent="0.25">
      <c r="A5" s="27" t="s">
        <v>65</v>
      </c>
      <c r="B5" s="12">
        <v>2194.58</v>
      </c>
    </row>
    <row r="6" spans="1:2" x14ac:dyDescent="0.25">
      <c r="A6" s="27" t="s">
        <v>59</v>
      </c>
      <c r="B6" s="12">
        <v>2372.9860000000003</v>
      </c>
    </row>
    <row r="7" spans="1:2" x14ac:dyDescent="0.25">
      <c r="A7" s="27" t="s">
        <v>75</v>
      </c>
      <c r="B7" s="12">
        <v>2594.096</v>
      </c>
    </row>
    <row r="8" spans="1:2" x14ac:dyDescent="0.25">
      <c r="A8" s="27" t="s">
        <v>36</v>
      </c>
      <c r="B8" s="12">
        <v>3134.4760000000001</v>
      </c>
    </row>
    <row r="9" spans="1:2" x14ac:dyDescent="0.25">
      <c r="A9" s="28" t="s">
        <v>10934</v>
      </c>
      <c r="B9" s="14">
        <v>12296.862000000001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51BD-6737-4132-8804-DA7964E4CA9E}">
  <dimension ref="A3:N17"/>
  <sheetViews>
    <sheetView zoomScale="78" zoomScaleNormal="78" workbookViewId="0">
      <selection activeCell="A3" sqref="A3"/>
    </sheetView>
  </sheetViews>
  <sheetFormatPr defaultRowHeight="15" x14ac:dyDescent="0.25"/>
  <cols>
    <col min="1" max="1" width="12.140625" bestFit="1" customWidth="1"/>
    <col min="2" max="2" width="15.140625" bestFit="1" customWidth="1"/>
    <col min="3" max="3" width="3.140625" customWidth="1"/>
    <col min="4" max="4" width="13.85546875" bestFit="1" customWidth="1"/>
    <col min="5" max="5" width="12.5703125" bestFit="1" customWidth="1"/>
    <col min="6" max="6" width="3.42578125" customWidth="1"/>
    <col min="7" max="7" width="13.85546875" bestFit="1" customWidth="1"/>
    <col min="8" max="8" width="15.42578125" bestFit="1" customWidth="1"/>
    <col min="9" max="9" width="3" customWidth="1"/>
    <col min="10" max="10" width="13.85546875" bestFit="1" customWidth="1"/>
    <col min="11" max="11" width="16.5703125" bestFit="1" customWidth="1"/>
    <col min="12" max="12" width="5.7109375" customWidth="1"/>
    <col min="13" max="13" width="13.85546875" bestFit="1" customWidth="1"/>
    <col min="14" max="14" width="22.140625" bestFit="1" customWidth="1"/>
  </cols>
  <sheetData>
    <row r="3" spans="1:14" x14ac:dyDescent="0.25">
      <c r="A3" s="8" t="s">
        <v>10951</v>
      </c>
      <c r="D3" s="7" t="s">
        <v>10933</v>
      </c>
      <c r="E3" s="8" t="s">
        <v>10952</v>
      </c>
      <c r="G3" s="7" t="s">
        <v>10933</v>
      </c>
      <c r="H3" s="8" t="s">
        <v>10955</v>
      </c>
      <c r="J3" s="7" t="s">
        <v>10933</v>
      </c>
      <c r="K3" s="8" t="s">
        <v>10956</v>
      </c>
      <c r="M3" s="7" t="s">
        <v>10933</v>
      </c>
      <c r="N3" s="8" t="s">
        <v>10957</v>
      </c>
    </row>
    <row r="4" spans="1:14" x14ac:dyDescent="0.25">
      <c r="A4" s="14">
        <v>18107.329999999991</v>
      </c>
      <c r="D4" s="9" t="s">
        <v>10936</v>
      </c>
      <c r="E4" s="10">
        <v>74.01100000000001</v>
      </c>
      <c r="G4" s="9" t="s">
        <v>10936</v>
      </c>
      <c r="H4" s="10">
        <v>55</v>
      </c>
      <c r="J4" s="9" t="s">
        <v>10936</v>
      </c>
      <c r="K4" s="10">
        <v>2</v>
      </c>
      <c r="M4" s="9" t="s">
        <v>10936</v>
      </c>
      <c r="N4" s="10">
        <v>0.36631855078202341</v>
      </c>
    </row>
    <row r="5" spans="1:14" x14ac:dyDescent="0.25">
      <c r="D5" s="11" t="s">
        <v>10937</v>
      </c>
      <c r="E5" s="12">
        <v>168.98049999999998</v>
      </c>
      <c r="G5" s="11" t="s">
        <v>10937</v>
      </c>
      <c r="H5" s="12">
        <v>39</v>
      </c>
      <c r="J5" s="11" t="s">
        <v>10937</v>
      </c>
      <c r="K5" s="12">
        <v>4</v>
      </c>
      <c r="M5" s="11" t="s">
        <v>10937</v>
      </c>
      <c r="N5" s="12">
        <v>0.33746155689579416</v>
      </c>
    </row>
    <row r="6" spans="1:14" x14ac:dyDescent="0.25">
      <c r="D6" s="11" t="s">
        <v>10938</v>
      </c>
      <c r="E6" s="12">
        <v>65.456199999999995</v>
      </c>
      <c r="G6" s="11" t="s">
        <v>10938</v>
      </c>
      <c r="H6" s="12">
        <v>102</v>
      </c>
      <c r="J6" s="11" t="s">
        <v>10938</v>
      </c>
      <c r="K6" s="12">
        <v>7</v>
      </c>
      <c r="M6" s="11" t="s">
        <v>10938</v>
      </c>
      <c r="N6" s="12">
        <v>0.28855669194145656</v>
      </c>
    </row>
    <row r="7" spans="1:14" x14ac:dyDescent="0.25">
      <c r="D7" s="11" t="s">
        <v>10939</v>
      </c>
      <c r="E7" s="12">
        <v>265.94709999999998</v>
      </c>
      <c r="G7" s="11" t="s">
        <v>10939</v>
      </c>
      <c r="H7" s="12">
        <v>71</v>
      </c>
      <c r="J7" s="11" t="s">
        <v>10939</v>
      </c>
      <c r="K7" s="12">
        <v>4</v>
      </c>
      <c r="M7" s="11" t="s">
        <v>10939</v>
      </c>
      <c r="N7" s="12">
        <v>0.25229683219113103</v>
      </c>
    </row>
    <row r="8" spans="1:14" x14ac:dyDescent="0.25">
      <c r="D8" s="11" t="s">
        <v>10940</v>
      </c>
      <c r="E8" s="12">
        <v>184.66289999999989</v>
      </c>
      <c r="G8" s="11" t="s">
        <v>10940</v>
      </c>
      <c r="H8" s="12">
        <v>60</v>
      </c>
      <c r="J8" s="11" t="s">
        <v>10940</v>
      </c>
      <c r="K8" s="12">
        <v>6</v>
      </c>
      <c r="M8" s="11" t="s">
        <v>10940</v>
      </c>
      <c r="N8" s="12">
        <v>0.19452492462883245</v>
      </c>
    </row>
    <row r="9" spans="1:14" x14ac:dyDescent="0.25">
      <c r="D9" s="11" t="s">
        <v>10941</v>
      </c>
      <c r="E9" s="12">
        <v>480.94619999999975</v>
      </c>
      <c r="G9" s="11" t="s">
        <v>10941</v>
      </c>
      <c r="H9" s="12">
        <v>179</v>
      </c>
      <c r="J9" s="11" t="s">
        <v>10941</v>
      </c>
      <c r="K9" s="12">
        <v>27</v>
      </c>
      <c r="M9" s="11" t="s">
        <v>10941</v>
      </c>
      <c r="N9" s="12">
        <v>7.9651184840402373E-2</v>
      </c>
    </row>
    <row r="10" spans="1:14" x14ac:dyDescent="0.25">
      <c r="D10" s="11" t="s">
        <v>10942</v>
      </c>
      <c r="E10" s="12">
        <v>273.8479000000001</v>
      </c>
      <c r="G10" s="11" t="s">
        <v>10942</v>
      </c>
      <c r="H10" s="12">
        <v>103</v>
      </c>
      <c r="J10" s="11" t="s">
        <v>10942</v>
      </c>
      <c r="K10" s="12">
        <v>13</v>
      </c>
      <c r="M10" s="11" t="s">
        <v>10942</v>
      </c>
      <c r="N10" s="12">
        <v>0.22035213160236697</v>
      </c>
    </row>
    <row r="11" spans="1:14" x14ac:dyDescent="0.25">
      <c r="D11" s="11" t="s">
        <v>10943</v>
      </c>
      <c r="E11" s="12">
        <v>188.27179999999996</v>
      </c>
      <c r="G11" s="11" t="s">
        <v>10943</v>
      </c>
      <c r="H11" s="12">
        <v>79</v>
      </c>
      <c r="J11" s="11" t="s">
        <v>10943</v>
      </c>
      <c r="K11" s="12">
        <v>6</v>
      </c>
      <c r="M11" s="11" t="s">
        <v>10943</v>
      </c>
      <c r="N11" s="12">
        <v>0.29298535009446025</v>
      </c>
    </row>
    <row r="12" spans="1:14" x14ac:dyDescent="0.25">
      <c r="D12" s="11" t="s">
        <v>10944</v>
      </c>
      <c r="E12" s="12">
        <v>284.58799999999991</v>
      </c>
      <c r="G12" s="11" t="s">
        <v>10944</v>
      </c>
      <c r="H12" s="12">
        <v>212</v>
      </c>
      <c r="J12" s="11" t="s">
        <v>10944</v>
      </c>
      <c r="K12" s="12">
        <v>15</v>
      </c>
      <c r="M12" s="11" t="s">
        <v>10944</v>
      </c>
      <c r="N12" s="12">
        <v>0.21319481328935405</v>
      </c>
    </row>
    <row r="13" spans="1:14" x14ac:dyDescent="0.25">
      <c r="D13" s="11" t="s">
        <v>10945</v>
      </c>
      <c r="E13" s="12">
        <v>43.223399999999984</v>
      </c>
      <c r="G13" s="11" t="s">
        <v>10945</v>
      </c>
      <c r="H13" s="12">
        <v>82</v>
      </c>
      <c r="J13" s="11" t="s">
        <v>10945</v>
      </c>
      <c r="K13" s="12">
        <v>1</v>
      </c>
      <c r="M13" s="11" t="s">
        <v>10945</v>
      </c>
      <c r="N13" s="12">
        <v>0.10999999999999997</v>
      </c>
    </row>
    <row r="14" spans="1:14" x14ac:dyDescent="0.25">
      <c r="D14" s="11" t="s">
        <v>10946</v>
      </c>
      <c r="E14" s="12">
        <v>-554.2405</v>
      </c>
      <c r="G14" s="11" t="s">
        <v>10946</v>
      </c>
      <c r="H14" s="12">
        <v>187</v>
      </c>
      <c r="J14" s="11" t="s">
        <v>10946</v>
      </c>
      <c r="K14" s="12">
        <v>17</v>
      </c>
      <c r="M14" s="11" t="s">
        <v>10946</v>
      </c>
      <c r="N14" s="12">
        <v>-0.13814899359506111</v>
      </c>
    </row>
    <row r="15" spans="1:14" x14ac:dyDescent="0.25">
      <c r="D15" s="11" t="s">
        <v>10947</v>
      </c>
      <c r="E15" s="12">
        <v>420.62909999999999</v>
      </c>
      <c r="G15" s="11" t="s">
        <v>10947</v>
      </c>
      <c r="H15" s="12">
        <v>175</v>
      </c>
      <c r="J15" s="11" t="s">
        <v>10947</v>
      </c>
      <c r="K15" s="12">
        <v>19</v>
      </c>
      <c r="M15" s="11" t="s">
        <v>10947</v>
      </c>
      <c r="N15" s="12">
        <v>0.27836690799835878</v>
      </c>
    </row>
    <row r="16" spans="1:14" x14ac:dyDescent="0.25">
      <c r="D16" s="13" t="s">
        <v>10934</v>
      </c>
      <c r="E16" s="14">
        <v>1896.3236000000002</v>
      </c>
      <c r="G16" s="13" t="s">
        <v>10934</v>
      </c>
      <c r="H16" s="14">
        <v>1344</v>
      </c>
      <c r="J16" s="13" t="s">
        <v>10934</v>
      </c>
      <c r="K16" s="14">
        <v>121</v>
      </c>
      <c r="M16" s="13" t="s">
        <v>10934</v>
      </c>
      <c r="N16" s="14">
        <v>0.10472684818799902</v>
      </c>
    </row>
    <row r="17" spans="2:14" x14ac:dyDescent="0.25">
      <c r="B17" s="35">
        <f>GETPIVOTDATA("Sales",$A$3)</f>
        <v>18107.329999999991</v>
      </c>
      <c r="E17" s="35">
        <f>GETPIVOTDATA("Profit",$D$3)</f>
        <v>1896.3236000000002</v>
      </c>
      <c r="H17" s="36">
        <f>GETPIVOTDATA("Quantity",$G$3)</f>
        <v>1344</v>
      </c>
      <c r="K17" s="36">
        <f>GETPIVOTDATA("Order ID",$J$3)</f>
        <v>121</v>
      </c>
      <c r="N17" s="37">
        <f>GETPIVOTDATA("PROFIT MARGIN",$M$3)</f>
        <v>0.10472684818799902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0F29-B730-4D57-8AA8-4220A22511B1}">
  <dimension ref="A3:L8"/>
  <sheetViews>
    <sheetView workbookViewId="0">
      <selection activeCell="I8" sqref="I8"/>
    </sheetView>
  </sheetViews>
  <sheetFormatPr defaultRowHeight="15" x14ac:dyDescent="0.25"/>
  <cols>
    <col min="1" max="1" width="13.140625" bestFit="1" customWidth="1"/>
    <col min="2" max="2" width="12.140625" bestFit="1" customWidth="1"/>
    <col min="3" max="3" width="16.5703125" bestFit="1" customWidth="1"/>
    <col min="4" max="4" width="12.5703125" bestFit="1" customWidth="1"/>
    <col min="5" max="5" width="15.42578125" bestFit="1" customWidth="1"/>
    <col min="6" max="6" width="22.140625" bestFit="1" customWidth="1"/>
    <col min="8" max="8" width="15.85546875" customWidth="1"/>
    <col min="9" max="9" width="15.42578125" customWidth="1"/>
    <col min="10" max="10" width="13.42578125" customWidth="1"/>
    <col min="11" max="12" width="12.5703125" customWidth="1"/>
  </cols>
  <sheetData>
    <row r="3" spans="1:12" x14ac:dyDescent="0.25">
      <c r="A3" s="7" t="s">
        <v>10933</v>
      </c>
      <c r="B3" s="6" t="s">
        <v>10951</v>
      </c>
      <c r="C3" s="38" t="s">
        <v>10956</v>
      </c>
      <c r="D3" s="38" t="s">
        <v>10952</v>
      </c>
      <c r="E3" s="38" t="s">
        <v>10955</v>
      </c>
      <c r="F3" s="15" t="s">
        <v>10957</v>
      </c>
    </row>
    <row r="4" spans="1:12" x14ac:dyDescent="0.25">
      <c r="A4" s="26" t="s">
        <v>10935</v>
      </c>
      <c r="B4" s="16">
        <v>34684.720000000008</v>
      </c>
      <c r="C4" s="39">
        <v>141</v>
      </c>
      <c r="D4" s="39">
        <v>7702.1538999999975</v>
      </c>
      <c r="E4" s="39">
        <v>525</v>
      </c>
      <c r="F4" s="17">
        <v>0.22206187335518338</v>
      </c>
    </row>
    <row r="5" spans="1:12" x14ac:dyDescent="0.25">
      <c r="A5" s="27" t="s">
        <v>10948</v>
      </c>
      <c r="B5" s="18">
        <v>18107.329999999987</v>
      </c>
      <c r="C5" s="40">
        <v>121</v>
      </c>
      <c r="D5" s="40">
        <v>1896.3235999999993</v>
      </c>
      <c r="E5" s="40">
        <v>496</v>
      </c>
      <c r="F5" s="19">
        <v>0.10472684818799903</v>
      </c>
    </row>
    <row r="6" spans="1:12" x14ac:dyDescent="0.25">
      <c r="A6" s="27" t="s">
        <v>10949</v>
      </c>
      <c r="B6" s="18">
        <v>26694.890500000001</v>
      </c>
      <c r="C6" s="40">
        <v>109</v>
      </c>
      <c r="D6" s="40">
        <v>4097.5051999999987</v>
      </c>
      <c r="E6" s="40">
        <v>457</v>
      </c>
      <c r="F6" s="19">
        <v>0.15349398792252017</v>
      </c>
    </row>
    <row r="7" spans="1:12" x14ac:dyDescent="0.25">
      <c r="A7" s="41" t="s">
        <v>10950</v>
      </c>
      <c r="B7" s="42">
        <v>42398.991999999984</v>
      </c>
      <c r="C7" s="43">
        <v>139</v>
      </c>
      <c r="D7" s="43">
        <v>1519.2405000000026</v>
      </c>
      <c r="E7" s="43">
        <v>538</v>
      </c>
      <c r="F7" s="44">
        <v>3.5831995722917259E-2</v>
      </c>
    </row>
    <row r="8" spans="1:12" ht="18" x14ac:dyDescent="0.35">
      <c r="H8" s="45">
        <f>(GETPIVOTDATA("Sum of Sales",$A$3,"Years",2014)/GETPIVOTDATA("Sum of Sales",$A$3,"Years",2013))-1</f>
        <v>0.58828117313311257</v>
      </c>
      <c r="I8" s="45">
        <f>(GETPIVOTDATA("Sum of Profit",$A$3,"Years",2014)/GETPIVOTDATA("Sum of Profit",$A$3,"Years",2013))-1</f>
        <v>-0.62922792630012936</v>
      </c>
      <c r="J8" s="45">
        <f>(GETPIVOTDATA("Sum of Quantity",$A$3,"Years",2014)/GETPIVOTDATA("Sum of Quantity",$A$3,"Years",2013))-1</f>
        <v>0.17724288840262581</v>
      </c>
      <c r="K8" s="45">
        <f>(GETPIVOTDATA("Count of Order ID",$A$3,"Years",2014)/GETPIVOTDATA("Count of Order ID",$A$3,"Years",2013))-1</f>
        <v>0.27522935779816504</v>
      </c>
      <c r="L8" s="45">
        <f>(GETPIVOTDATA("Sum of PROFIT MARGIN",$A$3,"Years",2014)/GETPIVOTDATA("Sum of PROFIT MARGIN",$A$3,"Years",2013))-1</f>
        <v>-0.76655765995861458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D83F-1036-4F91-9534-D1991D1DE70D}">
  <dimension ref="A3:B16"/>
  <sheetViews>
    <sheetView workbookViewId="0">
      <selection activeCell="G6" sqref="G6"/>
    </sheetView>
  </sheetViews>
  <sheetFormatPr defaultRowHeight="15" x14ac:dyDescent="0.25"/>
  <cols>
    <col min="1" max="1" width="13.140625" bestFit="1" customWidth="1"/>
    <col min="2" max="2" width="12.140625" bestFit="1" customWidth="1"/>
  </cols>
  <sheetData>
    <row r="3" spans="1:2" x14ac:dyDescent="0.25">
      <c r="A3" s="7" t="s">
        <v>10933</v>
      </c>
      <c r="B3" s="8" t="s">
        <v>10951</v>
      </c>
    </row>
    <row r="4" spans="1:2" x14ac:dyDescent="0.25">
      <c r="A4" s="9" t="s">
        <v>10936</v>
      </c>
      <c r="B4" s="10">
        <v>95365.937600000019</v>
      </c>
    </row>
    <row r="5" spans="1:2" x14ac:dyDescent="0.25">
      <c r="A5" s="11" t="s">
        <v>10937</v>
      </c>
      <c r="B5" s="12">
        <v>60172.649400000024</v>
      </c>
    </row>
    <row r="6" spans="1:2" x14ac:dyDescent="0.25">
      <c r="A6" s="11" t="s">
        <v>10938</v>
      </c>
      <c r="B6" s="12">
        <v>199252.98399999991</v>
      </c>
    </row>
    <row r="7" spans="1:2" x14ac:dyDescent="0.25">
      <c r="A7" s="11" t="s">
        <v>10939</v>
      </c>
      <c r="B7" s="12">
        <v>141851.5674</v>
      </c>
    </row>
    <row r="8" spans="1:2" x14ac:dyDescent="0.25">
      <c r="A8" s="11" t="s">
        <v>10940</v>
      </c>
      <c r="B8" s="12">
        <v>156122.28669999994</v>
      </c>
    </row>
    <row r="9" spans="1:2" x14ac:dyDescent="0.25">
      <c r="A9" s="11" t="s">
        <v>10941</v>
      </c>
      <c r="B9" s="12">
        <v>147082.61130000011</v>
      </c>
    </row>
    <row r="10" spans="1:2" x14ac:dyDescent="0.25">
      <c r="A10" s="11" t="s">
        <v>10942</v>
      </c>
      <c r="B10" s="12">
        <v>149580.83800000031</v>
      </c>
    </row>
    <row r="11" spans="1:2" x14ac:dyDescent="0.25">
      <c r="A11" s="11" t="s">
        <v>10943</v>
      </c>
      <c r="B11" s="12">
        <v>159589.45099999988</v>
      </c>
    </row>
    <row r="12" spans="1:2" x14ac:dyDescent="0.25">
      <c r="A12" s="11" t="s">
        <v>10944</v>
      </c>
      <c r="B12" s="12">
        <v>309770.09970000025</v>
      </c>
    </row>
    <row r="13" spans="1:2" x14ac:dyDescent="0.25">
      <c r="A13" s="11" t="s">
        <v>10945</v>
      </c>
      <c r="B13" s="12">
        <v>197115.20170000009</v>
      </c>
    </row>
    <row r="14" spans="1:2" x14ac:dyDescent="0.25">
      <c r="A14" s="11" t="s">
        <v>10946</v>
      </c>
      <c r="B14" s="12">
        <v>349120.07400000008</v>
      </c>
    </row>
    <row r="15" spans="1:2" x14ac:dyDescent="0.25">
      <c r="A15" s="11" t="s">
        <v>10947</v>
      </c>
      <c r="B15" s="12">
        <v>332177.15950000001</v>
      </c>
    </row>
    <row r="16" spans="1:2" x14ac:dyDescent="0.25">
      <c r="A16" s="13" t="s">
        <v>10934</v>
      </c>
      <c r="B16" s="14">
        <v>2297200.8603000008</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lineWeight="1" displayEmptyCellsAs="gap" xr2:uid="{07629C76-68FC-4F10-A5B6-76703357658D}">
          <x14:colorSeries rgb="FF376092"/>
          <x14:colorNegative rgb="FFD00000"/>
          <x14:colorAxis rgb="FF000000"/>
          <x14:colorMarkers rgb="FFD00000"/>
          <x14:colorFirst rgb="FFD00000"/>
          <x14:colorLast rgb="FFD00000"/>
          <x14:colorHigh rgb="FFD00000"/>
          <x14:colorLow rgb="FFD00000"/>
          <x14:sparklines>
            <x14:sparkline>
              <xm:f>Sheet13!B4:B15</xm:f>
              <xm:sqref>G6</xm:sqref>
            </x14:sparkline>
            <x14:sparkline>
              <xm:f>Sheet13!C4:C15</xm:f>
              <xm:sqref>H6</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269C0-10F5-4429-AB25-AA6135521B75}">
  <dimension ref="I16:AB51"/>
  <sheetViews>
    <sheetView showGridLines="0" showRowColHeaders="0" tabSelected="1" zoomScale="75" zoomScaleNormal="75" workbookViewId="0">
      <selection activeCell="P49" sqref="P49"/>
    </sheetView>
  </sheetViews>
  <sheetFormatPr defaultRowHeight="15" x14ac:dyDescent="0.25"/>
  <sheetData>
    <row r="16" spans="22:22" ht="18" x14ac:dyDescent="0.35">
      <c r="V16" s="45"/>
    </row>
    <row r="20" spans="9:9" x14ac:dyDescent="0.25">
      <c r="I20" s="29" t="s">
        <v>10958</v>
      </c>
    </row>
    <row r="51" spans="28:28" x14ac:dyDescent="0.25">
      <c r="AB51" s="29" t="s">
        <v>10959</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5"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1</vt:i4>
      </vt:variant>
    </vt:vector>
  </HeadingPairs>
  <TitlesOfParts>
    <vt:vector size="12" baseType="lpstr">
      <vt:lpstr>Combo chart</vt:lpstr>
      <vt:lpstr>Waterfall chart</vt:lpstr>
      <vt:lpstr>Pie chart</vt:lpstr>
      <vt:lpstr>Map chart</vt:lpstr>
      <vt:lpstr>Top 5</vt:lpstr>
      <vt:lpstr>KPI</vt:lpstr>
      <vt:lpstr>KPI YOY</vt:lpstr>
      <vt:lpstr>Sheet13</vt:lpstr>
      <vt:lpstr>Data</vt:lpstr>
      <vt:lpstr>DASHBOARD</vt:lpstr>
      <vt:lpstr>layout</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Mohammed Saalim Shaikh</cp:lastModifiedBy>
  <dcterms:created xsi:type="dcterms:W3CDTF">2015-06-05T18:17:20Z</dcterms:created>
  <dcterms:modified xsi:type="dcterms:W3CDTF">2026-04-04T09:21:47Z</dcterms:modified>
</cp:coreProperties>
</file>