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Year2\SE 2XB3\Assignment 1\"/>
    </mc:Choice>
  </mc:AlternateContent>
  <xr:revisionPtr revIDLastSave="0" documentId="13_ncr:1_{72724462-47AA-44E6-B93D-0892E8F6F1E6}" xr6:coauthVersionLast="40" xr6:coauthVersionMax="40" xr10:uidLastSave="{00000000-0000-0000-0000-000000000000}"/>
  <bookViews>
    <workbookView xWindow="-120" yWindow="-120" windowWidth="38640" windowHeight="21240" xr2:uid="{FEB9F32B-6E5F-4D34-96EE-A01187AFD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7" i="1"/>
  <c r="H8" i="1"/>
  <c r="H7" i="1"/>
  <c r="G8" i="1"/>
  <c r="G7" i="1"/>
  <c r="F7" i="1"/>
  <c r="F8" i="1"/>
  <c r="E5" i="1"/>
  <c r="E3" i="1"/>
  <c r="E6" i="1"/>
  <c r="E8" i="1"/>
  <c r="E7" i="1"/>
  <c r="D8" i="1"/>
  <c r="D7" i="1"/>
  <c r="D6" i="1"/>
  <c r="C6" i="1"/>
  <c r="C8" i="1"/>
  <c r="C7" i="1"/>
  <c r="B8" i="1"/>
  <c r="B7" i="1"/>
  <c r="A8" i="1"/>
  <c r="A7" i="1"/>
  <c r="G6" i="1" l="1"/>
  <c r="F6" i="1"/>
  <c r="B6" i="1"/>
  <c r="A6" i="1"/>
  <c r="G5" i="1"/>
  <c r="F5" i="1"/>
  <c r="D5" i="1"/>
  <c r="C5" i="1"/>
  <c r="B5" i="1"/>
  <c r="A5" i="1"/>
  <c r="G4" i="1"/>
  <c r="F4" i="1"/>
  <c r="D4" i="1"/>
  <c r="C4" i="1"/>
  <c r="B4" i="1"/>
  <c r="A4" i="1"/>
  <c r="G3" i="1"/>
  <c r="F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<sst xmlns="http://schemas.openxmlformats.org/spreadsheetml/2006/main" count="9" uniqueCount="9">
  <si>
    <t>Size of Dataset</t>
  </si>
  <si>
    <t>sortInsert Execution Time</t>
  </si>
  <si>
    <t>sortComparable Execution Time</t>
  </si>
  <si>
    <t>sortBinary Execution Time</t>
  </si>
  <si>
    <t>sortMergeTD Execution Time</t>
  </si>
  <si>
    <t>sortMergeBU Execution Time</t>
  </si>
  <si>
    <t>sortHeap Execution Time</t>
  </si>
  <si>
    <t>sortBasicQuick Execution Time</t>
  </si>
  <si>
    <t>sortThreePartition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</si>
</sst>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Insertion Sort Algorithms </a:t>
            </a:r>
            <a:r>
              <a:rPr lang="en-US" sz="1400" b="0" i="0" u="none" strike="noStrike" baseline="0">
                <a:effectLst/>
              </a:rPr>
              <a:t>(In Nanoseconds) </a:t>
            </a:r>
            <a:r>
              <a:rPr lang="en-US" baseline="0"/>
              <a:t>versus Size of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sortInsert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800</c:v>
                </c:pt>
                <c:pt idx="1">
                  <c:v>2700</c:v>
                </c:pt>
                <c:pt idx="2">
                  <c:v>77900</c:v>
                </c:pt>
                <c:pt idx="3">
                  <c:v>2116800</c:v>
                </c:pt>
                <c:pt idx="4">
                  <c:v>11705100</c:v>
                </c:pt>
                <c:pt idx="5">
                  <c:v>89057900</c:v>
                </c:pt>
                <c:pt idx="6">
                  <c:v>2600554800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9-442F-B27D-CA56802B26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sortComparable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28800</c:v>
                </c:pt>
                <c:pt idx="1">
                  <c:v>31700</c:v>
                </c:pt>
                <c:pt idx="2">
                  <c:v>97600</c:v>
                </c:pt>
                <c:pt idx="3">
                  <c:v>859200</c:v>
                </c:pt>
                <c:pt idx="4">
                  <c:v>17785400</c:v>
                </c:pt>
                <c:pt idx="5">
                  <c:v>314302400</c:v>
                </c:pt>
                <c:pt idx="6">
                  <c:v>9258012800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9-442F-B27D-CA56802B26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sortBinary Execution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3100</c:v>
                </c:pt>
                <c:pt idx="1">
                  <c:v>12500</c:v>
                </c:pt>
                <c:pt idx="2">
                  <c:v>86700</c:v>
                </c:pt>
                <c:pt idx="3">
                  <c:v>342400</c:v>
                </c:pt>
                <c:pt idx="4">
                  <c:v>1126700</c:v>
                </c:pt>
                <c:pt idx="5">
                  <c:v>10981700</c:v>
                </c:pt>
                <c:pt idx="6">
                  <c:v>154665800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9-442F-B27D-CA56802B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50543"/>
        <c:axId val="435349359"/>
      </c:scatterChart>
      <c:valAx>
        <c:axId val="52565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49359"/>
        <c:crosses val="autoZero"/>
        <c:crossBetween val="midCat"/>
      </c:valAx>
      <c:valAx>
        <c:axId val="4353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Execution Time (In Nanoseconds)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5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Merge Sort Algorithms versus Size of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sortMergeTD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6400</c:v>
                </c:pt>
                <c:pt idx="1">
                  <c:v>22300</c:v>
                </c:pt>
                <c:pt idx="2">
                  <c:v>95700</c:v>
                </c:pt>
                <c:pt idx="3">
                  <c:v>117600</c:v>
                </c:pt>
                <c:pt idx="4">
                  <c:v>533400</c:v>
                </c:pt>
                <c:pt idx="5">
                  <c:v>2698400</c:v>
                </c:pt>
                <c:pt idx="6">
                  <c:v>13662200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1-4169-AF3B-9DEB6B46597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sortMergeBU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3400</c:v>
                </c:pt>
                <c:pt idx="1">
                  <c:v>10600</c:v>
                </c:pt>
                <c:pt idx="2">
                  <c:v>46700</c:v>
                </c:pt>
                <c:pt idx="3">
                  <c:v>206900</c:v>
                </c:pt>
                <c:pt idx="4">
                  <c:v>1186700</c:v>
                </c:pt>
                <c:pt idx="5">
                  <c:v>2509200</c:v>
                </c:pt>
                <c:pt idx="6">
                  <c:v>16191700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1-4169-AF3B-9DEB6B46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90703"/>
        <c:axId val="436114815"/>
      </c:scatterChart>
      <c:valAx>
        <c:axId val="5428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14815"/>
        <c:crosses val="autoZero"/>
        <c:crossBetween val="midCat"/>
      </c:valAx>
      <c:valAx>
        <c:axId val="4361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Heap Sort Algorithm versus Size of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sortHeap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3200</c:v>
                </c:pt>
                <c:pt idx="1">
                  <c:v>9300</c:v>
                </c:pt>
                <c:pt idx="2">
                  <c:v>45100</c:v>
                </c:pt>
                <c:pt idx="3">
                  <c:v>213800</c:v>
                </c:pt>
                <c:pt idx="4">
                  <c:v>1331400</c:v>
                </c:pt>
                <c:pt idx="5">
                  <c:v>3405900</c:v>
                </c:pt>
                <c:pt idx="6">
                  <c:v>18973600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1-47FD-B201-1F686F9F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34479"/>
        <c:axId val="426334127"/>
      </c:scatterChart>
      <c:valAx>
        <c:axId val="5478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4127"/>
        <c:crosses val="autoZero"/>
        <c:crossBetween val="midCat"/>
      </c:valAx>
      <c:valAx>
        <c:axId val="4263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Quick Sort Algorithms versus Size of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sortBasicQuick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1700</c:v>
                </c:pt>
                <c:pt idx="1">
                  <c:v>6500</c:v>
                </c:pt>
                <c:pt idx="2">
                  <c:v>31100</c:v>
                </c:pt>
                <c:pt idx="3">
                  <c:v>139600</c:v>
                </c:pt>
                <c:pt idx="4">
                  <c:v>832300</c:v>
                </c:pt>
                <c:pt idx="5">
                  <c:v>1533200</c:v>
                </c:pt>
                <c:pt idx="6">
                  <c:v>8095300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8-4AD5-8D66-D01DEB1891C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sortThreePartition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1700</c:v>
                </c:pt>
                <c:pt idx="1">
                  <c:v>8100</c:v>
                </c:pt>
                <c:pt idx="2">
                  <c:v>35500</c:v>
                </c:pt>
                <c:pt idx="3">
                  <c:v>232500</c:v>
                </c:pt>
                <c:pt idx="4">
                  <c:v>963300</c:v>
                </c:pt>
                <c:pt idx="5">
                  <c:v>3079700</c:v>
                </c:pt>
                <c:pt idx="6">
                  <c:v>47014000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8-4AD5-8D66-D01DEB18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36479"/>
        <c:axId val="552627455"/>
      </c:scatterChart>
      <c:valAx>
        <c:axId val="5478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7455"/>
        <c:crosses val="autoZero"/>
        <c:crossBetween val="midCat"/>
      </c:valAx>
      <c:valAx>
        <c:axId val="5526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Insertion Sort Algorithms versus Size of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sortInsert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800</c:v>
                </c:pt>
                <c:pt idx="1">
                  <c:v>2700</c:v>
                </c:pt>
                <c:pt idx="2">
                  <c:v>77900</c:v>
                </c:pt>
                <c:pt idx="3">
                  <c:v>2116800</c:v>
                </c:pt>
                <c:pt idx="4">
                  <c:v>11705100</c:v>
                </c:pt>
                <c:pt idx="5">
                  <c:v>89057900</c:v>
                </c:pt>
                <c:pt idx="6">
                  <c:v>2600554800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A-4430-B5C2-56024C0316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sortComparable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28800</c:v>
                </c:pt>
                <c:pt idx="1">
                  <c:v>31700</c:v>
                </c:pt>
                <c:pt idx="2">
                  <c:v>97600</c:v>
                </c:pt>
                <c:pt idx="3">
                  <c:v>859200</c:v>
                </c:pt>
                <c:pt idx="4">
                  <c:v>17785400</c:v>
                </c:pt>
                <c:pt idx="5">
                  <c:v>314302400</c:v>
                </c:pt>
                <c:pt idx="6">
                  <c:v>9258012800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A-4430-B5C2-56024C0316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sortBinary Execution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3100</c:v>
                </c:pt>
                <c:pt idx="1">
                  <c:v>12500</c:v>
                </c:pt>
                <c:pt idx="2">
                  <c:v>86700</c:v>
                </c:pt>
                <c:pt idx="3">
                  <c:v>342400</c:v>
                </c:pt>
                <c:pt idx="4">
                  <c:v>1126700</c:v>
                </c:pt>
                <c:pt idx="5">
                  <c:v>10981700</c:v>
                </c:pt>
                <c:pt idx="6">
                  <c:v>154665800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A-4430-B5C2-56024C03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50543"/>
        <c:axId val="435349359"/>
      </c:scatterChart>
      <c:valAx>
        <c:axId val="52565054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49359"/>
        <c:crosses val="autoZero"/>
        <c:crossBetween val="midCat"/>
      </c:valAx>
      <c:valAx>
        <c:axId val="43534935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5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Merge Sort Algorithms versus Size of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sortMergeTD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6400</c:v>
                </c:pt>
                <c:pt idx="1">
                  <c:v>22300</c:v>
                </c:pt>
                <c:pt idx="2">
                  <c:v>95700</c:v>
                </c:pt>
                <c:pt idx="3">
                  <c:v>117600</c:v>
                </c:pt>
                <c:pt idx="4">
                  <c:v>533400</c:v>
                </c:pt>
                <c:pt idx="5">
                  <c:v>2698400</c:v>
                </c:pt>
                <c:pt idx="6">
                  <c:v>13662200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D-4181-B5B6-76678D4DAE3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sortMergeBU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3400</c:v>
                </c:pt>
                <c:pt idx="1">
                  <c:v>10600</c:v>
                </c:pt>
                <c:pt idx="2">
                  <c:v>46700</c:v>
                </c:pt>
                <c:pt idx="3">
                  <c:v>206900</c:v>
                </c:pt>
                <c:pt idx="4">
                  <c:v>1186700</c:v>
                </c:pt>
                <c:pt idx="5">
                  <c:v>2509200</c:v>
                </c:pt>
                <c:pt idx="6">
                  <c:v>16191700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D-4181-B5B6-76678D4D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90703"/>
        <c:axId val="436114815"/>
      </c:scatterChart>
      <c:valAx>
        <c:axId val="54289070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14815"/>
        <c:crosses val="autoZero"/>
        <c:crossBetween val="midCat"/>
      </c:valAx>
      <c:valAx>
        <c:axId val="43611481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Heap Sort Algorithm versus Size of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sortHeap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3200</c:v>
                </c:pt>
                <c:pt idx="1">
                  <c:v>9300</c:v>
                </c:pt>
                <c:pt idx="2">
                  <c:v>45100</c:v>
                </c:pt>
                <c:pt idx="3">
                  <c:v>213800</c:v>
                </c:pt>
                <c:pt idx="4">
                  <c:v>1331400</c:v>
                </c:pt>
                <c:pt idx="5">
                  <c:v>3405900</c:v>
                </c:pt>
                <c:pt idx="6">
                  <c:v>18973600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A-4AFB-861D-92D90500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34479"/>
        <c:axId val="426334127"/>
      </c:scatterChart>
      <c:valAx>
        <c:axId val="54783447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4127"/>
        <c:crosses val="autoZero"/>
        <c:crossBetween val="midCat"/>
      </c:valAx>
      <c:valAx>
        <c:axId val="4263341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Quick Sort Algorithms versus Size of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sortBasicQuick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1700</c:v>
                </c:pt>
                <c:pt idx="1">
                  <c:v>6500</c:v>
                </c:pt>
                <c:pt idx="2">
                  <c:v>31100</c:v>
                </c:pt>
                <c:pt idx="3">
                  <c:v>139600</c:v>
                </c:pt>
                <c:pt idx="4">
                  <c:v>832300</c:v>
                </c:pt>
                <c:pt idx="5">
                  <c:v>1533200</c:v>
                </c:pt>
                <c:pt idx="6">
                  <c:v>8095300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1-4BA7-BA6C-13061FF6594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sortThreePartition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1700</c:v>
                </c:pt>
                <c:pt idx="1">
                  <c:v>8100</c:v>
                </c:pt>
                <c:pt idx="2">
                  <c:v>35500</c:v>
                </c:pt>
                <c:pt idx="3">
                  <c:v>232500</c:v>
                </c:pt>
                <c:pt idx="4">
                  <c:v>963300</c:v>
                </c:pt>
                <c:pt idx="5">
                  <c:v>3079700</c:v>
                </c:pt>
                <c:pt idx="6">
                  <c:v>47014000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1-4BA7-BA6C-13061FF6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36479"/>
        <c:axId val="552627455"/>
      </c:scatterChart>
      <c:valAx>
        <c:axId val="54783647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7455"/>
        <c:crosses val="autoZero"/>
        <c:crossBetween val="midCat"/>
      </c:valAx>
      <c:valAx>
        <c:axId val="55262745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161926</xdr:rowOff>
    </xdr:from>
    <xdr:to>
      <xdr:col>6</xdr:col>
      <xdr:colOff>47624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524C6-E17F-4B24-911F-47FDEE437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8</xdr:row>
      <xdr:rowOff>4762</xdr:rowOff>
    </xdr:from>
    <xdr:to>
      <xdr:col>15</xdr:col>
      <xdr:colOff>104775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F637B4-8B42-45FE-84F5-9607C8CC7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41</xdr:row>
      <xdr:rowOff>176211</xdr:rowOff>
    </xdr:from>
    <xdr:to>
      <xdr:col>15</xdr:col>
      <xdr:colOff>85725</xdr:colOff>
      <xdr:row>74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405853-0683-4021-9DAA-165A817B4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1438275</xdr:colOff>
      <xdr:row>41</xdr:row>
      <xdr:rowOff>185736</xdr:rowOff>
    </xdr:from>
    <xdr:to>
      <xdr:col>5</xdr:col>
      <xdr:colOff>1847850</xdr:colOff>
      <xdr:row>74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DCBD7-BE33-4230-947F-8C0378B65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1485899</xdr:colOff>
      <xdr:row>76</xdr:row>
      <xdr:rowOff>19050</xdr:rowOff>
    </xdr:from>
    <xdr:to>
      <xdr:col>5</xdr:col>
      <xdr:colOff>1904999</xdr:colOff>
      <xdr:row>109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A279F8-9E58-4D19-A79E-E6EA794F5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228600</xdr:colOff>
      <xdr:row>76</xdr:row>
      <xdr:rowOff>23811</xdr:rowOff>
    </xdr:from>
    <xdr:to>
      <xdr:col>15</xdr:col>
      <xdr:colOff>85725</xdr:colOff>
      <xdr:row>108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C3887F-C5BE-46FA-8FD3-EA5B92176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209550</xdr:colOff>
      <xdr:row>110</xdr:row>
      <xdr:rowOff>4760</xdr:rowOff>
    </xdr:from>
    <xdr:to>
      <xdr:col>15</xdr:col>
      <xdr:colOff>66675</xdr:colOff>
      <xdr:row>142</xdr:row>
      <xdr:rowOff>180973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899538-0C80-417F-A2C7-D54B8C48F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1457325</xdr:colOff>
      <xdr:row>110</xdr:row>
      <xdr:rowOff>14285</xdr:rowOff>
    </xdr:from>
    <xdr:to>
      <xdr:col>5</xdr:col>
      <xdr:colOff>1866900</xdr:colOff>
      <xdr:row>142</xdr:row>
      <xdr:rowOff>190498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AB17E2-C386-4CEA-9F9F-434C0E06D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4D55-508D-40EB-BD8C-959FD426D44A}">
  <dimension ref="A1:I8"/>
  <sheetViews>
    <sheetView tabSelected="1" topLeftCell="A22" workbookViewId="0">
      <selection activeCell="G110" sqref="G110"/>
    </sheetView>
  </sheetViews>
  <sheetFormatPr defaultRowHeight="15" x14ac:dyDescent="0.25"/>
  <cols>
    <col min="1" max="1" width="22.7109375" customWidth="1"/>
    <col min="2" max="2" width="26.140625" customWidth="1"/>
    <col min="3" max="3" width="32.28515625" customWidth="1"/>
    <col min="4" max="4" width="26.5703125" customWidth="1"/>
    <col min="5" max="5" width="28.42578125" customWidth="1"/>
    <col min="6" max="6" width="28.5703125" customWidth="1"/>
    <col min="7" max="7" width="26.42578125" customWidth="1"/>
    <col min="8" max="8" width="30" customWidth="1"/>
    <col min="9" max="9" width="3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f>2^4</f>
        <v>16</v>
      </c>
      <c r="B2">
        <f>800</f>
        <v>800</v>
      </c>
      <c r="C2">
        <f>28800</f>
        <v>28800</v>
      </c>
      <c r="D2">
        <f>3100</f>
        <v>3100</v>
      </c>
      <c r="E2">
        <f>6400</f>
        <v>6400</v>
      </c>
      <c r="F2">
        <f>3400</f>
        <v>3400</v>
      </c>
      <c r="G2">
        <f>3200</f>
        <v>3200</v>
      </c>
      <c r="H2">
        <v>1700</v>
      </c>
      <c r="I2" s="1">
        <v>1700</v>
      </c>
    </row>
    <row r="3" spans="1:9" x14ac:dyDescent="0.25">
      <c r="A3">
        <f>2^6</f>
        <v>64</v>
      </c>
      <c r="B3">
        <f>2700</f>
        <v>2700</v>
      </c>
      <c r="C3">
        <f>31700</f>
        <v>31700</v>
      </c>
      <c r="D3">
        <f>12500</f>
        <v>12500</v>
      </c>
      <c r="E3">
        <f>22300</f>
        <v>22300</v>
      </c>
      <c r="F3">
        <f>10600</f>
        <v>10600</v>
      </c>
      <c r="G3">
        <f>9300</f>
        <v>9300</v>
      </c>
      <c r="H3">
        <v>6500</v>
      </c>
      <c r="I3">
        <v>8100</v>
      </c>
    </row>
    <row r="4" spans="1:9" x14ac:dyDescent="0.25">
      <c r="A4">
        <f>2^8</f>
        <v>256</v>
      </c>
      <c r="B4">
        <f>77900</f>
        <v>77900</v>
      </c>
      <c r="C4">
        <f>97600</f>
        <v>97600</v>
      </c>
      <c r="D4">
        <f>86700</f>
        <v>86700</v>
      </c>
      <c r="E4">
        <v>95700</v>
      </c>
      <c r="F4">
        <f>46700</f>
        <v>46700</v>
      </c>
      <c r="G4">
        <f>45100</f>
        <v>45100</v>
      </c>
      <c r="H4">
        <v>31100</v>
      </c>
      <c r="I4">
        <v>35500</v>
      </c>
    </row>
    <row r="5" spans="1:9" x14ac:dyDescent="0.25">
      <c r="A5">
        <f>2^10</f>
        <v>1024</v>
      </c>
      <c r="B5">
        <f>2116800</f>
        <v>2116800</v>
      </c>
      <c r="C5">
        <f>859200</f>
        <v>859200</v>
      </c>
      <c r="D5">
        <f>342400</f>
        <v>342400</v>
      </c>
      <c r="E5">
        <f>117600</f>
        <v>117600</v>
      </c>
      <c r="F5">
        <f>206900</f>
        <v>206900</v>
      </c>
      <c r="G5">
        <f>213800</f>
        <v>213800</v>
      </c>
      <c r="H5">
        <v>139600</v>
      </c>
      <c r="I5">
        <v>232500</v>
      </c>
    </row>
    <row r="6" spans="1:9" x14ac:dyDescent="0.25">
      <c r="A6">
        <f>2^12</f>
        <v>4096</v>
      </c>
      <c r="B6">
        <f>11705100</f>
        <v>11705100</v>
      </c>
      <c r="C6">
        <f>17785400</f>
        <v>17785400</v>
      </c>
      <c r="D6">
        <f>1126700</f>
        <v>1126700</v>
      </c>
      <c r="E6">
        <f>533400</f>
        <v>533400</v>
      </c>
      <c r="F6">
        <f>1186700</f>
        <v>1186700</v>
      </c>
      <c r="G6">
        <f>1331400</f>
        <v>1331400</v>
      </c>
      <c r="H6">
        <v>832300</v>
      </c>
      <c r="I6">
        <v>963300</v>
      </c>
    </row>
    <row r="7" spans="1:9" x14ac:dyDescent="0.25">
      <c r="A7">
        <f>2^14</f>
        <v>16384</v>
      </c>
      <c r="B7">
        <f>89057900</f>
        <v>89057900</v>
      </c>
      <c r="C7">
        <f>314302400</f>
        <v>314302400</v>
      </c>
      <c r="D7">
        <f>10981700</f>
        <v>10981700</v>
      </c>
      <c r="E7">
        <f>2698400</f>
        <v>2698400</v>
      </c>
      <c r="F7">
        <f>2509200</f>
        <v>2509200</v>
      </c>
      <c r="G7">
        <f>3405900</f>
        <v>3405900</v>
      </c>
      <c r="H7">
        <f>1533200</f>
        <v>1533200</v>
      </c>
      <c r="I7">
        <f>3079700</f>
        <v>3079700</v>
      </c>
    </row>
    <row r="8" spans="1:9" x14ac:dyDescent="0.25">
      <c r="A8">
        <f>2^16</f>
        <v>65536</v>
      </c>
      <c r="B8">
        <f>2600554800</f>
        <v>2600554800</v>
      </c>
      <c r="C8">
        <f>9258012800</f>
        <v>9258012800</v>
      </c>
      <c r="D8">
        <f>154665800</f>
        <v>154665800</v>
      </c>
      <c r="E8">
        <f>13662200</f>
        <v>13662200</v>
      </c>
      <c r="F8">
        <f>16191700</f>
        <v>16191700</v>
      </c>
      <c r="G8">
        <f>18973600</f>
        <v>18973600</v>
      </c>
      <c r="H8">
        <f>8095300</f>
        <v>8095300</v>
      </c>
      <c r="I8">
        <f>47014000</f>
        <v>47014000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</dc:creator>
  <cp:lastModifiedBy>Aamir</cp:lastModifiedBy>
  <dcterms:created xsi:type="dcterms:W3CDTF">2019-02-24T21:26:56Z</dcterms:created>
  <dcterms:modified xsi:type="dcterms:W3CDTF">2019-02-25T14:05:56Z</dcterms:modified>
</cp:coreProperties>
</file>