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https://mailuc-my.sharepoint.com/personal/rawatsa_mail_uc_edu/Documents/StataProjects/ohio_employment/"/>
    </mc:Choice>
  </mc:AlternateContent>
  <xr:revisionPtr revIDLastSave="1" documentId="14_{815A8C97-E9A3-46B2-A267-2519C581E760}" xr6:coauthVersionLast="36" xr6:coauthVersionMax="36" xr10:uidLastSave="{9C31A7C6-3ECA-4D10-BEA7-E8BA0538A280}"/>
  <bookViews>
    <workbookView xWindow="0" yWindow="0" windowWidth="28800" windowHeight="12105" activeTab="2" xr2:uid="{806BFF36-45C0-47FA-AF20-9489653F8F2D}"/>
  </bookViews>
  <sheets>
    <sheet name="data_dictionary" sheetId="1" r:id="rId1"/>
    <sheet name="naics_codes" sheetId="3" r:id="rId2"/>
    <sheet name="notes" sheetId="2" r:id="rId3"/>
    <sheet name="files" sheetId="4" r:id="rId4"/>
    <sheet name="data_qual_check"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34" i="5" l="1"/>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L134" i="5"/>
  <c r="L133" i="5"/>
  <c r="L132" i="5"/>
  <c r="L131" i="5"/>
  <c r="L130" i="5"/>
  <c r="L129" i="5"/>
  <c r="L128" i="5"/>
  <c r="L127" i="5"/>
  <c r="L126" i="5"/>
  <c r="L125" i="5"/>
  <c r="L124" i="5"/>
  <c r="L123" i="5"/>
  <c r="L122" i="5"/>
  <c r="L121" i="5"/>
  <c r="L120" i="5"/>
  <c r="L119" i="5"/>
  <c r="L118" i="5"/>
  <c r="L117" i="5"/>
  <c r="L116" i="5"/>
  <c r="L115" i="5"/>
  <c r="L114" i="5"/>
  <c r="L113" i="5"/>
  <c r="L112"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J134" i="5"/>
  <c r="J133" i="5"/>
  <c r="J132" i="5"/>
  <c r="J131"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X67" i="5"/>
  <c r="W62" i="5"/>
  <c r="W67" i="5"/>
  <c r="W51" i="5"/>
  <c r="X51" i="5"/>
  <c r="V300" i="5"/>
  <c r="V299" i="5"/>
  <c r="V298" i="5"/>
  <c r="V297" i="5"/>
  <c r="V296" i="5"/>
  <c r="V295" i="5"/>
  <c r="V294" i="5"/>
  <c r="V293" i="5"/>
  <c r="V292" i="5"/>
  <c r="V291" i="5"/>
  <c r="V290" i="5"/>
  <c r="V289" i="5"/>
  <c r="V288" i="5"/>
  <c r="V287" i="5"/>
  <c r="V286" i="5"/>
  <c r="V285" i="5"/>
  <c r="V284" i="5"/>
  <c r="V283" i="5"/>
  <c r="V282" i="5"/>
  <c r="V281" i="5"/>
  <c r="V280" i="5"/>
  <c r="V279" i="5"/>
  <c r="V278" i="5"/>
  <c r="V277" i="5"/>
  <c r="V276" i="5"/>
  <c r="V275" i="5"/>
  <c r="V274" i="5"/>
  <c r="V273" i="5"/>
  <c r="V272" i="5"/>
  <c r="V271" i="5"/>
  <c r="V270" i="5"/>
  <c r="V269" i="5"/>
  <c r="V268" i="5"/>
  <c r="V267" i="5"/>
  <c r="V266" i="5"/>
  <c r="V265" i="5"/>
  <c r="V264" i="5"/>
  <c r="V263" i="5"/>
  <c r="V262" i="5"/>
  <c r="V261" i="5"/>
  <c r="V260" i="5"/>
  <c r="V259" i="5"/>
  <c r="V258" i="5"/>
  <c r="V257" i="5"/>
  <c r="V256" i="5"/>
  <c r="V255" i="5"/>
  <c r="V254" i="5"/>
  <c r="V253" i="5"/>
  <c r="V252" i="5"/>
  <c r="V251" i="5"/>
  <c r="V250" i="5"/>
  <c r="V249" i="5"/>
  <c r="V248" i="5"/>
  <c r="V247" i="5"/>
  <c r="V246" i="5"/>
  <c r="V245" i="5"/>
  <c r="V244" i="5"/>
  <c r="V243" i="5"/>
  <c r="V242" i="5"/>
  <c r="V241" i="5"/>
  <c r="V240" i="5"/>
  <c r="V239" i="5"/>
  <c r="V238" i="5"/>
  <c r="V237" i="5"/>
  <c r="V236" i="5"/>
  <c r="V235" i="5"/>
  <c r="V234" i="5"/>
  <c r="V233" i="5"/>
  <c r="V232" i="5"/>
  <c r="V231" i="5"/>
  <c r="V230" i="5"/>
  <c r="V229" i="5"/>
  <c r="V228" i="5"/>
  <c r="V227" i="5"/>
  <c r="V226" i="5"/>
  <c r="V225" i="5"/>
  <c r="V224" i="5"/>
  <c r="V223" i="5"/>
  <c r="V222" i="5"/>
  <c r="V221" i="5"/>
  <c r="V220" i="5"/>
  <c r="V219" i="5"/>
  <c r="V218" i="5"/>
  <c r="V217" i="5"/>
  <c r="V216" i="5"/>
  <c r="V215" i="5"/>
  <c r="V214" i="5"/>
  <c r="V213" i="5"/>
  <c r="V212" i="5"/>
  <c r="V211" i="5"/>
  <c r="V210" i="5"/>
  <c r="V209" i="5"/>
  <c r="V208" i="5"/>
  <c r="V207" i="5"/>
  <c r="V206" i="5"/>
  <c r="V205" i="5"/>
  <c r="V204" i="5"/>
  <c r="V203" i="5"/>
  <c r="V202" i="5"/>
  <c r="V201" i="5"/>
  <c r="V200" i="5"/>
  <c r="V199" i="5"/>
  <c r="V198" i="5"/>
  <c r="V197" i="5"/>
  <c r="V196" i="5"/>
  <c r="V195" i="5"/>
  <c r="V194" i="5"/>
  <c r="V193" i="5"/>
  <c r="V192" i="5"/>
  <c r="V191" i="5"/>
  <c r="V190" i="5"/>
  <c r="V189" i="5"/>
  <c r="V188" i="5"/>
  <c r="V187" i="5"/>
  <c r="V186" i="5"/>
  <c r="V185" i="5"/>
  <c r="V184" i="5"/>
  <c r="V183" i="5"/>
  <c r="V182" i="5"/>
  <c r="V181" i="5"/>
  <c r="V180" i="5"/>
  <c r="V179" i="5"/>
  <c r="V178" i="5"/>
  <c r="V177" i="5"/>
  <c r="V176" i="5"/>
  <c r="V175" i="5"/>
  <c r="V174" i="5"/>
  <c r="V173" i="5"/>
  <c r="V172" i="5"/>
  <c r="V171" i="5"/>
  <c r="V170" i="5"/>
  <c r="V169" i="5"/>
  <c r="V168" i="5"/>
  <c r="V167" i="5"/>
  <c r="V166" i="5"/>
  <c r="V165" i="5"/>
  <c r="V164" i="5"/>
  <c r="V163" i="5"/>
  <c r="V162" i="5"/>
  <c r="V161" i="5"/>
  <c r="V160" i="5"/>
  <c r="V159" i="5"/>
  <c r="V158" i="5"/>
  <c r="V157" i="5"/>
  <c r="V156" i="5"/>
  <c r="V155" i="5"/>
  <c r="V154" i="5"/>
  <c r="V153" i="5"/>
  <c r="V152" i="5"/>
  <c r="V151" i="5"/>
  <c r="V150" i="5"/>
  <c r="V149" i="5"/>
  <c r="V148" i="5"/>
  <c r="V147" i="5"/>
  <c r="V146" i="5"/>
  <c r="V145" i="5"/>
  <c r="V144" i="5"/>
  <c r="V143" i="5"/>
  <c r="V142" i="5"/>
  <c r="V141" i="5"/>
  <c r="V140" i="5"/>
  <c r="V139" i="5"/>
  <c r="V138" i="5"/>
  <c r="V137" i="5"/>
  <c r="V136" i="5"/>
  <c r="V135" i="5"/>
  <c r="V134" i="5"/>
  <c r="V133" i="5"/>
  <c r="V132" i="5"/>
  <c r="V131" i="5"/>
  <c r="V130" i="5"/>
  <c r="V129" i="5"/>
  <c r="V128" i="5"/>
  <c r="V127" i="5"/>
  <c r="V126" i="5"/>
  <c r="V125" i="5"/>
  <c r="V124" i="5"/>
  <c r="V123" i="5"/>
  <c r="V122" i="5"/>
  <c r="V121" i="5"/>
  <c r="V120" i="5"/>
  <c r="V119" i="5"/>
  <c r="V118" i="5"/>
  <c r="V117" i="5"/>
  <c r="V116" i="5"/>
  <c r="V115" i="5"/>
  <c r="V114" i="5"/>
  <c r="V113" i="5"/>
  <c r="V112" i="5"/>
  <c r="V111" i="5"/>
  <c r="V110" i="5"/>
  <c r="V109" i="5"/>
  <c r="V108" i="5"/>
  <c r="V107" i="5"/>
  <c r="V106" i="5"/>
  <c r="V105" i="5"/>
  <c r="V104" i="5"/>
  <c r="V103" i="5"/>
  <c r="V102" i="5"/>
  <c r="V101" i="5"/>
  <c r="V100" i="5"/>
  <c r="V99" i="5"/>
  <c r="V98" i="5"/>
  <c r="V97" i="5"/>
  <c r="V96" i="5"/>
  <c r="V95" i="5"/>
  <c r="V94" i="5"/>
  <c r="V93" i="5"/>
  <c r="V92" i="5"/>
  <c r="V91" i="5"/>
  <c r="V90" i="5"/>
  <c r="V89" i="5"/>
  <c r="V88" i="5"/>
  <c r="V87" i="5"/>
  <c r="V86" i="5"/>
  <c r="V85" i="5"/>
  <c r="V84" i="5"/>
  <c r="V83" i="5"/>
  <c r="V82" i="5"/>
  <c r="V81" i="5"/>
  <c r="V80" i="5"/>
  <c r="V79" i="5"/>
  <c r="V78" i="5"/>
  <c r="V77" i="5"/>
  <c r="V76" i="5"/>
  <c r="V75" i="5"/>
  <c r="V74" i="5"/>
  <c r="V73" i="5"/>
  <c r="V72" i="5"/>
  <c r="V71" i="5"/>
  <c r="V70" i="5"/>
  <c r="V69" i="5"/>
  <c r="V68" i="5"/>
  <c r="V67" i="5"/>
  <c r="V66" i="5"/>
  <c r="V65" i="5"/>
  <c r="V64" i="5"/>
  <c r="V63" i="5"/>
  <c r="V62" i="5"/>
  <c r="V61" i="5"/>
  <c r="V60" i="5"/>
  <c r="V59" i="5"/>
  <c r="V58" i="5"/>
  <c r="V57" i="5"/>
  <c r="V56" i="5"/>
  <c r="V55" i="5"/>
  <c r="V54" i="5"/>
  <c r="V53" i="5"/>
  <c r="V52" i="5"/>
  <c r="V51" i="5"/>
  <c r="V50" i="5"/>
  <c r="V49" i="5"/>
  <c r="V48" i="5"/>
  <c r="V47" i="5"/>
  <c r="V46" i="5"/>
  <c r="V45" i="5"/>
  <c r="V44" i="5"/>
  <c r="V43" i="5"/>
  <c r="V42" i="5"/>
  <c r="V41" i="5"/>
  <c r="V40" i="5"/>
  <c r="V39" i="5"/>
  <c r="V38" i="5"/>
  <c r="V37" i="5"/>
  <c r="V36" i="5"/>
  <c r="V35" i="5"/>
  <c r="V34" i="5"/>
  <c r="V33" i="5"/>
  <c r="V32" i="5"/>
  <c r="V31" i="5"/>
  <c r="V30" i="5"/>
  <c r="V29" i="5"/>
  <c r="V28" i="5"/>
  <c r="V27" i="5"/>
  <c r="V26" i="5"/>
  <c r="V25" i="5"/>
  <c r="V24" i="5"/>
  <c r="V23" i="5"/>
  <c r="V22" i="5"/>
  <c r="V21" i="5"/>
  <c r="V20" i="5"/>
  <c r="V19" i="5"/>
  <c r="V18" i="5"/>
  <c r="V17" i="5"/>
  <c r="V16" i="5"/>
  <c r="V15" i="5"/>
  <c r="V14" i="5"/>
  <c r="V13" i="5"/>
  <c r="V12" i="5"/>
  <c r="V11" i="5"/>
  <c r="V10" i="5"/>
  <c r="V9" i="5"/>
  <c r="V8" i="5"/>
  <c r="V7" i="5"/>
</calcChain>
</file>

<file path=xl/sharedStrings.xml><?xml version="1.0" encoding="utf-8"?>
<sst xmlns="http://schemas.openxmlformats.org/spreadsheetml/2006/main" count="312" uniqueCount="130">
  <si>
    <t>Data Dictionary</t>
  </si>
  <si>
    <t>Variable Name</t>
  </si>
  <si>
    <t>Variable Description</t>
  </si>
  <si>
    <t>Year</t>
  </si>
  <si>
    <t>Quarter</t>
  </si>
  <si>
    <t>Pad</t>
  </si>
  <si>
    <t>UIN</t>
  </si>
  <si>
    <t>RepUnit</t>
  </si>
  <si>
    <t>EIN</t>
  </si>
  <si>
    <t>Employment Identification Number</t>
  </si>
  <si>
    <t>PUIN</t>
  </si>
  <si>
    <t>Legal</t>
  </si>
  <si>
    <t>Legal Company Name</t>
  </si>
  <si>
    <t>Trade</t>
  </si>
  <si>
    <t>Address</t>
  </si>
  <si>
    <t>Company office address</t>
  </si>
  <si>
    <t>City</t>
  </si>
  <si>
    <t>State</t>
  </si>
  <si>
    <t>Zip</t>
  </si>
  <si>
    <t>AddSource</t>
  </si>
  <si>
    <t>Phone</t>
  </si>
  <si>
    <t>LiabDate</t>
  </si>
  <si>
    <t>EOLDate</t>
  </si>
  <si>
    <t>NAICS</t>
  </si>
  <si>
    <t>AUXNAICS</t>
  </si>
  <si>
    <t>North American Industry Classification System</t>
  </si>
  <si>
    <t>OWN</t>
  </si>
  <si>
    <t>County</t>
  </si>
  <si>
    <t>M1</t>
  </si>
  <si>
    <t>M2</t>
  </si>
  <si>
    <t>M3</t>
  </si>
  <si>
    <t>Wage</t>
  </si>
  <si>
    <t>MEEI</t>
  </si>
  <si>
    <t>Employment for the first month of the quarter</t>
  </si>
  <si>
    <t>Employment for the second month of the quarter</t>
  </si>
  <si>
    <t>Employment for the third month of the quarter</t>
  </si>
  <si>
    <t>Total quarterly wage level for the given quarter i.e. wages distributed</t>
  </si>
  <si>
    <t>1. NAICS code for 2019 year is not available in the dataset</t>
  </si>
  <si>
    <t>2. Several variables are unnamed</t>
  </si>
  <si>
    <t>3. Duplicate variables created in the masterfile. Most of these duplicate variables have all obs as missing. Looks like a merge issue</t>
  </si>
  <si>
    <t>Agriculture, Forestry, Fishing and Hunting</t>
  </si>
  <si>
    <t>Mining, Quarrying, and Oil and Gas Extraction</t>
  </si>
  <si>
    <t>Utilities</t>
  </si>
  <si>
    <t>Construction</t>
  </si>
  <si>
    <t>31-33</t>
  </si>
  <si>
    <t>Manufacturing</t>
  </si>
  <si>
    <t>Wholesale Trade</t>
  </si>
  <si>
    <t>44-45</t>
  </si>
  <si>
    <t>Retail Trade</t>
  </si>
  <si>
    <t>48-49</t>
  </si>
  <si>
    <t>Transportation and Warehousing</t>
  </si>
  <si>
    <t>Information</t>
  </si>
  <si>
    <t>Finance and 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</si>
  <si>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</si>
  <si>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</si>
  <si>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</si>
  <si>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</si>
  <si>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</si>
  <si>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</si>
  <si>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</si>
  <si>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</si>
  <si>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</si>
  <si>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</si>
  <si>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Mining</t>
  </si>
  <si>
    <t>4. CIPSEAFlag, SIC, AUX, v38, meei_1, comment_1 and cipseaflag_1 have all obs as missing</t>
  </si>
  <si>
    <t>5. "_1" variables were created by SAS for variables with duplicates. These variables contain data for year 2020. Someone messed up the merge</t>
  </si>
  <si>
    <t>6. NAICS code variable for year 2019 is missing</t>
  </si>
  <si>
    <t>1. What is NAICS 99 category (2-digit)? It is not present in documentation but present in data. Seems like other</t>
  </si>
  <si>
    <t xml:space="preserve">2. Data aggregation line plots showed sharp spike in number of employed persons in finance and insurance (600K to 2MM) and healthcare (2.5MM to 3.5MM) industries </t>
  </si>
  <si>
    <t>2. The following EINs had illegible wage and m1,m2,m3 values: 043583679, 201731623, 462603341. These EINs caused spikes in aggregated Financial and Health Service industry categories. Removed them as part of cleaning.</t>
  </si>
  <si>
    <t>1. showed Dr. Jones some data issues</t>
  </si>
  <si>
    <t>1. Master datafiles contain observations with "State" variable that is not "Ohio" but has data from other states. Should I keep them or remove?</t>
  </si>
  <si>
    <t>2. Created master datasets called "masterfile_2006q1_2021q2.sas7bdat" and "masterfile_2006q1_2019q4.sas7bdat". Covers all data from 2006 to 2021Q2. NAICS variable from 2019 is still missing.</t>
  </si>
  <si>
    <t>1. Tried adding NAICS code to year 2019 using 2006-2018 and 2021 NAICS codes. Issue: one company (EIN) can have multiple NAICS codes</t>
  </si>
  <si>
    <t>2. Possible solution to 1.: combine RepUnit and EIN variables. Together, they make a company's location unique. However, a lot of observations have missing EINs too, which are either blank or coded as 0000000000</t>
  </si>
  <si>
    <t>3. Considering UIN, EIN and rep_unit</t>
  </si>
  <si>
    <t>1. Issue: MasterFile_2006Q1_2020Q4.dta was processed beforehand. When adding new data (2019,2020,2021), we see a difference of about 49%. Need code that created MasterFile_2006Q1_2020Q4.dta file so that succeeding years can also be cleaned.</t>
  </si>
  <si>
    <t>File Name</t>
  </si>
  <si>
    <t>Time Period used</t>
  </si>
  <si>
    <t>provided by</t>
  </si>
  <si>
    <t>Location</t>
  </si>
  <si>
    <t>MasterFile_2006Q1_2020Q4.dta</t>
  </si>
  <si>
    <t>2006Q1-2018Q4</t>
  </si>
  <si>
    <t>Dr. Jones</t>
  </si>
  <si>
    <t>C:\QCEW Data - Ohio\ES202</t>
  </si>
  <si>
    <t>current_UCMA191.csv</t>
  </si>
  <si>
    <t>2019Q1</t>
  </si>
  <si>
    <t>Ohio JFS</t>
  </si>
  <si>
    <t>current_UCMA192.csv</t>
  </si>
  <si>
    <t>2019Q2</t>
  </si>
  <si>
    <t>current_UCMA193.csv</t>
  </si>
  <si>
    <t>2019Q3</t>
  </si>
  <si>
    <t>current_UCMA194.csv</t>
  </si>
  <si>
    <t>2019Q4</t>
  </si>
  <si>
    <t>UC_2020_1.dta</t>
  </si>
  <si>
    <t>2020Q1</t>
  </si>
  <si>
    <t>UC_2020_2.dta</t>
  </si>
  <si>
    <t>2020Q2</t>
  </si>
  <si>
    <t>UC_2020_3.dta</t>
  </si>
  <si>
    <t>2020Q3</t>
  </si>
  <si>
    <t>UC_2020_4.dta</t>
  </si>
  <si>
    <t>2020Q4</t>
  </si>
  <si>
    <t>current_UCMA2021Q1.csv</t>
  </si>
  <si>
    <t>2021Q1</t>
  </si>
  <si>
    <t>C:\QCEW Data - Ohio\ES202\2021</t>
  </si>
  <si>
    <t>current_UCMA2021Q2.csv</t>
  </si>
  <si>
    <t>2021Q2</t>
  </si>
  <si>
    <t>2. Sent Dr. Jones an email about this issue</t>
  </si>
  <si>
    <t>1. Dr. Jones suggested to remove MEEI == 2 from all the new files before running. And it works! Old data () and new files match (or are sufficiently close) for year 2022. But the question is, why does it work? What is MEEI ==2?</t>
  </si>
  <si>
    <t>2. I also need to ensure I remove individual "problematic" EINs from new files before appending</t>
  </si>
  <si>
    <t>1. Cleaned sas code for creating master dataset and summary tables</t>
  </si>
  <si>
    <t>2. Exported master df masterfile_2006q1_2021q2.sas7bdat</t>
  </si>
  <si>
    <t>3. Data looks clean now for research/analysis</t>
  </si>
  <si>
    <t>tot_wages</t>
  </si>
  <si>
    <t>.</t>
  </si>
  <si>
    <t>Q4</t>
  </si>
  <si>
    <t>Q2</t>
  </si>
  <si>
    <t>Q1</t>
  </si>
  <si>
    <t>Q3</t>
  </si>
  <si>
    <t>avg_emp_persons</t>
  </si>
  <si>
    <t xml:space="preserve">source: </t>
  </si>
  <si>
    <t>https://ohiolmi.com/Home/QCEW/QCEWpubs</t>
  </si>
  <si>
    <t>1+3</t>
  </si>
  <si>
    <t>Average Employment</t>
  </si>
  <si>
    <t>Wages (in thousands)</t>
  </si>
  <si>
    <t>1. Started a data check on masterfile_2006q1_2021q2.sas7bdat. See ohio_data_quality_check.sas and "data_qual_check" tab for details</t>
  </si>
  <si>
    <t>yr</t>
  </si>
  <si>
    <t>qtr</t>
  </si>
  <si>
    <t>wages</t>
  </si>
  <si>
    <t>persons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</si>
</sst>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9" formatCode="_(* #,##0_);_(* \(#,##0\);_(* &quot;-&quot;??_);_(@_)"/>
  </numFmts>
  <fonts count="4" x14ac:knownFonts="1">
    <font>
      <sz val="11"/>
      <color theme="1"/>
      <name val="Calibri"/>
      <family val="2"/>
      <scheme val="minor"/>
    </font>
    <font>
      <b/>
      <sz val="11"/>
      <color theme="1"/>
      <name val="Calibri"/>
      <family val="2"/>
      <scheme val="minor"/>
    </font>
    <font>
      <sz val="10"/>
      <color rgb="FF333333"/>
      <name val="Arial"/>
      <family val="2"/>
    </font>
    <font>
      <sz val="11"/>
      <color theme="1"/>
      <name val="Calibri"/>
      <family val="2"/>
      <scheme val="minor"/>
    </font>
  </fonts>
  <fills count="3">
    <fill>
      <patternFill patternType="none"/>
    </fill>
    <fill>
      <patternFill patternType="gray125"/>
    </fill>
    <fill>
      <patternFill patternType="solid">
        <fgColor rgb="FFFFFFFF"/>
        <bgColor indexed="64"/>
      </patternFill>
    </fill>
  </fills>
  <borders count="3">
    <border>
      <left/>
      <right/>
      <top/>
      <bottom/>
      <diagonal/>
    </border>
    <border>
      <left style="medium">
        <color rgb="FFDDDDDD"/>
      </left>
      <right style="medium">
        <color rgb="FFDDDDDD"/>
      </right>
      <top style="medium">
        <color rgb="FFDDDDDD"/>
      </top>
      <bottom style="medium">
        <color rgb="FFDDDDDD"/>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13">
    <xf numFmtId="0" fontId="0" fillId="0" borderId="0" xfId="0"/>
    <xf numFmtId="0" fontId="1" fillId="0" borderId="0" xfId="0" applyFont="1"/>
    <xf numFmtId="15" fontId="1" fillId="0" borderId="0" xfId="0" applyNumberFormat="1" applyFont="1"/>
    <xf numFmtId="0" fontId="2" fillId="2" borderId="1" xfId="0" applyFont="1" applyFill="1" applyBorder="1" applyAlignment="1">
      <alignment vertical="top" wrapText="1"/>
    </xf>
    <xf numFmtId="0" fontId="0" fillId="0" borderId="0" xfId="0" applyFont="1"/>
    <xf numFmtId="0" fontId="0" fillId="0" borderId="2" xfId="0" applyBorder="1"/>
    <xf numFmtId="169" fontId="0" fillId="0" borderId="0" xfId="1" applyNumberFormat="1" applyFont="1"/>
    <xf numFmtId="3" fontId="0" fillId="0" borderId="0" xfId="0" applyNumberFormat="1"/>
    <xf numFmtId="169" fontId="0" fillId="0" borderId="0" xfId="0" applyNumberFormat="1"/>
    <xf numFmtId="169" fontId="1" fillId="0" borderId="0" xfId="1" applyNumberFormat="1" applyFont="1"/>
    <xf numFmtId="3" fontId="0" fillId="0" borderId="0" xfId="0" applyNumberFormat="1" applyFont="1"/>
    <xf numFmtId="9" fontId="0" fillId="0" borderId="0" xfId="2" applyFont="1"/>
    <xf numFmtId="0" fontId="0" fillId="0" borderId="0" xfId="1" applyNumberFormat="1"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E8DA0-6A57-456A-B9D7-205E5D970122}">
  <dimension ref="A1:B28"/>
  <sheetViews>
    <sheetView workbookViewId="0">
      <selection activeCell="A7" sqref="A7"/>
    </sheetView>
  </sheetViews>
  <sheetFormatPr defaultRowHeight="15" x14ac:dyDescent="0.25"/>
  <cols>
    <col min="1" max="1" width="14.28515625" bestFit="1" customWidth="1"/>
    <col min="2" max="2" width="64.140625" bestFit="1" customWidth="1"/>
  </cols>
  <sheetData>
    <row r="1" spans="1:2" x14ac:dyDescent="0.25">
      <c r="A1" s="1" t="s">
        <v>0</v>
      </c>
    </row>
    <row r="2" spans="1:2" x14ac:dyDescent="0.25">
      <c r="A2" t="s">
        <v>1</v>
      </c>
      <c r="B2" t="s">
        <v>2</v>
      </c>
    </row>
    <row r="3" spans="1:2" x14ac:dyDescent="0.25">
      <c r="A3" t="s">
        <v>3</v>
      </c>
      <c r="B3" t="s">
        <v>3</v>
      </c>
    </row>
    <row r="4" spans="1:2" x14ac:dyDescent="0.25">
      <c r="A4" t="s">
        <v>4</v>
      </c>
      <c r="B4" t="s">
        <v>4</v>
      </c>
    </row>
    <row r="5" spans="1:2" x14ac:dyDescent="0.25">
      <c r="A5" t="s">
        <v>5</v>
      </c>
    </row>
    <row r="6" spans="1:2" x14ac:dyDescent="0.25">
      <c r="A6" t="s">
        <v>6</v>
      </c>
    </row>
    <row r="7" spans="1:2" x14ac:dyDescent="0.25">
      <c r="A7" t="s">
        <v>7</v>
      </c>
    </row>
    <row r="8" spans="1:2" x14ac:dyDescent="0.25">
      <c r="A8" t="s">
        <v>8</v>
      </c>
      <c r="B8" t="s">
        <v>9</v>
      </c>
    </row>
    <row r="9" spans="1:2" x14ac:dyDescent="0.25">
      <c r="A9" t="s">
        <v>10</v>
      </c>
    </row>
    <row r="10" spans="1:2" x14ac:dyDescent="0.25">
      <c r="A10" t="s">
        <v>11</v>
      </c>
      <c r="B10" t="s">
        <v>12</v>
      </c>
    </row>
    <row r="11" spans="1:2" x14ac:dyDescent="0.25">
      <c r="A11" t="s">
        <v>13</v>
      </c>
    </row>
    <row r="12" spans="1:2" x14ac:dyDescent="0.25">
      <c r="A12" t="s">
        <v>14</v>
      </c>
      <c r="B12" t="s">
        <v>15</v>
      </c>
    </row>
    <row r="13" spans="1:2" x14ac:dyDescent="0.25">
      <c r="A13" t="s">
        <v>16</v>
      </c>
    </row>
    <row r="14" spans="1:2" x14ac:dyDescent="0.25">
      <c r="A14" t="s">
        <v>17</v>
      </c>
    </row>
    <row r="15" spans="1:2" x14ac:dyDescent="0.25">
      <c r="A15" t="s">
        <v>18</v>
      </c>
    </row>
    <row r="16" spans="1:2" x14ac:dyDescent="0.25">
      <c r="A16" t="s">
        <v>19</v>
      </c>
    </row>
    <row r="17" spans="1:2" x14ac:dyDescent="0.25">
      <c r="A17" t="s">
        <v>20</v>
      </c>
    </row>
    <row r="18" spans="1:2" x14ac:dyDescent="0.25">
      <c r="A18" t="s">
        <v>21</v>
      </c>
    </row>
    <row r="19" spans="1:2" x14ac:dyDescent="0.25">
      <c r="A19" t="s">
        <v>22</v>
      </c>
    </row>
    <row r="20" spans="1:2" x14ac:dyDescent="0.25">
      <c r="A20" t="s">
        <v>23</v>
      </c>
      <c r="B20" t="s">
        <v>25</v>
      </c>
    </row>
    <row r="21" spans="1:2" x14ac:dyDescent="0.25">
      <c r="A21" t="s">
        <v>24</v>
      </c>
    </row>
    <row r="22" spans="1:2" x14ac:dyDescent="0.25">
      <c r="A22" t="s">
        <v>26</v>
      </c>
    </row>
    <row r="23" spans="1:2" x14ac:dyDescent="0.25">
      <c r="A23" t="s">
        <v>27</v>
      </c>
    </row>
    <row r="24" spans="1:2" x14ac:dyDescent="0.25">
      <c r="A24" t="s">
        <v>28</v>
      </c>
      <c r="B24" t="s">
        <v>33</v>
      </c>
    </row>
    <row r="25" spans="1:2" x14ac:dyDescent="0.25">
      <c r="A25" t="s">
        <v>29</v>
      </c>
      <c r="B25" t="s">
        <v>34</v>
      </c>
    </row>
    <row r="26" spans="1:2" x14ac:dyDescent="0.25">
      <c r="A26" t="s">
        <v>30</v>
      </c>
      <c r="B26" t="s">
        <v>35</v>
      </c>
    </row>
    <row r="27" spans="1:2" x14ac:dyDescent="0.25">
      <c r="A27" t="s">
        <v>31</v>
      </c>
      <c r="B27" t="s">
        <v>36</v>
      </c>
    </row>
    <row r="28" spans="1:2" x14ac:dyDescent="0.25">
      <c r="A28" t="s">
        <v>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FC72E-ECAD-4E4E-813C-7F9075860ECB}">
  <dimension ref="A1:N21"/>
  <sheetViews>
    <sheetView workbookViewId="0">
      <selection activeCell="E11" sqref="E11"/>
    </sheetView>
  </sheetViews>
  <sheetFormatPr defaultRowHeight="15" x14ac:dyDescent="0.25"/>
  <cols>
    <col min="2" max="2" width="31.42578125" customWidth="1"/>
    <col min="5" max="5" width="29.7109375" customWidth="1"/>
    <col min="8" max="8" width="27.5703125" customWidth="1"/>
    <col min="11" max="11" width="28.85546875" customWidth="1"/>
    <col min="14" max="14" width="25.85546875" customWidth="1"/>
  </cols>
  <sheetData>
    <row r="1" spans="1:14" ht="15.75" thickBot="1" x14ac:dyDescent="0.3">
      <c r="A1" s="1">
        <v>2022</v>
      </c>
      <c r="D1" s="1">
        <v>2017</v>
      </c>
      <c r="G1" s="1">
        <v>2012</v>
      </c>
      <c r="J1" s="1">
        <v>2007</v>
      </c>
      <c r="M1" s="1">
        <v>2002</v>
      </c>
    </row>
    <row r="2" spans="1:14" ht="26.25" thickBot="1" x14ac:dyDescent="0.3">
      <c r="A2" s="3">
        <v>11</v>
      </c>
      <c r="B2" s="3" t="s">
        <v>40</v>
      </c>
      <c r="D2" s="3">
        <v>11</v>
      </c>
      <c r="E2" s="3" t="s">
        <v>40</v>
      </c>
      <c r="G2" s="3">
        <v>11</v>
      </c>
      <c r="H2" s="3" t="s">
        <v>40</v>
      </c>
      <c r="J2" s="3">
        <v>11</v>
      </c>
      <c r="K2" s="3" t="s">
        <v>40</v>
      </c>
      <c r="M2" s="3">
        <v>11</v>
      </c>
      <c r="N2" s="3" t="s">
        <v>40</v>
      </c>
    </row>
    <row r="3" spans="1:14" ht="26.25" thickBot="1" x14ac:dyDescent="0.3">
      <c r="A3" s="3">
        <v>21</v>
      </c>
      <c r="B3" s="3" t="s">
        <v>41</v>
      </c>
      <c r="D3" s="3">
        <v>21</v>
      </c>
      <c r="E3" s="3" t="s">
        <v>41</v>
      </c>
      <c r="G3" s="3">
        <v>21</v>
      </c>
      <c r="H3" s="3" t="s">
        <v>41</v>
      </c>
      <c r="J3" s="3">
        <v>21</v>
      </c>
      <c r="K3" s="3" t="s">
        <v>41</v>
      </c>
      <c r="M3" s="3">
        <v>21</v>
      </c>
      <c r="N3" s="3" t="s">
        <v>63</v>
      </c>
    </row>
    <row r="4" spans="1:14" ht="15.75" thickBot="1" x14ac:dyDescent="0.3">
      <c r="A4" s="3">
        <v>22</v>
      </c>
      <c r="B4" s="3" t="s">
        <v>42</v>
      </c>
      <c r="D4" s="3">
        <v>22</v>
      </c>
      <c r="E4" s="3" t="s">
        <v>42</v>
      </c>
      <c r="G4" s="3">
        <v>22</v>
      </c>
      <c r="H4" s="3" t="s">
        <v>42</v>
      </c>
      <c r="J4" s="3">
        <v>22</v>
      </c>
      <c r="K4" s="3" t="s">
        <v>42</v>
      </c>
      <c r="M4" s="3">
        <v>22</v>
      </c>
      <c r="N4" s="3" t="s">
        <v>42</v>
      </c>
    </row>
    <row r="5" spans="1:14" ht="15.75" thickBot="1" x14ac:dyDescent="0.3">
      <c r="A5" s="3">
        <v>23</v>
      </c>
      <c r="B5" s="3" t="s">
        <v>43</v>
      </c>
      <c r="D5" s="3">
        <v>23</v>
      </c>
      <c r="E5" s="3" t="s">
        <v>43</v>
      </c>
      <c r="G5" s="3">
        <v>23</v>
      </c>
      <c r="H5" s="3" t="s">
        <v>43</v>
      </c>
      <c r="J5" s="3">
        <v>23</v>
      </c>
      <c r="K5" s="3" t="s">
        <v>43</v>
      </c>
      <c r="M5" s="3">
        <v>23</v>
      </c>
      <c r="N5" s="3" t="s">
        <v>43</v>
      </c>
    </row>
    <row r="6" spans="1:14" ht="15.75" thickBot="1" x14ac:dyDescent="0.3">
      <c r="A6" s="3" t="s">
        <v>44</v>
      </c>
      <c r="B6" s="3" t="s">
        <v>45</v>
      </c>
      <c r="D6" s="3" t="s">
        <v>44</v>
      </c>
      <c r="E6" s="3" t="s">
        <v>45</v>
      </c>
      <c r="G6" s="3" t="s">
        <v>44</v>
      </c>
      <c r="H6" s="3" t="s">
        <v>45</v>
      </c>
      <c r="J6" s="3" t="s">
        <v>44</v>
      </c>
      <c r="K6" s="3" t="s">
        <v>45</v>
      </c>
      <c r="M6" s="3" t="s">
        <v>44</v>
      </c>
      <c r="N6" s="3" t="s">
        <v>45</v>
      </c>
    </row>
    <row r="7" spans="1:14" ht="15.75" thickBot="1" x14ac:dyDescent="0.3">
      <c r="A7" s="3">
        <v>42</v>
      </c>
      <c r="B7" s="3" t="s">
        <v>46</v>
      </c>
      <c r="D7" s="3">
        <v>42</v>
      </c>
      <c r="E7" s="3" t="s">
        <v>46</v>
      </c>
      <c r="G7" s="3">
        <v>42</v>
      </c>
      <c r="H7" s="3" t="s">
        <v>46</v>
      </c>
      <c r="J7" s="3">
        <v>42</v>
      </c>
      <c r="K7" s="3" t="s">
        <v>46</v>
      </c>
      <c r="M7" s="3">
        <v>42</v>
      </c>
      <c r="N7" s="3" t="s">
        <v>46</v>
      </c>
    </row>
    <row r="8" spans="1:14" ht="15.75" thickBot="1" x14ac:dyDescent="0.3">
      <c r="A8" s="3" t="s">
        <v>47</v>
      </c>
      <c r="B8" s="3" t="s">
        <v>48</v>
      </c>
      <c r="D8" s="3" t="s">
        <v>47</v>
      </c>
      <c r="E8" s="3" t="s">
        <v>48</v>
      </c>
      <c r="G8" s="3" t="s">
        <v>47</v>
      </c>
      <c r="H8" s="3" t="s">
        <v>48</v>
      </c>
      <c r="J8" s="3" t="s">
        <v>47</v>
      </c>
      <c r="K8" s="3" t="s">
        <v>48</v>
      </c>
      <c r="M8" s="3" t="s">
        <v>47</v>
      </c>
      <c r="N8" s="3" t="s">
        <v>48</v>
      </c>
    </row>
    <row r="9" spans="1:14" ht="26.25" thickBot="1" x14ac:dyDescent="0.3">
      <c r="A9" s="3" t="s">
        <v>49</v>
      </c>
      <c r="B9" s="3" t="s">
        <v>50</v>
      </c>
      <c r="D9" s="3" t="s">
        <v>49</v>
      </c>
      <c r="E9" s="3" t="s">
        <v>50</v>
      </c>
      <c r="G9" s="3" t="s">
        <v>49</v>
      </c>
      <c r="H9" s="3" t="s">
        <v>50</v>
      </c>
      <c r="J9" s="3" t="s">
        <v>49</v>
      </c>
      <c r="K9" s="3" t="s">
        <v>50</v>
      </c>
      <c r="M9" s="3" t="s">
        <v>49</v>
      </c>
      <c r="N9" s="3" t="s">
        <v>50</v>
      </c>
    </row>
    <row r="10" spans="1:14" ht="15.75" thickBot="1" x14ac:dyDescent="0.3">
      <c r="A10" s="3">
        <v>51</v>
      </c>
      <c r="B10" s="3" t="s">
        <v>51</v>
      </c>
      <c r="D10" s="3">
        <v>51</v>
      </c>
      <c r="E10" s="3" t="s">
        <v>51</v>
      </c>
      <c r="G10" s="3">
        <v>51</v>
      </c>
      <c r="H10" s="3" t="s">
        <v>51</v>
      </c>
      <c r="J10" s="3">
        <v>51</v>
      </c>
      <c r="K10" s="3" t="s">
        <v>51</v>
      </c>
      <c r="M10" s="3">
        <v>51</v>
      </c>
      <c r="N10" s="3" t="s">
        <v>51</v>
      </c>
    </row>
    <row r="11" spans="1:14" ht="15.75" thickBot="1" x14ac:dyDescent="0.3">
      <c r="A11" s="3">
        <v>52</v>
      </c>
      <c r="B11" s="3" t="s">
        <v>52</v>
      </c>
      <c r="D11" s="3">
        <v>52</v>
      </c>
      <c r="E11" s="3" t="s">
        <v>52</v>
      </c>
      <c r="G11" s="3">
        <v>52</v>
      </c>
      <c r="H11" s="3" t="s">
        <v>52</v>
      </c>
      <c r="J11" s="3">
        <v>52</v>
      </c>
      <c r="K11" s="3" t="s">
        <v>52</v>
      </c>
      <c r="M11" s="3">
        <v>52</v>
      </c>
      <c r="N11" s="3" t="s">
        <v>52</v>
      </c>
    </row>
    <row r="12" spans="1:14" ht="26.25" thickBot="1" x14ac:dyDescent="0.3">
      <c r="A12" s="3">
        <v>53</v>
      </c>
      <c r="B12" s="3" t="s">
        <v>53</v>
      </c>
      <c r="D12" s="3">
        <v>53</v>
      </c>
      <c r="E12" s="3" t="s">
        <v>53</v>
      </c>
      <c r="G12" s="3">
        <v>53</v>
      </c>
      <c r="H12" s="3" t="s">
        <v>53</v>
      </c>
      <c r="J12" s="3">
        <v>53</v>
      </c>
      <c r="K12" s="3" t="s">
        <v>53</v>
      </c>
      <c r="M12" s="3">
        <v>53</v>
      </c>
      <c r="N12" s="3" t="s">
        <v>53</v>
      </c>
    </row>
    <row r="13" spans="1:14" ht="26.25" thickBot="1" x14ac:dyDescent="0.3">
      <c r="A13" s="3">
        <v>54</v>
      </c>
      <c r="B13" s="3" t="s">
        <v>54</v>
      </c>
      <c r="D13" s="3">
        <v>54</v>
      </c>
      <c r="E13" s="3" t="s">
        <v>54</v>
      </c>
      <c r="G13" s="3">
        <v>54</v>
      </c>
      <c r="H13" s="3" t="s">
        <v>54</v>
      </c>
      <c r="J13" s="3">
        <v>54</v>
      </c>
      <c r="K13" s="3" t="s">
        <v>54</v>
      </c>
      <c r="M13" s="3">
        <v>54</v>
      </c>
      <c r="N13" s="3" t="s">
        <v>54</v>
      </c>
    </row>
    <row r="14" spans="1:14" ht="26.25" thickBot="1" x14ac:dyDescent="0.3">
      <c r="A14" s="3">
        <v>55</v>
      </c>
      <c r="B14" s="3" t="s">
        <v>55</v>
      </c>
      <c r="D14" s="3">
        <v>55</v>
      </c>
      <c r="E14" s="3" t="s">
        <v>55</v>
      </c>
      <c r="G14" s="3">
        <v>55</v>
      </c>
      <c r="H14" s="3" t="s">
        <v>55</v>
      </c>
      <c r="J14" s="3">
        <v>55</v>
      </c>
      <c r="K14" s="3" t="s">
        <v>55</v>
      </c>
      <c r="M14" s="3">
        <v>55</v>
      </c>
      <c r="N14" s="3" t="s">
        <v>55</v>
      </c>
    </row>
    <row r="15" spans="1:14" ht="39" thickBot="1" x14ac:dyDescent="0.3">
      <c r="A15" s="3">
        <v>56</v>
      </c>
      <c r="B15" s="3" t="s">
        <v>56</v>
      </c>
      <c r="D15" s="3">
        <v>56</v>
      </c>
      <c r="E15" s="3" t="s">
        <v>56</v>
      </c>
      <c r="G15" s="3">
        <v>56</v>
      </c>
      <c r="H15" s="3" t="s">
        <v>56</v>
      </c>
      <c r="J15" s="3">
        <v>56</v>
      </c>
      <c r="K15" s="3" t="s">
        <v>56</v>
      </c>
      <c r="M15" s="3">
        <v>56</v>
      </c>
      <c r="N15" s="3" t="s">
        <v>56</v>
      </c>
    </row>
    <row r="16" spans="1:14" ht="15.75" thickBot="1" x14ac:dyDescent="0.3">
      <c r="A16" s="3">
        <v>61</v>
      </c>
      <c r="B16" s="3" t="s">
        <v>57</v>
      </c>
      <c r="D16" s="3">
        <v>61</v>
      </c>
      <c r="E16" s="3" t="s">
        <v>57</v>
      </c>
      <c r="G16" s="3">
        <v>61</v>
      </c>
      <c r="H16" s="3" t="s">
        <v>57</v>
      </c>
      <c r="J16" s="3">
        <v>61</v>
      </c>
      <c r="K16" s="3" t="s">
        <v>57</v>
      </c>
      <c r="M16" s="3">
        <v>61</v>
      </c>
      <c r="N16" s="3" t="s">
        <v>57</v>
      </c>
    </row>
    <row r="17" spans="1:14" ht="26.25" thickBot="1" x14ac:dyDescent="0.3">
      <c r="A17" s="3">
        <v>62</v>
      </c>
      <c r="B17" s="3" t="s">
        <v>58</v>
      </c>
      <c r="D17" s="3">
        <v>62</v>
      </c>
      <c r="E17" s="3" t="s">
        <v>58</v>
      </c>
      <c r="G17" s="3">
        <v>62</v>
      </c>
      <c r="H17" s="3" t="s">
        <v>58</v>
      </c>
      <c r="J17" s="3">
        <v>62</v>
      </c>
      <c r="K17" s="3" t="s">
        <v>58</v>
      </c>
      <c r="M17" s="3">
        <v>62</v>
      </c>
      <c r="N17" s="3" t="s">
        <v>58</v>
      </c>
    </row>
    <row r="18" spans="1:14" ht="26.25" thickBot="1" x14ac:dyDescent="0.3">
      <c r="A18" s="3">
        <v>71</v>
      </c>
      <c r="B18" s="3" t="s">
        <v>59</v>
      </c>
      <c r="D18" s="3">
        <v>71</v>
      </c>
      <c r="E18" s="3" t="s">
        <v>59</v>
      </c>
      <c r="G18" s="3">
        <v>71</v>
      </c>
      <c r="H18" s="3" t="s">
        <v>59</v>
      </c>
      <c r="J18" s="3">
        <v>71</v>
      </c>
      <c r="K18" s="3" t="s">
        <v>59</v>
      </c>
      <c r="M18" s="3">
        <v>71</v>
      </c>
      <c r="N18" s="3" t="s">
        <v>59</v>
      </c>
    </row>
    <row r="19" spans="1:14" ht="26.25" thickBot="1" x14ac:dyDescent="0.3">
      <c r="A19" s="3">
        <v>72</v>
      </c>
      <c r="B19" s="3" t="s">
        <v>60</v>
      </c>
      <c r="D19" s="3">
        <v>72</v>
      </c>
      <c r="E19" s="3" t="s">
        <v>60</v>
      </c>
      <c r="G19" s="3">
        <v>72</v>
      </c>
      <c r="H19" s="3" t="s">
        <v>60</v>
      </c>
      <c r="J19" s="3">
        <v>72</v>
      </c>
      <c r="K19" s="3" t="s">
        <v>60</v>
      </c>
      <c r="M19" s="3">
        <v>72</v>
      </c>
      <c r="N19" s="3" t="s">
        <v>60</v>
      </c>
    </row>
    <row r="20" spans="1:14" ht="26.25" thickBot="1" x14ac:dyDescent="0.3">
      <c r="A20" s="3">
        <v>81</v>
      </c>
      <c r="B20" s="3" t="s">
        <v>61</v>
      </c>
      <c r="D20" s="3">
        <v>81</v>
      </c>
      <c r="E20" s="3" t="s">
        <v>61</v>
      </c>
      <c r="G20" s="3">
        <v>81</v>
      </c>
      <c r="H20" s="3" t="s">
        <v>61</v>
      </c>
      <c r="J20" s="3">
        <v>81</v>
      </c>
      <c r="K20" s="3" t="s">
        <v>61</v>
      </c>
      <c r="M20" s="3">
        <v>81</v>
      </c>
      <c r="N20" s="3" t="s">
        <v>61</v>
      </c>
    </row>
    <row r="21" spans="1:14" ht="15.75" thickBot="1" x14ac:dyDescent="0.3">
      <c r="A21" s="3">
        <v>92</v>
      </c>
      <c r="B21" s="3" t="s">
        <v>62</v>
      </c>
      <c r="D21" s="3">
        <v>92</v>
      </c>
      <c r="E21" s="3" t="s">
        <v>62</v>
      </c>
      <c r="G21" s="3">
        <v>92</v>
      </c>
      <c r="H21" s="3" t="s">
        <v>62</v>
      </c>
      <c r="J21" s="3">
        <v>92</v>
      </c>
      <c r="K21" s="3" t="s">
        <v>62</v>
      </c>
      <c r="M21" s="3">
        <v>92</v>
      </c>
      <c r="N21" s="3"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C4ECB-801C-4DCD-8982-324EF5EEDE57}">
  <dimension ref="A1:A37"/>
  <sheetViews>
    <sheetView tabSelected="1" workbookViewId="0">
      <selection activeCell="A38" sqref="A38"/>
    </sheetView>
  </sheetViews>
  <sheetFormatPr defaultRowHeight="15" x14ac:dyDescent="0.25"/>
  <cols>
    <col min="1" max="1" width="10.5703125" customWidth="1"/>
  </cols>
  <sheetData>
    <row r="1" spans="1:1" x14ac:dyDescent="0.25">
      <c r="A1" s="2">
        <v>44610</v>
      </c>
    </row>
    <row r="2" spans="1:1" x14ac:dyDescent="0.25">
      <c r="A2" t="s">
        <v>37</v>
      </c>
    </row>
    <row r="3" spans="1:1" x14ac:dyDescent="0.25">
      <c r="A3" t="s">
        <v>38</v>
      </c>
    </row>
    <row r="4" spans="1:1" x14ac:dyDescent="0.25">
      <c r="A4" t="s">
        <v>39</v>
      </c>
    </row>
    <row r="5" spans="1:1" x14ac:dyDescent="0.25">
      <c r="A5" t="s">
        <v>64</v>
      </c>
    </row>
    <row r="6" spans="1:1" x14ac:dyDescent="0.25">
      <c r="A6" t="s">
        <v>65</v>
      </c>
    </row>
    <row r="7" spans="1:1" x14ac:dyDescent="0.25">
      <c r="A7" t="s">
        <v>66</v>
      </c>
    </row>
    <row r="8" spans="1:1" x14ac:dyDescent="0.25">
      <c r="A8" s="2">
        <v>44611</v>
      </c>
    </row>
    <row r="9" spans="1:1" x14ac:dyDescent="0.25">
      <c r="A9" t="s">
        <v>67</v>
      </c>
    </row>
    <row r="10" spans="1:1" x14ac:dyDescent="0.25">
      <c r="A10" s="4" t="s">
        <v>68</v>
      </c>
    </row>
    <row r="11" spans="1:1" x14ac:dyDescent="0.25">
      <c r="A11" s="2">
        <v>44622</v>
      </c>
    </row>
    <row r="12" spans="1:1" x14ac:dyDescent="0.25">
      <c r="A12" s="4" t="s">
        <v>70</v>
      </c>
    </row>
    <row r="13" spans="1:1" x14ac:dyDescent="0.25">
      <c r="A13" t="s">
        <v>69</v>
      </c>
    </row>
    <row r="14" spans="1:1" x14ac:dyDescent="0.25">
      <c r="A14" s="2">
        <v>44627</v>
      </c>
    </row>
    <row r="15" spans="1:1" x14ac:dyDescent="0.25">
      <c r="A15" t="s">
        <v>71</v>
      </c>
    </row>
    <row r="16" spans="1:1" x14ac:dyDescent="0.25">
      <c r="A16" t="s">
        <v>72</v>
      </c>
    </row>
    <row r="18" spans="1:1" x14ac:dyDescent="0.25">
      <c r="A18" s="2">
        <v>44644</v>
      </c>
    </row>
    <row r="19" spans="1:1" x14ac:dyDescent="0.25">
      <c r="A19" t="s">
        <v>73</v>
      </c>
    </row>
    <row r="20" spans="1:1" x14ac:dyDescent="0.25">
      <c r="A20" t="s">
        <v>74</v>
      </c>
    </row>
    <row r="21" spans="1:1" x14ac:dyDescent="0.25">
      <c r="A21" t="s">
        <v>75</v>
      </c>
    </row>
    <row r="23" spans="1:1" x14ac:dyDescent="0.25">
      <c r="A23" s="2">
        <v>44656</v>
      </c>
    </row>
    <row r="24" spans="1:1" x14ac:dyDescent="0.25">
      <c r="A24" t="s">
        <v>76</v>
      </c>
    </row>
    <row r="25" spans="1:1" x14ac:dyDescent="0.25">
      <c r="A25" t="s">
        <v>107</v>
      </c>
    </row>
    <row r="27" spans="1:1" x14ac:dyDescent="0.25">
      <c r="A27" s="2">
        <v>44657</v>
      </c>
    </row>
    <row r="28" spans="1:1" x14ac:dyDescent="0.25">
      <c r="A28" t="s">
        <v>108</v>
      </c>
    </row>
    <row r="29" spans="1:1" x14ac:dyDescent="0.25">
      <c r="A29" t="s">
        <v>109</v>
      </c>
    </row>
    <row r="31" spans="1:1" x14ac:dyDescent="0.25">
      <c r="A31" s="2">
        <v>44660</v>
      </c>
    </row>
    <row r="32" spans="1:1" x14ac:dyDescent="0.25">
      <c r="A32" t="s">
        <v>110</v>
      </c>
    </row>
    <row r="33" spans="1:1" x14ac:dyDescent="0.25">
      <c r="A33" t="s">
        <v>111</v>
      </c>
    </row>
    <row r="34" spans="1:1" x14ac:dyDescent="0.25">
      <c r="A34" t="s">
        <v>112</v>
      </c>
    </row>
    <row r="36" spans="1:1" x14ac:dyDescent="0.25">
      <c r="A36" s="2">
        <v>45114</v>
      </c>
    </row>
    <row r="37" spans="1:1" x14ac:dyDescent="0.25">
      <c r="A37" t="s">
        <v>125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57068-B5E9-4A17-8906-002253F101F7}">
  <dimension ref="D6:M23"/>
  <sheetViews>
    <sheetView workbookViewId="0">
      <selection activeCell="M8" sqref="M8:M23"/>
    </sheetView>
  </sheetViews>
  <sheetFormatPr defaultRowHeight="15" x14ac:dyDescent="0.25"/>
  <cols>
    <col min="4" max="4" width="3" bestFit="1" customWidth="1"/>
    <col min="5" max="5" width="29.28515625" bestFit="1" customWidth="1"/>
    <col min="6" max="6" width="16.5703125" bestFit="1" customWidth="1"/>
    <col min="7" max="7" width="11.5703125" bestFit="1" customWidth="1"/>
    <col min="8" max="8" width="30.7109375" bestFit="1" customWidth="1"/>
    <col min="12" max="12" width="10.42578125" customWidth="1"/>
    <col min="13" max="13" width="23" customWidth="1"/>
  </cols>
  <sheetData>
    <row r="6" spans="4:13" x14ac:dyDescent="0.25">
      <c r="E6" s="5" t="s">
        <v>77</v>
      </c>
      <c r="F6" s="5" t="s">
        <v>78</v>
      </c>
      <c r="G6" s="5" t="s">
        <v>79</v>
      </c>
      <c r="H6" s="5" t="s">
        <v>80</v>
      </c>
      <c r="L6" t="s">
        <v>3</v>
      </c>
      <c r="M6" t="s">
        <v>113</v>
      </c>
    </row>
    <row r="7" spans="4:13" x14ac:dyDescent="0.25">
      <c r="D7" s="5">
        <v>1</v>
      </c>
      <c r="E7" s="5" t="s">
        <v>81</v>
      </c>
      <c r="F7" s="5" t="s">
        <v>82</v>
      </c>
      <c r="G7" s="5" t="s">
        <v>83</v>
      </c>
      <c r="H7" s="5" t="s">
        <v>84</v>
      </c>
      <c r="L7" t="s">
        <v>114</v>
      </c>
      <c r="M7" t="s">
        <v>114</v>
      </c>
    </row>
    <row r="8" spans="4:13" x14ac:dyDescent="0.25">
      <c r="D8" s="5">
        <v>2</v>
      </c>
      <c r="E8" s="5" t="s">
        <v>85</v>
      </c>
      <c r="F8" s="5" t="s">
        <v>86</v>
      </c>
      <c r="G8" s="5" t="s">
        <v>87</v>
      </c>
      <c r="H8" s="5" t="s">
        <v>84</v>
      </c>
      <c r="L8">
        <v>2006</v>
      </c>
      <c r="M8" s="6">
        <v>204915694072</v>
      </c>
    </row>
    <row r="9" spans="4:13" x14ac:dyDescent="0.25">
      <c r="D9" s="5">
        <v>3</v>
      </c>
      <c r="E9" s="5" t="s">
        <v>88</v>
      </c>
      <c r="F9" s="5" t="s">
        <v>89</v>
      </c>
      <c r="G9" s="5" t="s">
        <v>87</v>
      </c>
      <c r="H9" s="5" t="s">
        <v>84</v>
      </c>
      <c r="L9">
        <v>2007</v>
      </c>
      <c r="M9" s="6">
        <v>212007119195</v>
      </c>
    </row>
    <row r="10" spans="4:13" x14ac:dyDescent="0.25">
      <c r="D10" s="5">
        <v>4</v>
      </c>
      <c r="E10" s="5" t="s">
        <v>90</v>
      </c>
      <c r="F10" s="5" t="s">
        <v>91</v>
      </c>
      <c r="G10" s="5" t="s">
        <v>87</v>
      </c>
      <c r="H10" s="5" t="s">
        <v>84</v>
      </c>
      <c r="L10">
        <v>2008</v>
      </c>
      <c r="M10" s="6">
        <v>213455057584</v>
      </c>
    </row>
    <row r="11" spans="4:13" x14ac:dyDescent="0.25">
      <c r="D11" s="5">
        <v>5</v>
      </c>
      <c r="E11" s="5" t="s">
        <v>92</v>
      </c>
      <c r="F11" s="5" t="s">
        <v>93</v>
      </c>
      <c r="G11" s="5" t="s">
        <v>87</v>
      </c>
      <c r="H11" s="5" t="s">
        <v>84</v>
      </c>
      <c r="L11">
        <v>2009</v>
      </c>
      <c r="M11" s="6">
        <v>202243978401</v>
      </c>
    </row>
    <row r="12" spans="4:13" x14ac:dyDescent="0.25">
      <c r="D12" s="5">
        <v>6</v>
      </c>
      <c r="E12" s="5" t="s">
        <v>94</v>
      </c>
      <c r="F12" s="5" t="s">
        <v>95</v>
      </c>
      <c r="G12" s="5" t="s">
        <v>83</v>
      </c>
      <c r="H12" s="5" t="s">
        <v>84</v>
      </c>
      <c r="L12">
        <v>2010</v>
      </c>
      <c r="M12" s="6">
        <v>205314090339</v>
      </c>
    </row>
    <row r="13" spans="4:13" x14ac:dyDescent="0.25">
      <c r="D13" s="5">
        <v>7</v>
      </c>
      <c r="E13" s="5" t="s">
        <v>96</v>
      </c>
      <c r="F13" s="5" t="s">
        <v>97</v>
      </c>
      <c r="G13" s="5" t="s">
        <v>83</v>
      </c>
      <c r="H13" s="5" t="s">
        <v>84</v>
      </c>
      <c r="L13">
        <v>2011</v>
      </c>
      <c r="M13" s="6">
        <v>213364461453</v>
      </c>
    </row>
    <row r="14" spans="4:13" x14ac:dyDescent="0.25">
      <c r="D14" s="5">
        <v>8</v>
      </c>
      <c r="E14" s="5" t="s">
        <v>98</v>
      </c>
      <c r="F14" s="5" t="s">
        <v>99</v>
      </c>
      <c r="G14" s="5" t="s">
        <v>83</v>
      </c>
      <c r="H14" s="5" t="s">
        <v>84</v>
      </c>
      <c r="L14">
        <v>2012</v>
      </c>
      <c r="M14" s="6">
        <v>223342725889</v>
      </c>
    </row>
    <row r="15" spans="4:13" x14ac:dyDescent="0.25">
      <c r="D15" s="5">
        <v>9</v>
      </c>
      <c r="E15" s="5" t="s">
        <v>100</v>
      </c>
      <c r="F15" s="5" t="s">
        <v>101</v>
      </c>
      <c r="G15" s="5" t="s">
        <v>83</v>
      </c>
      <c r="H15" s="5" t="s">
        <v>84</v>
      </c>
      <c r="L15">
        <v>2013</v>
      </c>
      <c r="M15" s="6">
        <v>228140162855</v>
      </c>
    </row>
    <row r="16" spans="4:13" x14ac:dyDescent="0.25">
      <c r="D16" s="5">
        <v>10</v>
      </c>
      <c r="E16" s="5" t="s">
        <v>102</v>
      </c>
      <c r="F16" s="5" t="s">
        <v>103</v>
      </c>
      <c r="G16" s="5" t="s">
        <v>87</v>
      </c>
      <c r="H16" s="5" t="s">
        <v>104</v>
      </c>
      <c r="L16">
        <v>2014</v>
      </c>
      <c r="M16" s="6">
        <v>238394250547</v>
      </c>
    </row>
    <row r="17" spans="4:13" x14ac:dyDescent="0.25">
      <c r="D17" s="5">
        <v>11</v>
      </c>
      <c r="E17" s="5" t="s">
        <v>105</v>
      </c>
      <c r="F17" s="5" t="s">
        <v>106</v>
      </c>
      <c r="G17" s="5" t="s">
        <v>87</v>
      </c>
      <c r="H17" s="5" t="s">
        <v>104</v>
      </c>
      <c r="L17">
        <v>2015</v>
      </c>
      <c r="M17" s="6">
        <v>247875308010</v>
      </c>
    </row>
    <row r="18" spans="4:13" x14ac:dyDescent="0.25">
      <c r="L18">
        <v>2016</v>
      </c>
      <c r="M18" s="6">
        <v>253165300514</v>
      </c>
    </row>
    <row r="19" spans="4:13" x14ac:dyDescent="0.25">
      <c r="L19">
        <v>2017</v>
      </c>
      <c r="M19" s="6">
        <v>263590155127</v>
      </c>
    </row>
    <row r="20" spans="4:13" x14ac:dyDescent="0.25">
      <c r="L20">
        <v>2018</v>
      </c>
      <c r="M20" s="6">
        <v>273282613375</v>
      </c>
    </row>
    <row r="21" spans="4:13" x14ac:dyDescent="0.25">
      <c r="L21">
        <v>2019</v>
      </c>
      <c r="M21" s="6">
        <v>283560137702</v>
      </c>
    </row>
    <row r="22" spans="4:13" x14ac:dyDescent="0.25">
      <c r="L22">
        <v>2020</v>
      </c>
      <c r="M22" s="6">
        <v>286242493483</v>
      </c>
    </row>
    <row r="23" spans="4:13" x14ac:dyDescent="0.25">
      <c r="L23">
        <v>2021</v>
      </c>
      <c r="M23" s="6">
        <v>145712350754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9EA77-1303-4A4C-B5CD-366E587863D6}">
  <dimension ref="A1:X300"/>
  <sheetViews>
    <sheetView workbookViewId="0">
      <selection activeCell="B1" sqref="B1"/>
    </sheetView>
  </sheetViews>
  <sheetFormatPr defaultRowHeight="15" x14ac:dyDescent="0.25"/>
  <cols>
    <col min="3" max="4" width="20.28515625" bestFit="1" customWidth="1"/>
    <col min="6" max="7" width="10.140625" bestFit="1" customWidth="1"/>
    <col min="16" max="16" width="16.28515625" bestFit="1" customWidth="1"/>
    <col min="19" max="19" width="20.7109375" customWidth="1"/>
    <col min="20" max="20" width="18" bestFit="1" customWidth="1"/>
    <col min="21" max="21" width="15.28515625" bestFit="1" customWidth="1"/>
    <col min="22" max="22" width="14.28515625" bestFit="1" customWidth="1"/>
    <col min="23" max="24" width="15.28515625" bestFit="1" customWidth="1"/>
  </cols>
  <sheetData>
    <row r="1" spans="1:22" x14ac:dyDescent="0.25">
      <c r="A1" s="1" t="s">
        <v>120</v>
      </c>
      <c r="B1" s="1" t="s">
        <v>121</v>
      </c>
    </row>
    <row r="5" spans="1:22" x14ac:dyDescent="0.25">
      <c r="C5" t="s">
        <v>123</v>
      </c>
      <c r="D5" t="s">
        <v>124</v>
      </c>
      <c r="Q5" t="s">
        <v>4</v>
      </c>
      <c r="R5" t="s">
        <v>3</v>
      </c>
      <c r="S5" t="s">
        <v>32</v>
      </c>
      <c r="T5" t="s">
        <v>113</v>
      </c>
      <c r="U5" t="s">
        <v>119</v>
      </c>
    </row>
    <row r="6" spans="1:22" x14ac:dyDescent="0.25">
      <c r="A6">
        <v>2006</v>
      </c>
      <c r="B6" t="s">
        <v>117</v>
      </c>
      <c r="C6" s="7">
        <v>5153656</v>
      </c>
      <c r="D6" s="7">
        <v>49936075</v>
      </c>
      <c r="Q6" t="s">
        <v>114</v>
      </c>
      <c r="R6" t="s">
        <v>114</v>
      </c>
      <c r="S6" s="6"/>
      <c r="T6" t="s">
        <v>114</v>
      </c>
      <c r="U6" s="8" t="s">
        <v>114</v>
      </c>
    </row>
    <row r="7" spans="1:22" x14ac:dyDescent="0.25">
      <c r="B7" t="s">
        <v>116</v>
      </c>
      <c r="C7" s="7">
        <v>5281770</v>
      </c>
      <c r="D7" s="7">
        <v>48695352</v>
      </c>
      <c r="Q7">
        <v>1</v>
      </c>
      <c r="R7">
        <v>2006</v>
      </c>
      <c r="S7" s="6">
        <v>1</v>
      </c>
      <c r="T7" s="6">
        <v>24824415058</v>
      </c>
      <c r="U7" s="8">
        <v>36.181717763999998</v>
      </c>
      <c r="V7" s="6">
        <f>T7/1000</f>
        <v>24824415.057999998</v>
      </c>
    </row>
    <row r="8" spans="1:22" x14ac:dyDescent="0.25">
      <c r="B8" t="s">
        <v>118</v>
      </c>
      <c r="C8" s="7">
        <v>5271806</v>
      </c>
      <c r="D8" s="7">
        <v>49230642</v>
      </c>
      <c r="Q8">
        <v>1</v>
      </c>
      <c r="R8">
        <v>2006</v>
      </c>
      <c r="S8" s="6">
        <v>3</v>
      </c>
      <c r="T8" s="6">
        <v>25984145979</v>
      </c>
      <c r="U8" s="8">
        <v>113.62074379000001</v>
      </c>
      <c r="V8" s="6">
        <f t="shared" ref="V8:V71" si="0">T8/1000</f>
        <v>25984145.978999998</v>
      </c>
    </row>
    <row r="9" spans="1:22" x14ac:dyDescent="0.25">
      <c r="B9" t="s">
        <v>115</v>
      </c>
      <c r="C9" s="7">
        <v>5262531</v>
      </c>
      <c r="D9" s="7">
        <v>52518813</v>
      </c>
      <c r="P9" s="8"/>
      <c r="Q9">
        <v>1</v>
      </c>
      <c r="R9">
        <v>2006</v>
      </c>
      <c r="S9" s="6">
        <v>4</v>
      </c>
      <c r="T9" s="6">
        <v>90965411</v>
      </c>
      <c r="U9" s="8">
        <v>344.84444444000002</v>
      </c>
      <c r="V9" s="6">
        <f t="shared" si="0"/>
        <v>90965.410999999993</v>
      </c>
    </row>
    <row r="10" spans="1:22" x14ac:dyDescent="0.25">
      <c r="A10">
        <v>2007</v>
      </c>
      <c r="B10" t="s">
        <v>117</v>
      </c>
      <c r="C10" s="7">
        <v>5135112</v>
      </c>
      <c r="D10" s="7">
        <v>52472627</v>
      </c>
      <c r="Q10">
        <v>1</v>
      </c>
      <c r="R10">
        <v>2006</v>
      </c>
      <c r="S10" s="6">
        <v>6</v>
      </c>
      <c r="T10" s="6">
        <v>141940856</v>
      </c>
      <c r="U10" s="8">
        <v>76.789661319000004</v>
      </c>
      <c r="V10" s="6">
        <f t="shared" si="0"/>
        <v>141940.856</v>
      </c>
    </row>
    <row r="11" spans="1:22" x14ac:dyDescent="0.25">
      <c r="B11" t="s">
        <v>116</v>
      </c>
      <c r="C11" s="7">
        <v>5267955</v>
      </c>
      <c r="D11" s="7">
        <v>50170542</v>
      </c>
      <c r="Q11">
        <v>1</v>
      </c>
      <c r="R11">
        <v>2007</v>
      </c>
      <c r="S11" s="6">
        <v>1</v>
      </c>
      <c r="T11" s="6">
        <v>25586214424</v>
      </c>
      <c r="U11" s="8">
        <v>36.014141125999998</v>
      </c>
      <c r="V11" s="6">
        <f t="shared" si="0"/>
        <v>25586214.423999999</v>
      </c>
    </row>
    <row r="12" spans="1:22" x14ac:dyDescent="0.25">
      <c r="B12" t="s">
        <v>118</v>
      </c>
      <c r="C12" s="7">
        <v>5253925</v>
      </c>
      <c r="D12" s="7">
        <v>50449903</v>
      </c>
      <c r="Q12">
        <v>1</v>
      </c>
      <c r="R12">
        <v>2007</v>
      </c>
      <c r="S12" s="6">
        <v>3</v>
      </c>
      <c r="T12" s="6">
        <v>27897435635</v>
      </c>
      <c r="U12" s="8">
        <v>111.24285523</v>
      </c>
      <c r="V12" s="6">
        <f t="shared" si="0"/>
        <v>27897435.635000002</v>
      </c>
    </row>
    <row r="13" spans="1:22" x14ac:dyDescent="0.25">
      <c r="B13" t="s">
        <v>115</v>
      </c>
      <c r="C13" s="7">
        <v>5262467</v>
      </c>
      <c r="D13" s="7">
        <v>53922152</v>
      </c>
      <c r="Q13">
        <v>1</v>
      </c>
      <c r="R13">
        <v>2007</v>
      </c>
      <c r="S13" s="6">
        <v>4</v>
      </c>
      <c r="T13" s="6">
        <v>86223957</v>
      </c>
      <c r="U13" s="8">
        <v>379.03409090999997</v>
      </c>
      <c r="V13" s="6">
        <f t="shared" si="0"/>
        <v>86223.956999999995</v>
      </c>
    </row>
    <row r="14" spans="1:22" x14ac:dyDescent="0.25">
      <c r="A14">
        <v>2008</v>
      </c>
      <c r="B14" t="s">
        <v>117</v>
      </c>
      <c r="C14" s="7">
        <v>5110381</v>
      </c>
      <c r="D14" s="7">
        <v>52680314</v>
      </c>
      <c r="Q14">
        <v>1</v>
      </c>
      <c r="R14">
        <v>2007</v>
      </c>
      <c r="S14" s="6">
        <v>6</v>
      </c>
      <c r="T14" s="6">
        <v>142904159</v>
      </c>
      <c r="U14" s="8">
        <v>78.921052631999999</v>
      </c>
      <c r="V14" s="6">
        <f t="shared" si="0"/>
        <v>142904.15900000001</v>
      </c>
    </row>
    <row r="15" spans="1:22" x14ac:dyDescent="0.25">
      <c r="B15" t="s">
        <v>116</v>
      </c>
      <c r="C15" s="7">
        <v>5220039</v>
      </c>
      <c r="D15" s="7">
        <v>50764920</v>
      </c>
      <c r="Q15">
        <v>1</v>
      </c>
      <c r="R15">
        <v>2008</v>
      </c>
      <c r="S15" s="6">
        <v>1</v>
      </c>
      <c r="T15" s="6">
        <v>25696151267</v>
      </c>
      <c r="U15" s="8">
        <v>35.294247659</v>
      </c>
      <c r="V15" s="6">
        <f t="shared" si="0"/>
        <v>25696151.267000001</v>
      </c>
    </row>
    <row r="16" spans="1:22" x14ac:dyDescent="0.25">
      <c r="B16" t="s">
        <v>118</v>
      </c>
      <c r="C16" s="7">
        <v>5185324</v>
      </c>
      <c r="D16" s="7">
        <v>51216139</v>
      </c>
      <c r="P16" s="8"/>
      <c r="Q16">
        <v>1</v>
      </c>
      <c r="R16">
        <v>2008</v>
      </c>
      <c r="S16" s="6">
        <v>3</v>
      </c>
      <c r="T16" s="6">
        <v>27894441807</v>
      </c>
      <c r="U16" s="8">
        <v>107.75707654</v>
      </c>
      <c r="V16" s="6">
        <f t="shared" si="0"/>
        <v>27894441.807</v>
      </c>
    </row>
    <row r="17" spans="1:22" x14ac:dyDescent="0.25">
      <c r="B17" t="s">
        <v>115</v>
      </c>
      <c r="C17" s="7">
        <v>5125953</v>
      </c>
      <c r="D17" s="7">
        <v>53848924</v>
      </c>
      <c r="Q17">
        <v>1</v>
      </c>
      <c r="R17">
        <v>2008</v>
      </c>
      <c r="S17" s="6">
        <v>4</v>
      </c>
      <c r="T17" s="6">
        <v>106725248</v>
      </c>
      <c r="U17" s="8">
        <v>442.57692307999997</v>
      </c>
      <c r="V17" s="6">
        <f t="shared" si="0"/>
        <v>106725.24800000001</v>
      </c>
    </row>
    <row r="18" spans="1:22" x14ac:dyDescent="0.25">
      <c r="A18">
        <v>2009</v>
      </c>
      <c r="B18" t="s">
        <v>117</v>
      </c>
      <c r="C18" s="7">
        <v>4871045</v>
      </c>
      <c r="D18" s="7">
        <v>49609824</v>
      </c>
      <c r="Q18">
        <v>1</v>
      </c>
      <c r="R18">
        <v>2008</v>
      </c>
      <c r="S18" s="6">
        <v>6</v>
      </c>
      <c r="T18" s="6">
        <v>136480600</v>
      </c>
      <c r="U18" s="8">
        <v>78.721115538000006</v>
      </c>
      <c r="V18" s="6">
        <f t="shared" si="0"/>
        <v>136480.6</v>
      </c>
    </row>
    <row r="19" spans="1:22" x14ac:dyDescent="0.25">
      <c r="B19" t="s">
        <v>116</v>
      </c>
      <c r="C19" s="7">
        <v>4979067</v>
      </c>
      <c r="D19" s="7">
        <v>48787550</v>
      </c>
      <c r="Q19">
        <v>1</v>
      </c>
      <c r="R19">
        <v>2009</v>
      </c>
      <c r="S19" s="6">
        <v>1</v>
      </c>
      <c r="T19" s="6">
        <v>24094781392</v>
      </c>
      <c r="U19" s="8">
        <v>33.448262790000001</v>
      </c>
      <c r="V19" s="6">
        <f t="shared" si="0"/>
        <v>24094781.392000001</v>
      </c>
    </row>
    <row r="20" spans="1:22" x14ac:dyDescent="0.25">
      <c r="B20" t="s">
        <v>118</v>
      </c>
      <c r="C20" s="7">
        <v>4850458</v>
      </c>
      <c r="D20" s="7">
        <v>47737878</v>
      </c>
      <c r="Q20">
        <v>1</v>
      </c>
      <c r="R20">
        <v>2009</v>
      </c>
      <c r="S20" s="6">
        <v>3</v>
      </c>
      <c r="T20" s="6">
        <v>26471925267</v>
      </c>
      <c r="U20" s="8">
        <v>103.26994209</v>
      </c>
      <c r="V20" s="6">
        <f t="shared" si="0"/>
        <v>26471925.267000001</v>
      </c>
    </row>
    <row r="21" spans="1:22" x14ac:dyDescent="0.25">
      <c r="B21" t="s">
        <v>115</v>
      </c>
      <c r="C21" s="7">
        <v>4844766</v>
      </c>
      <c r="D21" s="7">
        <v>52364500</v>
      </c>
      <c r="Q21">
        <v>1</v>
      </c>
      <c r="R21">
        <v>2009</v>
      </c>
      <c r="S21" s="6">
        <v>4</v>
      </c>
      <c r="T21" s="6">
        <v>97314762</v>
      </c>
      <c r="U21" s="8">
        <v>470.75714285999999</v>
      </c>
      <c r="V21" s="6">
        <f t="shared" si="0"/>
        <v>97314.762000000002</v>
      </c>
    </row>
    <row r="22" spans="1:22" x14ac:dyDescent="0.25">
      <c r="A22">
        <v>2010</v>
      </c>
      <c r="B22" t="s">
        <v>117</v>
      </c>
      <c r="C22" s="7">
        <v>4701980</v>
      </c>
      <c r="D22" s="7">
        <v>47421651</v>
      </c>
      <c r="Q22">
        <v>1</v>
      </c>
      <c r="R22">
        <v>2009</v>
      </c>
      <c r="S22" s="6">
        <v>6</v>
      </c>
      <c r="T22" s="6">
        <v>125837505</v>
      </c>
      <c r="U22" s="8">
        <v>73.55</v>
      </c>
      <c r="V22" s="6">
        <f t="shared" si="0"/>
        <v>125837.505</v>
      </c>
    </row>
    <row r="23" spans="1:22" x14ac:dyDescent="0.25">
      <c r="B23" t="s">
        <v>116</v>
      </c>
      <c r="C23" s="7">
        <v>4840899</v>
      </c>
      <c r="D23" s="7">
        <v>48178730</v>
      </c>
      <c r="Q23">
        <v>1</v>
      </c>
      <c r="R23">
        <v>2010</v>
      </c>
      <c r="S23" s="6">
        <v>1</v>
      </c>
      <c r="T23" s="6">
        <v>22510791443</v>
      </c>
      <c r="U23" s="8">
        <v>33.079865011999999</v>
      </c>
      <c r="V23" s="6">
        <f t="shared" si="0"/>
        <v>22510791.443</v>
      </c>
    </row>
    <row r="24" spans="1:22" x14ac:dyDescent="0.25">
      <c r="B24" t="s">
        <v>118</v>
      </c>
      <c r="C24" s="7">
        <v>4858232</v>
      </c>
      <c r="D24" s="7">
        <v>49495298</v>
      </c>
      <c r="Q24">
        <v>1</v>
      </c>
      <c r="R24">
        <v>2010</v>
      </c>
      <c r="S24" s="6">
        <v>3</v>
      </c>
      <c r="T24" s="6">
        <v>25907616844</v>
      </c>
      <c r="U24" s="8">
        <v>101.63177994</v>
      </c>
      <c r="V24" s="6">
        <f t="shared" si="0"/>
        <v>25907616.844000001</v>
      </c>
    </row>
    <row r="25" spans="1:22" x14ac:dyDescent="0.25">
      <c r="B25" t="s">
        <v>115</v>
      </c>
      <c r="C25" s="7">
        <v>4889855</v>
      </c>
      <c r="D25" s="7">
        <v>54398991</v>
      </c>
      <c r="Q25">
        <v>1</v>
      </c>
      <c r="R25">
        <v>2010</v>
      </c>
      <c r="S25" s="6">
        <v>4</v>
      </c>
      <c r="T25" s="6">
        <v>95021001</v>
      </c>
      <c r="U25" s="8">
        <v>483.05797101000002</v>
      </c>
      <c r="V25" s="6">
        <f t="shared" si="0"/>
        <v>95021.001000000004</v>
      </c>
    </row>
    <row r="26" spans="1:22" x14ac:dyDescent="0.25">
      <c r="A26">
        <v>2011</v>
      </c>
      <c r="B26" t="s">
        <v>117</v>
      </c>
      <c r="C26" s="7">
        <v>4766114</v>
      </c>
      <c r="D26" s="7">
        <v>50297375</v>
      </c>
      <c r="Q26">
        <v>1</v>
      </c>
      <c r="R26">
        <v>2010</v>
      </c>
      <c r="S26" s="6">
        <v>6</v>
      </c>
      <c r="T26" s="6">
        <v>113999692</v>
      </c>
      <c r="U26" s="8">
        <v>72.030769230999994</v>
      </c>
      <c r="V26" s="6">
        <f t="shared" si="0"/>
        <v>113999.692</v>
      </c>
    </row>
    <row r="27" spans="1:22" x14ac:dyDescent="0.25">
      <c r="B27" t="s">
        <v>116</v>
      </c>
      <c r="C27" s="7">
        <v>4907006</v>
      </c>
      <c r="D27" s="7">
        <v>50051467</v>
      </c>
      <c r="Q27">
        <v>1</v>
      </c>
      <c r="R27">
        <v>2011</v>
      </c>
      <c r="S27" s="6">
        <v>1</v>
      </c>
      <c r="T27" s="6">
        <v>24014630665</v>
      </c>
      <c r="U27" s="8">
        <v>33.635989735999999</v>
      </c>
      <c r="V27" s="6">
        <f t="shared" si="0"/>
        <v>24014630.664999999</v>
      </c>
    </row>
    <row r="28" spans="1:22" x14ac:dyDescent="0.25">
      <c r="B28" t="s">
        <v>118</v>
      </c>
      <c r="C28" s="7">
        <v>4927698</v>
      </c>
      <c r="D28" s="7">
        <v>52855093</v>
      </c>
      <c r="Q28">
        <v>1</v>
      </c>
      <c r="R28">
        <v>2011</v>
      </c>
      <c r="S28" s="6">
        <v>3</v>
      </c>
      <c r="T28" s="6">
        <v>27291613869</v>
      </c>
      <c r="U28" s="8">
        <v>102.44895686</v>
      </c>
      <c r="V28" s="6">
        <f t="shared" si="0"/>
        <v>27291613.868999999</v>
      </c>
    </row>
    <row r="29" spans="1:22" x14ac:dyDescent="0.25">
      <c r="B29" t="s">
        <v>115</v>
      </c>
      <c r="C29" s="7">
        <v>4950766</v>
      </c>
      <c r="D29" s="7">
        <v>54570854</v>
      </c>
      <c r="Q29">
        <v>1</v>
      </c>
      <c r="R29">
        <v>2011</v>
      </c>
      <c r="S29" s="6">
        <v>4</v>
      </c>
      <c r="T29" s="6">
        <v>101534799</v>
      </c>
      <c r="U29" s="8">
        <v>528.18461537999997</v>
      </c>
      <c r="V29" s="6">
        <f t="shared" si="0"/>
        <v>101534.799</v>
      </c>
    </row>
    <row r="30" spans="1:22" x14ac:dyDescent="0.25">
      <c r="A30">
        <v>2012</v>
      </c>
      <c r="B30" t="s">
        <v>117</v>
      </c>
      <c r="C30" s="7">
        <v>4854421</v>
      </c>
      <c r="D30" s="7">
        <v>54554464</v>
      </c>
      <c r="Q30">
        <v>1</v>
      </c>
      <c r="R30">
        <v>2011</v>
      </c>
      <c r="S30" s="6">
        <v>5</v>
      </c>
      <c r="T30" s="6">
        <v>55172315</v>
      </c>
      <c r="U30" s="8">
        <v>1521.3</v>
      </c>
      <c r="V30" s="6">
        <f t="shared" si="0"/>
        <v>55172.315000000002</v>
      </c>
    </row>
    <row r="31" spans="1:22" x14ac:dyDescent="0.25">
      <c r="B31" t="s">
        <v>116</v>
      </c>
      <c r="C31" s="7">
        <v>4854421</v>
      </c>
      <c r="D31" s="7">
        <v>54554464</v>
      </c>
      <c r="Q31">
        <v>1</v>
      </c>
      <c r="R31">
        <v>2011</v>
      </c>
      <c r="S31" s="6">
        <v>6</v>
      </c>
      <c r="T31" s="6">
        <v>121773925</v>
      </c>
      <c r="U31" s="8">
        <v>72.483370288000003</v>
      </c>
      <c r="V31" s="6">
        <f t="shared" si="0"/>
        <v>121773.925</v>
      </c>
    </row>
    <row r="32" spans="1:22" x14ac:dyDescent="0.25">
      <c r="B32" t="s">
        <v>118</v>
      </c>
      <c r="C32" s="7">
        <v>4991637</v>
      </c>
      <c r="D32" s="7">
        <v>53112960</v>
      </c>
      <c r="Q32">
        <v>1</v>
      </c>
      <c r="R32">
        <v>2012</v>
      </c>
      <c r="S32" s="6">
        <v>1</v>
      </c>
      <c r="T32" s="6">
        <v>26326624590</v>
      </c>
      <c r="U32" s="8">
        <v>34.603354177</v>
      </c>
      <c r="V32" s="6">
        <f t="shared" si="0"/>
        <v>26326624.59</v>
      </c>
    </row>
    <row r="33" spans="1:22" x14ac:dyDescent="0.25">
      <c r="B33" t="s">
        <v>115</v>
      </c>
      <c r="C33" s="7">
        <v>5026150</v>
      </c>
      <c r="D33" s="7">
        <v>57535210</v>
      </c>
      <c r="Q33">
        <v>1</v>
      </c>
      <c r="R33">
        <v>2012</v>
      </c>
      <c r="S33" s="6">
        <v>3</v>
      </c>
      <c r="T33" s="6">
        <v>29438643524</v>
      </c>
      <c r="U33" s="8">
        <v>102.56325108</v>
      </c>
      <c r="V33" s="6">
        <f t="shared" si="0"/>
        <v>29438643.524</v>
      </c>
    </row>
    <row r="34" spans="1:22" x14ac:dyDescent="0.25">
      <c r="A34">
        <v>2013</v>
      </c>
      <c r="B34" t="s">
        <v>117</v>
      </c>
      <c r="C34" s="7">
        <v>4905114</v>
      </c>
      <c r="D34" s="7">
        <v>55831367</v>
      </c>
      <c r="Q34">
        <v>1</v>
      </c>
      <c r="R34">
        <v>2012</v>
      </c>
      <c r="S34" s="6">
        <v>4</v>
      </c>
      <c r="T34" s="6">
        <v>114439110</v>
      </c>
      <c r="U34" s="8">
        <v>562.36507936999999</v>
      </c>
      <c r="V34" s="6">
        <f t="shared" si="0"/>
        <v>114439.11</v>
      </c>
    </row>
    <row r="35" spans="1:22" x14ac:dyDescent="0.25">
      <c r="B35" t="s">
        <v>116</v>
      </c>
      <c r="C35" s="7">
        <v>5057868</v>
      </c>
      <c r="D35" s="7">
        <v>54099148</v>
      </c>
      <c r="Q35">
        <v>1</v>
      </c>
      <c r="R35">
        <v>2012</v>
      </c>
      <c r="S35" s="6">
        <v>5</v>
      </c>
      <c r="T35" s="6">
        <v>56531064</v>
      </c>
      <c r="U35" s="8">
        <v>1506.05</v>
      </c>
      <c r="V35" s="6">
        <f t="shared" si="0"/>
        <v>56531.063999999998</v>
      </c>
    </row>
    <row r="36" spans="1:22" x14ac:dyDescent="0.25">
      <c r="B36" t="s">
        <v>118</v>
      </c>
      <c r="C36" s="7">
        <v>5067044</v>
      </c>
      <c r="D36" s="7">
        <v>54554796</v>
      </c>
      <c r="Q36">
        <v>1</v>
      </c>
      <c r="R36">
        <v>2012</v>
      </c>
      <c r="S36">
        <v>6</v>
      </c>
      <c r="T36" s="6">
        <v>134301369</v>
      </c>
      <c r="U36">
        <v>75.188208617000001</v>
      </c>
      <c r="V36" s="6">
        <f t="shared" si="0"/>
        <v>134301.36900000001</v>
      </c>
    </row>
    <row r="37" spans="1:22" x14ac:dyDescent="0.25">
      <c r="B37" t="s">
        <v>115</v>
      </c>
      <c r="C37" s="7">
        <v>5101322</v>
      </c>
      <c r="D37" s="7">
        <v>58442805</v>
      </c>
      <c r="Q37">
        <v>1</v>
      </c>
      <c r="R37">
        <v>2013</v>
      </c>
      <c r="S37">
        <v>1</v>
      </c>
      <c r="T37" s="6">
        <v>26955283378</v>
      </c>
      <c r="U37">
        <v>35.143353001000001</v>
      </c>
      <c r="V37" s="6">
        <f t="shared" si="0"/>
        <v>26955283.377999999</v>
      </c>
    </row>
    <row r="38" spans="1:22" x14ac:dyDescent="0.25">
      <c r="A38">
        <v>2014</v>
      </c>
      <c r="B38" t="s">
        <v>117</v>
      </c>
      <c r="C38" s="7">
        <v>4970865</v>
      </c>
      <c r="D38" s="7">
        <v>58172074</v>
      </c>
      <c r="Q38">
        <v>1</v>
      </c>
      <c r="R38">
        <v>2013</v>
      </c>
      <c r="S38">
        <v>3</v>
      </c>
      <c r="T38" s="6">
        <v>29975303952</v>
      </c>
      <c r="U38">
        <v>102.74009989</v>
      </c>
      <c r="V38" s="6">
        <f t="shared" si="0"/>
        <v>29975303.952</v>
      </c>
    </row>
    <row r="39" spans="1:22" x14ac:dyDescent="0.25">
      <c r="B39" t="s">
        <v>116</v>
      </c>
      <c r="C39" s="7">
        <v>5130274</v>
      </c>
      <c r="D39" s="7">
        <v>55945072</v>
      </c>
      <c r="Q39">
        <v>1</v>
      </c>
      <c r="R39">
        <v>2013</v>
      </c>
      <c r="S39">
        <v>4</v>
      </c>
      <c r="T39" s="6">
        <v>120649653</v>
      </c>
      <c r="U39">
        <v>596.51666666999995</v>
      </c>
      <c r="V39" s="6">
        <f t="shared" si="0"/>
        <v>120649.65300000001</v>
      </c>
    </row>
    <row r="40" spans="1:22" x14ac:dyDescent="0.25">
      <c r="B40" t="s">
        <v>118</v>
      </c>
      <c r="C40" s="7">
        <v>5142016</v>
      </c>
      <c r="D40" s="7">
        <v>57042981</v>
      </c>
      <c r="Q40">
        <v>1</v>
      </c>
      <c r="R40">
        <v>2013</v>
      </c>
      <c r="S40">
        <v>5</v>
      </c>
      <c r="T40" s="6">
        <v>57265606</v>
      </c>
      <c r="U40">
        <v>1539.6</v>
      </c>
      <c r="V40" s="6">
        <f t="shared" si="0"/>
        <v>57265.606</v>
      </c>
    </row>
    <row r="41" spans="1:22" x14ac:dyDescent="0.25">
      <c r="B41" t="s">
        <v>115</v>
      </c>
      <c r="C41" s="7">
        <v>5185912</v>
      </c>
      <c r="D41" s="7">
        <v>61801277</v>
      </c>
      <c r="Q41">
        <v>1</v>
      </c>
      <c r="R41">
        <v>2013</v>
      </c>
      <c r="S41">
        <v>6</v>
      </c>
      <c r="T41" s="6">
        <v>133811498</v>
      </c>
      <c r="U41">
        <v>77.228438228000002</v>
      </c>
      <c r="V41" s="6">
        <f t="shared" si="0"/>
        <v>133811.49799999999</v>
      </c>
    </row>
    <row r="42" spans="1:22" x14ac:dyDescent="0.25">
      <c r="A42">
        <v>2015</v>
      </c>
      <c r="B42" t="s">
        <v>117</v>
      </c>
      <c r="C42" s="7">
        <v>5049167</v>
      </c>
      <c r="D42" s="7">
        <v>59907521</v>
      </c>
      <c r="Q42">
        <v>1</v>
      </c>
      <c r="R42">
        <v>2014</v>
      </c>
      <c r="S42">
        <v>1</v>
      </c>
      <c r="T42" s="6">
        <v>28383938885</v>
      </c>
      <c r="U42">
        <v>35.681608816000001</v>
      </c>
      <c r="V42" s="6">
        <f t="shared" si="0"/>
        <v>28383938.885000002</v>
      </c>
    </row>
    <row r="43" spans="1:22" x14ac:dyDescent="0.25">
      <c r="B43" t="s">
        <v>116</v>
      </c>
      <c r="C43" s="7">
        <v>5206243</v>
      </c>
      <c r="D43" s="7">
        <v>58134170</v>
      </c>
      <c r="Q43">
        <v>1</v>
      </c>
      <c r="R43">
        <v>2014</v>
      </c>
      <c r="S43">
        <v>3</v>
      </c>
      <c r="T43" s="6">
        <v>30910729818</v>
      </c>
      <c r="U43">
        <v>103.92446239</v>
      </c>
      <c r="V43" s="6">
        <f t="shared" si="0"/>
        <v>30910729.818</v>
      </c>
    </row>
    <row r="44" spans="1:22" x14ac:dyDescent="0.25">
      <c r="B44" t="s">
        <v>118</v>
      </c>
      <c r="C44" s="7">
        <v>5212066</v>
      </c>
      <c r="D44" s="7">
        <v>58824705</v>
      </c>
      <c r="Q44">
        <v>1</v>
      </c>
      <c r="R44">
        <v>2014</v>
      </c>
      <c r="S44">
        <v>4</v>
      </c>
      <c r="T44" s="6">
        <v>122755583</v>
      </c>
      <c r="U44">
        <v>595.20967742000005</v>
      </c>
      <c r="V44" s="6">
        <f t="shared" si="0"/>
        <v>122755.583</v>
      </c>
    </row>
    <row r="45" spans="1:22" x14ac:dyDescent="0.25">
      <c r="B45" t="s">
        <v>115</v>
      </c>
      <c r="C45" s="7">
        <v>5252895</v>
      </c>
      <c r="D45" s="7">
        <v>65432404</v>
      </c>
      <c r="Q45">
        <v>1</v>
      </c>
      <c r="R45">
        <v>2014</v>
      </c>
      <c r="S45">
        <v>5</v>
      </c>
      <c r="T45" s="6">
        <v>57895756</v>
      </c>
      <c r="U45">
        <v>1551</v>
      </c>
      <c r="V45" s="6">
        <f t="shared" si="0"/>
        <v>57895.756000000001</v>
      </c>
    </row>
    <row r="46" spans="1:22" x14ac:dyDescent="0.25">
      <c r="A46">
        <v>2016</v>
      </c>
      <c r="B46" t="s">
        <v>117</v>
      </c>
      <c r="C46" s="7">
        <v>5134639</v>
      </c>
      <c r="D46" s="7">
        <v>60444541</v>
      </c>
      <c r="Q46">
        <v>1</v>
      </c>
      <c r="R46">
        <v>2014</v>
      </c>
      <c r="S46">
        <v>6</v>
      </c>
      <c r="T46" s="6">
        <v>128630661</v>
      </c>
      <c r="U46">
        <v>77.415647922000005</v>
      </c>
      <c r="V46" s="6">
        <f t="shared" si="0"/>
        <v>128630.66099999999</v>
      </c>
    </row>
    <row r="47" spans="1:22" x14ac:dyDescent="0.25">
      <c r="B47" t="s">
        <v>116</v>
      </c>
      <c r="C47" s="7">
        <v>5262694</v>
      </c>
      <c r="D47" s="7">
        <v>59904640</v>
      </c>
      <c r="Q47">
        <v>1</v>
      </c>
      <c r="R47">
        <v>2015</v>
      </c>
      <c r="S47">
        <v>1</v>
      </c>
      <c r="T47" s="6">
        <v>29562415590</v>
      </c>
      <c r="U47">
        <v>36.195250418999997</v>
      </c>
      <c r="V47" s="6">
        <f t="shared" si="0"/>
        <v>29562415.59</v>
      </c>
    </row>
    <row r="48" spans="1:22" x14ac:dyDescent="0.25">
      <c r="B48" t="s">
        <v>118</v>
      </c>
      <c r="C48" s="7">
        <v>5272712</v>
      </c>
      <c r="D48" s="7">
        <v>62722810</v>
      </c>
      <c r="Q48">
        <v>1</v>
      </c>
      <c r="R48">
        <v>2015</v>
      </c>
      <c r="S48">
        <v>3</v>
      </c>
      <c r="T48" s="6">
        <v>31489935604</v>
      </c>
      <c r="U48">
        <v>104.30307778</v>
      </c>
      <c r="V48" s="6">
        <f t="shared" si="0"/>
        <v>31489935.603999998</v>
      </c>
    </row>
    <row r="49" spans="1:24" x14ac:dyDescent="0.25">
      <c r="B49" t="s">
        <v>115</v>
      </c>
      <c r="C49" s="7">
        <v>5297614</v>
      </c>
      <c r="D49" s="7">
        <v>64399026</v>
      </c>
      <c r="Q49">
        <v>1</v>
      </c>
      <c r="R49">
        <v>2015</v>
      </c>
      <c r="S49">
        <v>4</v>
      </c>
      <c r="T49" s="6">
        <v>118219963</v>
      </c>
      <c r="U49">
        <v>569.66101694999998</v>
      </c>
      <c r="V49" s="6">
        <f t="shared" si="0"/>
        <v>118219.963</v>
      </c>
    </row>
    <row r="50" spans="1:24" x14ac:dyDescent="0.25">
      <c r="A50">
        <v>2017</v>
      </c>
      <c r="B50" t="s">
        <v>117</v>
      </c>
      <c r="C50" s="7">
        <v>5178192</v>
      </c>
      <c r="D50" s="7">
        <v>65296822</v>
      </c>
      <c r="Q50">
        <v>1</v>
      </c>
      <c r="R50">
        <v>2015</v>
      </c>
      <c r="S50">
        <v>5</v>
      </c>
      <c r="T50" s="6">
        <v>72611408</v>
      </c>
      <c r="U50">
        <v>347.52631579000001</v>
      </c>
      <c r="V50" s="6">
        <f t="shared" si="0"/>
        <v>72611.407999999996</v>
      </c>
    </row>
    <row r="51" spans="1:24" x14ac:dyDescent="0.25">
      <c r="B51" t="s">
        <v>116</v>
      </c>
      <c r="C51" s="7">
        <v>5312760</v>
      </c>
      <c r="D51" s="7">
        <v>62377350</v>
      </c>
      <c r="Q51">
        <v>1</v>
      </c>
      <c r="R51">
        <v>2015</v>
      </c>
      <c r="S51">
        <v>6</v>
      </c>
      <c r="T51" s="6">
        <v>127467475</v>
      </c>
      <c r="U51">
        <v>79.120822622000006</v>
      </c>
      <c r="V51" s="6">
        <f t="shared" si="0"/>
        <v>127467.47500000001</v>
      </c>
      <c r="W51" s="8">
        <f>SUM(V47:V51)</f>
        <v>61370650.039999999</v>
      </c>
      <c r="X51" s="8">
        <f>T47+T48</f>
        <v>61052351194</v>
      </c>
    </row>
    <row r="52" spans="1:24" x14ac:dyDescent="0.25">
      <c r="B52" t="s">
        <v>118</v>
      </c>
      <c r="C52" s="7">
        <v>5311407</v>
      </c>
      <c r="D52" s="7">
        <v>63069820</v>
      </c>
      <c r="Q52">
        <v>1</v>
      </c>
      <c r="R52">
        <v>2016</v>
      </c>
      <c r="S52">
        <v>1</v>
      </c>
      <c r="T52" s="6">
        <v>29651197168</v>
      </c>
      <c r="U52">
        <v>36.370425595999997</v>
      </c>
      <c r="V52" s="6">
        <f t="shared" si="0"/>
        <v>29651197.168000001</v>
      </c>
    </row>
    <row r="53" spans="1:24" x14ac:dyDescent="0.25">
      <c r="B53" t="s">
        <v>115</v>
      </c>
      <c r="C53" s="7">
        <v>5339609</v>
      </c>
      <c r="D53" s="7">
        <v>66980451</v>
      </c>
      <c r="Q53">
        <v>1</v>
      </c>
      <c r="R53">
        <v>2016</v>
      </c>
      <c r="S53">
        <v>3</v>
      </c>
      <c r="T53" s="6">
        <v>31860012991</v>
      </c>
      <c r="U53">
        <v>105.26792724000001</v>
      </c>
      <c r="V53" s="6">
        <f t="shared" si="0"/>
        <v>31860012.991</v>
      </c>
    </row>
    <row r="54" spans="1:24" x14ac:dyDescent="0.25">
      <c r="A54">
        <v>2018</v>
      </c>
      <c r="B54" t="s">
        <v>117</v>
      </c>
      <c r="C54" s="7">
        <v>5223743</v>
      </c>
      <c r="D54" s="10">
        <v>67803009</v>
      </c>
      <c r="Q54">
        <v>1</v>
      </c>
      <c r="R54">
        <v>2016</v>
      </c>
      <c r="S54">
        <v>4</v>
      </c>
      <c r="T54" s="6">
        <v>102919038</v>
      </c>
      <c r="U54">
        <v>551.34545455</v>
      </c>
      <c r="V54" s="6">
        <f t="shared" si="0"/>
        <v>102919.038</v>
      </c>
    </row>
    <row r="55" spans="1:24" x14ac:dyDescent="0.25">
      <c r="B55" t="s">
        <v>116</v>
      </c>
      <c r="C55" s="7">
        <v>5348140</v>
      </c>
      <c r="D55" s="10">
        <v>64227616</v>
      </c>
      <c r="Q55">
        <v>1</v>
      </c>
      <c r="R55">
        <v>2016</v>
      </c>
      <c r="S55">
        <v>5</v>
      </c>
      <c r="T55" s="6">
        <v>79177279</v>
      </c>
      <c r="U55">
        <v>322.72727272999998</v>
      </c>
      <c r="V55" s="6">
        <f t="shared" si="0"/>
        <v>79177.278999999995</v>
      </c>
    </row>
    <row r="56" spans="1:24" x14ac:dyDescent="0.25">
      <c r="B56" t="s">
        <v>118</v>
      </c>
      <c r="C56" s="7">
        <v>5358317</v>
      </c>
      <c r="D56" s="10">
        <v>65488387</v>
      </c>
      <c r="Q56">
        <v>1</v>
      </c>
      <c r="R56">
        <v>2016</v>
      </c>
      <c r="S56">
        <v>6</v>
      </c>
      <c r="T56" s="6">
        <v>117590845</v>
      </c>
      <c r="U56">
        <v>76.473118279999994</v>
      </c>
      <c r="V56" s="6">
        <f t="shared" si="0"/>
        <v>117590.845</v>
      </c>
    </row>
    <row r="57" spans="1:24" x14ac:dyDescent="0.25">
      <c r="B57" t="s">
        <v>115</v>
      </c>
      <c r="C57" s="7">
        <v>5374992</v>
      </c>
      <c r="D57" s="10">
        <v>69666881</v>
      </c>
      <c r="Q57">
        <v>1</v>
      </c>
      <c r="R57">
        <v>2017</v>
      </c>
      <c r="S57">
        <v>1</v>
      </c>
      <c r="T57" s="6">
        <v>31984644894</v>
      </c>
      <c r="U57">
        <v>36.544812849000003</v>
      </c>
      <c r="V57" s="6">
        <f t="shared" si="0"/>
        <v>31984644.894000001</v>
      </c>
    </row>
    <row r="58" spans="1:24" x14ac:dyDescent="0.25">
      <c r="A58">
        <v>2019</v>
      </c>
      <c r="B58" t="s">
        <v>117</v>
      </c>
      <c r="C58" s="7">
        <v>5267140</v>
      </c>
      <c r="D58" s="10">
        <v>70443943</v>
      </c>
      <c r="Q58">
        <v>1</v>
      </c>
      <c r="R58">
        <v>2017</v>
      </c>
      <c r="S58">
        <v>3</v>
      </c>
      <c r="T58" s="6">
        <v>34380198346</v>
      </c>
      <c r="U58">
        <v>104.75229013000001</v>
      </c>
      <c r="V58" s="6">
        <f t="shared" si="0"/>
        <v>34380198.346000001</v>
      </c>
    </row>
    <row r="59" spans="1:24" x14ac:dyDescent="0.25">
      <c r="B59" t="s">
        <v>116</v>
      </c>
      <c r="C59" s="7">
        <v>5384483</v>
      </c>
      <c r="D59" s="7">
        <v>66900668</v>
      </c>
      <c r="Q59">
        <v>1</v>
      </c>
      <c r="R59">
        <v>2017</v>
      </c>
      <c r="S59">
        <v>4</v>
      </c>
      <c r="T59" s="6">
        <v>113476501</v>
      </c>
      <c r="U59">
        <v>569.87037037000005</v>
      </c>
      <c r="V59" s="6">
        <f t="shared" si="0"/>
        <v>113476.501</v>
      </c>
    </row>
    <row r="60" spans="1:24" x14ac:dyDescent="0.25">
      <c r="B60" t="s">
        <v>118</v>
      </c>
      <c r="C60" s="7">
        <v>5380535</v>
      </c>
      <c r="D60" s="7">
        <v>67800609</v>
      </c>
      <c r="Q60">
        <v>1</v>
      </c>
      <c r="R60">
        <v>2017</v>
      </c>
      <c r="S60">
        <v>5</v>
      </c>
      <c r="T60" s="6">
        <v>96001482</v>
      </c>
      <c r="U60">
        <v>344.97709923999997</v>
      </c>
      <c r="V60" s="6">
        <f t="shared" si="0"/>
        <v>96001.482000000004</v>
      </c>
    </row>
    <row r="61" spans="1:24" x14ac:dyDescent="0.25">
      <c r="B61" t="s">
        <v>115</v>
      </c>
      <c r="C61" s="7">
        <v>5402645</v>
      </c>
      <c r="D61" s="7">
        <v>72212175</v>
      </c>
      <c r="Q61">
        <v>1</v>
      </c>
      <c r="R61">
        <v>2017</v>
      </c>
      <c r="S61">
        <v>6</v>
      </c>
      <c r="T61" s="6">
        <v>113243048</v>
      </c>
      <c r="U61">
        <v>76.299435028000005</v>
      </c>
      <c r="V61" s="6">
        <f t="shared" si="0"/>
        <v>113243.048</v>
      </c>
      <c r="W61" t="s">
        <v>122</v>
      </c>
    </row>
    <row r="62" spans="1:24" x14ac:dyDescent="0.25">
      <c r="A62">
        <v>2020</v>
      </c>
      <c r="B62" t="s">
        <v>117</v>
      </c>
      <c r="C62" s="7">
        <v>5282724</v>
      </c>
      <c r="D62" s="7">
        <v>72589476</v>
      </c>
      <c r="Q62">
        <v>1</v>
      </c>
      <c r="R62">
        <v>2018</v>
      </c>
      <c r="S62">
        <v>1</v>
      </c>
      <c r="T62" s="6">
        <v>33155707944</v>
      </c>
      <c r="U62">
        <v>36.329550220000002</v>
      </c>
      <c r="V62" s="6">
        <f t="shared" si="0"/>
        <v>33155707.943999998</v>
      </c>
      <c r="W62" s="8">
        <f>SUM(V62:V63)</f>
        <v>68804109.173000008</v>
      </c>
    </row>
    <row r="63" spans="1:24" x14ac:dyDescent="0.25">
      <c r="B63" t="s">
        <v>116</v>
      </c>
      <c r="C63" s="7">
        <v>4735207</v>
      </c>
      <c r="D63" s="7">
        <v>62788246</v>
      </c>
      <c r="Q63">
        <v>1</v>
      </c>
      <c r="R63">
        <v>2018</v>
      </c>
      <c r="S63">
        <v>3</v>
      </c>
      <c r="T63" s="6">
        <v>35648401229</v>
      </c>
      <c r="U63">
        <v>105.19509576</v>
      </c>
      <c r="V63" s="6">
        <f t="shared" si="0"/>
        <v>35648401.229000002</v>
      </c>
    </row>
    <row r="64" spans="1:24" x14ac:dyDescent="0.25">
      <c r="B64" t="s">
        <v>118</v>
      </c>
      <c r="C64" s="7">
        <v>5029607</v>
      </c>
      <c r="D64" s="7">
        <v>67596644</v>
      </c>
      <c r="Q64">
        <v>1</v>
      </c>
      <c r="R64">
        <v>2018</v>
      </c>
      <c r="S64">
        <v>4</v>
      </c>
      <c r="T64" s="6">
        <v>195806188</v>
      </c>
      <c r="U64">
        <v>848.60784314</v>
      </c>
      <c r="V64" s="6">
        <f t="shared" si="0"/>
        <v>195806.18799999999</v>
      </c>
    </row>
    <row r="65" spans="1:24" x14ac:dyDescent="0.25">
      <c r="B65" t="s">
        <v>115</v>
      </c>
      <c r="C65" s="7">
        <v>5123619</v>
      </c>
      <c r="D65" s="7">
        <v>76740203</v>
      </c>
      <c r="Q65">
        <v>1</v>
      </c>
      <c r="R65">
        <v>2018</v>
      </c>
      <c r="S65">
        <v>5</v>
      </c>
      <c r="T65" s="6">
        <v>104189081</v>
      </c>
      <c r="U65">
        <v>190.25974026</v>
      </c>
      <c r="V65" s="6">
        <f t="shared" si="0"/>
        <v>104189.08100000001</v>
      </c>
    </row>
    <row r="66" spans="1:24" x14ac:dyDescent="0.25">
      <c r="A66">
        <v>2021</v>
      </c>
      <c r="B66" t="s">
        <v>117</v>
      </c>
      <c r="C66" s="7">
        <v>5033326</v>
      </c>
      <c r="D66" s="7">
        <v>71408758</v>
      </c>
      <c r="Q66">
        <v>1</v>
      </c>
      <c r="R66">
        <v>2018</v>
      </c>
      <c r="S66">
        <v>6</v>
      </c>
      <c r="T66" s="6">
        <v>113412266</v>
      </c>
      <c r="U66">
        <v>77.828908554999998</v>
      </c>
      <c r="V66" s="6">
        <f t="shared" si="0"/>
        <v>113412.266</v>
      </c>
      <c r="W66" t="s">
        <v>122</v>
      </c>
    </row>
    <row r="67" spans="1:24" x14ac:dyDescent="0.25">
      <c r="B67" t="s">
        <v>116</v>
      </c>
      <c r="C67" s="7">
        <v>5155781</v>
      </c>
      <c r="D67" s="7">
        <v>70926008</v>
      </c>
      <c r="Q67" s="1">
        <v>1</v>
      </c>
      <c r="R67" s="1">
        <v>2019</v>
      </c>
      <c r="S67" s="1">
        <v>1</v>
      </c>
      <c r="T67" s="9">
        <v>33966633439</v>
      </c>
      <c r="U67" s="1">
        <v>36.001401119000001</v>
      </c>
      <c r="V67" s="9">
        <f t="shared" si="0"/>
        <v>33966633.439000003</v>
      </c>
      <c r="W67" s="8">
        <f>SUM(V67:V68)</f>
        <v>71448291.525999993</v>
      </c>
      <c r="X67" s="8">
        <f>SUM(V67:V68)-SUM(V69:V71)</f>
        <v>71028226.979999989</v>
      </c>
    </row>
    <row r="68" spans="1:24" x14ac:dyDescent="0.25">
      <c r="Q68" s="1">
        <v>1</v>
      </c>
      <c r="R68" s="1">
        <v>2019</v>
      </c>
      <c r="S68" s="1">
        <v>3</v>
      </c>
      <c r="T68" s="9">
        <v>37481658087</v>
      </c>
      <c r="U68" s="1">
        <v>105.38414057999999</v>
      </c>
      <c r="V68" s="9">
        <f t="shared" si="0"/>
        <v>37481658.086999997</v>
      </c>
    </row>
    <row r="69" spans="1:24" x14ac:dyDescent="0.25">
      <c r="Q69" s="1">
        <v>1</v>
      </c>
      <c r="R69" s="1">
        <v>2019</v>
      </c>
      <c r="S69" s="1">
        <v>4</v>
      </c>
      <c r="T69" s="9">
        <v>199916088</v>
      </c>
      <c r="U69" s="1">
        <v>900.87755102000006</v>
      </c>
      <c r="V69" s="9">
        <f t="shared" si="0"/>
        <v>199916.08799999999</v>
      </c>
    </row>
    <row r="70" spans="1:24" x14ac:dyDescent="0.25">
      <c r="Q70" s="1">
        <v>1</v>
      </c>
      <c r="R70" s="1">
        <v>2019</v>
      </c>
      <c r="S70" s="1">
        <v>5</v>
      </c>
      <c r="T70" s="9">
        <v>108186627</v>
      </c>
      <c r="U70" s="1">
        <v>197.07522123999999</v>
      </c>
      <c r="V70" s="9">
        <f t="shared" si="0"/>
        <v>108186.62699999999</v>
      </c>
    </row>
    <row r="71" spans="1:24" x14ac:dyDescent="0.25">
      <c r="Q71" s="1">
        <v>1</v>
      </c>
      <c r="R71" s="1">
        <v>2019</v>
      </c>
      <c r="S71" s="1">
        <v>6</v>
      </c>
      <c r="T71" s="9">
        <v>111961831</v>
      </c>
      <c r="U71" s="1">
        <v>79.962145109999994</v>
      </c>
      <c r="V71" s="9">
        <f t="shared" si="0"/>
        <v>111961.83100000001</v>
      </c>
    </row>
    <row r="72" spans="1:24" x14ac:dyDescent="0.25">
      <c r="Q72">
        <v>1</v>
      </c>
      <c r="R72">
        <v>2020</v>
      </c>
      <c r="S72">
        <v>1</v>
      </c>
      <c r="T72" s="6">
        <v>34576039029</v>
      </c>
      <c r="U72">
        <v>35.27529303</v>
      </c>
      <c r="V72" s="6">
        <f t="shared" ref="V72:V135" si="1">T72/1000</f>
        <v>34576039.028999999</v>
      </c>
    </row>
    <row r="73" spans="1:24" x14ac:dyDescent="0.25">
      <c r="Q73">
        <v>1</v>
      </c>
      <c r="R73">
        <v>2020</v>
      </c>
      <c r="S73">
        <v>3</v>
      </c>
      <c r="T73" s="6">
        <v>39052821484</v>
      </c>
      <c r="U73">
        <v>106.03221852999999</v>
      </c>
      <c r="V73" s="6">
        <f t="shared" si="1"/>
        <v>39052821.483999997</v>
      </c>
    </row>
    <row r="74" spans="1:24" x14ac:dyDescent="0.25">
      <c r="B74" t="s">
        <v>126</v>
      </c>
      <c r="C74" t="s">
        <v>127</v>
      </c>
      <c r="D74" t="s">
        <v>128</v>
      </c>
      <c r="E74" t="s">
        <v>129</v>
      </c>
      <c r="Q74">
        <v>1</v>
      </c>
      <c r="R74">
        <v>2020</v>
      </c>
      <c r="S74">
        <v>4</v>
      </c>
      <c r="T74" s="6">
        <v>196570414</v>
      </c>
      <c r="U74">
        <v>944.97777778</v>
      </c>
      <c r="V74" s="6">
        <f t="shared" si="1"/>
        <v>196570.41399999999</v>
      </c>
    </row>
    <row r="75" spans="1:24" x14ac:dyDescent="0.25">
      <c r="B75">
        <v>2006</v>
      </c>
      <c r="C75">
        <v>1</v>
      </c>
      <c r="D75" s="7">
        <v>47180290148</v>
      </c>
      <c r="E75" s="7">
        <v>4904735</v>
      </c>
      <c r="F75" s="7">
        <f>D75/1000</f>
        <v>47180290.148000002</v>
      </c>
      <c r="G75" s="11">
        <f>F75/D6</f>
        <v>0.94481374733596912</v>
      </c>
      <c r="H75" s="11">
        <f>E75/C6</f>
        <v>0.95170011347284333</v>
      </c>
      <c r="Q75">
        <v>1</v>
      </c>
      <c r="R75">
        <v>2020</v>
      </c>
      <c r="S75">
        <v>5</v>
      </c>
      <c r="T75" s="6">
        <v>142155129</v>
      </c>
      <c r="U75">
        <v>229.19923372</v>
      </c>
      <c r="V75" s="6">
        <f t="shared" si="1"/>
        <v>142155.12899999999</v>
      </c>
    </row>
    <row r="76" spans="1:24" x14ac:dyDescent="0.25">
      <c r="B76">
        <v>2006</v>
      </c>
      <c r="C76">
        <v>2</v>
      </c>
      <c r="D76" s="7">
        <v>46069380065</v>
      </c>
      <c r="E76" s="7">
        <v>5020253</v>
      </c>
      <c r="F76" s="7">
        <f t="shared" ref="F76:F134" si="2">D76/1000</f>
        <v>46069380.064999998</v>
      </c>
      <c r="G76" s="11">
        <f t="shared" ref="G76:G134" si="3">F76/D7</f>
        <v>0.94607345820192446</v>
      </c>
      <c r="H76" s="11">
        <f t="shared" ref="H76:H134" si="4">E76/C7</f>
        <v>0.95048686330529353</v>
      </c>
      <c r="I76" s="11">
        <f>D76/D75-1</f>
        <v>-2.354606297492412E-2</v>
      </c>
      <c r="J76" s="11">
        <f>D7/D6-1</f>
        <v>-2.484622589981289E-2</v>
      </c>
      <c r="K76" s="12">
        <f>I76-J76</f>
        <v>1.3001629248887703E-3</v>
      </c>
      <c r="L76" s="11">
        <f>C7/C6-1</f>
        <v>2.4858857479040042E-2</v>
      </c>
      <c r="M76" s="11">
        <f>E76/E75-1</f>
        <v>2.3552342787123148E-2</v>
      </c>
      <c r="N76" s="12"/>
      <c r="O76" s="12"/>
      <c r="Q76">
        <v>1</v>
      </c>
      <c r="R76">
        <v>2020</v>
      </c>
      <c r="S76">
        <v>6</v>
      </c>
      <c r="T76" s="6">
        <v>119548663</v>
      </c>
      <c r="U76">
        <v>83.636942675</v>
      </c>
      <c r="V76" s="6">
        <f t="shared" si="1"/>
        <v>119548.663</v>
      </c>
    </row>
    <row r="77" spans="1:24" x14ac:dyDescent="0.25">
      <c r="B77">
        <v>2006</v>
      </c>
      <c r="C77">
        <v>3</v>
      </c>
      <c r="D77" s="7">
        <v>46674441550</v>
      </c>
      <c r="E77" s="7">
        <v>5031149</v>
      </c>
      <c r="F77" s="7">
        <f t="shared" si="2"/>
        <v>46674441.549999997</v>
      </c>
      <c r="G77" s="11">
        <f t="shared" si="3"/>
        <v>0.94807704417098593</v>
      </c>
      <c r="H77" s="11">
        <f t="shared" si="4"/>
        <v>0.95435017904680108</v>
      </c>
      <c r="I77" s="11">
        <f t="shared" ref="I77:I134" si="5">D77/D76-1</f>
        <v>1.313370147690951E-2</v>
      </c>
      <c r="J77" s="11">
        <f t="shared" ref="J77:J134" si="6">D8/D7-1</f>
        <v>1.0992630261713598E-2</v>
      </c>
      <c r="K77" s="12">
        <f t="shared" ref="K77:K134" si="7">I77-J77</f>
        <v>2.141071215195911E-3</v>
      </c>
      <c r="L77" s="11">
        <f t="shared" ref="L77:L134" si="8">C8/C7-1</f>
        <v>-1.8864888096224997E-3</v>
      </c>
      <c r="M77" s="11">
        <f t="shared" ref="M77:M134" si="9">E77/E76-1</f>
        <v>2.170408543155089E-3</v>
      </c>
      <c r="N77" s="12"/>
      <c r="O77" s="12"/>
      <c r="Q77">
        <v>1</v>
      </c>
      <c r="R77">
        <v>2021</v>
      </c>
      <c r="S77">
        <v>1</v>
      </c>
      <c r="T77" s="6">
        <v>34083301750</v>
      </c>
      <c r="U77">
        <v>32.456555262999998</v>
      </c>
      <c r="V77" s="6">
        <f t="shared" si="1"/>
        <v>34083301.75</v>
      </c>
    </row>
    <row r="78" spans="1:24" x14ac:dyDescent="0.25">
      <c r="B78">
        <v>2006</v>
      </c>
      <c r="C78">
        <v>4</v>
      </c>
      <c r="D78" s="7">
        <v>49664586782</v>
      </c>
      <c r="E78" s="7">
        <v>5016542</v>
      </c>
      <c r="F78" s="7">
        <f t="shared" si="2"/>
        <v>49664586.781999998</v>
      </c>
      <c r="G78" s="11">
        <f t="shared" si="3"/>
        <v>0.94565326108950709</v>
      </c>
      <c r="H78" s="11">
        <f t="shared" si="4"/>
        <v>0.95325652238438119</v>
      </c>
      <c r="I78" s="11">
        <f t="shared" si="5"/>
        <v>6.4063867347974757E-2</v>
      </c>
      <c r="J78" s="11">
        <f t="shared" si="6"/>
        <v>6.6791146050868111E-2</v>
      </c>
      <c r="K78" s="12">
        <f t="shared" si="7"/>
        <v>-2.7272787028933543E-3</v>
      </c>
      <c r="L78" s="11">
        <f t="shared" si="8"/>
        <v>-1.7593591266445996E-3</v>
      </c>
      <c r="M78" s="11">
        <f t="shared" si="9"/>
        <v>-2.9033129410399594E-3</v>
      </c>
      <c r="N78" s="12"/>
      <c r="O78" s="12"/>
      <c r="Q78">
        <v>1</v>
      </c>
      <c r="R78">
        <v>2021</v>
      </c>
      <c r="S78">
        <v>3</v>
      </c>
      <c r="T78" s="6">
        <v>38545215730</v>
      </c>
      <c r="U78">
        <v>102.10925487999999</v>
      </c>
      <c r="V78" s="6">
        <f t="shared" si="1"/>
        <v>38545215.729999997</v>
      </c>
    </row>
    <row r="79" spans="1:24" x14ac:dyDescent="0.25">
      <c r="B79">
        <v>2007</v>
      </c>
      <c r="C79">
        <v>1</v>
      </c>
      <c r="D79" s="7">
        <v>49671110843</v>
      </c>
      <c r="E79" s="7">
        <v>4885140</v>
      </c>
      <c r="F79" s="7">
        <f t="shared" si="2"/>
        <v>49671110.843000002</v>
      </c>
      <c r="G79" s="11">
        <f t="shared" si="3"/>
        <v>0.9466099504223412</v>
      </c>
      <c r="H79" s="11">
        <f t="shared" si="4"/>
        <v>0.9513210227936606</v>
      </c>
      <c r="I79" s="11">
        <f t="shared" si="5"/>
        <v>1.3136243393385705E-4</v>
      </c>
      <c r="J79" s="11">
        <f t="shared" si="6"/>
        <v>-8.7941820010284388E-4</v>
      </c>
      <c r="K79" s="12">
        <f t="shared" si="7"/>
        <v>1.0107806340367009E-3</v>
      </c>
      <c r="L79" s="11">
        <f t="shared" si="8"/>
        <v>-2.4212493950154457E-2</v>
      </c>
      <c r="M79" s="11">
        <f t="shared" si="9"/>
        <v>-2.6193740628504658E-2</v>
      </c>
      <c r="N79" s="12"/>
      <c r="O79" s="12"/>
      <c r="Q79">
        <v>1</v>
      </c>
      <c r="R79">
        <v>2021</v>
      </c>
      <c r="S79">
        <v>4</v>
      </c>
      <c r="T79" s="6">
        <v>145889921</v>
      </c>
      <c r="U79">
        <v>792.82926828999996</v>
      </c>
      <c r="V79" s="6">
        <f t="shared" si="1"/>
        <v>145889.921</v>
      </c>
    </row>
    <row r="80" spans="1:24" x14ac:dyDescent="0.25">
      <c r="B80">
        <v>2007</v>
      </c>
      <c r="C80">
        <v>2</v>
      </c>
      <c r="D80" s="7">
        <v>47611700623</v>
      </c>
      <c r="E80" s="7">
        <v>5015257</v>
      </c>
      <c r="F80" s="7">
        <f t="shared" si="2"/>
        <v>47611700.623000003</v>
      </c>
      <c r="G80" s="11">
        <f t="shared" si="3"/>
        <v>0.94899713507181171</v>
      </c>
      <c r="H80" s="11">
        <f t="shared" si="4"/>
        <v>0.95203110125276313</v>
      </c>
      <c r="I80" s="11">
        <f t="shared" si="5"/>
        <v>-4.1460925375906399E-2</v>
      </c>
      <c r="J80" s="11">
        <f t="shared" si="6"/>
        <v>-4.3872112596916479E-2</v>
      </c>
      <c r="K80" s="12">
        <f t="shared" si="7"/>
        <v>2.4111872210100804E-3</v>
      </c>
      <c r="L80" s="11">
        <f t="shared" si="8"/>
        <v>2.5869542864887851E-2</v>
      </c>
      <c r="M80" s="11">
        <f t="shared" si="9"/>
        <v>2.6635265314811862E-2</v>
      </c>
      <c r="N80" s="12"/>
      <c r="O80" s="12"/>
      <c r="Q80">
        <v>1</v>
      </c>
      <c r="R80">
        <v>2021</v>
      </c>
      <c r="S80">
        <v>5</v>
      </c>
      <c r="T80" s="6">
        <v>130924982</v>
      </c>
      <c r="U80">
        <v>165.87333333000001</v>
      </c>
      <c r="V80" s="6">
        <f t="shared" si="1"/>
        <v>130924.982</v>
      </c>
    </row>
    <row r="81" spans="2:22" x14ac:dyDescent="0.25">
      <c r="B81">
        <v>2007</v>
      </c>
      <c r="C81">
        <v>3</v>
      </c>
      <c r="D81" s="7">
        <v>47736843348</v>
      </c>
      <c r="E81" s="7">
        <v>4998044</v>
      </c>
      <c r="F81" s="7">
        <f t="shared" si="2"/>
        <v>47736843.347999997</v>
      </c>
      <c r="G81" s="11">
        <f t="shared" si="3"/>
        <v>0.94622269834691253</v>
      </c>
      <c r="H81" s="11">
        <f t="shared" si="4"/>
        <v>0.95129717306585082</v>
      </c>
      <c r="I81" s="11">
        <f t="shared" si="5"/>
        <v>2.628402753157344E-3</v>
      </c>
      <c r="J81" s="11">
        <f t="shared" si="6"/>
        <v>5.5682276663464592E-3</v>
      </c>
      <c r="K81" s="12">
        <f t="shared" si="7"/>
        <v>-2.9398249131891152E-3</v>
      </c>
      <c r="L81" s="11">
        <f t="shared" si="8"/>
        <v>-2.6632725602250273E-3</v>
      </c>
      <c r="M81" s="11">
        <f t="shared" si="9"/>
        <v>-3.4321272070404474E-3</v>
      </c>
      <c r="N81" s="12"/>
      <c r="O81" s="12"/>
      <c r="Q81">
        <v>1</v>
      </c>
      <c r="R81">
        <v>2021</v>
      </c>
      <c r="S81">
        <v>6</v>
      </c>
      <c r="T81" s="6">
        <v>105685840</v>
      </c>
      <c r="U81">
        <v>75.850993376999995</v>
      </c>
      <c r="V81" s="6">
        <f t="shared" si="1"/>
        <v>105685.84</v>
      </c>
    </row>
    <row r="82" spans="2:22" x14ac:dyDescent="0.25">
      <c r="B82">
        <v>2007</v>
      </c>
      <c r="C82">
        <v>4</v>
      </c>
      <c r="D82" s="7">
        <v>50896611140</v>
      </c>
      <c r="E82" s="7">
        <v>4989658</v>
      </c>
      <c r="F82" s="7">
        <f t="shared" si="2"/>
        <v>50896611.140000001</v>
      </c>
      <c r="G82" s="11">
        <f t="shared" si="3"/>
        <v>0.94389057654820607</v>
      </c>
      <c r="H82" s="11">
        <f t="shared" si="4"/>
        <v>0.94815948489558222</v>
      </c>
      <c r="I82" s="11">
        <f t="shared" si="5"/>
        <v>6.6191385319833485E-2</v>
      </c>
      <c r="J82" s="11">
        <f t="shared" si="6"/>
        <v>6.8825682380400321E-2</v>
      </c>
      <c r="K82" s="12">
        <f t="shared" si="7"/>
        <v>-2.634297060566837E-3</v>
      </c>
      <c r="L82" s="11">
        <f t="shared" si="8"/>
        <v>1.625832115989434E-3</v>
      </c>
      <c r="M82" s="11">
        <f t="shared" si="9"/>
        <v>-1.6778563774147992E-3</v>
      </c>
      <c r="N82" s="12"/>
      <c r="O82" s="12"/>
      <c r="Q82">
        <v>2</v>
      </c>
      <c r="R82">
        <v>2006</v>
      </c>
      <c r="S82">
        <v>1</v>
      </c>
      <c r="T82" s="6">
        <v>24932386366</v>
      </c>
      <c r="U82">
        <v>37.734744935000002</v>
      </c>
      <c r="V82" s="6">
        <f t="shared" si="1"/>
        <v>24932386.366</v>
      </c>
    </row>
    <row r="83" spans="2:22" x14ac:dyDescent="0.25">
      <c r="B83">
        <v>2008</v>
      </c>
      <c r="C83">
        <v>1</v>
      </c>
      <c r="D83" s="7">
        <v>49822432790</v>
      </c>
      <c r="E83" s="7">
        <v>4869191</v>
      </c>
      <c r="F83" s="7">
        <f t="shared" si="2"/>
        <v>49822432.789999999</v>
      </c>
      <c r="G83" s="11">
        <f t="shared" si="3"/>
        <v>0.94575049021158075</v>
      </c>
      <c r="H83" s="11">
        <f t="shared" si="4"/>
        <v>0.9528039103151017</v>
      </c>
      <c r="I83" s="11">
        <f t="shared" si="5"/>
        <v>-2.1105105545146885E-2</v>
      </c>
      <c r="J83" s="11">
        <f t="shared" si="6"/>
        <v>-2.3030201020166952E-2</v>
      </c>
      <c r="K83" s="12">
        <f t="shared" si="7"/>
        <v>1.9250954750200666E-3</v>
      </c>
      <c r="L83" s="11">
        <f t="shared" si="8"/>
        <v>-2.8900133720553445E-2</v>
      </c>
      <c r="M83" s="11">
        <f t="shared" si="9"/>
        <v>-2.4143338080485632E-2</v>
      </c>
      <c r="N83" s="12"/>
      <c r="O83" s="12"/>
      <c r="Q83">
        <v>2</v>
      </c>
      <c r="R83">
        <v>2006</v>
      </c>
      <c r="S83">
        <v>3</v>
      </c>
      <c r="T83" s="6">
        <v>24652229338</v>
      </c>
      <c r="U83">
        <v>113.80333005</v>
      </c>
      <c r="V83" s="6">
        <f t="shared" si="1"/>
        <v>24652229.338</v>
      </c>
    </row>
    <row r="84" spans="2:22" x14ac:dyDescent="0.25">
      <c r="B84">
        <v>2008</v>
      </c>
      <c r="C84">
        <v>2</v>
      </c>
      <c r="D84" s="7">
        <v>48150988738</v>
      </c>
      <c r="E84" s="7">
        <v>4966828</v>
      </c>
      <c r="F84" s="7">
        <f t="shared" si="2"/>
        <v>48150988.737999998</v>
      </c>
      <c r="G84" s="11">
        <f t="shared" si="3"/>
        <v>0.94850910309717806</v>
      </c>
      <c r="H84" s="11">
        <f t="shared" si="4"/>
        <v>0.95149250800616625</v>
      </c>
      <c r="I84" s="11">
        <f t="shared" si="5"/>
        <v>-3.3548021611973122E-2</v>
      </c>
      <c r="J84" s="11">
        <f t="shared" si="6"/>
        <v>-3.6358818969833728E-2</v>
      </c>
      <c r="K84" s="12">
        <f t="shared" si="7"/>
        <v>2.810797357860606E-3</v>
      </c>
      <c r="L84" s="11">
        <f t="shared" si="8"/>
        <v>2.1457891300081133E-2</v>
      </c>
      <c r="M84" s="11">
        <f t="shared" si="9"/>
        <v>2.005199631725274E-2</v>
      </c>
      <c r="N84" s="12"/>
      <c r="O84" s="12"/>
      <c r="Q84">
        <v>2</v>
      </c>
      <c r="R84">
        <v>2006</v>
      </c>
      <c r="S84">
        <v>4</v>
      </c>
      <c r="T84" s="6">
        <v>92518108</v>
      </c>
      <c r="U84">
        <v>360.85555556000003</v>
      </c>
      <c r="V84" s="6">
        <f t="shared" si="1"/>
        <v>92518.107999999993</v>
      </c>
    </row>
    <row r="85" spans="2:22" x14ac:dyDescent="0.25">
      <c r="B85">
        <v>2008</v>
      </c>
      <c r="C85">
        <v>3</v>
      </c>
      <c r="D85" s="7">
        <v>48483717046</v>
      </c>
      <c r="E85" s="7">
        <v>4940484</v>
      </c>
      <c r="F85" s="7">
        <f t="shared" si="2"/>
        <v>48483717.045999996</v>
      </c>
      <c r="G85" s="11">
        <f t="shared" si="3"/>
        <v>0.94664920067481062</v>
      </c>
      <c r="H85" s="11">
        <f t="shared" si="4"/>
        <v>0.95278212123292583</v>
      </c>
      <c r="I85" s="11">
        <f t="shared" si="5"/>
        <v>6.9101033378660137E-3</v>
      </c>
      <c r="J85" s="11">
        <f t="shared" si="6"/>
        <v>8.8884016758028483E-3</v>
      </c>
      <c r="K85" s="12">
        <f t="shared" si="7"/>
        <v>-1.9782983379368346E-3</v>
      </c>
      <c r="L85" s="11">
        <f t="shared" si="8"/>
        <v>-6.6503334553630333E-3</v>
      </c>
      <c r="M85" s="11">
        <f t="shared" si="9"/>
        <v>-5.3039887831831667E-3</v>
      </c>
      <c r="N85" s="12"/>
      <c r="O85" s="12"/>
      <c r="Q85">
        <v>2</v>
      </c>
      <c r="R85">
        <v>2006</v>
      </c>
      <c r="S85">
        <v>6</v>
      </c>
      <c r="T85" s="6">
        <v>143791883</v>
      </c>
      <c r="U85">
        <v>80.492805755000006</v>
      </c>
      <c r="V85" s="6">
        <f t="shared" si="1"/>
        <v>143791.883</v>
      </c>
    </row>
    <row r="86" spans="2:22" x14ac:dyDescent="0.25">
      <c r="B86">
        <v>2008</v>
      </c>
      <c r="C86">
        <v>4</v>
      </c>
      <c r="D86" s="7">
        <v>50916766248</v>
      </c>
      <c r="E86" s="7">
        <v>4879921</v>
      </c>
      <c r="F86" s="7">
        <f t="shared" si="2"/>
        <v>50916766.248000003</v>
      </c>
      <c r="G86" s="11">
        <f t="shared" si="3"/>
        <v>0.94554844304781283</v>
      </c>
      <c r="H86" s="11">
        <f t="shared" si="4"/>
        <v>0.95200268125751442</v>
      </c>
      <c r="I86" s="11">
        <f t="shared" si="5"/>
        <v>5.0182810853623083E-2</v>
      </c>
      <c r="J86" s="11">
        <f t="shared" si="6"/>
        <v>5.1405378292963544E-2</v>
      </c>
      <c r="K86" s="12">
        <f t="shared" si="7"/>
        <v>-1.2225674393404606E-3</v>
      </c>
      <c r="L86" s="11">
        <f t="shared" si="8"/>
        <v>-1.1449814900669653E-2</v>
      </c>
      <c r="M86" s="11">
        <f t="shared" si="9"/>
        <v>-1.225851556244284E-2</v>
      </c>
      <c r="N86" s="12"/>
      <c r="O86" s="12"/>
      <c r="Q86">
        <v>2</v>
      </c>
      <c r="R86">
        <v>2007</v>
      </c>
      <c r="S86">
        <v>1</v>
      </c>
      <c r="T86" s="6">
        <v>25798682237</v>
      </c>
      <c r="U86">
        <v>37.372747099000001</v>
      </c>
      <c r="V86" s="6">
        <f t="shared" si="1"/>
        <v>25798682.237</v>
      </c>
    </row>
    <row r="87" spans="2:22" x14ac:dyDescent="0.25">
      <c r="B87">
        <v>2009</v>
      </c>
      <c r="C87">
        <v>1</v>
      </c>
      <c r="D87" s="7">
        <v>46843853213</v>
      </c>
      <c r="E87" s="7">
        <v>4638570</v>
      </c>
      <c r="F87" s="7">
        <f t="shared" si="2"/>
        <v>46843853.213</v>
      </c>
      <c r="G87" s="11">
        <f t="shared" si="3"/>
        <v>0.94424550292700093</v>
      </c>
      <c r="H87" s="11">
        <f t="shared" si="4"/>
        <v>0.95227410134786272</v>
      </c>
      <c r="I87" s="11">
        <f t="shared" si="5"/>
        <v>-7.9991588923029489E-2</v>
      </c>
      <c r="J87" s="11">
        <f t="shared" si="6"/>
        <v>-7.8722092942841382E-2</v>
      </c>
      <c r="K87" s="12">
        <f t="shared" si="7"/>
        <v>-1.2694959801881067E-3</v>
      </c>
      <c r="L87" s="11">
        <f t="shared" si="8"/>
        <v>-4.972889919201362E-2</v>
      </c>
      <c r="M87" s="11">
        <f t="shared" si="9"/>
        <v>-4.9457972782756099E-2</v>
      </c>
      <c r="N87" s="12"/>
      <c r="O87" s="12"/>
      <c r="Q87">
        <v>2</v>
      </c>
      <c r="R87">
        <v>2007</v>
      </c>
      <c r="S87">
        <v>3</v>
      </c>
      <c r="T87" s="6">
        <v>25392422748</v>
      </c>
      <c r="U87">
        <v>111.71550739</v>
      </c>
      <c r="V87" s="6">
        <f t="shared" si="1"/>
        <v>25392422.748</v>
      </c>
    </row>
    <row r="88" spans="2:22" x14ac:dyDescent="0.25">
      <c r="B88">
        <v>2009</v>
      </c>
      <c r="C88">
        <v>2</v>
      </c>
      <c r="D88" s="7">
        <v>44974848922</v>
      </c>
      <c r="E88" s="7">
        <v>4665164</v>
      </c>
      <c r="F88" s="7">
        <f t="shared" si="2"/>
        <v>44974848.921999998</v>
      </c>
      <c r="G88" s="11">
        <f t="shared" si="3"/>
        <v>0.92185094193088191</v>
      </c>
      <c r="H88" s="11">
        <f t="shared" si="4"/>
        <v>0.93695545771928757</v>
      </c>
      <c r="I88" s="11">
        <f t="shared" si="5"/>
        <v>-3.9898602758009605E-2</v>
      </c>
      <c r="J88" s="11">
        <f t="shared" si="6"/>
        <v>-1.6574821954619345E-2</v>
      </c>
      <c r="K88" s="12">
        <f t="shared" si="7"/>
        <v>-2.3323780803390259E-2</v>
      </c>
      <c r="L88" s="11">
        <f t="shared" si="8"/>
        <v>2.2176350249279109E-2</v>
      </c>
      <c r="M88" s="11">
        <f t="shared" si="9"/>
        <v>5.7332324401702106E-3</v>
      </c>
      <c r="N88" s="12"/>
      <c r="O88" s="12"/>
      <c r="Q88">
        <v>2</v>
      </c>
      <c r="R88">
        <v>2007</v>
      </c>
      <c r="S88">
        <v>4</v>
      </c>
      <c r="T88" s="6">
        <v>90641790</v>
      </c>
      <c r="U88">
        <v>393.41176471</v>
      </c>
      <c r="V88" s="6">
        <f t="shared" si="1"/>
        <v>90641.79</v>
      </c>
    </row>
    <row r="89" spans="2:22" x14ac:dyDescent="0.25">
      <c r="B89">
        <v>2009</v>
      </c>
      <c r="C89">
        <v>3</v>
      </c>
      <c r="D89" s="7">
        <v>45118741818</v>
      </c>
      <c r="E89" s="7">
        <v>4616206</v>
      </c>
      <c r="F89" s="7">
        <f t="shared" si="2"/>
        <v>45118741.818000004</v>
      </c>
      <c r="G89" s="11">
        <f t="shared" si="3"/>
        <v>0.94513505225347472</v>
      </c>
      <c r="H89" s="11">
        <f t="shared" si="4"/>
        <v>0.95170517918101749</v>
      </c>
      <c r="I89" s="11">
        <f t="shared" si="5"/>
        <v>3.1994081013935194E-3</v>
      </c>
      <c r="J89" s="11">
        <f t="shared" si="6"/>
        <v>-2.1515161142545591E-2</v>
      </c>
      <c r="K89" s="12">
        <f t="shared" si="7"/>
        <v>2.4714569243939111E-2</v>
      </c>
      <c r="L89" s="11">
        <f t="shared" si="8"/>
        <v>-2.5829939625235054E-2</v>
      </c>
      <c r="M89" s="11">
        <f t="shared" si="9"/>
        <v>-1.0494379190099212E-2</v>
      </c>
      <c r="N89" s="12"/>
      <c r="O89" s="12"/>
      <c r="Q89">
        <v>2</v>
      </c>
      <c r="R89">
        <v>2007</v>
      </c>
      <c r="S89">
        <v>6</v>
      </c>
      <c r="T89" s="6">
        <v>140645441</v>
      </c>
      <c r="U89">
        <v>81.335227273000001</v>
      </c>
      <c r="V89" s="6">
        <f t="shared" si="1"/>
        <v>140645.44099999999</v>
      </c>
    </row>
    <row r="90" spans="2:22" x14ac:dyDescent="0.25">
      <c r="B90">
        <v>2009</v>
      </c>
      <c r="C90">
        <v>4</v>
      </c>
      <c r="D90" s="7">
        <v>49529173777</v>
      </c>
      <c r="E90" s="7">
        <v>4608717</v>
      </c>
      <c r="F90" s="7">
        <f t="shared" si="2"/>
        <v>49529173.777000003</v>
      </c>
      <c r="G90" s="11">
        <f t="shared" si="3"/>
        <v>0.94585403807923307</v>
      </c>
      <c r="H90" s="11">
        <f t="shared" si="4"/>
        <v>0.9512775230011109</v>
      </c>
      <c r="I90" s="11">
        <f t="shared" si="5"/>
        <v>9.7751661089992226E-2</v>
      </c>
      <c r="J90" s="11">
        <f t="shared" si="6"/>
        <v>9.6917211108545676E-2</v>
      </c>
      <c r="K90" s="12">
        <f t="shared" si="7"/>
        <v>8.3444998144655003E-4</v>
      </c>
      <c r="L90" s="11">
        <f t="shared" si="8"/>
        <v>-1.1734974305519508E-3</v>
      </c>
      <c r="M90" s="11">
        <f t="shared" si="9"/>
        <v>-1.6223279463698503E-3</v>
      </c>
      <c r="N90" s="12"/>
      <c r="O90" s="12"/>
      <c r="Q90">
        <v>2</v>
      </c>
      <c r="R90">
        <v>2008</v>
      </c>
      <c r="S90">
        <v>1</v>
      </c>
      <c r="T90" s="6">
        <v>25685207812</v>
      </c>
      <c r="U90">
        <v>36.669941096000002</v>
      </c>
      <c r="V90" s="6">
        <f t="shared" si="1"/>
        <v>25685207.811999999</v>
      </c>
    </row>
    <row r="91" spans="2:22" x14ac:dyDescent="0.25">
      <c r="B91">
        <v>2010</v>
      </c>
      <c r="C91">
        <v>1</v>
      </c>
      <c r="D91" s="7">
        <v>44756999120</v>
      </c>
      <c r="E91" s="7">
        <v>4477234</v>
      </c>
      <c r="F91" s="7">
        <f t="shared" si="2"/>
        <v>44756999.119999997</v>
      </c>
      <c r="G91" s="11">
        <f t="shared" si="3"/>
        <v>0.94380938192135055</v>
      </c>
      <c r="H91" s="11">
        <f t="shared" si="4"/>
        <v>0.95220183837447203</v>
      </c>
      <c r="I91" s="11">
        <f t="shared" si="5"/>
        <v>-9.6350782641483668E-2</v>
      </c>
      <c r="J91" s="11">
        <f t="shared" si="6"/>
        <v>-9.4393128932769299E-2</v>
      </c>
      <c r="K91" s="12">
        <f t="shared" si="7"/>
        <v>-1.9576537087143686E-3</v>
      </c>
      <c r="L91" s="11">
        <f t="shared" si="8"/>
        <v>-2.9472218059654498E-2</v>
      </c>
      <c r="M91" s="11">
        <f t="shared" si="9"/>
        <v>-2.8529198039280779E-2</v>
      </c>
      <c r="N91" s="12"/>
      <c r="O91" s="12"/>
      <c r="Q91">
        <v>2</v>
      </c>
      <c r="R91">
        <v>2008</v>
      </c>
      <c r="S91">
        <v>3</v>
      </c>
      <c r="T91" s="6">
        <v>26137512652</v>
      </c>
      <c r="U91">
        <v>107.60487564</v>
      </c>
      <c r="V91" s="6">
        <f t="shared" si="1"/>
        <v>26137512.651999999</v>
      </c>
    </row>
    <row r="92" spans="2:22" x14ac:dyDescent="0.25">
      <c r="B92">
        <v>2010</v>
      </c>
      <c r="C92">
        <v>2</v>
      </c>
      <c r="D92" s="7">
        <v>45825896544</v>
      </c>
      <c r="E92" s="7">
        <v>4614361</v>
      </c>
      <c r="F92" s="7">
        <f t="shared" si="2"/>
        <v>45825896.544</v>
      </c>
      <c r="G92" s="11">
        <f t="shared" si="3"/>
        <v>0.9511644774364123</v>
      </c>
      <c r="H92" s="11">
        <f t="shared" si="4"/>
        <v>0.95320332029236721</v>
      </c>
      <c r="I92" s="11">
        <f t="shared" si="5"/>
        <v>2.3882240655458853E-2</v>
      </c>
      <c r="J92" s="11">
        <f t="shared" si="6"/>
        <v>1.5964838508047752E-2</v>
      </c>
      <c r="K92" s="12">
        <f t="shared" si="7"/>
        <v>7.9174021474111012E-3</v>
      </c>
      <c r="L92" s="11">
        <f t="shared" si="8"/>
        <v>2.9544787515046744E-2</v>
      </c>
      <c r="M92" s="11">
        <f t="shared" si="9"/>
        <v>3.0627615174904754E-2</v>
      </c>
      <c r="N92" s="12"/>
      <c r="O92" s="12"/>
      <c r="Q92">
        <v>2</v>
      </c>
      <c r="R92">
        <v>2008</v>
      </c>
      <c r="S92">
        <v>4</v>
      </c>
      <c r="T92" s="6">
        <v>103272615</v>
      </c>
      <c r="U92">
        <v>449.64935064999997</v>
      </c>
      <c r="V92" s="6">
        <f t="shared" si="1"/>
        <v>103272.61500000001</v>
      </c>
    </row>
    <row r="93" spans="2:22" x14ac:dyDescent="0.25">
      <c r="B93">
        <v>2010</v>
      </c>
      <c r="C93">
        <v>3</v>
      </c>
      <c r="D93" s="7">
        <v>46881832988</v>
      </c>
      <c r="E93" s="7">
        <v>4624640</v>
      </c>
      <c r="F93" s="7">
        <f t="shared" si="2"/>
        <v>46881832.987999998</v>
      </c>
      <c r="G93" s="11">
        <f t="shared" si="3"/>
        <v>0.94719771134623731</v>
      </c>
      <c r="H93" s="11">
        <f t="shared" si="4"/>
        <v>0.95191831102343405</v>
      </c>
      <c r="I93" s="11">
        <f t="shared" si="5"/>
        <v>2.3042352111674269E-2</v>
      </c>
      <c r="J93" s="11">
        <f t="shared" si="6"/>
        <v>2.7326747716263977E-2</v>
      </c>
      <c r="K93" s="12">
        <f t="shared" si="7"/>
        <v>-4.284395604589708E-3</v>
      </c>
      <c r="L93" s="11">
        <f t="shared" si="8"/>
        <v>3.5805332852429927E-3</v>
      </c>
      <c r="M93" s="11">
        <f t="shared" si="9"/>
        <v>2.2276107135961176E-3</v>
      </c>
      <c r="N93" s="12"/>
      <c r="O93" s="12"/>
      <c r="Q93">
        <v>2</v>
      </c>
      <c r="R93">
        <v>2008</v>
      </c>
      <c r="S93">
        <v>6</v>
      </c>
      <c r="T93" s="6">
        <v>136829224</v>
      </c>
      <c r="U93">
        <v>80.847999999999999</v>
      </c>
      <c r="V93" s="6">
        <f t="shared" si="1"/>
        <v>136829.22399999999</v>
      </c>
    </row>
    <row r="94" spans="2:22" x14ac:dyDescent="0.25">
      <c r="B94">
        <v>2010</v>
      </c>
      <c r="C94">
        <v>4</v>
      </c>
      <c r="D94" s="7">
        <v>51775717096</v>
      </c>
      <c r="E94" s="7">
        <v>4649631</v>
      </c>
      <c r="F94" s="7">
        <f t="shared" si="2"/>
        <v>51775717.096000001</v>
      </c>
      <c r="G94" s="11">
        <f t="shared" si="3"/>
        <v>0.95177715880796399</v>
      </c>
      <c r="H94" s="11">
        <f t="shared" si="4"/>
        <v>0.95087298089616157</v>
      </c>
      <c r="I94" s="11">
        <f t="shared" si="5"/>
        <v>0.10438764434088266</v>
      </c>
      <c r="J94" s="11">
        <f t="shared" si="6"/>
        <v>9.9073916071785284E-2</v>
      </c>
      <c r="K94" s="12">
        <f t="shared" si="7"/>
        <v>5.3137282690973731E-3</v>
      </c>
      <c r="L94" s="11">
        <f t="shared" si="8"/>
        <v>6.5091580640859181E-3</v>
      </c>
      <c r="M94" s="11">
        <f t="shared" si="9"/>
        <v>5.4038800858011715E-3</v>
      </c>
      <c r="N94" s="12"/>
      <c r="O94" s="12"/>
      <c r="Q94">
        <v>2</v>
      </c>
      <c r="R94">
        <v>2009</v>
      </c>
      <c r="S94">
        <v>1</v>
      </c>
      <c r="T94" s="6">
        <v>23574944043</v>
      </c>
      <c r="U94">
        <v>34.498026510999999</v>
      </c>
      <c r="V94" s="6">
        <f t="shared" si="1"/>
        <v>23574944.043000001</v>
      </c>
    </row>
    <row r="95" spans="2:22" x14ac:dyDescent="0.25">
      <c r="B95">
        <v>2011</v>
      </c>
      <c r="C95">
        <v>1</v>
      </c>
      <c r="D95" s="7">
        <v>47466567985</v>
      </c>
      <c r="E95" s="7">
        <v>4532756</v>
      </c>
      <c r="F95" s="7">
        <f t="shared" si="2"/>
        <v>47466567.984999999</v>
      </c>
      <c r="G95" s="11">
        <f t="shared" si="3"/>
        <v>0.94371859336595598</v>
      </c>
      <c r="H95" s="11">
        <f t="shared" si="4"/>
        <v>0.95103809938243189</v>
      </c>
      <c r="I95" s="11">
        <f t="shared" si="5"/>
        <v>-8.3227222193952177E-2</v>
      </c>
      <c r="J95" s="11">
        <f t="shared" si="6"/>
        <v>-7.539875142169461E-2</v>
      </c>
      <c r="K95" s="12">
        <f t="shared" si="7"/>
        <v>-7.8284707722575675E-3</v>
      </c>
      <c r="L95" s="11">
        <f t="shared" si="8"/>
        <v>-2.5305658347742455E-2</v>
      </c>
      <c r="M95" s="11">
        <f t="shared" si="9"/>
        <v>-2.5136403297379983E-2</v>
      </c>
      <c r="N95" s="12"/>
      <c r="O95" s="12"/>
      <c r="Q95">
        <v>2</v>
      </c>
      <c r="R95">
        <v>2009</v>
      </c>
      <c r="S95">
        <v>3</v>
      </c>
      <c r="T95" s="6">
        <v>24975307406</v>
      </c>
      <c r="U95">
        <v>103.40466854</v>
      </c>
      <c r="V95" s="6">
        <f t="shared" si="1"/>
        <v>24975307.405999999</v>
      </c>
    </row>
    <row r="96" spans="2:22" x14ac:dyDescent="0.25">
      <c r="B96">
        <v>2011</v>
      </c>
      <c r="C96">
        <v>2</v>
      </c>
      <c r="D96" s="7">
        <v>47395361691</v>
      </c>
      <c r="E96" s="7">
        <v>4665557</v>
      </c>
      <c r="F96" s="7">
        <f t="shared" si="2"/>
        <v>47395361.691</v>
      </c>
      <c r="G96" s="11">
        <f t="shared" si="3"/>
        <v>0.9469325183016114</v>
      </c>
      <c r="H96" s="11">
        <f t="shared" si="4"/>
        <v>0.95079504691863026</v>
      </c>
      <c r="I96" s="11">
        <f t="shared" si="5"/>
        <v>-1.5001357170483232E-3</v>
      </c>
      <c r="J96" s="11">
        <f t="shared" si="6"/>
        <v>-4.8890821837124232E-3</v>
      </c>
      <c r="K96" s="12">
        <f t="shared" si="7"/>
        <v>3.3889464666641E-3</v>
      </c>
      <c r="L96" s="11">
        <f t="shared" si="8"/>
        <v>2.9561189681992506E-2</v>
      </c>
      <c r="M96" s="11">
        <f t="shared" si="9"/>
        <v>2.9298069430606866E-2</v>
      </c>
      <c r="N96" s="12"/>
      <c r="O96" s="12"/>
      <c r="Q96">
        <v>2</v>
      </c>
      <c r="R96">
        <v>2009</v>
      </c>
      <c r="S96">
        <v>4</v>
      </c>
      <c r="T96" s="6">
        <v>97996572</v>
      </c>
      <c r="U96">
        <v>482.01428571000002</v>
      </c>
      <c r="V96" s="6">
        <f t="shared" si="1"/>
        <v>97996.572</v>
      </c>
    </row>
    <row r="97" spans="2:22" x14ac:dyDescent="0.25">
      <c r="B97">
        <v>2011</v>
      </c>
      <c r="C97">
        <v>3</v>
      </c>
      <c r="D97" s="7">
        <v>50033148604</v>
      </c>
      <c r="E97" s="7">
        <v>4681949</v>
      </c>
      <c r="F97" s="7">
        <f t="shared" si="2"/>
        <v>50033148.604000002</v>
      </c>
      <c r="G97" s="11">
        <f t="shared" si="3"/>
        <v>0.94660979224840269</v>
      </c>
      <c r="H97" s="11">
        <f t="shared" si="4"/>
        <v>0.9501290460576115</v>
      </c>
      <c r="I97" s="11">
        <f t="shared" si="5"/>
        <v>5.5654959027370277E-2</v>
      </c>
      <c r="J97" s="11">
        <f t="shared" si="6"/>
        <v>5.6014861662296633E-2</v>
      </c>
      <c r="K97" s="12">
        <f t="shared" si="7"/>
        <v>-3.5990263492635677E-4</v>
      </c>
      <c r="L97" s="11">
        <f t="shared" si="8"/>
        <v>4.2168279394807495E-3</v>
      </c>
      <c r="M97" s="11">
        <f t="shared" si="9"/>
        <v>3.5134068665327867E-3</v>
      </c>
      <c r="N97" s="12"/>
      <c r="O97" s="12"/>
      <c r="Q97">
        <v>2</v>
      </c>
      <c r="R97">
        <v>2009</v>
      </c>
      <c r="S97">
        <v>6</v>
      </c>
      <c r="T97" s="6">
        <v>121405767</v>
      </c>
      <c r="U97">
        <v>75.484008528999993</v>
      </c>
      <c r="V97" s="6">
        <f t="shared" si="1"/>
        <v>121405.76700000001</v>
      </c>
    </row>
    <row r="98" spans="2:22" x14ac:dyDescent="0.25">
      <c r="B98">
        <v>2011</v>
      </c>
      <c r="C98">
        <v>4</v>
      </c>
      <c r="D98" s="7">
        <v>51394827384</v>
      </c>
      <c r="E98" s="7">
        <v>4700614</v>
      </c>
      <c r="F98" s="7">
        <f t="shared" si="2"/>
        <v>51394827.384000003</v>
      </c>
      <c r="G98" s="11">
        <f t="shared" si="3"/>
        <v>0.94179994661619193</v>
      </c>
      <c r="H98" s="11">
        <f t="shared" si="4"/>
        <v>0.9494720614951303</v>
      </c>
      <c r="I98" s="11">
        <f t="shared" si="5"/>
        <v>2.7215532461835501E-2</v>
      </c>
      <c r="J98" s="11">
        <f t="shared" si="6"/>
        <v>3.2461602139267853E-2</v>
      </c>
      <c r="K98" s="12">
        <f t="shared" si="7"/>
        <v>-5.2460696774323523E-3</v>
      </c>
      <c r="L98" s="11">
        <f t="shared" si="8"/>
        <v>4.6812933747157892E-3</v>
      </c>
      <c r="M98" s="11">
        <f t="shared" si="9"/>
        <v>3.9865876369007403E-3</v>
      </c>
      <c r="N98" s="12"/>
      <c r="O98" s="12"/>
      <c r="Q98">
        <v>2</v>
      </c>
      <c r="R98">
        <v>2010</v>
      </c>
      <c r="S98">
        <v>1</v>
      </c>
      <c r="T98" s="6">
        <v>23637119937</v>
      </c>
      <c r="U98">
        <v>34.737884669000003</v>
      </c>
      <c r="V98" s="6">
        <f t="shared" si="1"/>
        <v>23637119.936999999</v>
      </c>
    </row>
    <row r="99" spans="2:22" x14ac:dyDescent="0.25">
      <c r="B99">
        <v>2012</v>
      </c>
      <c r="C99">
        <v>1</v>
      </c>
      <c r="D99" s="7">
        <v>51401703290</v>
      </c>
      <c r="E99" s="7">
        <v>4598323</v>
      </c>
      <c r="F99" s="7">
        <f t="shared" si="2"/>
        <v>51401703.289999999</v>
      </c>
      <c r="G99" s="11">
        <f t="shared" si="3"/>
        <v>0.94220893252658477</v>
      </c>
      <c r="H99" s="11">
        <f t="shared" si="4"/>
        <v>0.94724437785680315</v>
      </c>
      <c r="I99" s="11">
        <f t="shared" si="5"/>
        <v>1.3378595376201119E-4</v>
      </c>
      <c r="J99" s="11">
        <f t="shared" si="6"/>
        <v>-3.0034347639129599E-4</v>
      </c>
      <c r="K99" s="12">
        <f t="shared" si="7"/>
        <v>4.3412943015330718E-4</v>
      </c>
      <c r="L99" s="11">
        <f t="shared" si="8"/>
        <v>-1.9460624881079025E-2</v>
      </c>
      <c r="M99" s="11">
        <f t="shared" si="9"/>
        <v>-2.1761199707102108E-2</v>
      </c>
      <c r="N99" s="12"/>
      <c r="O99" s="12"/>
      <c r="Q99">
        <v>2</v>
      </c>
      <c r="R99">
        <v>2010</v>
      </c>
      <c r="S99">
        <v>3</v>
      </c>
      <c r="T99" s="6">
        <v>25834311797</v>
      </c>
      <c r="U99">
        <v>103.30954366</v>
      </c>
      <c r="V99" s="6">
        <f t="shared" si="1"/>
        <v>25834311.796999998</v>
      </c>
    </row>
    <row r="100" spans="2:22" x14ac:dyDescent="0.25">
      <c r="B100">
        <v>2012</v>
      </c>
      <c r="C100">
        <v>2</v>
      </c>
      <c r="D100" s="7">
        <v>49503862737</v>
      </c>
      <c r="E100" s="7">
        <v>4738022</v>
      </c>
      <c r="F100" s="7">
        <f t="shared" si="2"/>
        <v>49503862.737000003</v>
      </c>
      <c r="G100" s="11">
        <f t="shared" si="3"/>
        <v>0.90742093510441246</v>
      </c>
      <c r="H100" s="11">
        <f t="shared" si="4"/>
        <v>0.9760220631873503</v>
      </c>
      <c r="I100" s="11">
        <f t="shared" si="5"/>
        <v>-3.6921744446729576E-2</v>
      </c>
      <c r="J100" s="11">
        <f t="shared" si="6"/>
        <v>0</v>
      </c>
      <c r="K100" s="12">
        <f t="shared" si="7"/>
        <v>-3.6921744446729576E-2</v>
      </c>
      <c r="L100" s="11">
        <f t="shared" si="8"/>
        <v>0</v>
      </c>
      <c r="M100" s="11">
        <f t="shared" si="9"/>
        <v>3.0380423471774387E-2</v>
      </c>
      <c r="N100" s="12"/>
      <c r="O100" s="12"/>
      <c r="Q100">
        <v>2</v>
      </c>
      <c r="R100">
        <v>2010</v>
      </c>
      <c r="S100">
        <v>4</v>
      </c>
      <c r="T100" s="6">
        <v>100218297</v>
      </c>
      <c r="U100">
        <v>483.68115941999997</v>
      </c>
      <c r="V100" s="6">
        <f t="shared" si="1"/>
        <v>100218.29700000001</v>
      </c>
    </row>
    <row r="101" spans="2:22" x14ac:dyDescent="0.25">
      <c r="B101">
        <v>2012</v>
      </c>
      <c r="C101">
        <v>3</v>
      </c>
      <c r="D101" s="7">
        <v>50147538366</v>
      </c>
      <c r="E101" s="7">
        <v>4732688</v>
      </c>
      <c r="F101" s="7">
        <f t="shared" si="2"/>
        <v>50147538.365999997</v>
      </c>
      <c r="G101" s="11">
        <f t="shared" si="3"/>
        <v>0.94416764507193718</v>
      </c>
      <c r="H101" s="11">
        <f t="shared" si="4"/>
        <v>0.94812343125111065</v>
      </c>
      <c r="I101" s="11">
        <f t="shared" si="5"/>
        <v>1.3002533406729633E-2</v>
      </c>
      <c r="J101" s="11">
        <f t="shared" si="6"/>
        <v>-2.6423208923837982E-2</v>
      </c>
      <c r="K101" s="12">
        <f t="shared" si="7"/>
        <v>3.9425742330567615E-2</v>
      </c>
      <c r="L101" s="11">
        <f t="shared" si="8"/>
        <v>2.8266192816815749E-2</v>
      </c>
      <c r="M101" s="11">
        <f t="shared" si="9"/>
        <v>-1.1257862458216028E-3</v>
      </c>
      <c r="N101" s="12"/>
      <c r="O101" s="12"/>
      <c r="Q101">
        <v>2</v>
      </c>
      <c r="R101">
        <v>2010</v>
      </c>
      <c r="S101">
        <v>6</v>
      </c>
      <c r="T101" s="6">
        <v>122244269</v>
      </c>
      <c r="U101">
        <v>75.768722467000003</v>
      </c>
      <c r="V101" s="6">
        <f t="shared" si="1"/>
        <v>122244.269</v>
      </c>
    </row>
    <row r="102" spans="2:22" x14ac:dyDescent="0.25">
      <c r="B102">
        <v>2012</v>
      </c>
      <c r="C102">
        <v>4</v>
      </c>
      <c r="D102" s="7">
        <v>53993448549</v>
      </c>
      <c r="E102" s="7">
        <v>4759570</v>
      </c>
      <c r="F102" s="7">
        <f t="shared" si="2"/>
        <v>53993448.549000002</v>
      </c>
      <c r="G102" s="11">
        <f t="shared" si="3"/>
        <v>0.93844184368146044</v>
      </c>
      <c r="H102" s="11">
        <f t="shared" si="4"/>
        <v>0.94696139192025708</v>
      </c>
      <c r="I102" s="11">
        <f t="shared" si="5"/>
        <v>7.669190369686274E-2</v>
      </c>
      <c r="J102" s="11">
        <f t="shared" si="6"/>
        <v>8.3261222872910823E-2</v>
      </c>
      <c r="K102" s="12">
        <f t="shared" si="7"/>
        <v>-6.5693191760480829E-3</v>
      </c>
      <c r="L102" s="11">
        <f t="shared" si="8"/>
        <v>6.9141646317631977E-3</v>
      </c>
      <c r="M102" s="11">
        <f t="shared" si="9"/>
        <v>5.680070184216568E-3</v>
      </c>
      <c r="N102" s="12"/>
      <c r="O102" s="12"/>
      <c r="Q102">
        <v>2</v>
      </c>
      <c r="R102">
        <v>2011</v>
      </c>
      <c r="S102">
        <v>1</v>
      </c>
      <c r="T102" s="6">
        <v>24781439089</v>
      </c>
      <c r="U102">
        <v>34.987461740000001</v>
      </c>
      <c r="V102" s="6">
        <f t="shared" si="1"/>
        <v>24781439.089000002</v>
      </c>
    </row>
    <row r="103" spans="2:22" x14ac:dyDescent="0.25">
      <c r="B103">
        <v>2013</v>
      </c>
      <c r="C103">
        <v>1</v>
      </c>
      <c r="D103" s="7">
        <v>52420467600</v>
      </c>
      <c r="E103" s="7">
        <v>4643245</v>
      </c>
      <c r="F103" s="7">
        <f t="shared" si="2"/>
        <v>52420467.600000001</v>
      </c>
      <c r="G103" s="11">
        <f t="shared" si="3"/>
        <v>0.93890711291378559</v>
      </c>
      <c r="H103" s="11">
        <f t="shared" si="4"/>
        <v>0.94661306546596058</v>
      </c>
      <c r="I103" s="11">
        <f t="shared" si="5"/>
        <v>-2.9132811318256402E-2</v>
      </c>
      <c r="J103" s="11">
        <f t="shared" si="6"/>
        <v>-2.9613918155508623E-2</v>
      </c>
      <c r="K103" s="12">
        <f t="shared" si="7"/>
        <v>4.8110683725222092E-4</v>
      </c>
      <c r="L103" s="11">
        <f t="shared" si="8"/>
        <v>-2.4081255036160876E-2</v>
      </c>
      <c r="M103" s="11">
        <f t="shared" si="9"/>
        <v>-2.4440233046262527E-2</v>
      </c>
      <c r="N103" s="12"/>
      <c r="O103" s="12"/>
      <c r="Q103">
        <v>2</v>
      </c>
      <c r="R103">
        <v>2011</v>
      </c>
      <c r="S103">
        <v>3</v>
      </c>
      <c r="T103" s="6">
        <v>26483524981</v>
      </c>
      <c r="U103">
        <v>103.82500678</v>
      </c>
      <c r="V103" s="6">
        <f t="shared" si="1"/>
        <v>26483524.980999999</v>
      </c>
    </row>
    <row r="104" spans="2:22" x14ac:dyDescent="0.25">
      <c r="B104">
        <v>2013</v>
      </c>
      <c r="C104">
        <v>2</v>
      </c>
      <c r="D104" s="7">
        <v>50691597678</v>
      </c>
      <c r="E104" s="7">
        <v>4780370</v>
      </c>
      <c r="F104" s="7">
        <f t="shared" si="2"/>
        <v>50691597.678000003</v>
      </c>
      <c r="G104" s="11">
        <f t="shared" si="3"/>
        <v>0.9370128653042743</v>
      </c>
      <c r="H104" s="11">
        <f t="shared" si="4"/>
        <v>0.94513538115269125</v>
      </c>
      <c r="I104" s="11">
        <f t="shared" si="5"/>
        <v>-3.2980818393157585E-2</v>
      </c>
      <c r="J104" s="11">
        <f t="shared" si="6"/>
        <v>-3.1025910578188043E-2</v>
      </c>
      <c r="K104" s="12">
        <f t="shared" si="7"/>
        <v>-1.954907814969542E-3</v>
      </c>
      <c r="L104" s="11">
        <f t="shared" si="8"/>
        <v>3.1141783860680894E-2</v>
      </c>
      <c r="M104" s="11">
        <f t="shared" si="9"/>
        <v>2.9532148314379336E-2</v>
      </c>
      <c r="N104" s="12"/>
      <c r="O104" s="12"/>
      <c r="Q104">
        <v>2</v>
      </c>
      <c r="R104">
        <v>2011</v>
      </c>
      <c r="S104">
        <v>4</v>
      </c>
      <c r="T104" s="6">
        <v>105990017</v>
      </c>
      <c r="U104">
        <v>536.87692307999998</v>
      </c>
      <c r="V104" s="6">
        <f t="shared" si="1"/>
        <v>105990.01700000001</v>
      </c>
    </row>
    <row r="105" spans="2:22" x14ac:dyDescent="0.25">
      <c r="B105">
        <v>2013</v>
      </c>
      <c r="C105">
        <v>3</v>
      </c>
      <c r="D105" s="7">
        <v>51178075217</v>
      </c>
      <c r="E105" s="7">
        <v>4785774</v>
      </c>
      <c r="F105" s="7">
        <f t="shared" si="2"/>
        <v>51178075.217</v>
      </c>
      <c r="G105" s="11">
        <f t="shared" si="3"/>
        <v>0.93810405261161645</v>
      </c>
      <c r="H105" s="11">
        <f t="shared" si="4"/>
        <v>0.94449031822103779</v>
      </c>
      <c r="I105" s="11">
        <f t="shared" si="5"/>
        <v>9.596808174999083E-3</v>
      </c>
      <c r="J105" s="11">
        <f t="shared" si="6"/>
        <v>8.4224616624275495E-3</v>
      </c>
      <c r="K105" s="12">
        <f t="shared" si="7"/>
        <v>1.1743465125715336E-3</v>
      </c>
      <c r="L105" s="11">
        <f t="shared" si="8"/>
        <v>1.8142031385555146E-3</v>
      </c>
      <c r="M105" s="11">
        <f t="shared" si="9"/>
        <v>1.1304564291048091E-3</v>
      </c>
      <c r="N105" s="12"/>
      <c r="O105" s="12"/>
      <c r="Q105">
        <v>2</v>
      </c>
      <c r="R105">
        <v>2011</v>
      </c>
      <c r="S105">
        <v>5</v>
      </c>
      <c r="T105" s="6">
        <v>54940965</v>
      </c>
      <c r="U105">
        <v>1514.75</v>
      </c>
      <c r="V105" s="6">
        <f t="shared" si="1"/>
        <v>54940.964999999997</v>
      </c>
    </row>
    <row r="106" spans="2:22" x14ac:dyDescent="0.25">
      <c r="B106">
        <v>2013</v>
      </c>
      <c r="C106">
        <v>4</v>
      </c>
      <c r="D106" s="7">
        <v>54523382262</v>
      </c>
      <c r="E106" s="7">
        <v>4810955</v>
      </c>
      <c r="F106" s="7">
        <f t="shared" si="2"/>
        <v>54523382.262000002</v>
      </c>
      <c r="G106" s="11">
        <f t="shared" si="3"/>
        <v>0.93293575251906546</v>
      </c>
      <c r="H106" s="11">
        <f t="shared" si="4"/>
        <v>0.94308004866189588</v>
      </c>
      <c r="I106" s="11">
        <f t="shared" si="5"/>
        <v>6.536601915596818E-2</v>
      </c>
      <c r="J106" s="11">
        <f t="shared" si="6"/>
        <v>7.1267959649230495E-2</v>
      </c>
      <c r="K106" s="12">
        <f t="shared" si="7"/>
        <v>-5.9019404932623143E-3</v>
      </c>
      <c r="L106" s="11">
        <f t="shared" si="8"/>
        <v>6.764890930491152E-3</v>
      </c>
      <c r="M106" s="11">
        <f t="shared" si="9"/>
        <v>5.2616358398871466E-3</v>
      </c>
      <c r="N106" s="12"/>
      <c r="O106" s="12"/>
      <c r="Q106">
        <v>2</v>
      </c>
      <c r="R106">
        <v>2011</v>
      </c>
      <c r="S106">
        <v>6</v>
      </c>
      <c r="T106" s="6">
        <v>124878365</v>
      </c>
      <c r="U106">
        <v>75.597777777999994</v>
      </c>
      <c r="V106" s="6">
        <f t="shared" si="1"/>
        <v>124878.36500000001</v>
      </c>
    </row>
    <row r="107" spans="2:22" x14ac:dyDescent="0.25">
      <c r="B107">
        <v>2014</v>
      </c>
      <c r="C107">
        <v>1</v>
      </c>
      <c r="D107" s="7">
        <v>54334331440</v>
      </c>
      <c r="E107" s="7">
        <v>4686584</v>
      </c>
      <c r="F107" s="7">
        <f t="shared" si="2"/>
        <v>54334331.439999998</v>
      </c>
      <c r="G107" s="11">
        <f t="shared" si="3"/>
        <v>0.93402775084140888</v>
      </c>
      <c r="H107" s="11">
        <f t="shared" si="4"/>
        <v>0.94281055711631678</v>
      </c>
      <c r="I107" s="11">
        <f t="shared" si="5"/>
        <v>-3.4673348232793222E-3</v>
      </c>
      <c r="J107" s="11">
        <f t="shared" si="6"/>
        <v>-4.6324094129294169E-3</v>
      </c>
      <c r="K107" s="12">
        <f t="shared" si="7"/>
        <v>1.1650745896500947E-3</v>
      </c>
      <c r="L107" s="11">
        <f t="shared" si="8"/>
        <v>-2.5573174953472888E-2</v>
      </c>
      <c r="M107" s="11">
        <f t="shared" si="9"/>
        <v>-2.5851624053852107E-2</v>
      </c>
      <c r="N107" s="12"/>
      <c r="O107" s="12"/>
      <c r="Q107">
        <v>2</v>
      </c>
      <c r="R107">
        <v>2012</v>
      </c>
      <c r="S107">
        <v>1</v>
      </c>
      <c r="T107" s="6">
        <v>26426437249</v>
      </c>
      <c r="U107">
        <v>36.394352218000002</v>
      </c>
      <c r="V107" s="6">
        <f t="shared" si="1"/>
        <v>26426437.249000002</v>
      </c>
    </row>
    <row r="108" spans="2:22" x14ac:dyDescent="0.25">
      <c r="B108">
        <v>2014</v>
      </c>
      <c r="C108">
        <v>2</v>
      </c>
      <c r="D108" s="7">
        <v>52174757502</v>
      </c>
      <c r="E108" s="7">
        <v>4832805</v>
      </c>
      <c r="F108" s="7">
        <f t="shared" si="2"/>
        <v>52174757.501999997</v>
      </c>
      <c r="G108" s="11">
        <f t="shared" si="3"/>
        <v>0.93260685234259766</v>
      </c>
      <c r="H108" s="11">
        <f t="shared" si="4"/>
        <v>0.94201693710706291</v>
      </c>
      <c r="I108" s="11">
        <f t="shared" si="5"/>
        <v>-3.9746029458092469E-2</v>
      </c>
      <c r="J108" s="11">
        <f t="shared" si="6"/>
        <v>-3.8283008441473143E-2</v>
      </c>
      <c r="K108" s="12">
        <f t="shared" si="7"/>
        <v>-1.4630210166193258E-3</v>
      </c>
      <c r="L108" s="11">
        <f t="shared" si="8"/>
        <v>3.206866410574416E-2</v>
      </c>
      <c r="M108" s="11">
        <f t="shared" si="9"/>
        <v>3.1199910211787474E-2</v>
      </c>
      <c r="N108" s="12"/>
      <c r="O108" s="12"/>
      <c r="Q108">
        <v>2</v>
      </c>
      <c r="R108">
        <v>2012</v>
      </c>
      <c r="S108">
        <v>3</v>
      </c>
      <c r="T108" s="6">
        <v>27146826398</v>
      </c>
      <c r="U108">
        <v>103.68069367</v>
      </c>
      <c r="V108" s="6">
        <f t="shared" si="1"/>
        <v>27146826.397999998</v>
      </c>
    </row>
    <row r="109" spans="2:22" x14ac:dyDescent="0.25">
      <c r="B109">
        <v>2014</v>
      </c>
      <c r="C109">
        <v>3</v>
      </c>
      <c r="D109" s="7">
        <v>53286996866</v>
      </c>
      <c r="E109" s="7">
        <v>4842282</v>
      </c>
      <c r="F109" s="7">
        <f t="shared" si="2"/>
        <v>53286996.865999997</v>
      </c>
      <c r="G109" s="11">
        <f t="shared" si="3"/>
        <v>0.93415519195955055</v>
      </c>
      <c r="H109" s="11">
        <f t="shared" si="4"/>
        <v>0.94170885504829238</v>
      </c>
      <c r="I109" s="11">
        <f t="shared" si="5"/>
        <v>2.1317576108664582E-2</v>
      </c>
      <c r="J109" s="11">
        <f t="shared" si="6"/>
        <v>1.9624766949982719E-2</v>
      </c>
      <c r="K109" s="12">
        <f t="shared" si="7"/>
        <v>1.6928091586818628E-3</v>
      </c>
      <c r="L109" s="11">
        <f t="shared" si="8"/>
        <v>2.2887666428732523E-3</v>
      </c>
      <c r="M109" s="11">
        <f t="shared" si="9"/>
        <v>1.9609729753218286E-3</v>
      </c>
      <c r="N109" s="12"/>
      <c r="O109" s="12"/>
      <c r="Q109">
        <v>2</v>
      </c>
      <c r="R109">
        <v>2012</v>
      </c>
      <c r="S109">
        <v>4</v>
      </c>
      <c r="T109" s="6">
        <v>111805870</v>
      </c>
      <c r="U109">
        <v>595.52459016</v>
      </c>
      <c r="V109" s="6">
        <f t="shared" si="1"/>
        <v>111805.87</v>
      </c>
    </row>
    <row r="110" spans="2:22" x14ac:dyDescent="0.25">
      <c r="B110">
        <v>2014</v>
      </c>
      <c r="C110">
        <v>4</v>
      </c>
      <c r="D110" s="7">
        <v>57510406352</v>
      </c>
      <c r="E110" s="7">
        <v>4880843</v>
      </c>
      <c r="F110" s="7">
        <f t="shared" si="2"/>
        <v>57510406.351999998</v>
      </c>
      <c r="G110" s="11">
        <f t="shared" si="3"/>
        <v>0.93056987078114906</v>
      </c>
      <c r="H110" s="11">
        <f t="shared" si="4"/>
        <v>0.94117351007884442</v>
      </c>
      <c r="I110" s="11">
        <f t="shared" si="5"/>
        <v>7.9257787722970097E-2</v>
      </c>
      <c r="J110" s="11">
        <f t="shared" si="6"/>
        <v>8.3415977155892218E-2</v>
      </c>
      <c r="K110" s="12">
        <f t="shared" si="7"/>
        <v>-4.1581894329221214E-3</v>
      </c>
      <c r="L110" s="11">
        <f t="shared" si="8"/>
        <v>8.5367295628795414E-3</v>
      </c>
      <c r="M110" s="11">
        <f t="shared" si="9"/>
        <v>7.963394118723377E-3</v>
      </c>
      <c r="N110" s="12"/>
      <c r="O110" s="12"/>
      <c r="Q110">
        <v>2</v>
      </c>
      <c r="R110">
        <v>2012</v>
      </c>
      <c r="S110">
        <v>5</v>
      </c>
      <c r="T110" s="6">
        <v>57726041</v>
      </c>
      <c r="U110">
        <v>1530.7</v>
      </c>
      <c r="V110" s="6">
        <f t="shared" si="1"/>
        <v>57726.040999999997</v>
      </c>
    </row>
    <row r="111" spans="2:22" x14ac:dyDescent="0.25">
      <c r="B111">
        <v>2015</v>
      </c>
      <c r="C111">
        <v>1</v>
      </c>
      <c r="D111" s="7">
        <v>55816255715</v>
      </c>
      <c r="E111" s="7">
        <v>4751980</v>
      </c>
      <c r="F111" s="7">
        <f t="shared" si="2"/>
        <v>55816255.715000004</v>
      </c>
      <c r="G111" s="11">
        <f t="shared" si="3"/>
        <v>0.93170698408635544</v>
      </c>
      <c r="H111" s="11">
        <f t="shared" si="4"/>
        <v>0.9411413803504618</v>
      </c>
      <c r="I111" s="11">
        <f t="shared" si="5"/>
        <v>-2.9458158000670864E-2</v>
      </c>
      <c r="J111" s="11">
        <f t="shared" si="6"/>
        <v>-3.0642667788239986E-2</v>
      </c>
      <c r="K111" s="12">
        <f t="shared" si="7"/>
        <v>1.1845097875691213E-3</v>
      </c>
      <c r="L111" s="11">
        <f t="shared" si="8"/>
        <v>-2.6368553882132995E-2</v>
      </c>
      <c r="M111" s="11">
        <f t="shared" si="9"/>
        <v>-2.6401791657711615E-2</v>
      </c>
      <c r="N111" s="12"/>
      <c r="O111" s="12"/>
      <c r="Q111">
        <v>2</v>
      </c>
      <c r="R111">
        <v>2012</v>
      </c>
      <c r="S111">
        <v>6</v>
      </c>
      <c r="T111" s="6">
        <v>130126105</v>
      </c>
      <c r="U111">
        <v>78.805936072999998</v>
      </c>
      <c r="V111" s="6">
        <f t="shared" si="1"/>
        <v>130126.105</v>
      </c>
    </row>
    <row r="112" spans="2:22" x14ac:dyDescent="0.25">
      <c r="B112">
        <v>2015</v>
      </c>
      <c r="C112">
        <v>2</v>
      </c>
      <c r="D112" s="7">
        <v>54096810499</v>
      </c>
      <c r="E112" s="7">
        <v>4897443</v>
      </c>
      <c r="F112" s="7">
        <f t="shared" si="2"/>
        <v>54096810.498999998</v>
      </c>
      <c r="G112" s="11">
        <f t="shared" si="3"/>
        <v>0.93055100810762414</v>
      </c>
      <c r="H112" s="11">
        <f t="shared" si="4"/>
        <v>0.94068659492075191</v>
      </c>
      <c r="I112" s="11">
        <f t="shared" si="5"/>
        <v>-3.0805456116217433E-2</v>
      </c>
      <c r="J112" s="11">
        <f t="shared" si="6"/>
        <v>-2.9601475247156395E-2</v>
      </c>
      <c r="K112" s="12">
        <f t="shared" si="7"/>
        <v>-1.2039808690610387E-3</v>
      </c>
      <c r="L112" s="11">
        <f t="shared" si="8"/>
        <v>3.1109289908612725E-2</v>
      </c>
      <c r="M112" s="11">
        <f t="shared" si="9"/>
        <v>3.0611029507700005E-2</v>
      </c>
      <c r="N112" s="12"/>
      <c r="O112" s="12"/>
      <c r="Q112">
        <v>2</v>
      </c>
      <c r="R112">
        <v>2013</v>
      </c>
      <c r="S112">
        <v>1</v>
      </c>
      <c r="T112" s="6">
        <v>27389370851</v>
      </c>
      <c r="U112">
        <v>36.950084634</v>
      </c>
      <c r="V112" s="6">
        <f t="shared" si="1"/>
        <v>27389370.851</v>
      </c>
    </row>
    <row r="113" spans="2:22" x14ac:dyDescent="0.25">
      <c r="B113">
        <v>2015</v>
      </c>
      <c r="C113">
        <v>3</v>
      </c>
      <c r="D113" s="7">
        <v>54863527673</v>
      </c>
      <c r="E113" s="7">
        <v>4902065</v>
      </c>
      <c r="F113" s="7">
        <f t="shared" si="2"/>
        <v>54863527.673</v>
      </c>
      <c r="G113" s="11">
        <f t="shared" si="3"/>
        <v>0.93266133120429584</v>
      </c>
      <c r="H113" s="11">
        <f t="shared" si="4"/>
        <v>0.94052243390624757</v>
      </c>
      <c r="I113" s="11">
        <f t="shared" si="5"/>
        <v>1.4173056912739401E-2</v>
      </c>
      <c r="J113" s="11">
        <f t="shared" si="6"/>
        <v>1.1878298081833716E-2</v>
      </c>
      <c r="K113" s="12">
        <f t="shared" si="7"/>
        <v>2.2947588309056854E-3</v>
      </c>
      <c r="L113" s="11">
        <f t="shared" si="8"/>
        <v>1.1184648891724436E-3</v>
      </c>
      <c r="M113" s="11">
        <f t="shared" si="9"/>
        <v>9.4375779360778012E-4</v>
      </c>
      <c r="N113" s="12"/>
      <c r="O113" s="12"/>
      <c r="Q113">
        <v>2</v>
      </c>
      <c r="R113">
        <v>2013</v>
      </c>
      <c r="S113">
        <v>3</v>
      </c>
      <c r="T113" s="6">
        <v>27675041830</v>
      </c>
      <c r="U113">
        <v>103.74840632999999</v>
      </c>
      <c r="V113" s="6">
        <f t="shared" si="1"/>
        <v>27675041.829999998</v>
      </c>
    </row>
    <row r="114" spans="2:22" x14ac:dyDescent="0.25">
      <c r="B114">
        <v>2015</v>
      </c>
      <c r="C114">
        <v>4</v>
      </c>
      <c r="D114" s="7">
        <v>60890317385</v>
      </c>
      <c r="E114" s="7">
        <v>4944108</v>
      </c>
      <c r="F114" s="7">
        <f t="shared" si="2"/>
        <v>60890317.384999998</v>
      </c>
      <c r="G114" s="11">
        <f t="shared" si="3"/>
        <v>0.93058352838449887</v>
      </c>
      <c r="H114" s="11">
        <f t="shared" si="4"/>
        <v>0.94121584383468548</v>
      </c>
      <c r="I114" s="11">
        <f t="shared" si="5"/>
        <v>0.10985056863133447</v>
      </c>
      <c r="J114" s="11">
        <f t="shared" si="6"/>
        <v>0.11232863811216731</v>
      </c>
      <c r="K114" s="12">
        <f t="shared" si="7"/>
        <v>-2.4780694808328452E-3</v>
      </c>
      <c r="L114" s="11">
        <f t="shared" si="8"/>
        <v>7.8335539112512897E-3</v>
      </c>
      <c r="M114" s="11">
        <f t="shared" si="9"/>
        <v>8.5765896617038262E-3</v>
      </c>
      <c r="N114" s="12"/>
      <c r="O114" s="12"/>
      <c r="Q114">
        <v>2</v>
      </c>
      <c r="R114">
        <v>2013</v>
      </c>
      <c r="S114">
        <v>4</v>
      </c>
      <c r="T114" s="6">
        <v>122609963</v>
      </c>
      <c r="U114">
        <v>616.17741935000004</v>
      </c>
      <c r="V114" s="6">
        <f t="shared" si="1"/>
        <v>122609.963</v>
      </c>
    </row>
    <row r="115" spans="2:22" x14ac:dyDescent="0.25">
      <c r="B115">
        <v>2016</v>
      </c>
      <c r="C115">
        <v>1</v>
      </c>
      <c r="D115" s="7">
        <v>56192384259</v>
      </c>
      <c r="E115" s="7">
        <v>4832193</v>
      </c>
      <c r="F115" s="7">
        <f t="shared" si="2"/>
        <v>56192384.259000003</v>
      </c>
      <c r="G115" s="11">
        <f t="shared" si="3"/>
        <v>0.92965193099902943</v>
      </c>
      <c r="H115" s="11">
        <f t="shared" si="4"/>
        <v>0.94109693008602946</v>
      </c>
      <c r="I115" s="11">
        <f t="shared" si="5"/>
        <v>-7.7154025923295788E-2</v>
      </c>
      <c r="J115" s="11">
        <f t="shared" si="6"/>
        <v>-7.6229248737368693E-2</v>
      </c>
      <c r="K115" s="12">
        <f t="shared" si="7"/>
        <v>-9.2477718592709479E-4</v>
      </c>
      <c r="L115" s="11">
        <f t="shared" si="8"/>
        <v>-2.2512538324105047E-2</v>
      </c>
      <c r="M115" s="11">
        <f t="shared" si="9"/>
        <v>-2.263603464972852E-2</v>
      </c>
      <c r="N115" s="12"/>
      <c r="O115" s="12"/>
      <c r="Q115">
        <v>2</v>
      </c>
      <c r="R115">
        <v>2013</v>
      </c>
      <c r="S115">
        <v>5</v>
      </c>
      <c r="T115" s="6">
        <v>58326438</v>
      </c>
      <c r="U115">
        <v>1605.45</v>
      </c>
      <c r="V115" s="6">
        <f t="shared" si="1"/>
        <v>58326.438000000002</v>
      </c>
    </row>
    <row r="116" spans="2:22" x14ac:dyDescent="0.25">
      <c r="B116">
        <v>2016</v>
      </c>
      <c r="C116">
        <v>2</v>
      </c>
      <c r="D116" s="7">
        <v>55692548123</v>
      </c>
      <c r="E116" s="7">
        <v>4951591</v>
      </c>
      <c r="F116" s="7">
        <f t="shared" si="2"/>
        <v>55692548.123000003</v>
      </c>
      <c r="G116" s="11">
        <f t="shared" si="3"/>
        <v>0.92968671747297038</v>
      </c>
      <c r="H116" s="11">
        <f t="shared" si="4"/>
        <v>0.94088521962325755</v>
      </c>
      <c r="I116" s="11">
        <f t="shared" si="5"/>
        <v>-8.8950868092048108E-3</v>
      </c>
      <c r="J116" s="11">
        <f t="shared" si="6"/>
        <v>-8.9321713932777325E-3</v>
      </c>
      <c r="K116" s="12">
        <f t="shared" si="7"/>
        <v>3.70845840729217E-5</v>
      </c>
      <c r="L116" s="11">
        <f t="shared" si="8"/>
        <v>2.4939435859073988E-2</v>
      </c>
      <c r="M116" s="11">
        <f t="shared" si="9"/>
        <v>2.4708864070619674E-2</v>
      </c>
      <c r="N116" s="12"/>
      <c r="O116" s="12"/>
      <c r="Q116">
        <v>2</v>
      </c>
      <c r="R116">
        <v>2013</v>
      </c>
      <c r="S116">
        <v>6</v>
      </c>
      <c r="T116" s="6">
        <v>124324059</v>
      </c>
      <c r="U116">
        <v>78.134433962000003</v>
      </c>
      <c r="V116" s="6">
        <f t="shared" si="1"/>
        <v>124324.05899999999</v>
      </c>
    </row>
    <row r="117" spans="2:22" x14ac:dyDescent="0.25">
      <c r="B117">
        <v>2016</v>
      </c>
      <c r="C117">
        <v>3</v>
      </c>
      <c r="D117" s="7">
        <v>58439812546</v>
      </c>
      <c r="E117" s="7">
        <v>4959337</v>
      </c>
      <c r="F117" s="7">
        <f t="shared" si="2"/>
        <v>58439812.545999996</v>
      </c>
      <c r="G117" s="11">
        <f t="shared" si="3"/>
        <v>0.9317154723457064</v>
      </c>
      <c r="H117" s="11">
        <f t="shared" si="4"/>
        <v>0.940566638193021</v>
      </c>
      <c r="I117" s="11">
        <f t="shared" si="5"/>
        <v>4.9329120602140897E-2</v>
      </c>
      <c r="J117" s="11">
        <f t="shared" si="6"/>
        <v>4.7044269024903551E-2</v>
      </c>
      <c r="K117" s="12">
        <f t="shared" si="7"/>
        <v>2.2848515772373457E-3</v>
      </c>
      <c r="L117" s="11">
        <f t="shared" si="8"/>
        <v>1.9035877822271008E-3</v>
      </c>
      <c r="M117" s="11">
        <f t="shared" si="9"/>
        <v>1.5643456820242374E-3</v>
      </c>
      <c r="N117" s="12"/>
      <c r="O117" s="12"/>
      <c r="Q117">
        <v>2</v>
      </c>
      <c r="R117">
        <v>2014</v>
      </c>
      <c r="T117" s="6">
        <v>94441</v>
      </c>
      <c r="U117">
        <v>90</v>
      </c>
      <c r="V117" s="6">
        <f t="shared" si="1"/>
        <v>94.441000000000003</v>
      </c>
    </row>
    <row r="118" spans="2:22" x14ac:dyDescent="0.25">
      <c r="B118">
        <v>2016</v>
      </c>
      <c r="C118">
        <v>4</v>
      </c>
      <c r="D118" s="7">
        <v>59933328917</v>
      </c>
      <c r="E118" s="7">
        <v>4981563</v>
      </c>
      <c r="F118" s="7">
        <f t="shared" si="2"/>
        <v>59933328.917000003</v>
      </c>
      <c r="G118" s="11">
        <f t="shared" si="3"/>
        <v>0.93065582881641729</v>
      </c>
      <c r="H118" s="11">
        <f t="shared" si="4"/>
        <v>0.94034087798771293</v>
      </c>
      <c r="I118" s="11">
        <f t="shared" si="5"/>
        <v>2.555648805040911E-2</v>
      </c>
      <c r="J118" s="11">
        <f t="shared" si="6"/>
        <v>2.6724185348200979E-2</v>
      </c>
      <c r="K118" s="12">
        <f t="shared" si="7"/>
        <v>-1.1676972977918698E-3</v>
      </c>
      <c r="L118" s="11">
        <f t="shared" si="8"/>
        <v>4.7228067833025023E-3</v>
      </c>
      <c r="M118" s="11">
        <f t="shared" si="9"/>
        <v>4.4816474460194211E-3</v>
      </c>
      <c r="N118" s="12"/>
      <c r="O118" s="12"/>
      <c r="Q118">
        <v>2</v>
      </c>
      <c r="R118">
        <v>2014</v>
      </c>
      <c r="S118">
        <v>1</v>
      </c>
      <c r="T118" s="6">
        <v>28803466237</v>
      </c>
      <c r="U118">
        <v>37.505379255000001</v>
      </c>
      <c r="V118" s="6">
        <f t="shared" si="1"/>
        <v>28803466.237</v>
      </c>
    </row>
    <row r="119" spans="2:22" x14ac:dyDescent="0.25">
      <c r="B119">
        <v>2017</v>
      </c>
      <c r="C119">
        <v>1</v>
      </c>
      <c r="D119" s="7">
        <v>60539458205</v>
      </c>
      <c r="E119" s="7">
        <v>4867620</v>
      </c>
      <c r="F119" s="7">
        <f t="shared" si="2"/>
        <v>60539458.204999998</v>
      </c>
      <c r="G119" s="11">
        <f t="shared" si="3"/>
        <v>0.92714249102352941</v>
      </c>
      <c r="H119" s="11">
        <f t="shared" si="4"/>
        <v>0.94002308141528934</v>
      </c>
      <c r="I119" s="11">
        <f t="shared" si="5"/>
        <v>1.0113392647343344E-2</v>
      </c>
      <c r="J119" s="11">
        <f t="shared" si="6"/>
        <v>1.3941142525975447E-2</v>
      </c>
      <c r="K119" s="12">
        <f t="shared" si="7"/>
        <v>-3.8277498786321029E-3</v>
      </c>
      <c r="L119" s="11">
        <f t="shared" si="8"/>
        <v>-2.2542601254074035E-2</v>
      </c>
      <c r="M119" s="11">
        <f t="shared" si="9"/>
        <v>-2.2872941685169845E-2</v>
      </c>
      <c r="N119" s="12"/>
      <c r="O119" s="12"/>
      <c r="Q119">
        <v>2</v>
      </c>
      <c r="R119">
        <v>2014</v>
      </c>
      <c r="S119">
        <v>3</v>
      </c>
      <c r="T119" s="6">
        <v>28096410339</v>
      </c>
      <c r="U119">
        <v>104.97232314</v>
      </c>
      <c r="V119" s="6">
        <f t="shared" si="1"/>
        <v>28096410.339000002</v>
      </c>
    </row>
    <row r="120" spans="2:22" x14ac:dyDescent="0.25">
      <c r="B120">
        <v>2017</v>
      </c>
      <c r="C120">
        <v>2</v>
      </c>
      <c r="D120" s="7">
        <v>57813629994</v>
      </c>
      <c r="E120" s="7">
        <v>4980346</v>
      </c>
      <c r="F120" s="7">
        <f t="shared" si="2"/>
        <v>57813629.994000003</v>
      </c>
      <c r="G120" s="11">
        <f t="shared" si="3"/>
        <v>0.9268369046456767</v>
      </c>
      <c r="H120" s="11">
        <f t="shared" si="4"/>
        <v>0.9374310151409061</v>
      </c>
      <c r="I120" s="11">
        <f t="shared" si="5"/>
        <v>-4.5025645947635362E-2</v>
      </c>
      <c r="J120" s="11">
        <f t="shared" si="6"/>
        <v>-4.4710782402243132E-2</v>
      </c>
      <c r="K120" s="12">
        <f t="shared" si="7"/>
        <v>-3.1486354539222994E-4</v>
      </c>
      <c r="L120" s="11">
        <f t="shared" si="8"/>
        <v>2.5987448901083621E-2</v>
      </c>
      <c r="M120" s="11">
        <f t="shared" si="9"/>
        <v>2.3158340215546858E-2</v>
      </c>
      <c r="N120" s="12"/>
      <c r="O120" s="12"/>
      <c r="Q120">
        <v>2</v>
      </c>
      <c r="R120">
        <v>2014</v>
      </c>
      <c r="S120">
        <v>4</v>
      </c>
      <c r="T120" s="6">
        <v>125370679</v>
      </c>
      <c r="U120">
        <v>604.95161289999999</v>
      </c>
      <c r="V120" s="6">
        <f t="shared" si="1"/>
        <v>125370.679</v>
      </c>
    </row>
    <row r="121" spans="2:22" x14ac:dyDescent="0.25">
      <c r="B121">
        <v>2017</v>
      </c>
      <c r="C121">
        <v>3</v>
      </c>
      <c r="D121" s="7">
        <v>58345082142</v>
      </c>
      <c r="E121" s="7">
        <v>4985482</v>
      </c>
      <c r="F121" s="7">
        <f t="shared" si="2"/>
        <v>58345082.141999997</v>
      </c>
      <c r="G121" s="11">
        <f t="shared" si="3"/>
        <v>0.92508718341038543</v>
      </c>
      <c r="H121" s="11">
        <f t="shared" si="4"/>
        <v>0.93863678682503526</v>
      </c>
      <c r="I121" s="11">
        <f t="shared" si="5"/>
        <v>9.192506127969402E-3</v>
      </c>
      <c r="J121" s="11">
        <f t="shared" si="6"/>
        <v>1.1101305201327127E-2</v>
      </c>
      <c r="K121" s="12">
        <f t="shared" si="7"/>
        <v>-1.9087990733577254E-3</v>
      </c>
      <c r="L121" s="11">
        <f t="shared" si="8"/>
        <v>-2.5466988909716992E-4</v>
      </c>
      <c r="M121" s="11">
        <f t="shared" si="9"/>
        <v>1.0312536518546356E-3</v>
      </c>
      <c r="N121" s="12"/>
      <c r="O121" s="12"/>
      <c r="Q121">
        <v>2</v>
      </c>
      <c r="R121">
        <v>2014</v>
      </c>
      <c r="S121">
        <v>5</v>
      </c>
      <c r="T121" s="6">
        <v>59281873</v>
      </c>
      <c r="U121">
        <v>1605.15</v>
      </c>
      <c r="V121" s="6">
        <f t="shared" si="1"/>
        <v>59281.873</v>
      </c>
    </row>
    <row r="122" spans="2:22" x14ac:dyDescent="0.25">
      <c r="B122">
        <v>2017</v>
      </c>
      <c r="C122">
        <v>4</v>
      </c>
      <c r="D122" s="7">
        <v>62132025449</v>
      </c>
      <c r="E122" s="7">
        <v>5013036</v>
      </c>
      <c r="F122" s="7">
        <f t="shared" si="2"/>
        <v>62132025.449000001</v>
      </c>
      <c r="G122" s="11">
        <f t="shared" si="3"/>
        <v>0.92761431912424719</v>
      </c>
      <c r="H122" s="11">
        <f t="shared" si="4"/>
        <v>0.93883952926141223</v>
      </c>
      <c r="I122" s="11">
        <f t="shared" si="5"/>
        <v>6.4905955531665116E-2</v>
      </c>
      <c r="J122" s="11">
        <f t="shared" si="6"/>
        <v>6.2004790880963334E-2</v>
      </c>
      <c r="K122" s="12">
        <f t="shared" si="7"/>
        <v>2.9011646507017819E-3</v>
      </c>
      <c r="L122" s="11">
        <f t="shared" si="8"/>
        <v>5.3097041894925034E-3</v>
      </c>
      <c r="M122" s="11">
        <f t="shared" si="9"/>
        <v>5.5268477551417838E-3</v>
      </c>
      <c r="N122" s="12"/>
      <c r="O122" s="12"/>
      <c r="Q122">
        <v>2</v>
      </c>
      <c r="R122">
        <v>2014</v>
      </c>
      <c r="S122">
        <v>6</v>
      </c>
      <c r="T122" s="6">
        <v>127083279</v>
      </c>
      <c r="U122">
        <v>80.256857855000007</v>
      </c>
      <c r="V122" s="6">
        <f t="shared" si="1"/>
        <v>127083.27899999999</v>
      </c>
    </row>
    <row r="123" spans="2:22" x14ac:dyDescent="0.25">
      <c r="B123">
        <v>2018</v>
      </c>
      <c r="C123">
        <v>1</v>
      </c>
      <c r="D123" s="7">
        <v>62671759133</v>
      </c>
      <c r="E123" s="7">
        <v>4902159</v>
      </c>
      <c r="F123" s="7">
        <f t="shared" si="2"/>
        <v>62671759.133000001</v>
      </c>
      <c r="G123" s="11">
        <f t="shared" si="3"/>
        <v>0.92432120723432787</v>
      </c>
      <c r="H123" s="11">
        <f t="shared" si="4"/>
        <v>0.9384380127429699</v>
      </c>
      <c r="I123" s="11">
        <f t="shared" si="5"/>
        <v>8.6868837785278874E-3</v>
      </c>
      <c r="J123" s="11">
        <f t="shared" si="6"/>
        <v>1.2280568251175294E-2</v>
      </c>
      <c r="K123" s="12">
        <f t="shared" si="7"/>
        <v>-3.5936844726474071E-3</v>
      </c>
      <c r="L123" s="11">
        <f t="shared" si="8"/>
        <v>-2.169934165591525E-2</v>
      </c>
      <c r="M123" s="11">
        <f t="shared" si="9"/>
        <v>-2.2117734642240761E-2</v>
      </c>
      <c r="N123" s="12"/>
      <c r="O123" s="12"/>
      <c r="Q123">
        <v>2</v>
      </c>
      <c r="R123">
        <v>2015</v>
      </c>
      <c r="S123">
        <v>1</v>
      </c>
      <c r="T123" s="6">
        <v>29965467733</v>
      </c>
      <c r="U123">
        <v>38.026366893999999</v>
      </c>
      <c r="V123" s="6">
        <f t="shared" si="1"/>
        <v>29965467.732999999</v>
      </c>
    </row>
    <row r="124" spans="2:22" x14ac:dyDescent="0.25">
      <c r="B124">
        <v>2018</v>
      </c>
      <c r="C124">
        <v>2</v>
      </c>
      <c r="D124" s="7">
        <v>59574434501</v>
      </c>
      <c r="E124" s="7">
        <v>5016461</v>
      </c>
      <c r="F124" s="7">
        <f t="shared" si="2"/>
        <v>59574434.501000002</v>
      </c>
      <c r="G124" s="11">
        <f t="shared" si="3"/>
        <v>0.92755170145191135</v>
      </c>
      <c r="H124" s="11">
        <f t="shared" si="4"/>
        <v>0.93798236396205037</v>
      </c>
      <c r="I124" s="11">
        <f t="shared" si="5"/>
        <v>-4.9421376946304552E-2</v>
      </c>
      <c r="J124" s="11">
        <f t="shared" si="6"/>
        <v>-5.2732069752243538E-2</v>
      </c>
      <c r="K124" s="12">
        <f t="shared" si="7"/>
        <v>3.3106928059389862E-3</v>
      </c>
      <c r="L124" s="11">
        <f t="shared" si="8"/>
        <v>2.381376725462947E-2</v>
      </c>
      <c r="M124" s="11">
        <f t="shared" si="9"/>
        <v>2.3316665167327333E-2</v>
      </c>
      <c r="N124" s="12"/>
      <c r="O124" s="12"/>
      <c r="Q124">
        <v>2</v>
      </c>
      <c r="R124">
        <v>2015</v>
      </c>
      <c r="S124">
        <v>3</v>
      </c>
      <c r="T124" s="6">
        <v>29116652851</v>
      </c>
      <c r="U124">
        <v>105.97271581</v>
      </c>
      <c r="V124" s="6">
        <f t="shared" si="1"/>
        <v>29116652.851</v>
      </c>
    </row>
    <row r="125" spans="2:22" x14ac:dyDescent="0.25">
      <c r="B125">
        <v>2018</v>
      </c>
      <c r="C125">
        <v>3</v>
      </c>
      <c r="D125" s="7">
        <v>60536277256</v>
      </c>
      <c r="E125" s="7">
        <v>5020336</v>
      </c>
      <c r="F125" s="7">
        <f t="shared" si="2"/>
        <v>60536277.255999997</v>
      </c>
      <c r="G125" s="11">
        <f t="shared" si="3"/>
        <v>0.92438186416165657</v>
      </c>
      <c r="H125" s="11">
        <f t="shared" si="4"/>
        <v>0.93692403790219947</v>
      </c>
      <c r="I125" s="11">
        <f t="shared" si="5"/>
        <v>1.614522677481478E-2</v>
      </c>
      <c r="J125" s="11">
        <f t="shared" si="6"/>
        <v>1.9629733726999943E-2</v>
      </c>
      <c r="K125" s="12">
        <f t="shared" si="7"/>
        <v>-3.4845069521851624E-3</v>
      </c>
      <c r="L125" s="11">
        <f t="shared" si="8"/>
        <v>1.9029045612120044E-3</v>
      </c>
      <c r="M125" s="11">
        <f t="shared" si="9"/>
        <v>7.7245691733685007E-4</v>
      </c>
      <c r="N125" s="12"/>
      <c r="O125" s="12"/>
      <c r="Q125">
        <v>2</v>
      </c>
      <c r="R125">
        <v>2015</v>
      </c>
      <c r="S125">
        <v>4</v>
      </c>
      <c r="T125" s="6">
        <v>119027088</v>
      </c>
      <c r="U125">
        <v>594.05172414000003</v>
      </c>
      <c r="V125" s="6">
        <f t="shared" si="1"/>
        <v>119027.088</v>
      </c>
    </row>
    <row r="126" spans="2:22" x14ac:dyDescent="0.25">
      <c r="B126">
        <v>2018</v>
      </c>
      <c r="C126">
        <v>4</v>
      </c>
      <c r="D126" s="7">
        <v>64455162715</v>
      </c>
      <c r="E126" s="7">
        <v>5034018</v>
      </c>
      <c r="F126" s="7">
        <f t="shared" si="2"/>
        <v>64455162.715000004</v>
      </c>
      <c r="G126" s="11">
        <f t="shared" si="3"/>
        <v>0.92519087678117817</v>
      </c>
      <c r="H126" s="11">
        <f t="shared" si="4"/>
        <v>0.93656288232615048</v>
      </c>
      <c r="I126" s="11">
        <f t="shared" si="5"/>
        <v>6.4736148911627822E-2</v>
      </c>
      <c r="J126" s="11">
        <f t="shared" si="6"/>
        <v>6.3805114027315923E-2</v>
      </c>
      <c r="K126" s="12">
        <f t="shared" si="7"/>
        <v>9.3103488431189874E-4</v>
      </c>
      <c r="L126" s="11">
        <f t="shared" si="8"/>
        <v>3.1119846026279596E-3</v>
      </c>
      <c r="M126" s="11">
        <f t="shared" si="9"/>
        <v>2.7253155964062081E-3</v>
      </c>
      <c r="N126" s="12"/>
      <c r="O126" s="12"/>
      <c r="Q126">
        <v>2</v>
      </c>
      <c r="R126">
        <v>2015</v>
      </c>
      <c r="S126">
        <v>5</v>
      </c>
      <c r="T126" s="6">
        <v>77459451</v>
      </c>
      <c r="U126">
        <v>349.73949579999999</v>
      </c>
      <c r="V126" s="6">
        <f t="shared" si="1"/>
        <v>77459.451000000001</v>
      </c>
    </row>
    <row r="127" spans="2:22" x14ac:dyDescent="0.25">
      <c r="B127">
        <v>2019</v>
      </c>
      <c r="C127">
        <v>1</v>
      </c>
      <c r="D127" s="7">
        <v>68294429662</v>
      </c>
      <c r="E127" s="7">
        <v>5185907</v>
      </c>
      <c r="F127" s="7">
        <f t="shared" si="2"/>
        <v>68294429.662</v>
      </c>
      <c r="G127" s="11">
        <f t="shared" si="3"/>
        <v>0.96948618651287022</v>
      </c>
      <c r="H127" s="11">
        <f t="shared" si="4"/>
        <v>0.98457739874011319</v>
      </c>
      <c r="I127" s="11">
        <f t="shared" si="5"/>
        <v>5.9564925217488129E-2</v>
      </c>
      <c r="J127" s="11">
        <f t="shared" si="6"/>
        <v>1.1153965684210787E-2</v>
      </c>
      <c r="K127" s="12">
        <f t="shared" si="7"/>
        <v>4.8410959533277342E-2</v>
      </c>
      <c r="L127" s="11">
        <f t="shared" si="8"/>
        <v>-2.0065518237050384E-2</v>
      </c>
      <c r="M127" s="11">
        <f t="shared" si="9"/>
        <v>3.0172518254801606E-2</v>
      </c>
      <c r="N127" s="12"/>
      <c r="O127" s="12"/>
      <c r="Q127">
        <v>2</v>
      </c>
      <c r="R127">
        <v>2015</v>
      </c>
      <c r="S127">
        <v>6</v>
      </c>
      <c r="T127" s="6">
        <v>125488560</v>
      </c>
      <c r="U127">
        <v>82.723237597999997</v>
      </c>
      <c r="V127" s="6">
        <f t="shared" si="1"/>
        <v>125488.56</v>
      </c>
    </row>
    <row r="128" spans="2:22" x14ac:dyDescent="0.25">
      <c r="B128">
        <v>2019</v>
      </c>
      <c r="C128">
        <v>2</v>
      </c>
      <c r="D128" s="7">
        <v>65062077519</v>
      </c>
      <c r="E128" s="7">
        <v>5298140</v>
      </c>
      <c r="F128" s="7">
        <f t="shared" si="2"/>
        <v>65062077.519000001</v>
      </c>
      <c r="G128" s="11">
        <f t="shared" si="3"/>
        <v>0.97251760653570751</v>
      </c>
      <c r="H128" s="11">
        <f t="shared" si="4"/>
        <v>0.9839644771837891</v>
      </c>
      <c r="I128" s="11">
        <f t="shared" si="5"/>
        <v>-4.732966010547901E-2</v>
      </c>
      <c r="J128" s="11">
        <f t="shared" si="6"/>
        <v>-5.0299214511601131E-2</v>
      </c>
      <c r="K128" s="12">
        <f t="shared" si="7"/>
        <v>2.9695544061221213E-3</v>
      </c>
      <c r="L128" s="11">
        <f t="shared" si="8"/>
        <v>2.2278314227455409E-2</v>
      </c>
      <c r="M128" s="11">
        <f t="shared" si="9"/>
        <v>2.1641923004018349E-2</v>
      </c>
      <c r="N128" s="12"/>
      <c r="O128" s="12"/>
      <c r="Q128">
        <v>2</v>
      </c>
      <c r="R128">
        <v>2016</v>
      </c>
      <c r="S128">
        <v>1</v>
      </c>
      <c r="T128" s="6">
        <v>30672110349</v>
      </c>
      <c r="U128">
        <v>37.799561245</v>
      </c>
      <c r="V128" s="6">
        <f t="shared" si="1"/>
        <v>30672110.348999999</v>
      </c>
    </row>
    <row r="129" spans="2:22" x14ac:dyDescent="0.25">
      <c r="B129">
        <v>2019</v>
      </c>
      <c r="C129">
        <v>3</v>
      </c>
      <c r="D129" s="7">
        <v>64211729286</v>
      </c>
      <c r="E129" s="7">
        <v>5156844</v>
      </c>
      <c r="F129" s="7">
        <f t="shared" si="2"/>
        <v>64211729.285999998</v>
      </c>
      <c r="G129" s="11">
        <f t="shared" si="3"/>
        <v>0.94706714634377398</v>
      </c>
      <c r="H129" s="11">
        <f t="shared" si="4"/>
        <v>0.95842588144115781</v>
      </c>
      <c r="I129" s="11">
        <f t="shared" si="5"/>
        <v>-1.306979834376909E-2</v>
      </c>
      <c r="J129" s="11">
        <f t="shared" si="6"/>
        <v>1.3451898566991805E-2</v>
      </c>
      <c r="K129" s="12">
        <f t="shared" si="7"/>
        <v>-2.6521696910760895E-2</v>
      </c>
      <c r="L129" s="11">
        <f t="shared" si="8"/>
        <v>-7.3321802668890879E-4</v>
      </c>
      <c r="M129" s="11">
        <f t="shared" si="9"/>
        <v>-2.6668981944606984E-2</v>
      </c>
      <c r="N129" s="12"/>
      <c r="O129" s="12"/>
      <c r="Q129">
        <v>2</v>
      </c>
      <c r="R129">
        <v>2016</v>
      </c>
      <c r="S129">
        <v>3</v>
      </c>
      <c r="T129" s="6">
        <v>30211317771</v>
      </c>
      <c r="U129">
        <v>105.82247493</v>
      </c>
      <c r="V129" s="6">
        <f t="shared" si="1"/>
        <v>30211317.771000002</v>
      </c>
    </row>
    <row r="130" spans="2:22" x14ac:dyDescent="0.25">
      <c r="B130">
        <v>2019</v>
      </c>
      <c r="C130">
        <v>4</v>
      </c>
      <c r="D130" s="7">
        <v>68427486954</v>
      </c>
      <c r="E130" s="7">
        <v>5177968</v>
      </c>
      <c r="F130" s="7">
        <f t="shared" si="2"/>
        <v>68427486.953999996</v>
      </c>
      <c r="G130" s="11">
        <f t="shared" si="3"/>
        <v>0.94758933592569394</v>
      </c>
      <c r="H130" s="11">
        <f t="shared" si="4"/>
        <v>0.95841351782321438</v>
      </c>
      <c r="I130" s="11">
        <f t="shared" si="5"/>
        <v>6.565401235688495E-2</v>
      </c>
      <c r="J130" s="11">
        <f t="shared" si="6"/>
        <v>6.5066760683521352E-2</v>
      </c>
      <c r="K130" s="12">
        <f t="shared" si="7"/>
        <v>5.8725167336359796E-4</v>
      </c>
      <c r="L130" s="11">
        <f t="shared" si="8"/>
        <v>4.1092567932370372E-3</v>
      </c>
      <c r="M130" s="11">
        <f t="shared" si="9"/>
        <v>4.0963038633707871E-3</v>
      </c>
      <c r="N130" s="12"/>
      <c r="O130" s="12"/>
      <c r="Q130">
        <v>2</v>
      </c>
      <c r="R130">
        <v>2016</v>
      </c>
      <c r="S130">
        <v>4</v>
      </c>
      <c r="T130" s="6">
        <v>110167169</v>
      </c>
      <c r="U130">
        <v>553.01785714000005</v>
      </c>
      <c r="V130" s="6">
        <f t="shared" si="1"/>
        <v>110167.16899999999</v>
      </c>
    </row>
    <row r="131" spans="2:22" x14ac:dyDescent="0.25">
      <c r="B131">
        <v>2020</v>
      </c>
      <c r="C131">
        <v>1</v>
      </c>
      <c r="D131" s="7">
        <v>66566225163</v>
      </c>
      <c r="E131" s="7">
        <v>4936422</v>
      </c>
      <c r="F131" s="7">
        <f t="shared" si="2"/>
        <v>66566225.163000003</v>
      </c>
      <c r="G131" s="11">
        <f t="shared" si="3"/>
        <v>0.91702308421402579</v>
      </c>
      <c r="H131" s="11">
        <f t="shared" si="4"/>
        <v>0.93444631973958892</v>
      </c>
      <c r="I131" s="11">
        <f t="shared" si="5"/>
        <v>-2.720049900782151E-2</v>
      </c>
      <c r="J131" s="11">
        <f t="shared" si="6"/>
        <v>5.2248945555233295E-3</v>
      </c>
      <c r="K131" s="12">
        <f t="shared" si="7"/>
        <v>-3.242539356334484E-2</v>
      </c>
      <c r="L131" s="11">
        <f t="shared" si="8"/>
        <v>-2.2196720310144413E-2</v>
      </c>
      <c r="M131" s="11">
        <f t="shared" si="9"/>
        <v>-4.6648801228590053E-2</v>
      </c>
      <c r="N131" s="12"/>
      <c r="O131" s="12"/>
      <c r="Q131">
        <v>2</v>
      </c>
      <c r="R131">
        <v>2016</v>
      </c>
      <c r="S131">
        <v>5</v>
      </c>
      <c r="T131" s="6">
        <v>89358679</v>
      </c>
      <c r="U131">
        <v>270.24691358000001</v>
      </c>
      <c r="V131" s="6">
        <f t="shared" si="1"/>
        <v>89358.679000000004</v>
      </c>
    </row>
    <row r="132" spans="2:22" x14ac:dyDescent="0.25">
      <c r="B132">
        <v>2020</v>
      </c>
      <c r="C132">
        <v>2</v>
      </c>
      <c r="D132" s="7">
        <v>57932235586</v>
      </c>
      <c r="E132" s="7">
        <v>4425787</v>
      </c>
      <c r="F132" s="7">
        <f t="shared" si="2"/>
        <v>57932235.586000003</v>
      </c>
      <c r="G132" s="11">
        <f t="shared" si="3"/>
        <v>0.9226605181167189</v>
      </c>
      <c r="H132" s="11">
        <f t="shared" si="4"/>
        <v>0.93465544378524534</v>
      </c>
      <c r="I132" s="11">
        <f t="shared" si="5"/>
        <v>-0.12970526052601061</v>
      </c>
      <c r="J132" s="11">
        <f t="shared" si="6"/>
        <v>-0.13502274076203558</v>
      </c>
      <c r="K132" s="12">
        <f t="shared" si="7"/>
        <v>5.3174802360249629E-3</v>
      </c>
      <c r="L132" s="11">
        <f t="shared" si="8"/>
        <v>-0.10364293118474488</v>
      </c>
      <c r="M132" s="11">
        <f t="shared" si="9"/>
        <v>-0.10344233130797975</v>
      </c>
      <c r="N132" s="12"/>
      <c r="O132" s="12"/>
      <c r="Q132">
        <v>2</v>
      </c>
      <c r="R132">
        <v>2016</v>
      </c>
      <c r="S132">
        <v>6</v>
      </c>
      <c r="T132" s="6">
        <v>120603240</v>
      </c>
      <c r="U132">
        <v>78.674731183000006</v>
      </c>
      <c r="V132" s="6">
        <f t="shared" si="1"/>
        <v>120603.24</v>
      </c>
    </row>
    <row r="133" spans="2:22" x14ac:dyDescent="0.25">
      <c r="B133">
        <v>2020</v>
      </c>
      <c r="C133">
        <v>3</v>
      </c>
      <c r="D133" s="7">
        <v>62207001793</v>
      </c>
      <c r="E133" s="7">
        <v>4700427</v>
      </c>
      <c r="F133" s="7">
        <f t="shared" si="2"/>
        <v>62207001.792999998</v>
      </c>
      <c r="G133" s="11">
        <f t="shared" si="3"/>
        <v>0.92026760667289931</v>
      </c>
      <c r="H133" s="11">
        <f t="shared" si="4"/>
        <v>0.93455154647271643</v>
      </c>
      <c r="I133" s="11">
        <f t="shared" si="5"/>
        <v>7.3789077251371404E-2</v>
      </c>
      <c r="J133" s="11">
        <f t="shared" si="6"/>
        <v>7.6581180496744672E-2</v>
      </c>
      <c r="K133" s="12">
        <f t="shared" si="7"/>
        <v>-2.7921032453732675E-3</v>
      </c>
      <c r="L133" s="11">
        <f t="shared" si="8"/>
        <v>6.2172572392294567E-2</v>
      </c>
      <c r="M133" s="11">
        <f t="shared" si="9"/>
        <v>6.2054500137489699E-2</v>
      </c>
      <c r="N133" s="12"/>
      <c r="O133" s="12"/>
      <c r="Q133">
        <v>2</v>
      </c>
      <c r="R133">
        <v>2017</v>
      </c>
      <c r="S133">
        <v>1</v>
      </c>
      <c r="T133" s="6">
        <v>32001203765</v>
      </c>
      <c r="U133">
        <v>38.075101482000001</v>
      </c>
      <c r="V133" s="6">
        <f t="shared" si="1"/>
        <v>32001203.765000001</v>
      </c>
    </row>
    <row r="134" spans="2:22" x14ac:dyDescent="0.25">
      <c r="B134">
        <v>2020</v>
      </c>
      <c r="C134">
        <v>4</v>
      </c>
      <c r="D134" s="7">
        <v>70509780257</v>
      </c>
      <c r="E134" s="7">
        <v>4777817</v>
      </c>
      <c r="F134" s="7">
        <f t="shared" si="2"/>
        <v>70509780.256999999</v>
      </c>
      <c r="G134" s="11">
        <f t="shared" si="3"/>
        <v>0.91881148994354367</v>
      </c>
      <c r="H134" s="11">
        <f t="shared" si="4"/>
        <v>0.93250825246764057</v>
      </c>
      <c r="I134" s="11">
        <f t="shared" si="5"/>
        <v>0.13347015970369891</v>
      </c>
      <c r="J134" s="11">
        <f t="shared" si="6"/>
        <v>0.13526646382030449</v>
      </c>
      <c r="K134" s="12">
        <f t="shared" si="7"/>
        <v>-1.7963041166055849E-3</v>
      </c>
      <c r="L134" s="11">
        <f t="shared" si="8"/>
        <v>1.8691718855966322E-2</v>
      </c>
      <c r="M134" s="11">
        <f t="shared" si="9"/>
        <v>1.6464461632953675E-2</v>
      </c>
      <c r="N134" s="12"/>
      <c r="O134" s="12"/>
      <c r="Q134">
        <v>2</v>
      </c>
      <c r="R134">
        <v>2017</v>
      </c>
      <c r="S134">
        <v>3</v>
      </c>
      <c r="T134" s="6">
        <v>31502923338</v>
      </c>
      <c r="U134">
        <v>104.77500931</v>
      </c>
      <c r="V134" s="6">
        <f t="shared" si="1"/>
        <v>31502923.338</v>
      </c>
    </row>
    <row r="135" spans="2:22" x14ac:dyDescent="0.25">
      <c r="Q135">
        <v>2</v>
      </c>
      <c r="R135">
        <v>2017</v>
      </c>
      <c r="S135">
        <v>4</v>
      </c>
      <c r="T135" s="6">
        <v>177945606</v>
      </c>
      <c r="U135">
        <v>785.12962962999995</v>
      </c>
      <c r="V135" s="6">
        <f t="shared" si="1"/>
        <v>177945.606</v>
      </c>
    </row>
    <row r="136" spans="2:22" x14ac:dyDescent="0.25">
      <c r="Q136">
        <v>2</v>
      </c>
      <c r="R136">
        <v>2017</v>
      </c>
      <c r="S136">
        <v>5</v>
      </c>
      <c r="T136" s="6">
        <v>100438585</v>
      </c>
      <c r="U136">
        <v>277.28658537000001</v>
      </c>
      <c r="V136" s="6">
        <f t="shared" ref="V136:V199" si="10">T136/1000</f>
        <v>100438.58500000001</v>
      </c>
    </row>
    <row r="137" spans="2:22" x14ac:dyDescent="0.25">
      <c r="Q137">
        <v>2</v>
      </c>
      <c r="R137">
        <v>2017</v>
      </c>
      <c r="S137">
        <v>6</v>
      </c>
      <c r="T137" s="6">
        <v>111914929</v>
      </c>
      <c r="U137">
        <v>78.576704544999998</v>
      </c>
      <c r="V137" s="6">
        <f t="shared" si="10"/>
        <v>111914.929</v>
      </c>
    </row>
    <row r="138" spans="2:22" x14ac:dyDescent="0.25">
      <c r="Q138">
        <v>2</v>
      </c>
      <c r="R138">
        <v>2018</v>
      </c>
      <c r="S138">
        <v>1</v>
      </c>
      <c r="T138" s="6">
        <v>32895054118</v>
      </c>
      <c r="U138">
        <v>37.852188451000004</v>
      </c>
      <c r="V138" s="6">
        <f t="shared" si="10"/>
        <v>32895054.118000001</v>
      </c>
    </row>
    <row r="139" spans="2:22" x14ac:dyDescent="0.25">
      <c r="Q139">
        <v>2</v>
      </c>
      <c r="R139">
        <v>2018</v>
      </c>
      <c r="S139">
        <v>3</v>
      </c>
      <c r="T139" s="6">
        <v>32492246520</v>
      </c>
      <c r="U139">
        <v>106.44551894</v>
      </c>
      <c r="V139" s="6">
        <f t="shared" si="10"/>
        <v>32492246.52</v>
      </c>
    </row>
    <row r="140" spans="2:22" x14ac:dyDescent="0.25">
      <c r="Q140">
        <v>2</v>
      </c>
      <c r="R140">
        <v>2018</v>
      </c>
      <c r="S140">
        <v>4</v>
      </c>
      <c r="T140" s="6">
        <v>189641650</v>
      </c>
      <c r="U140">
        <v>863.52941176000002</v>
      </c>
      <c r="V140" s="6">
        <f t="shared" si="10"/>
        <v>189641.65</v>
      </c>
    </row>
    <row r="141" spans="2:22" x14ac:dyDescent="0.25">
      <c r="Q141">
        <v>2</v>
      </c>
      <c r="R141">
        <v>2018</v>
      </c>
      <c r="S141">
        <v>5</v>
      </c>
      <c r="T141" s="6">
        <v>106470458</v>
      </c>
      <c r="U141">
        <v>184.77500000000001</v>
      </c>
      <c r="V141" s="6">
        <f t="shared" si="10"/>
        <v>106470.458</v>
      </c>
    </row>
    <row r="142" spans="2:22" x14ac:dyDescent="0.25">
      <c r="Q142">
        <v>2</v>
      </c>
      <c r="R142">
        <v>2018</v>
      </c>
      <c r="S142">
        <v>6</v>
      </c>
      <c r="T142" s="6">
        <v>114212438</v>
      </c>
      <c r="U142">
        <v>82.075075075000001</v>
      </c>
      <c r="V142" s="6">
        <f t="shared" si="10"/>
        <v>114212.43799999999</v>
      </c>
    </row>
    <row r="143" spans="2:22" x14ac:dyDescent="0.25">
      <c r="Q143">
        <v>2</v>
      </c>
      <c r="R143">
        <v>2019</v>
      </c>
      <c r="S143">
        <v>1</v>
      </c>
      <c r="T143" s="6">
        <v>33425864192</v>
      </c>
      <c r="U143">
        <v>37.231548185999998</v>
      </c>
      <c r="V143" s="6">
        <f t="shared" si="10"/>
        <v>33425864.192000002</v>
      </c>
    </row>
    <row r="144" spans="2:22" x14ac:dyDescent="0.25">
      <c r="Q144">
        <v>2</v>
      </c>
      <c r="R144">
        <v>2019</v>
      </c>
      <c r="S144">
        <v>3</v>
      </c>
      <c r="T144" s="6">
        <v>34663281301</v>
      </c>
      <c r="U144">
        <v>105.98852837</v>
      </c>
      <c r="V144" s="6">
        <f t="shared" si="10"/>
        <v>34663281.300999999</v>
      </c>
    </row>
    <row r="145" spans="17:22" x14ac:dyDescent="0.25">
      <c r="Q145">
        <v>2</v>
      </c>
      <c r="R145">
        <v>2019</v>
      </c>
      <c r="S145">
        <v>4</v>
      </c>
      <c r="T145" s="6">
        <v>201357085</v>
      </c>
      <c r="U145">
        <v>948.29787234000003</v>
      </c>
      <c r="V145" s="6">
        <f t="shared" si="10"/>
        <v>201357.08499999999</v>
      </c>
    </row>
    <row r="146" spans="17:22" x14ac:dyDescent="0.25">
      <c r="Q146">
        <v>2</v>
      </c>
      <c r="R146">
        <v>2019</v>
      </c>
      <c r="S146">
        <v>5</v>
      </c>
      <c r="T146" s="6">
        <v>111874126</v>
      </c>
      <c r="U146">
        <v>196.95689655000001</v>
      </c>
      <c r="V146" s="6">
        <f t="shared" si="10"/>
        <v>111874.126</v>
      </c>
    </row>
    <row r="147" spans="17:22" x14ac:dyDescent="0.25">
      <c r="Q147">
        <v>2</v>
      </c>
      <c r="R147">
        <v>2019</v>
      </c>
      <c r="S147">
        <v>6</v>
      </c>
      <c r="T147" s="6">
        <v>113033274</v>
      </c>
      <c r="U147">
        <v>83.465189873</v>
      </c>
      <c r="V147" s="6">
        <f t="shared" si="10"/>
        <v>113033.274</v>
      </c>
    </row>
    <row r="148" spans="17:22" x14ac:dyDescent="0.25">
      <c r="Q148">
        <v>2</v>
      </c>
      <c r="R148">
        <v>2020</v>
      </c>
      <c r="S148">
        <v>1</v>
      </c>
      <c r="T148" s="6">
        <v>30469932921</v>
      </c>
      <c r="U148">
        <v>31.292066480999999</v>
      </c>
      <c r="V148" s="6">
        <f t="shared" si="10"/>
        <v>30469932.921</v>
      </c>
    </row>
    <row r="149" spans="17:22" x14ac:dyDescent="0.25">
      <c r="Q149">
        <v>2</v>
      </c>
      <c r="R149">
        <v>2020</v>
      </c>
      <c r="S149">
        <v>3</v>
      </c>
      <c r="T149" s="6">
        <v>33618084527</v>
      </c>
      <c r="U149">
        <v>96.836623058000001</v>
      </c>
      <c r="V149" s="6">
        <f t="shared" si="10"/>
        <v>33618084.527000003</v>
      </c>
    </row>
    <row r="150" spans="17:22" x14ac:dyDescent="0.25">
      <c r="Q150">
        <v>2</v>
      </c>
      <c r="R150">
        <v>2020</v>
      </c>
      <c r="S150">
        <v>4</v>
      </c>
      <c r="T150" s="6">
        <v>183823430</v>
      </c>
      <c r="U150">
        <v>922.04651163000005</v>
      </c>
      <c r="V150" s="6">
        <f t="shared" si="10"/>
        <v>183823.43</v>
      </c>
    </row>
    <row r="151" spans="17:22" x14ac:dyDescent="0.25">
      <c r="Q151">
        <v>2</v>
      </c>
      <c r="R151">
        <v>2020</v>
      </c>
      <c r="S151">
        <v>5</v>
      </c>
      <c r="T151" s="6">
        <v>120830532</v>
      </c>
      <c r="U151">
        <v>181.13405796999999</v>
      </c>
      <c r="V151" s="6">
        <f t="shared" si="10"/>
        <v>120830.53200000001</v>
      </c>
    </row>
    <row r="152" spans="17:22" x14ac:dyDescent="0.25">
      <c r="Q152">
        <v>2</v>
      </c>
      <c r="R152">
        <v>2020</v>
      </c>
      <c r="S152">
        <v>6</v>
      </c>
      <c r="T152" s="6">
        <v>119994481</v>
      </c>
      <c r="U152">
        <v>82.283870968000002</v>
      </c>
      <c r="V152" s="6">
        <f t="shared" si="10"/>
        <v>119994.481</v>
      </c>
    </row>
    <row r="153" spans="17:22" x14ac:dyDescent="0.25">
      <c r="Q153">
        <v>2</v>
      </c>
      <c r="R153">
        <v>2021</v>
      </c>
      <c r="S153">
        <v>1</v>
      </c>
      <c r="T153" s="6">
        <v>35330991537</v>
      </c>
      <c r="U153">
        <v>33.595375115000003</v>
      </c>
      <c r="V153" s="6">
        <f t="shared" si="10"/>
        <v>35330991.537</v>
      </c>
    </row>
    <row r="154" spans="17:22" x14ac:dyDescent="0.25">
      <c r="Q154">
        <v>2</v>
      </c>
      <c r="R154">
        <v>2021</v>
      </c>
      <c r="S154">
        <v>3</v>
      </c>
      <c r="T154" s="6">
        <v>36948612001</v>
      </c>
      <c r="U154">
        <v>102.50608885</v>
      </c>
      <c r="V154" s="6">
        <f t="shared" si="10"/>
        <v>36948612.001000002</v>
      </c>
    </row>
    <row r="155" spans="17:22" x14ac:dyDescent="0.25">
      <c r="Q155">
        <v>2</v>
      </c>
      <c r="R155">
        <v>2021</v>
      </c>
      <c r="S155">
        <v>4</v>
      </c>
      <c r="T155" s="6">
        <v>174681939</v>
      </c>
      <c r="U155">
        <v>819.12820512999997</v>
      </c>
      <c r="V155" s="6">
        <f t="shared" si="10"/>
        <v>174681.93900000001</v>
      </c>
    </row>
    <row r="156" spans="17:22" x14ac:dyDescent="0.25">
      <c r="Q156">
        <v>2</v>
      </c>
      <c r="R156">
        <v>2021</v>
      </c>
      <c r="S156">
        <v>5</v>
      </c>
      <c r="T156" s="6">
        <v>133551113</v>
      </c>
      <c r="U156">
        <v>168.95862069</v>
      </c>
      <c r="V156" s="6">
        <f t="shared" si="10"/>
        <v>133551.11300000001</v>
      </c>
    </row>
    <row r="157" spans="17:22" x14ac:dyDescent="0.25">
      <c r="Q157">
        <v>2</v>
      </c>
      <c r="R157">
        <v>2021</v>
      </c>
      <c r="S157">
        <v>6</v>
      </c>
      <c r="T157" s="6">
        <v>113495941</v>
      </c>
      <c r="U157">
        <v>78.918088737000005</v>
      </c>
      <c r="V157" s="6">
        <f t="shared" si="10"/>
        <v>113495.94100000001</v>
      </c>
    </row>
    <row r="158" spans="17:22" x14ac:dyDescent="0.25">
      <c r="Q158">
        <v>3</v>
      </c>
      <c r="R158">
        <v>2006</v>
      </c>
      <c r="S158">
        <v>1</v>
      </c>
      <c r="T158" s="6">
        <v>25286700732</v>
      </c>
      <c r="U158">
        <v>37.963324100000001</v>
      </c>
      <c r="V158" s="6">
        <f t="shared" si="10"/>
        <v>25286700.732000001</v>
      </c>
    </row>
    <row r="159" spans="17:22" x14ac:dyDescent="0.25">
      <c r="Q159">
        <v>3</v>
      </c>
      <c r="R159">
        <v>2006</v>
      </c>
      <c r="S159">
        <v>3</v>
      </c>
      <c r="T159" s="6">
        <v>24794445094</v>
      </c>
      <c r="U159">
        <v>112.14272123000001</v>
      </c>
      <c r="V159" s="6">
        <f t="shared" si="10"/>
        <v>24794445.094000001</v>
      </c>
    </row>
    <row r="160" spans="17:22" x14ac:dyDescent="0.25">
      <c r="Q160">
        <v>3</v>
      </c>
      <c r="R160">
        <v>2006</v>
      </c>
      <c r="S160">
        <v>4</v>
      </c>
      <c r="T160" s="6">
        <v>152406373</v>
      </c>
      <c r="U160">
        <v>519.88172042999997</v>
      </c>
      <c r="V160" s="6">
        <f t="shared" si="10"/>
        <v>152406.37299999999</v>
      </c>
    </row>
    <row r="161" spans="17:22" x14ac:dyDescent="0.25">
      <c r="Q161">
        <v>3</v>
      </c>
      <c r="R161">
        <v>2006</v>
      </c>
      <c r="S161">
        <v>6</v>
      </c>
      <c r="T161" s="6">
        <v>142704924</v>
      </c>
      <c r="U161">
        <v>80.267759562999998</v>
      </c>
      <c r="V161" s="6">
        <f t="shared" si="10"/>
        <v>142704.924</v>
      </c>
    </row>
    <row r="162" spans="17:22" x14ac:dyDescent="0.25">
      <c r="Q162">
        <v>3</v>
      </c>
      <c r="R162">
        <v>2007</v>
      </c>
      <c r="S162">
        <v>1</v>
      </c>
      <c r="T162" s="6">
        <v>26219753253</v>
      </c>
      <c r="U162">
        <v>38.18426238</v>
      </c>
      <c r="V162" s="6">
        <f t="shared" si="10"/>
        <v>26219753.252999999</v>
      </c>
    </row>
    <row r="163" spans="17:22" x14ac:dyDescent="0.25">
      <c r="Q163">
        <v>3</v>
      </c>
      <c r="R163">
        <v>2007</v>
      </c>
      <c r="S163">
        <v>3</v>
      </c>
      <c r="T163" s="6">
        <v>25176354300</v>
      </c>
      <c r="U163">
        <v>110.07538167</v>
      </c>
      <c r="V163" s="6">
        <f t="shared" si="10"/>
        <v>25176354.300000001</v>
      </c>
    </row>
    <row r="164" spans="17:22" x14ac:dyDescent="0.25">
      <c r="Q164">
        <v>3</v>
      </c>
      <c r="R164">
        <v>2007</v>
      </c>
      <c r="S164">
        <v>4</v>
      </c>
      <c r="T164" s="6">
        <v>122496027</v>
      </c>
      <c r="U164">
        <v>416.40659341000003</v>
      </c>
      <c r="V164" s="6">
        <f t="shared" si="10"/>
        <v>122496.027</v>
      </c>
    </row>
    <row r="165" spans="17:22" x14ac:dyDescent="0.25">
      <c r="Q165">
        <v>3</v>
      </c>
      <c r="R165">
        <v>2007</v>
      </c>
      <c r="S165">
        <v>6</v>
      </c>
      <c r="T165" s="6">
        <v>139567874</v>
      </c>
      <c r="U165">
        <v>82.570599612999999</v>
      </c>
      <c r="V165" s="6">
        <f t="shared" si="10"/>
        <v>139567.87400000001</v>
      </c>
    </row>
    <row r="166" spans="17:22" x14ac:dyDescent="0.25">
      <c r="Q166">
        <v>3</v>
      </c>
      <c r="R166">
        <v>2008</v>
      </c>
      <c r="S166">
        <v>1</v>
      </c>
      <c r="T166" s="6">
        <v>26134375920</v>
      </c>
      <c r="U166">
        <v>36.610838272999999</v>
      </c>
      <c r="V166" s="6">
        <f t="shared" si="10"/>
        <v>26134375.920000002</v>
      </c>
    </row>
    <row r="167" spans="17:22" x14ac:dyDescent="0.25">
      <c r="Q167">
        <v>3</v>
      </c>
      <c r="R167">
        <v>2008</v>
      </c>
      <c r="S167">
        <v>3</v>
      </c>
      <c r="T167" s="6">
        <v>26018176853</v>
      </c>
      <c r="U167">
        <v>106.47779671000001</v>
      </c>
      <c r="V167" s="6">
        <f t="shared" si="10"/>
        <v>26018176.853</v>
      </c>
    </row>
    <row r="168" spans="17:22" x14ac:dyDescent="0.25">
      <c r="Q168">
        <v>3</v>
      </c>
      <c r="R168">
        <v>2008</v>
      </c>
      <c r="S168">
        <v>4</v>
      </c>
      <c r="T168" s="6">
        <v>104868022</v>
      </c>
      <c r="U168">
        <v>441.59740260000001</v>
      </c>
      <c r="V168" s="6">
        <f t="shared" si="10"/>
        <v>104868.022</v>
      </c>
    </row>
    <row r="169" spans="17:22" x14ac:dyDescent="0.25">
      <c r="Q169">
        <v>3</v>
      </c>
      <c r="R169">
        <v>2008</v>
      </c>
      <c r="S169">
        <v>6</v>
      </c>
      <c r="T169" s="6">
        <v>135535892</v>
      </c>
      <c r="U169">
        <v>80.822222221999994</v>
      </c>
      <c r="V169" s="6">
        <f t="shared" si="10"/>
        <v>135535.89199999999</v>
      </c>
    </row>
    <row r="170" spans="17:22" x14ac:dyDescent="0.25">
      <c r="Q170">
        <v>3</v>
      </c>
      <c r="R170">
        <v>2009</v>
      </c>
      <c r="S170">
        <v>1</v>
      </c>
      <c r="T170" s="6">
        <v>23898017468</v>
      </c>
      <c r="U170">
        <v>34.594007630999997</v>
      </c>
      <c r="V170" s="6">
        <f t="shared" si="10"/>
        <v>23898017.467999998</v>
      </c>
    </row>
    <row r="171" spans="17:22" x14ac:dyDescent="0.25">
      <c r="Q171">
        <v>3</v>
      </c>
      <c r="R171">
        <v>2009</v>
      </c>
      <c r="S171">
        <v>3</v>
      </c>
      <c r="T171" s="6">
        <v>24837286384</v>
      </c>
      <c r="U171">
        <v>101.87801301</v>
      </c>
      <c r="V171" s="6">
        <f t="shared" si="10"/>
        <v>24837286.384</v>
      </c>
    </row>
    <row r="172" spans="17:22" x14ac:dyDescent="0.25">
      <c r="Q172">
        <v>3</v>
      </c>
      <c r="R172">
        <v>2009</v>
      </c>
      <c r="S172">
        <v>4</v>
      </c>
      <c r="T172" s="6">
        <v>97146497</v>
      </c>
      <c r="U172">
        <v>463.35211268</v>
      </c>
      <c r="V172" s="6">
        <f t="shared" si="10"/>
        <v>97146.497000000003</v>
      </c>
    </row>
    <row r="173" spans="17:22" x14ac:dyDescent="0.25">
      <c r="Q173">
        <v>3</v>
      </c>
      <c r="R173">
        <v>2009</v>
      </c>
      <c r="S173">
        <v>6</v>
      </c>
      <c r="T173" s="6">
        <v>121131581</v>
      </c>
      <c r="U173">
        <v>75.375</v>
      </c>
      <c r="V173" s="6">
        <f t="shared" si="10"/>
        <v>121131.58100000001</v>
      </c>
    </row>
    <row r="174" spans="17:22" x14ac:dyDescent="0.25">
      <c r="Q174">
        <v>3</v>
      </c>
      <c r="R174">
        <v>2010</v>
      </c>
      <c r="S174">
        <v>1</v>
      </c>
      <c r="T174" s="6">
        <v>24511244707</v>
      </c>
      <c r="U174">
        <v>35.138960097999998</v>
      </c>
      <c r="V174" s="6">
        <f t="shared" si="10"/>
        <v>24511244.706999999</v>
      </c>
    </row>
    <row r="175" spans="17:22" x14ac:dyDescent="0.25">
      <c r="Q175">
        <v>3</v>
      </c>
      <c r="R175">
        <v>2010</v>
      </c>
      <c r="S175">
        <v>3</v>
      </c>
      <c r="T175" s="6">
        <v>26058849585</v>
      </c>
      <c r="U175">
        <v>101.82915149999999</v>
      </c>
      <c r="V175" s="6">
        <f t="shared" si="10"/>
        <v>26058849.585000001</v>
      </c>
    </row>
    <row r="176" spans="17:22" x14ac:dyDescent="0.25">
      <c r="Q176">
        <v>3</v>
      </c>
      <c r="R176">
        <v>2010</v>
      </c>
      <c r="S176">
        <v>4</v>
      </c>
      <c r="T176" s="6">
        <v>99672752</v>
      </c>
      <c r="U176">
        <v>481.76470588000001</v>
      </c>
      <c r="V176" s="6">
        <f t="shared" si="10"/>
        <v>99672.751999999993</v>
      </c>
    </row>
    <row r="177" spans="17:22" x14ac:dyDescent="0.25">
      <c r="Q177">
        <v>3</v>
      </c>
      <c r="R177">
        <v>2010</v>
      </c>
      <c r="S177">
        <v>6</v>
      </c>
      <c r="T177" s="6">
        <v>124129106</v>
      </c>
      <c r="U177">
        <v>75.892070485000005</v>
      </c>
      <c r="V177" s="6">
        <f t="shared" si="10"/>
        <v>124129.106</v>
      </c>
    </row>
    <row r="178" spans="17:22" x14ac:dyDescent="0.25">
      <c r="Q178">
        <v>3</v>
      </c>
      <c r="R178">
        <v>2011</v>
      </c>
      <c r="S178">
        <v>1</v>
      </c>
      <c r="T178" s="6">
        <v>26499684702</v>
      </c>
      <c r="U178">
        <v>35.411185582000002</v>
      </c>
      <c r="V178" s="6">
        <f t="shared" si="10"/>
        <v>26499684.702</v>
      </c>
    </row>
    <row r="179" spans="17:22" x14ac:dyDescent="0.25">
      <c r="Q179">
        <v>3</v>
      </c>
      <c r="R179">
        <v>2011</v>
      </c>
      <c r="S179">
        <v>3</v>
      </c>
      <c r="T179" s="6">
        <v>27523842060</v>
      </c>
      <c r="U179">
        <v>102.9238737</v>
      </c>
      <c r="V179" s="6">
        <f t="shared" si="10"/>
        <v>27523842.059999999</v>
      </c>
    </row>
    <row r="180" spans="17:22" x14ac:dyDescent="0.25">
      <c r="Q180">
        <v>3</v>
      </c>
      <c r="R180">
        <v>2011</v>
      </c>
      <c r="S180">
        <v>4</v>
      </c>
      <c r="T180" s="6">
        <v>111811678</v>
      </c>
      <c r="U180">
        <v>561.07692308000003</v>
      </c>
      <c r="V180" s="6">
        <f t="shared" si="10"/>
        <v>111811.678</v>
      </c>
    </row>
    <row r="181" spans="17:22" x14ac:dyDescent="0.25">
      <c r="Q181">
        <v>3</v>
      </c>
      <c r="R181">
        <v>2011</v>
      </c>
      <c r="S181">
        <v>5</v>
      </c>
      <c r="T181" s="6">
        <v>55046783</v>
      </c>
      <c r="U181">
        <v>1498.85</v>
      </c>
      <c r="V181" s="6">
        <f t="shared" si="10"/>
        <v>55046.783000000003</v>
      </c>
    </row>
    <row r="182" spans="17:22" x14ac:dyDescent="0.25">
      <c r="Q182">
        <v>3</v>
      </c>
      <c r="R182">
        <v>2011</v>
      </c>
      <c r="S182">
        <v>6</v>
      </c>
      <c r="T182" s="6">
        <v>131500833</v>
      </c>
      <c r="U182">
        <v>76.366890380000001</v>
      </c>
      <c r="V182" s="6">
        <f t="shared" si="10"/>
        <v>131500.83300000001</v>
      </c>
    </row>
    <row r="183" spans="17:22" x14ac:dyDescent="0.25">
      <c r="Q183">
        <v>3</v>
      </c>
      <c r="R183">
        <v>2012</v>
      </c>
      <c r="S183">
        <v>1</v>
      </c>
      <c r="T183" s="6">
        <v>26712399435</v>
      </c>
      <c r="U183">
        <v>36.333238139999999</v>
      </c>
      <c r="V183" s="6">
        <f t="shared" si="10"/>
        <v>26712399.434999999</v>
      </c>
    </row>
    <row r="184" spans="17:22" x14ac:dyDescent="0.25">
      <c r="Q184">
        <v>3</v>
      </c>
      <c r="R184">
        <v>2012</v>
      </c>
      <c r="S184">
        <v>3</v>
      </c>
      <c r="T184" s="6">
        <v>27539835161</v>
      </c>
      <c r="U184">
        <v>102.82841433999999</v>
      </c>
      <c r="V184" s="6">
        <f t="shared" si="10"/>
        <v>27539835.160999998</v>
      </c>
    </row>
    <row r="185" spans="17:22" x14ac:dyDescent="0.25">
      <c r="Q185">
        <v>3</v>
      </c>
      <c r="R185">
        <v>2012</v>
      </c>
      <c r="S185">
        <v>4</v>
      </c>
      <c r="T185" s="6">
        <v>111753369</v>
      </c>
      <c r="U185">
        <v>586.67213115000004</v>
      </c>
      <c r="V185" s="6">
        <f t="shared" si="10"/>
        <v>111753.36900000001</v>
      </c>
    </row>
    <row r="186" spans="17:22" x14ac:dyDescent="0.25">
      <c r="Q186">
        <v>3</v>
      </c>
      <c r="R186">
        <v>2012</v>
      </c>
      <c r="S186">
        <v>5</v>
      </c>
      <c r="T186" s="6">
        <v>54903440</v>
      </c>
      <c r="U186">
        <v>1515.8</v>
      </c>
      <c r="V186" s="6">
        <f t="shared" si="10"/>
        <v>54903.44</v>
      </c>
    </row>
    <row r="187" spans="17:22" x14ac:dyDescent="0.25">
      <c r="Q187">
        <v>3</v>
      </c>
      <c r="R187">
        <v>2012</v>
      </c>
      <c r="S187">
        <v>6</v>
      </c>
      <c r="T187" s="6">
        <v>131942564</v>
      </c>
      <c r="U187">
        <v>79.086956521999994</v>
      </c>
      <c r="V187" s="6">
        <f t="shared" si="10"/>
        <v>131942.56400000001</v>
      </c>
    </row>
    <row r="188" spans="17:22" x14ac:dyDescent="0.25">
      <c r="Q188">
        <v>3</v>
      </c>
      <c r="R188">
        <v>2013</v>
      </c>
      <c r="T188" s="6">
        <v>92951</v>
      </c>
      <c r="U188">
        <v>90</v>
      </c>
      <c r="V188" s="6">
        <f t="shared" si="10"/>
        <v>92.950999999999993</v>
      </c>
    </row>
    <row r="189" spans="17:22" x14ac:dyDescent="0.25">
      <c r="Q189">
        <v>3</v>
      </c>
      <c r="R189">
        <v>2013</v>
      </c>
      <c r="S189">
        <v>1</v>
      </c>
      <c r="T189" s="6">
        <v>27853212927</v>
      </c>
      <c r="U189">
        <v>37.068489939000003</v>
      </c>
      <c r="V189" s="6">
        <f t="shared" si="10"/>
        <v>27853212.927000001</v>
      </c>
    </row>
    <row r="190" spans="17:22" x14ac:dyDescent="0.25">
      <c r="Q190">
        <v>3</v>
      </c>
      <c r="R190">
        <v>2013</v>
      </c>
      <c r="S190">
        <v>3</v>
      </c>
      <c r="T190" s="6">
        <v>27759713175</v>
      </c>
      <c r="U190">
        <v>102.96251542</v>
      </c>
      <c r="V190" s="6">
        <f t="shared" si="10"/>
        <v>27759713.175000001</v>
      </c>
    </row>
    <row r="191" spans="17:22" x14ac:dyDescent="0.25">
      <c r="Q191">
        <v>3</v>
      </c>
      <c r="R191">
        <v>2013</v>
      </c>
      <c r="S191">
        <v>4</v>
      </c>
      <c r="T191" s="6">
        <v>121719407</v>
      </c>
      <c r="U191">
        <v>592.34920635000003</v>
      </c>
      <c r="V191" s="6">
        <f t="shared" si="10"/>
        <v>121719.40700000001</v>
      </c>
    </row>
    <row r="192" spans="17:22" x14ac:dyDescent="0.25">
      <c r="Q192">
        <v>3</v>
      </c>
      <c r="R192">
        <v>2013</v>
      </c>
      <c r="S192">
        <v>5</v>
      </c>
      <c r="T192" s="6">
        <v>56297974</v>
      </c>
      <c r="U192">
        <v>1577.25</v>
      </c>
      <c r="V192" s="6">
        <f t="shared" si="10"/>
        <v>56297.974000000002</v>
      </c>
    </row>
    <row r="193" spans="17:22" x14ac:dyDescent="0.25">
      <c r="Q193">
        <v>3</v>
      </c>
      <c r="R193">
        <v>2013</v>
      </c>
      <c r="S193">
        <v>6</v>
      </c>
      <c r="T193" s="6">
        <v>127550799</v>
      </c>
      <c r="U193">
        <v>79.338902148000003</v>
      </c>
      <c r="V193" s="6">
        <f t="shared" si="10"/>
        <v>127550.799</v>
      </c>
    </row>
    <row r="194" spans="17:22" x14ac:dyDescent="0.25">
      <c r="Q194">
        <v>3</v>
      </c>
      <c r="R194">
        <v>2014</v>
      </c>
      <c r="S194">
        <v>1</v>
      </c>
      <c r="T194" s="6">
        <v>29461545585</v>
      </c>
      <c r="U194">
        <v>37.620325684999997</v>
      </c>
      <c r="V194" s="6">
        <f t="shared" si="10"/>
        <v>29461545.585000001</v>
      </c>
    </row>
    <row r="195" spans="17:22" x14ac:dyDescent="0.25">
      <c r="Q195">
        <v>3</v>
      </c>
      <c r="R195">
        <v>2014</v>
      </c>
      <c r="S195">
        <v>3</v>
      </c>
      <c r="T195" s="6">
        <v>28728387114</v>
      </c>
      <c r="U195">
        <v>103.78711851</v>
      </c>
      <c r="V195" s="6">
        <f t="shared" si="10"/>
        <v>28728387.114</v>
      </c>
    </row>
    <row r="196" spans="17:22" x14ac:dyDescent="0.25">
      <c r="Q196">
        <v>3</v>
      </c>
      <c r="R196">
        <v>2014</v>
      </c>
      <c r="S196">
        <v>4</v>
      </c>
      <c r="T196" s="6">
        <v>120157943</v>
      </c>
      <c r="U196">
        <v>585.87096773999997</v>
      </c>
      <c r="V196" s="6">
        <f t="shared" si="10"/>
        <v>120157.943</v>
      </c>
    </row>
    <row r="197" spans="17:22" x14ac:dyDescent="0.25">
      <c r="Q197">
        <v>3</v>
      </c>
      <c r="R197">
        <v>2014</v>
      </c>
      <c r="S197">
        <v>5</v>
      </c>
      <c r="T197" s="6">
        <v>56951561</v>
      </c>
      <c r="U197">
        <v>1592.25</v>
      </c>
      <c r="V197" s="6">
        <f t="shared" si="10"/>
        <v>56951.561000000002</v>
      </c>
    </row>
    <row r="198" spans="17:22" x14ac:dyDescent="0.25">
      <c r="Q198">
        <v>3</v>
      </c>
      <c r="R198">
        <v>2014</v>
      </c>
      <c r="S198">
        <v>6</v>
      </c>
      <c r="T198" s="6">
        <v>131433873</v>
      </c>
      <c r="U198">
        <v>82.08040201</v>
      </c>
      <c r="V198" s="6">
        <f t="shared" si="10"/>
        <v>131433.87299999999</v>
      </c>
    </row>
    <row r="199" spans="17:22" x14ac:dyDescent="0.25">
      <c r="Q199">
        <v>3</v>
      </c>
      <c r="R199">
        <v>2015</v>
      </c>
      <c r="T199" s="6" t="s">
        <v>114</v>
      </c>
      <c r="U199" t="s">
        <v>114</v>
      </c>
      <c r="V199" s="6" t="e">
        <f t="shared" si="10"/>
        <v>#VALUE!</v>
      </c>
    </row>
    <row r="200" spans="17:22" x14ac:dyDescent="0.25">
      <c r="Q200">
        <v>3</v>
      </c>
      <c r="R200">
        <v>2015</v>
      </c>
      <c r="S200">
        <v>1</v>
      </c>
      <c r="T200" s="6">
        <v>30613272039</v>
      </c>
      <c r="U200">
        <v>38.036907810000002</v>
      </c>
      <c r="V200" s="6">
        <f t="shared" ref="V200:V263" si="11">T200/1000</f>
        <v>30613272.039000001</v>
      </c>
    </row>
    <row r="201" spans="17:22" x14ac:dyDescent="0.25">
      <c r="Q201">
        <v>3</v>
      </c>
      <c r="R201">
        <v>2015</v>
      </c>
      <c r="S201">
        <v>3</v>
      </c>
      <c r="T201" s="6">
        <v>29389539381</v>
      </c>
      <c r="U201">
        <v>104.97523158</v>
      </c>
      <c r="V201" s="6">
        <f t="shared" si="11"/>
        <v>29389539.381000001</v>
      </c>
    </row>
    <row r="202" spans="17:22" x14ac:dyDescent="0.25">
      <c r="Q202">
        <v>3</v>
      </c>
      <c r="R202">
        <v>2015</v>
      </c>
      <c r="S202">
        <v>4</v>
      </c>
      <c r="T202" s="6">
        <v>107803846</v>
      </c>
      <c r="U202">
        <v>538.89473683999995</v>
      </c>
      <c r="V202" s="6">
        <f t="shared" si="11"/>
        <v>107803.84600000001</v>
      </c>
    </row>
    <row r="203" spans="17:22" x14ac:dyDescent="0.25">
      <c r="Q203">
        <v>3</v>
      </c>
      <c r="R203">
        <v>2015</v>
      </c>
      <c r="S203">
        <v>5</v>
      </c>
      <c r="T203" s="6">
        <v>74179809</v>
      </c>
      <c r="U203">
        <v>330.05882352999998</v>
      </c>
      <c r="V203" s="6">
        <f t="shared" si="11"/>
        <v>74179.808999999994</v>
      </c>
    </row>
    <row r="204" spans="17:22" x14ac:dyDescent="0.25">
      <c r="Q204">
        <v>3</v>
      </c>
      <c r="R204">
        <v>2015</v>
      </c>
      <c r="S204">
        <v>6</v>
      </c>
      <c r="T204" s="6">
        <v>125735398</v>
      </c>
      <c r="U204">
        <v>81.438320210000001</v>
      </c>
      <c r="V204" s="6">
        <f t="shared" si="11"/>
        <v>125735.398</v>
      </c>
    </row>
    <row r="205" spans="17:22" x14ac:dyDescent="0.25">
      <c r="Q205">
        <v>3</v>
      </c>
      <c r="R205">
        <v>2016</v>
      </c>
      <c r="S205">
        <v>1</v>
      </c>
      <c r="T205" s="6">
        <v>32100883555</v>
      </c>
      <c r="U205">
        <v>37.980109460999998</v>
      </c>
      <c r="V205" s="6">
        <f t="shared" si="11"/>
        <v>32100883.555</v>
      </c>
    </row>
    <row r="206" spans="17:22" x14ac:dyDescent="0.25">
      <c r="Q206">
        <v>3</v>
      </c>
      <c r="R206">
        <v>2016</v>
      </c>
      <c r="S206">
        <v>3</v>
      </c>
      <c r="T206" s="6">
        <v>31818705063</v>
      </c>
      <c r="U206">
        <v>105.2712282</v>
      </c>
      <c r="V206" s="6">
        <f t="shared" si="11"/>
        <v>31818705.063000001</v>
      </c>
    </row>
    <row r="207" spans="17:22" x14ac:dyDescent="0.25">
      <c r="Q207">
        <v>3</v>
      </c>
      <c r="R207">
        <v>2016</v>
      </c>
      <c r="S207">
        <v>4</v>
      </c>
      <c r="T207" s="6">
        <v>114942691</v>
      </c>
      <c r="U207">
        <v>563.25454545000002</v>
      </c>
      <c r="V207" s="6">
        <f t="shared" si="11"/>
        <v>114942.69100000001</v>
      </c>
    </row>
    <row r="208" spans="17:22" x14ac:dyDescent="0.25">
      <c r="Q208">
        <v>3</v>
      </c>
      <c r="R208">
        <v>2016</v>
      </c>
      <c r="S208">
        <v>5</v>
      </c>
      <c r="T208" s="6">
        <v>85434693</v>
      </c>
      <c r="U208">
        <v>259.89440994</v>
      </c>
      <c r="V208" s="6">
        <f t="shared" si="11"/>
        <v>85434.692999999999</v>
      </c>
    </row>
    <row r="209" spans="17:22" x14ac:dyDescent="0.25">
      <c r="Q209">
        <v>3</v>
      </c>
      <c r="R209">
        <v>2016</v>
      </c>
      <c r="S209">
        <v>6</v>
      </c>
      <c r="T209" s="6">
        <v>121694625</v>
      </c>
      <c r="U209">
        <v>78.043360433999993</v>
      </c>
      <c r="V209" s="6">
        <f t="shared" si="11"/>
        <v>121694.625</v>
      </c>
    </row>
    <row r="210" spans="17:22" x14ac:dyDescent="0.25">
      <c r="Q210">
        <v>3</v>
      </c>
      <c r="R210">
        <v>2017</v>
      </c>
      <c r="S210">
        <v>1</v>
      </c>
      <c r="T210" s="6">
        <v>32250334988</v>
      </c>
      <c r="U210">
        <v>37.832116560000003</v>
      </c>
      <c r="V210" s="6">
        <f t="shared" si="11"/>
        <v>32250334.988000002</v>
      </c>
    </row>
    <row r="211" spans="17:22" x14ac:dyDescent="0.25">
      <c r="Q211">
        <v>3</v>
      </c>
      <c r="R211">
        <v>2017</v>
      </c>
      <c r="S211">
        <v>3</v>
      </c>
      <c r="T211" s="6">
        <v>31835641097</v>
      </c>
      <c r="U211">
        <v>104.23578575000001</v>
      </c>
      <c r="V211" s="6">
        <f t="shared" si="11"/>
        <v>31835641.096999999</v>
      </c>
    </row>
    <row r="212" spans="17:22" x14ac:dyDescent="0.25">
      <c r="Q212">
        <v>3</v>
      </c>
      <c r="R212">
        <v>2017</v>
      </c>
      <c r="S212">
        <v>4</v>
      </c>
      <c r="T212" s="6">
        <v>169237067</v>
      </c>
      <c r="U212">
        <v>802.41509434</v>
      </c>
      <c r="V212" s="6">
        <f t="shared" si="11"/>
        <v>169237.06700000001</v>
      </c>
    </row>
    <row r="213" spans="17:22" x14ac:dyDescent="0.25">
      <c r="Q213">
        <v>3</v>
      </c>
      <c r="R213">
        <v>2017</v>
      </c>
      <c r="S213">
        <v>5</v>
      </c>
      <c r="T213" s="6">
        <v>99194365</v>
      </c>
      <c r="U213">
        <v>249.32183907999999</v>
      </c>
      <c r="V213" s="6">
        <f t="shared" si="11"/>
        <v>99194.365000000005</v>
      </c>
    </row>
    <row r="214" spans="17:22" x14ac:dyDescent="0.25">
      <c r="Q214">
        <v>3</v>
      </c>
      <c r="R214">
        <v>2017</v>
      </c>
      <c r="S214">
        <v>6</v>
      </c>
      <c r="T214" s="6">
        <v>112261793</v>
      </c>
      <c r="U214">
        <v>78.985673352000006</v>
      </c>
      <c r="V214" s="6">
        <f t="shared" si="11"/>
        <v>112261.79300000001</v>
      </c>
    </row>
    <row r="215" spans="17:22" x14ac:dyDescent="0.25">
      <c r="Q215">
        <v>3</v>
      </c>
      <c r="R215">
        <v>2018</v>
      </c>
      <c r="S215">
        <v>1</v>
      </c>
      <c r="T215" s="6">
        <v>33189303511</v>
      </c>
      <c r="U215">
        <v>37.933983241</v>
      </c>
      <c r="V215" s="6">
        <f t="shared" si="11"/>
        <v>33189303.511</v>
      </c>
    </row>
    <row r="216" spans="17:22" x14ac:dyDescent="0.25">
      <c r="Q216">
        <v>3</v>
      </c>
      <c r="R216">
        <v>2018</v>
      </c>
      <c r="S216">
        <v>3</v>
      </c>
      <c r="T216" s="6">
        <v>33348409862</v>
      </c>
      <c r="U216">
        <v>105.18376616</v>
      </c>
      <c r="V216" s="6">
        <f t="shared" si="11"/>
        <v>33348409.862</v>
      </c>
    </row>
    <row r="217" spans="17:22" x14ac:dyDescent="0.25">
      <c r="Q217">
        <v>3</v>
      </c>
      <c r="R217">
        <v>2018</v>
      </c>
      <c r="S217">
        <v>4</v>
      </c>
      <c r="T217" s="6">
        <v>181574405</v>
      </c>
      <c r="U217">
        <v>885.82</v>
      </c>
      <c r="V217" s="6">
        <f t="shared" si="11"/>
        <v>181574.405</v>
      </c>
    </row>
    <row r="218" spans="17:22" x14ac:dyDescent="0.25">
      <c r="Q218">
        <v>3</v>
      </c>
      <c r="R218">
        <v>2018</v>
      </c>
      <c r="S218">
        <v>5</v>
      </c>
      <c r="T218" s="6">
        <v>103595187</v>
      </c>
      <c r="U218">
        <v>190.26160338</v>
      </c>
      <c r="V218" s="6">
        <f t="shared" si="11"/>
        <v>103595.18700000001</v>
      </c>
    </row>
    <row r="219" spans="17:22" x14ac:dyDescent="0.25">
      <c r="Q219">
        <v>3</v>
      </c>
      <c r="R219">
        <v>2018</v>
      </c>
      <c r="S219">
        <v>6</v>
      </c>
      <c r="T219" s="6">
        <v>111888692</v>
      </c>
      <c r="U219">
        <v>81.728395062000004</v>
      </c>
      <c r="V219" s="6">
        <f t="shared" si="11"/>
        <v>111888.692</v>
      </c>
    </row>
    <row r="220" spans="17:22" x14ac:dyDescent="0.25">
      <c r="Q220">
        <v>3</v>
      </c>
      <c r="R220">
        <v>2019</v>
      </c>
      <c r="S220">
        <v>1</v>
      </c>
      <c r="T220" s="6">
        <v>33954631128</v>
      </c>
      <c r="U220">
        <v>37.101629056999997</v>
      </c>
      <c r="V220" s="6">
        <f t="shared" si="11"/>
        <v>33954631.127999999</v>
      </c>
    </row>
    <row r="221" spans="17:22" x14ac:dyDescent="0.25">
      <c r="Q221">
        <v>3</v>
      </c>
      <c r="R221">
        <v>2019</v>
      </c>
      <c r="S221">
        <v>3</v>
      </c>
      <c r="T221" s="6">
        <v>34917926341</v>
      </c>
      <c r="U221">
        <v>105.44562495</v>
      </c>
      <c r="V221" s="6">
        <f t="shared" si="11"/>
        <v>34917926.340999998</v>
      </c>
    </row>
    <row r="222" spans="17:22" x14ac:dyDescent="0.25">
      <c r="Q222">
        <v>3</v>
      </c>
      <c r="R222">
        <v>2019</v>
      </c>
      <c r="S222">
        <v>4</v>
      </c>
      <c r="T222" s="6">
        <v>187679900</v>
      </c>
      <c r="U222">
        <v>972.34782609000001</v>
      </c>
      <c r="V222" s="6">
        <f t="shared" si="11"/>
        <v>187679.9</v>
      </c>
    </row>
    <row r="223" spans="17:22" x14ac:dyDescent="0.25">
      <c r="Q223">
        <v>3</v>
      </c>
      <c r="R223">
        <v>2019</v>
      </c>
      <c r="S223">
        <v>5</v>
      </c>
      <c r="T223" s="6">
        <v>105378261</v>
      </c>
      <c r="U223">
        <v>194.90948276</v>
      </c>
      <c r="V223" s="6">
        <f t="shared" si="11"/>
        <v>105378.261</v>
      </c>
    </row>
    <row r="224" spans="17:22" x14ac:dyDescent="0.25">
      <c r="Q224">
        <v>3</v>
      </c>
      <c r="R224">
        <v>2019</v>
      </c>
      <c r="S224">
        <v>6</v>
      </c>
      <c r="T224" s="6">
        <v>113388250</v>
      </c>
      <c r="U224">
        <v>83.609523809999999</v>
      </c>
      <c r="V224" s="6">
        <f t="shared" si="11"/>
        <v>113388.25</v>
      </c>
    </row>
    <row r="225" spans="17:22" x14ac:dyDescent="0.25">
      <c r="Q225">
        <v>3</v>
      </c>
      <c r="R225">
        <v>2020</v>
      </c>
      <c r="S225">
        <v>1</v>
      </c>
      <c r="T225" s="6">
        <v>33188937595</v>
      </c>
      <c r="U225">
        <v>33.57543931</v>
      </c>
      <c r="V225" s="6">
        <f t="shared" si="11"/>
        <v>33188937.594999999</v>
      </c>
    </row>
    <row r="226" spans="17:22" x14ac:dyDescent="0.25">
      <c r="Q226">
        <v>3</v>
      </c>
      <c r="R226">
        <v>2020</v>
      </c>
      <c r="S226">
        <v>3</v>
      </c>
      <c r="T226" s="6">
        <v>35509843605</v>
      </c>
      <c r="U226">
        <v>100.96955088999999</v>
      </c>
      <c r="V226" s="6">
        <f t="shared" si="11"/>
        <v>35509843.604999997</v>
      </c>
    </row>
    <row r="227" spans="17:22" x14ac:dyDescent="0.25">
      <c r="Q227">
        <v>3</v>
      </c>
      <c r="R227">
        <v>2020</v>
      </c>
      <c r="S227">
        <v>4</v>
      </c>
      <c r="T227" s="6">
        <v>172821015</v>
      </c>
      <c r="U227">
        <v>893.39534884</v>
      </c>
      <c r="V227" s="6">
        <f t="shared" si="11"/>
        <v>172821.01500000001</v>
      </c>
    </row>
    <row r="228" spans="17:22" x14ac:dyDescent="0.25">
      <c r="Q228">
        <v>3</v>
      </c>
      <c r="R228">
        <v>2020</v>
      </c>
      <c r="S228">
        <v>5</v>
      </c>
      <c r="T228" s="6">
        <v>138400129</v>
      </c>
      <c r="U228">
        <v>186.41577061000001</v>
      </c>
      <c r="V228" s="6">
        <f t="shared" si="11"/>
        <v>138400.12899999999</v>
      </c>
    </row>
    <row r="229" spans="17:22" x14ac:dyDescent="0.25">
      <c r="Q229">
        <v>3</v>
      </c>
      <c r="R229">
        <v>2020</v>
      </c>
      <c r="S229">
        <v>6</v>
      </c>
      <c r="T229" s="6">
        <v>117276985</v>
      </c>
      <c r="U229">
        <v>84.912052117000002</v>
      </c>
      <c r="V229" s="6">
        <f t="shared" si="11"/>
        <v>117276.985</v>
      </c>
    </row>
    <row r="230" spans="17:22" x14ac:dyDescent="0.25">
      <c r="Q230">
        <v>4</v>
      </c>
      <c r="R230">
        <v>2006</v>
      </c>
      <c r="S230">
        <v>1</v>
      </c>
      <c r="T230" s="6">
        <v>27649242270</v>
      </c>
      <c r="U230">
        <v>37.182545799000003</v>
      </c>
      <c r="V230" s="6">
        <f t="shared" si="11"/>
        <v>27649242.27</v>
      </c>
    </row>
    <row r="231" spans="17:22" x14ac:dyDescent="0.25">
      <c r="Q231">
        <v>4</v>
      </c>
      <c r="R231">
        <v>2006</v>
      </c>
      <c r="S231">
        <v>3</v>
      </c>
      <c r="T231" s="6">
        <v>25761394057</v>
      </c>
      <c r="U231">
        <v>114.51299908</v>
      </c>
      <c r="V231" s="6">
        <f t="shared" si="11"/>
        <v>25761394.057</v>
      </c>
    </row>
    <row r="232" spans="17:22" x14ac:dyDescent="0.25">
      <c r="Q232">
        <v>4</v>
      </c>
      <c r="R232">
        <v>2006</v>
      </c>
      <c r="S232">
        <v>4</v>
      </c>
      <c r="T232" s="6">
        <v>101180727</v>
      </c>
      <c r="U232">
        <v>361.63636364000001</v>
      </c>
      <c r="V232" s="6">
        <f t="shared" si="11"/>
        <v>101180.727</v>
      </c>
    </row>
    <row r="233" spans="17:22" x14ac:dyDescent="0.25">
      <c r="Q233">
        <v>4</v>
      </c>
      <c r="R233">
        <v>2006</v>
      </c>
      <c r="S233">
        <v>6</v>
      </c>
      <c r="T233" s="6">
        <v>165226896</v>
      </c>
      <c r="U233">
        <v>80.121100917000007</v>
      </c>
      <c r="V233" s="6">
        <f t="shared" si="11"/>
        <v>165226.89600000001</v>
      </c>
    </row>
    <row r="234" spans="17:22" x14ac:dyDescent="0.25">
      <c r="Q234">
        <v>4</v>
      </c>
      <c r="R234">
        <v>2007</v>
      </c>
      <c r="S234">
        <v>1</v>
      </c>
      <c r="T234" s="6">
        <v>28703414505</v>
      </c>
      <c r="U234">
        <v>36.993232204999998</v>
      </c>
      <c r="V234" s="6">
        <f t="shared" si="11"/>
        <v>28703414.504999999</v>
      </c>
    </row>
    <row r="235" spans="17:22" x14ac:dyDescent="0.25">
      <c r="Q235">
        <v>4</v>
      </c>
      <c r="R235">
        <v>2007</v>
      </c>
      <c r="S235">
        <v>3</v>
      </c>
      <c r="T235" s="6">
        <v>26217280338</v>
      </c>
      <c r="U235">
        <v>112.21067600000001</v>
      </c>
      <c r="V235" s="6">
        <f t="shared" si="11"/>
        <v>26217280.338</v>
      </c>
    </row>
    <row r="236" spans="17:22" x14ac:dyDescent="0.25">
      <c r="Q236">
        <v>4</v>
      </c>
      <c r="R236">
        <v>2007</v>
      </c>
      <c r="S236">
        <v>4</v>
      </c>
      <c r="T236" s="6">
        <v>127762120</v>
      </c>
      <c r="U236">
        <v>415.50549451000001</v>
      </c>
      <c r="V236" s="6">
        <f t="shared" si="11"/>
        <v>127762.12</v>
      </c>
    </row>
    <row r="237" spans="17:22" x14ac:dyDescent="0.25">
      <c r="Q237">
        <v>4</v>
      </c>
      <c r="R237">
        <v>2007</v>
      </c>
      <c r="S237">
        <v>6</v>
      </c>
      <c r="T237" s="6">
        <v>165320387</v>
      </c>
      <c r="U237">
        <v>80.742307691999997</v>
      </c>
      <c r="V237" s="6">
        <f t="shared" si="11"/>
        <v>165320.38699999999</v>
      </c>
    </row>
    <row r="238" spans="17:22" x14ac:dyDescent="0.25">
      <c r="Q238">
        <v>4</v>
      </c>
      <c r="R238">
        <v>2008</v>
      </c>
      <c r="S238">
        <v>1</v>
      </c>
      <c r="T238" s="6">
        <v>28065702435</v>
      </c>
      <c r="U238">
        <v>35.925584368999999</v>
      </c>
      <c r="V238" s="6">
        <f t="shared" si="11"/>
        <v>28065702.434999999</v>
      </c>
    </row>
    <row r="239" spans="17:22" x14ac:dyDescent="0.25">
      <c r="Q239">
        <v>4</v>
      </c>
      <c r="R239">
        <v>2008</v>
      </c>
      <c r="S239">
        <v>3</v>
      </c>
      <c r="T239" s="6">
        <v>26835039054</v>
      </c>
      <c r="U239">
        <v>107.75714713000001</v>
      </c>
      <c r="V239" s="6">
        <f t="shared" si="11"/>
        <v>26835039.054000001</v>
      </c>
    </row>
    <row r="240" spans="17:22" x14ac:dyDescent="0.25">
      <c r="Q240">
        <v>4</v>
      </c>
      <c r="R240">
        <v>2008</v>
      </c>
      <c r="S240">
        <v>4</v>
      </c>
      <c r="T240" s="6">
        <v>109278485</v>
      </c>
      <c r="U240">
        <v>443.97402597000001</v>
      </c>
      <c r="V240" s="6">
        <f t="shared" si="11"/>
        <v>109278.485</v>
      </c>
    </row>
    <row r="241" spans="17:22" x14ac:dyDescent="0.25">
      <c r="Q241">
        <v>4</v>
      </c>
      <c r="R241">
        <v>2008</v>
      </c>
      <c r="S241">
        <v>6</v>
      </c>
      <c r="T241" s="6">
        <v>155459698</v>
      </c>
      <c r="U241">
        <v>78.277890467000006</v>
      </c>
      <c r="V241" s="6">
        <f t="shared" si="11"/>
        <v>155459.698</v>
      </c>
    </row>
    <row r="242" spans="17:22" x14ac:dyDescent="0.25">
      <c r="Q242">
        <v>4</v>
      </c>
      <c r="R242">
        <v>2009</v>
      </c>
      <c r="S242">
        <v>1</v>
      </c>
      <c r="T242" s="6">
        <v>26714190293</v>
      </c>
      <c r="U242">
        <v>34.194916307</v>
      </c>
      <c r="V242" s="6">
        <f t="shared" si="11"/>
        <v>26714190.293000001</v>
      </c>
    </row>
    <row r="243" spans="17:22" x14ac:dyDescent="0.25">
      <c r="Q243">
        <v>4</v>
      </c>
      <c r="R243">
        <v>2009</v>
      </c>
      <c r="S243">
        <v>3</v>
      </c>
      <c r="T243" s="6">
        <v>26765020111</v>
      </c>
      <c r="U243">
        <v>103.65417041000001</v>
      </c>
      <c r="V243" s="6">
        <f t="shared" si="11"/>
        <v>26765020.111000001</v>
      </c>
    </row>
    <row r="244" spans="17:22" x14ac:dyDescent="0.25">
      <c r="Q244">
        <v>4</v>
      </c>
      <c r="R244">
        <v>2009</v>
      </c>
      <c r="S244">
        <v>4</v>
      </c>
      <c r="T244" s="6">
        <v>109343075</v>
      </c>
      <c r="U244">
        <v>473.68571429000002</v>
      </c>
      <c r="V244" s="6">
        <f t="shared" si="11"/>
        <v>109343.075</v>
      </c>
    </row>
    <row r="245" spans="17:22" x14ac:dyDescent="0.25">
      <c r="Q245">
        <v>4</v>
      </c>
      <c r="R245">
        <v>2009</v>
      </c>
      <c r="S245">
        <v>6</v>
      </c>
      <c r="T245" s="6">
        <v>142330278</v>
      </c>
      <c r="U245">
        <v>73.578833693000007</v>
      </c>
      <c r="V245" s="6">
        <f t="shared" si="11"/>
        <v>142330.27799999999</v>
      </c>
    </row>
    <row r="246" spans="17:22" x14ac:dyDescent="0.25">
      <c r="Q246">
        <v>4</v>
      </c>
      <c r="R246">
        <v>2010</v>
      </c>
      <c r="S246">
        <v>1</v>
      </c>
      <c r="T246" s="6">
        <v>28118672065</v>
      </c>
      <c r="U246">
        <v>34.77778086</v>
      </c>
      <c r="V246" s="6">
        <f t="shared" si="11"/>
        <v>28118672.065000001</v>
      </c>
    </row>
    <row r="247" spans="17:22" x14ac:dyDescent="0.25">
      <c r="Q247">
        <v>4</v>
      </c>
      <c r="R247">
        <v>2010</v>
      </c>
      <c r="S247">
        <v>3</v>
      </c>
      <c r="T247" s="6">
        <v>27823179027</v>
      </c>
      <c r="U247">
        <v>104.24653649</v>
      </c>
      <c r="V247" s="6">
        <f t="shared" si="11"/>
        <v>27823179.026999999</v>
      </c>
    </row>
    <row r="248" spans="17:22" x14ac:dyDescent="0.25">
      <c r="Q248">
        <v>4</v>
      </c>
      <c r="R248">
        <v>2010</v>
      </c>
      <c r="S248">
        <v>4</v>
      </c>
      <c r="T248" s="6">
        <v>108133364</v>
      </c>
      <c r="U248">
        <v>516.16417909999996</v>
      </c>
      <c r="V248" s="6">
        <f t="shared" si="11"/>
        <v>108133.364</v>
      </c>
    </row>
    <row r="249" spans="17:22" x14ac:dyDescent="0.25">
      <c r="Q249">
        <v>4</v>
      </c>
      <c r="R249">
        <v>2010</v>
      </c>
      <c r="S249">
        <v>6</v>
      </c>
      <c r="T249" s="6">
        <v>148886453</v>
      </c>
      <c r="U249">
        <v>74.743982494999997</v>
      </c>
      <c r="V249" s="6">
        <f t="shared" si="11"/>
        <v>148886.45300000001</v>
      </c>
    </row>
    <row r="250" spans="17:22" x14ac:dyDescent="0.25">
      <c r="Q250">
        <v>4</v>
      </c>
      <c r="R250">
        <v>2011</v>
      </c>
      <c r="S250">
        <v>1</v>
      </c>
      <c r="T250" s="6">
        <v>28117097551</v>
      </c>
      <c r="U250">
        <v>35.035411594999999</v>
      </c>
      <c r="V250" s="6">
        <f t="shared" si="11"/>
        <v>28117097.550999999</v>
      </c>
    </row>
    <row r="251" spans="17:22" x14ac:dyDescent="0.25">
      <c r="Q251">
        <v>4</v>
      </c>
      <c r="R251">
        <v>2011</v>
      </c>
      <c r="S251">
        <v>3</v>
      </c>
      <c r="T251" s="6">
        <v>27473316172</v>
      </c>
      <c r="U251">
        <v>104.37911548</v>
      </c>
      <c r="V251" s="6">
        <f t="shared" si="11"/>
        <v>27473316.171999998</v>
      </c>
    </row>
    <row r="252" spans="17:22" x14ac:dyDescent="0.25">
      <c r="Q252">
        <v>4</v>
      </c>
      <c r="R252">
        <v>2011</v>
      </c>
      <c r="S252">
        <v>4</v>
      </c>
      <c r="T252" s="6">
        <v>113167716</v>
      </c>
      <c r="U252">
        <v>567.4375</v>
      </c>
      <c r="V252" s="6">
        <f t="shared" si="11"/>
        <v>113167.716</v>
      </c>
    </row>
    <row r="253" spans="17:22" x14ac:dyDescent="0.25">
      <c r="Q253">
        <v>4</v>
      </c>
      <c r="R253">
        <v>2011</v>
      </c>
      <c r="S253">
        <v>5</v>
      </c>
      <c r="T253" s="6">
        <v>57745786</v>
      </c>
      <c r="U253">
        <v>1520.75</v>
      </c>
      <c r="V253" s="6">
        <f t="shared" si="11"/>
        <v>57745.786</v>
      </c>
    </row>
    <row r="254" spans="17:22" x14ac:dyDescent="0.25">
      <c r="Q254">
        <v>4</v>
      </c>
      <c r="R254">
        <v>2011</v>
      </c>
      <c r="S254">
        <v>6</v>
      </c>
      <c r="T254" s="6">
        <v>145749182</v>
      </c>
      <c r="U254">
        <v>76.155056180000003</v>
      </c>
      <c r="V254" s="6">
        <f t="shared" si="11"/>
        <v>145749.182</v>
      </c>
    </row>
    <row r="255" spans="17:22" x14ac:dyDescent="0.25">
      <c r="Q255">
        <v>4</v>
      </c>
      <c r="R255">
        <v>2012</v>
      </c>
      <c r="S255">
        <v>1</v>
      </c>
      <c r="T255" s="6">
        <v>29921226456</v>
      </c>
      <c r="U255">
        <v>36.224393266</v>
      </c>
      <c r="V255" s="6">
        <f t="shared" si="11"/>
        <v>29921226.456</v>
      </c>
    </row>
    <row r="256" spans="17:22" x14ac:dyDescent="0.25">
      <c r="Q256">
        <v>4</v>
      </c>
      <c r="R256">
        <v>2012</v>
      </c>
      <c r="S256">
        <v>3</v>
      </c>
      <c r="T256" s="6">
        <v>28586769030</v>
      </c>
      <c r="U256">
        <v>104.91546011</v>
      </c>
      <c r="V256" s="6">
        <f t="shared" si="11"/>
        <v>28586769.030000001</v>
      </c>
    </row>
    <row r="257" spans="17:22" x14ac:dyDescent="0.25">
      <c r="Q257">
        <v>4</v>
      </c>
      <c r="R257">
        <v>2012</v>
      </c>
      <c r="S257">
        <v>4</v>
      </c>
      <c r="T257" s="6">
        <v>127608148</v>
      </c>
      <c r="U257">
        <v>607.63333333000003</v>
      </c>
      <c r="V257" s="6">
        <f t="shared" si="11"/>
        <v>127608.148</v>
      </c>
    </row>
    <row r="258" spans="17:22" x14ac:dyDescent="0.25">
      <c r="Q258">
        <v>4</v>
      </c>
      <c r="R258">
        <v>2012</v>
      </c>
      <c r="S258">
        <v>5</v>
      </c>
      <c r="T258" s="6">
        <v>58937272</v>
      </c>
      <c r="U258">
        <v>1546.65</v>
      </c>
      <c r="V258" s="6">
        <f t="shared" si="11"/>
        <v>58937.271999999997</v>
      </c>
    </row>
    <row r="259" spans="17:22" x14ac:dyDescent="0.25">
      <c r="Q259">
        <v>4</v>
      </c>
      <c r="R259">
        <v>2012</v>
      </c>
      <c r="S259">
        <v>6</v>
      </c>
      <c r="T259" s="6">
        <v>153889694</v>
      </c>
      <c r="U259">
        <v>78.381609194999996</v>
      </c>
      <c r="V259" s="6">
        <f t="shared" si="11"/>
        <v>153889.69399999999</v>
      </c>
    </row>
    <row r="260" spans="17:22" x14ac:dyDescent="0.25">
      <c r="Q260">
        <v>4</v>
      </c>
      <c r="R260">
        <v>2013</v>
      </c>
      <c r="T260" s="6">
        <v>114021</v>
      </c>
      <c r="U260">
        <v>90</v>
      </c>
      <c r="V260" s="6">
        <f t="shared" si="11"/>
        <v>114.021</v>
      </c>
    </row>
    <row r="261" spans="17:22" x14ac:dyDescent="0.25">
      <c r="Q261">
        <v>4</v>
      </c>
      <c r="R261">
        <v>2013</v>
      </c>
      <c r="S261">
        <v>1</v>
      </c>
      <c r="T261" s="6">
        <v>30441172346</v>
      </c>
      <c r="U261">
        <v>36.802875946</v>
      </c>
      <c r="V261" s="6">
        <f t="shared" si="11"/>
        <v>30441172.346000001</v>
      </c>
    </row>
    <row r="262" spans="17:22" x14ac:dyDescent="0.25">
      <c r="Q262">
        <v>4</v>
      </c>
      <c r="R262">
        <v>2013</v>
      </c>
      <c r="S262">
        <v>3</v>
      </c>
      <c r="T262" s="6">
        <v>28835303918</v>
      </c>
      <c r="U262">
        <v>104.8314355</v>
      </c>
      <c r="V262" s="6">
        <f t="shared" si="11"/>
        <v>28835303.918000001</v>
      </c>
    </row>
    <row r="263" spans="17:22" x14ac:dyDescent="0.25">
      <c r="Q263">
        <v>4</v>
      </c>
      <c r="R263">
        <v>2013</v>
      </c>
      <c r="S263">
        <v>4</v>
      </c>
      <c r="T263" s="6">
        <v>125410946</v>
      </c>
      <c r="U263">
        <v>611.46774194</v>
      </c>
      <c r="V263" s="6">
        <f t="shared" si="11"/>
        <v>125410.946</v>
      </c>
    </row>
    <row r="264" spans="17:22" x14ac:dyDescent="0.25">
      <c r="Q264">
        <v>4</v>
      </c>
      <c r="R264">
        <v>2013</v>
      </c>
      <c r="S264">
        <v>5</v>
      </c>
      <c r="T264" s="6">
        <v>59502251</v>
      </c>
      <c r="U264">
        <v>1561.05</v>
      </c>
      <c r="V264" s="6">
        <f t="shared" ref="V264:V300" si="12">T264/1000</f>
        <v>59502.250999999997</v>
      </c>
    </row>
    <row r="265" spans="17:22" x14ac:dyDescent="0.25">
      <c r="Q265">
        <v>4</v>
      </c>
      <c r="R265">
        <v>2013</v>
      </c>
      <c r="S265">
        <v>6</v>
      </c>
      <c r="T265" s="6">
        <v>148084912</v>
      </c>
      <c r="U265">
        <v>78.58313253</v>
      </c>
      <c r="V265" s="6">
        <f t="shared" si="12"/>
        <v>148084.91200000001</v>
      </c>
    </row>
    <row r="266" spans="17:22" x14ac:dyDescent="0.25">
      <c r="Q266">
        <v>4</v>
      </c>
      <c r="R266">
        <v>2014</v>
      </c>
      <c r="S266">
        <v>1</v>
      </c>
      <c r="T266" s="6">
        <v>32637549463</v>
      </c>
      <c r="U266">
        <v>37.465232909000001</v>
      </c>
      <c r="V266" s="6">
        <f t="shared" si="12"/>
        <v>32637549.463</v>
      </c>
    </row>
    <row r="267" spans="17:22" x14ac:dyDescent="0.25">
      <c r="Q267">
        <v>4</v>
      </c>
      <c r="R267">
        <v>2014</v>
      </c>
      <c r="S267">
        <v>3</v>
      </c>
      <c r="T267" s="6">
        <v>30097873805</v>
      </c>
      <c r="U267">
        <v>106.51125415999999</v>
      </c>
      <c r="V267" s="6">
        <f t="shared" si="12"/>
        <v>30097873.805</v>
      </c>
    </row>
    <row r="268" spans="17:22" x14ac:dyDescent="0.25">
      <c r="Q268">
        <v>4</v>
      </c>
      <c r="R268">
        <v>2014</v>
      </c>
      <c r="S268">
        <v>4</v>
      </c>
      <c r="T268" s="6">
        <v>128879367</v>
      </c>
      <c r="U268">
        <v>585.04838710000001</v>
      </c>
      <c r="V268" s="6">
        <f t="shared" si="12"/>
        <v>128879.367</v>
      </c>
    </row>
    <row r="269" spans="17:22" x14ac:dyDescent="0.25">
      <c r="Q269">
        <v>4</v>
      </c>
      <c r="R269">
        <v>2014</v>
      </c>
      <c r="S269">
        <v>5</v>
      </c>
      <c r="T269" s="6">
        <v>60449712</v>
      </c>
      <c r="U269">
        <v>1587.9</v>
      </c>
      <c r="V269" s="6">
        <f t="shared" si="12"/>
        <v>60449.712</v>
      </c>
    </row>
    <row r="270" spans="17:22" x14ac:dyDescent="0.25">
      <c r="Q270">
        <v>4</v>
      </c>
      <c r="R270">
        <v>2014</v>
      </c>
      <c r="S270">
        <v>6</v>
      </c>
      <c r="T270" s="6">
        <v>155364573</v>
      </c>
      <c r="U270">
        <v>80.428934010000006</v>
      </c>
      <c r="V270" s="6">
        <f t="shared" si="12"/>
        <v>155364.573</v>
      </c>
    </row>
    <row r="271" spans="17:22" x14ac:dyDescent="0.25">
      <c r="Q271">
        <v>4</v>
      </c>
      <c r="R271">
        <v>2015</v>
      </c>
      <c r="S271">
        <v>1</v>
      </c>
      <c r="T271" s="6">
        <v>34506324020</v>
      </c>
      <c r="U271">
        <v>37.640422084999997</v>
      </c>
      <c r="V271" s="6">
        <f t="shared" si="12"/>
        <v>34506324.020000003</v>
      </c>
    </row>
    <row r="272" spans="17:22" x14ac:dyDescent="0.25">
      <c r="Q272">
        <v>4</v>
      </c>
      <c r="R272">
        <v>2015</v>
      </c>
      <c r="S272">
        <v>3</v>
      </c>
      <c r="T272" s="6">
        <v>31933964884</v>
      </c>
      <c r="U272">
        <v>106.89158226000001</v>
      </c>
      <c r="V272" s="6">
        <f t="shared" si="12"/>
        <v>31933964.884</v>
      </c>
    </row>
    <row r="273" spans="17:22" x14ac:dyDescent="0.25">
      <c r="Q273">
        <v>4</v>
      </c>
      <c r="R273">
        <v>2015</v>
      </c>
      <c r="S273">
        <v>4</v>
      </c>
      <c r="T273" s="6">
        <v>116563764</v>
      </c>
      <c r="U273">
        <v>566.74545454999998</v>
      </c>
      <c r="V273" s="6">
        <f t="shared" si="12"/>
        <v>116563.764</v>
      </c>
    </row>
    <row r="274" spans="17:22" x14ac:dyDescent="0.25">
      <c r="Q274">
        <v>4</v>
      </c>
      <c r="R274">
        <v>2015</v>
      </c>
      <c r="S274">
        <v>5</v>
      </c>
      <c r="T274" s="6">
        <v>85507186</v>
      </c>
      <c r="U274">
        <v>333.77310924</v>
      </c>
      <c r="V274" s="6">
        <f t="shared" si="12"/>
        <v>85507.186000000002</v>
      </c>
    </row>
    <row r="275" spans="17:22" x14ac:dyDescent="0.25">
      <c r="Q275">
        <v>4</v>
      </c>
      <c r="R275">
        <v>2015</v>
      </c>
      <c r="S275">
        <v>6</v>
      </c>
      <c r="T275" s="6">
        <v>147671960</v>
      </c>
      <c r="U275">
        <v>78.494708994999996</v>
      </c>
      <c r="V275" s="6">
        <f t="shared" si="12"/>
        <v>147671.96</v>
      </c>
    </row>
    <row r="276" spans="17:22" x14ac:dyDescent="0.25">
      <c r="Q276">
        <v>4</v>
      </c>
      <c r="R276">
        <v>2016</v>
      </c>
      <c r="S276">
        <v>1</v>
      </c>
      <c r="T276" s="6">
        <v>33753104321</v>
      </c>
      <c r="U276">
        <v>37.637316429000002</v>
      </c>
      <c r="V276" s="6">
        <f t="shared" si="12"/>
        <v>33753104.321000002</v>
      </c>
    </row>
    <row r="277" spans="17:22" x14ac:dyDescent="0.25">
      <c r="Q277">
        <v>4</v>
      </c>
      <c r="R277">
        <v>2016</v>
      </c>
      <c r="S277">
        <v>3</v>
      </c>
      <c r="T277" s="6">
        <v>31812873902</v>
      </c>
      <c r="U277">
        <v>106.9883614</v>
      </c>
      <c r="V277" s="6">
        <f t="shared" si="12"/>
        <v>31812873.901999999</v>
      </c>
    </row>
    <row r="278" spans="17:22" x14ac:dyDescent="0.25">
      <c r="Q278">
        <v>4</v>
      </c>
      <c r="R278">
        <v>2016</v>
      </c>
      <c r="S278">
        <v>4</v>
      </c>
      <c r="T278" s="6">
        <v>113958660</v>
      </c>
      <c r="U278">
        <v>583.42592592999995</v>
      </c>
      <c r="V278" s="6">
        <f t="shared" si="12"/>
        <v>113958.66</v>
      </c>
    </row>
    <row r="279" spans="17:22" x14ac:dyDescent="0.25">
      <c r="Q279">
        <v>4</v>
      </c>
      <c r="R279">
        <v>2016</v>
      </c>
      <c r="S279">
        <v>5</v>
      </c>
      <c r="T279" s="6">
        <v>87602840</v>
      </c>
      <c r="U279">
        <v>264.35624999999999</v>
      </c>
      <c r="V279" s="6">
        <f t="shared" si="12"/>
        <v>87602.84</v>
      </c>
    </row>
    <row r="280" spans="17:22" x14ac:dyDescent="0.25">
      <c r="Q280">
        <v>4</v>
      </c>
      <c r="R280">
        <v>2016</v>
      </c>
      <c r="S280">
        <v>6</v>
      </c>
      <c r="T280" s="6">
        <v>141645635</v>
      </c>
      <c r="U280">
        <v>77.298630137000004</v>
      </c>
      <c r="V280" s="6">
        <f t="shared" si="12"/>
        <v>141645.63500000001</v>
      </c>
    </row>
    <row r="281" spans="17:22" x14ac:dyDescent="0.25">
      <c r="Q281">
        <v>4</v>
      </c>
      <c r="R281">
        <v>2017</v>
      </c>
      <c r="S281">
        <v>1</v>
      </c>
      <c r="T281" s="6">
        <v>35036616147</v>
      </c>
      <c r="U281">
        <v>37.482230569999999</v>
      </c>
      <c r="V281" s="6">
        <f t="shared" si="12"/>
        <v>35036616.147</v>
      </c>
    </row>
    <row r="282" spans="17:22" x14ac:dyDescent="0.25">
      <c r="Q282">
        <v>4</v>
      </c>
      <c r="R282">
        <v>2017</v>
      </c>
      <c r="S282">
        <v>3</v>
      </c>
      <c r="T282" s="6">
        <v>33083312013</v>
      </c>
      <c r="U282">
        <v>106.63736716</v>
      </c>
      <c r="V282" s="6">
        <f t="shared" si="12"/>
        <v>33083312.013</v>
      </c>
    </row>
    <row r="283" spans="17:22" x14ac:dyDescent="0.25">
      <c r="Q283">
        <v>4</v>
      </c>
      <c r="R283">
        <v>2017</v>
      </c>
      <c r="S283">
        <v>4</v>
      </c>
      <c r="T283" s="6">
        <v>174805860</v>
      </c>
      <c r="U283">
        <v>824.76923077000004</v>
      </c>
      <c r="V283" s="6">
        <f t="shared" si="12"/>
        <v>174805.86</v>
      </c>
    </row>
    <row r="284" spans="17:22" x14ac:dyDescent="0.25">
      <c r="Q284">
        <v>4</v>
      </c>
      <c r="R284">
        <v>2017</v>
      </c>
      <c r="S284">
        <v>5</v>
      </c>
      <c r="T284" s="6">
        <v>109871996</v>
      </c>
      <c r="U284">
        <v>201.78070174999999</v>
      </c>
      <c r="V284" s="6">
        <f t="shared" si="12"/>
        <v>109871.996</v>
      </c>
    </row>
    <row r="285" spans="17:22" x14ac:dyDescent="0.25">
      <c r="Q285">
        <v>4</v>
      </c>
      <c r="R285">
        <v>2017</v>
      </c>
      <c r="S285">
        <v>6</v>
      </c>
      <c r="T285" s="6">
        <v>136889307</v>
      </c>
      <c r="U285">
        <v>77.918840579999994</v>
      </c>
      <c r="V285" s="6">
        <f t="shared" si="12"/>
        <v>136889.307</v>
      </c>
    </row>
    <row r="286" spans="17:22" x14ac:dyDescent="0.25">
      <c r="Q286">
        <v>4</v>
      </c>
      <c r="R286">
        <v>2018</v>
      </c>
      <c r="S286">
        <v>1</v>
      </c>
      <c r="T286" s="6">
        <v>35883654086</v>
      </c>
      <c r="U286">
        <v>37.343979795999999</v>
      </c>
      <c r="V286" s="6">
        <f t="shared" si="12"/>
        <v>35883654.086000003</v>
      </c>
    </row>
    <row r="287" spans="17:22" x14ac:dyDescent="0.25">
      <c r="Q287">
        <v>4</v>
      </c>
      <c r="R287">
        <v>2018</v>
      </c>
      <c r="S287">
        <v>3</v>
      </c>
      <c r="T287" s="6">
        <v>35006496395</v>
      </c>
      <c r="U287">
        <v>106.90393831</v>
      </c>
      <c r="V287" s="6">
        <f t="shared" si="12"/>
        <v>35006496.395000003</v>
      </c>
    </row>
    <row r="288" spans="17:22" x14ac:dyDescent="0.25">
      <c r="Q288">
        <v>4</v>
      </c>
      <c r="R288">
        <v>2018</v>
      </c>
      <c r="S288">
        <v>4</v>
      </c>
      <c r="T288" s="6">
        <v>193830252</v>
      </c>
      <c r="U288">
        <v>883.88</v>
      </c>
      <c r="V288" s="6">
        <f t="shared" si="12"/>
        <v>193830.25200000001</v>
      </c>
    </row>
    <row r="289" spans="17:22" x14ac:dyDescent="0.25">
      <c r="Q289">
        <v>4</v>
      </c>
      <c r="R289">
        <v>2018</v>
      </c>
      <c r="S289">
        <v>5</v>
      </c>
      <c r="T289" s="6">
        <v>113386181</v>
      </c>
      <c r="U289">
        <v>198.11864406999999</v>
      </c>
      <c r="V289" s="6">
        <f t="shared" si="12"/>
        <v>113386.181</v>
      </c>
    </row>
    <row r="290" spans="17:22" x14ac:dyDescent="0.25">
      <c r="Q290">
        <v>4</v>
      </c>
      <c r="R290">
        <v>2018</v>
      </c>
      <c r="S290">
        <v>6</v>
      </c>
      <c r="T290" s="6">
        <v>135332912</v>
      </c>
      <c r="U290">
        <v>80.984423676000006</v>
      </c>
      <c r="V290" s="6">
        <f t="shared" si="12"/>
        <v>135332.91200000001</v>
      </c>
    </row>
    <row r="291" spans="17:22" x14ac:dyDescent="0.25">
      <c r="Q291">
        <v>4</v>
      </c>
      <c r="R291">
        <v>2019</v>
      </c>
      <c r="S291">
        <v>1</v>
      </c>
      <c r="T291" s="6">
        <v>36932644839</v>
      </c>
      <c r="U291">
        <v>36.609017600000001</v>
      </c>
      <c r="V291" s="6">
        <f t="shared" si="12"/>
        <v>36932644.839000002</v>
      </c>
    </row>
    <row r="292" spans="17:22" x14ac:dyDescent="0.25">
      <c r="Q292">
        <v>4</v>
      </c>
      <c r="R292">
        <v>2019</v>
      </c>
      <c r="S292">
        <v>3</v>
      </c>
      <c r="T292" s="6">
        <v>36512466822</v>
      </c>
      <c r="U292">
        <v>107.35852146000001</v>
      </c>
      <c r="V292" s="6">
        <f t="shared" si="12"/>
        <v>36512466.821999997</v>
      </c>
    </row>
    <row r="293" spans="17:22" x14ac:dyDescent="0.25">
      <c r="Q293">
        <v>4</v>
      </c>
      <c r="R293">
        <v>2019</v>
      </c>
      <c r="S293">
        <v>4</v>
      </c>
      <c r="T293" s="6">
        <v>203590290</v>
      </c>
      <c r="U293">
        <v>983.13043477999997</v>
      </c>
      <c r="V293" s="6">
        <f t="shared" si="12"/>
        <v>203590.29</v>
      </c>
    </row>
    <row r="294" spans="17:22" x14ac:dyDescent="0.25">
      <c r="Q294">
        <v>4</v>
      </c>
      <c r="R294">
        <v>2019</v>
      </c>
      <c r="S294">
        <v>5</v>
      </c>
      <c r="T294" s="6">
        <v>110451161</v>
      </c>
      <c r="U294">
        <v>195.94273128</v>
      </c>
      <c r="V294" s="6">
        <f t="shared" si="12"/>
        <v>110451.16099999999</v>
      </c>
    </row>
    <row r="295" spans="17:22" x14ac:dyDescent="0.25">
      <c r="Q295">
        <v>4</v>
      </c>
      <c r="R295">
        <v>2019</v>
      </c>
      <c r="S295">
        <v>6</v>
      </c>
      <c r="T295" s="6">
        <v>138214660</v>
      </c>
      <c r="U295">
        <v>82.492012779999996</v>
      </c>
      <c r="V295" s="6">
        <f t="shared" si="12"/>
        <v>138214.66</v>
      </c>
    </row>
    <row r="296" spans="17:22" x14ac:dyDescent="0.25">
      <c r="Q296">
        <v>4</v>
      </c>
      <c r="R296">
        <v>2020</v>
      </c>
      <c r="S296">
        <v>1</v>
      </c>
      <c r="T296" s="6">
        <v>38794426473</v>
      </c>
      <c r="U296">
        <v>33.640964941999997</v>
      </c>
      <c r="V296" s="6">
        <f t="shared" si="12"/>
        <v>38794426.472999997</v>
      </c>
    </row>
    <row r="297" spans="17:22" x14ac:dyDescent="0.25">
      <c r="Q297">
        <v>4</v>
      </c>
      <c r="R297">
        <v>2020</v>
      </c>
      <c r="S297">
        <v>3</v>
      </c>
      <c r="T297" s="6">
        <v>39246209443</v>
      </c>
      <c r="U297">
        <v>103.72978672000001</v>
      </c>
      <c r="V297" s="6">
        <f t="shared" si="12"/>
        <v>39246209.443000004</v>
      </c>
    </row>
    <row r="298" spans="17:22" x14ac:dyDescent="0.25">
      <c r="Q298">
        <v>4</v>
      </c>
      <c r="R298">
        <v>2020</v>
      </c>
      <c r="S298">
        <v>4</v>
      </c>
      <c r="T298" s="6">
        <v>168244486</v>
      </c>
      <c r="U298">
        <v>801.80487804999996</v>
      </c>
      <c r="V298" s="6">
        <f t="shared" si="12"/>
        <v>168244.486</v>
      </c>
    </row>
    <row r="299" spans="17:22" x14ac:dyDescent="0.25">
      <c r="Q299">
        <v>4</v>
      </c>
      <c r="R299">
        <v>2020</v>
      </c>
      <c r="S299">
        <v>5</v>
      </c>
      <c r="T299" s="6">
        <v>154614592</v>
      </c>
      <c r="U299">
        <v>192.00355872</v>
      </c>
      <c r="V299" s="6">
        <f t="shared" si="12"/>
        <v>154614.592</v>
      </c>
    </row>
    <row r="300" spans="17:22" x14ac:dyDescent="0.25">
      <c r="Q300">
        <v>4</v>
      </c>
      <c r="R300">
        <v>2020</v>
      </c>
      <c r="S300">
        <v>6</v>
      </c>
      <c r="T300" s="6">
        <v>151918550</v>
      </c>
      <c r="U300">
        <v>89.308196721000002</v>
      </c>
      <c r="V300" s="6">
        <f t="shared" si="12"/>
        <v>151918.54999999999</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9772973a-2681-4778-b4c7-fa785e6ae87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0C37653FBFDB34DA291AE7806E480FB" ma:contentTypeVersion="15" ma:contentTypeDescription="Create a new document." ma:contentTypeScope="" ma:versionID="1d4395caa8560cd7cadd998b6c4639f0">
  <xsd:schema xmlns:xsd="http://www.w3.org/2001/XMLSchema" xmlns:xs="http://www.w3.org/2001/XMLSchema" xmlns:p="http://schemas.microsoft.com/office/2006/metadata/properties" xmlns:ns3="9772973a-2681-4778-b4c7-fa785e6ae870" xmlns:ns4="bb53d160-e9b7-42e4-9639-85c2eeb2a294" targetNamespace="http://schemas.microsoft.com/office/2006/metadata/properties" ma:root="true" ma:fieldsID="84bbee6294284abc50434549dd1bed5b" ns3:_="" ns4:_="">
    <xsd:import namespace="9772973a-2681-4778-b4c7-fa785e6ae870"/>
    <xsd:import namespace="bb53d160-e9b7-42e4-9639-85c2eeb2a294"/>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72973a-2681-4778-b4c7-fa785e6ae8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b53d160-e9b7-42e4-9639-85c2eeb2a2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66E2D0-0B6B-4411-AD46-1D3BA8F9882C}">
  <ds:schemaRefs>
    <ds:schemaRef ds:uri="9772973a-2681-4778-b4c7-fa785e6ae87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bb53d160-e9b7-42e4-9639-85c2eeb2a294"/>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242C0C61-61DE-4A00-A79C-59E23BDFF550}">
  <ds:schemaRefs>
    <ds:schemaRef ds:uri="http://schemas.microsoft.com/sharepoint/v3/contenttype/forms"/>
  </ds:schemaRefs>
</ds:datastoreItem>
</file>

<file path=customXml/itemProps3.xml><?xml version="1.0" encoding="utf-8"?>
<ds:datastoreItem xmlns:ds="http://schemas.openxmlformats.org/officeDocument/2006/customXml" ds:itemID="{26049D68-BFF2-4A4B-AF39-916C8B4AE7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72973a-2681-4778-b4c7-fa785e6ae870"/>
    <ds:schemaRef ds:uri="bb53d160-e9b7-42e4-9639-85c2eeb2a2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data_dictionary</vt:lpstr>
      <vt:lpstr>naics_codes</vt:lpstr>
      <vt:lpstr>notes</vt:lpstr>
      <vt:lpstr>files</vt:lpstr>
      <vt:lpstr>data_qual_check</vt:lpstr>
    </vt:vector>
  </TitlesOfParts>
  <Company>University of Cincinnati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Saani Rawat</dc:creator>
  <cp:lastModifiedBy>Saani Rawat</cp:lastModifiedBy>
  <dcterms:created xsi:type="dcterms:W3CDTF">2022-02-18T20:00:54Z</dcterms:created>
  <dcterms:modified xsi:type="dcterms:W3CDTF">2023-07-05T01:24:57Z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0x01010060C37653FBFDB34DA291AE7806E480FB</vt:lpwstr>
  </property>
</Properties>
</file>